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in\Documents\Work\Reporting_Master\Sites_Archive\Wolf Steel\"/>
    </mc:Choice>
  </mc:AlternateContent>
  <xr:revisionPtr revIDLastSave="0" documentId="8_{36CE0BC4-A70A-400A-BA72-178D2733F03B}" xr6:coauthVersionLast="47" xr6:coauthVersionMax="47" xr10:uidLastSave="{00000000-0000-0000-0000-000000000000}"/>
  <bookViews>
    <workbookView xWindow="390" yWindow="390" windowWidth="15120" windowHeight="17010" xr2:uid="{8811F3D3-614E-4D25-87F0-B8D7ECB2702B}"/>
  </bookViews>
  <sheets>
    <sheet name="WFS Annual Report" sheetId="4" r:id="rId1"/>
    <sheet name="WFS Raw Sewage Table" sheetId="5" r:id="rId2"/>
    <sheet name="WFS Biofilter Effluent Table" sheetId="6" r:id="rId3"/>
    <sheet name="WFS WaterNOx-LS Effluent Table" sheetId="7" r:id="rId4"/>
    <sheet name="WFS WaterNOx-S Effluent Table" sheetId="8" r:id="rId5"/>
    <sheet name="WFS Final Effluent Table" sheetId="9" r:id="rId6"/>
    <sheet name="WFS Final Effluent Limits" sheetId="10" r:id="rId7"/>
    <sheet name="WFS UG MW-1 Well Table" sheetId="11" r:id="rId8"/>
    <sheet name="WFS DG MW-2 Well Table" sheetId="12" r:id="rId9"/>
    <sheet name="WFS DG MW-3 Well Table" sheetId="13" r:id="rId10"/>
    <sheet name="May 25" sheetId="14" r:id="rId11"/>
    <sheet name="Apr 25" sheetId="15" r:id="rId12"/>
    <sheet name="Mar 25" sheetId="16" r:id="rId13"/>
    <sheet name="Feb 25" sheetId="17" r:id="rId14"/>
    <sheet name="Jan 25" sheetId="18" r:id="rId15"/>
    <sheet name="Dec 24" sheetId="19" r:id="rId16"/>
    <sheet name="Nov 24" sheetId="20" r:id="rId17"/>
    <sheet name="Oct 24" sheetId="21" r:id="rId18"/>
    <sheet name="Sep 24" sheetId="22" r:id="rId19"/>
    <sheet name="Aug 24" sheetId="23" r:id="rId20"/>
    <sheet name="Jul 24" sheetId="24" r:id="rId21"/>
    <sheet name="Jun 24" sheetId="25" r:id="rId22"/>
    <sheet name="May 24" sheetId="26" r:id="rId23"/>
    <sheet name="Apr 24" sheetId="27" r:id="rId24"/>
    <sheet name="Mar 24" sheetId="28" r:id="rId25"/>
    <sheet name="Feb 24" sheetId="29" r:id="rId26"/>
    <sheet name="Feb 24 SP" sheetId="30" r:id="rId27"/>
    <sheet name="Jan 24" sheetId="31" r:id="rId28"/>
    <sheet name="Jan 24 SP" sheetId="32" r:id="rId29"/>
    <sheet name="Dec 23" sheetId="33" r:id="rId30"/>
    <sheet name="Dec 23 SP" sheetId="34" r:id="rId31"/>
    <sheet name="Nov 23" sheetId="35" r:id="rId32"/>
    <sheet name="Nov 23 SP" sheetId="36" r:id="rId33"/>
    <sheet name="Oct 23" sheetId="37" r:id="rId34"/>
    <sheet name="Oct 23 SP" sheetId="38" r:id="rId35"/>
    <sheet name="Sep 23" sheetId="39" r:id="rId36"/>
    <sheet name="Sep 23 SP" sheetId="40" r:id="rId37"/>
    <sheet name="Aug 23" sheetId="41" r:id="rId38"/>
    <sheet name="Aug 23 SP" sheetId="42" r:id="rId39"/>
    <sheet name="Jul 23" sheetId="43" r:id="rId40"/>
    <sheet name="Jul 23 SP" sheetId="44" r:id="rId41"/>
    <sheet name="Jun 23" sheetId="45" r:id="rId42"/>
    <sheet name="Jun 23 SP" sheetId="46" r:id="rId43"/>
    <sheet name="May 23" sheetId="47" r:id="rId44"/>
    <sheet name="May 23 SP" sheetId="48" r:id="rId45"/>
    <sheet name="SP 1 May-Jul 23" sheetId="49" r:id="rId46"/>
    <sheet name="Apr 23" sheetId="50" r:id="rId47"/>
    <sheet name="Mar 23" sheetId="51" r:id="rId48"/>
    <sheet name="Feb 23" sheetId="52" r:id="rId49"/>
    <sheet name="Jan 23" sheetId="53" r:id="rId50"/>
    <sheet name="Dec 22" sheetId="54" r:id="rId51"/>
    <sheet name="Nov 22" sheetId="55" r:id="rId52"/>
    <sheet name="November 2022 Partial" sheetId="56" r:id="rId53"/>
    <sheet name="October 2022" sheetId="57" r:id="rId54"/>
    <sheet name="Flow Chart SP" sheetId="58" r:id="rId55"/>
    <sheet name="September 2022 SP" sheetId="59" r:id="rId56"/>
    <sheet name="September 2022" sheetId="60" r:id="rId57"/>
    <sheet name="August 2022 SP" sheetId="61" r:id="rId58"/>
    <sheet name="August 2022" sheetId="62" r:id="rId59"/>
    <sheet name="July 2022 SP" sheetId="63" r:id="rId60"/>
    <sheet name="July 2022" sheetId="64" r:id="rId61"/>
    <sheet name="June 2022 SP" sheetId="65" r:id="rId62"/>
    <sheet name="June 2022" sheetId="66" r:id="rId63"/>
    <sheet name="May 2022 SP" sheetId="67" r:id="rId64"/>
    <sheet name="May 2022" sheetId="68" r:id="rId65"/>
    <sheet name="April 2022" sheetId="69" r:id="rId66"/>
    <sheet name="March 2022" sheetId="70" r:id="rId67"/>
    <sheet name="February 2022" sheetId="71" r:id="rId68"/>
    <sheet name="January 2022" sheetId="72" r:id="rId69"/>
    <sheet name="December 2021" sheetId="73" r:id="rId70"/>
    <sheet name="November 2021" sheetId="74" r:id="rId71"/>
    <sheet name="October 2021" sheetId="75" r:id="rId72"/>
    <sheet name="September 2021" sheetId="76" r:id="rId73"/>
    <sheet name="August 2021" sheetId="77" r:id="rId74"/>
    <sheet name="July 2021" sheetId="78" r:id="rId75"/>
    <sheet name="June 2021" sheetId="79" r:id="rId76"/>
    <sheet name="May 2021" sheetId="80" r:id="rId77"/>
    <sheet name="April 2021" sheetId="81" r:id="rId78"/>
    <sheet name="March 2021" sheetId="82" r:id="rId79"/>
    <sheet name="February 2021" sheetId="83" r:id="rId80"/>
    <sheet name="January 2021" sheetId="84" r:id="rId8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84" l="1"/>
  <c r="D34" i="84"/>
  <c r="A1" i="84"/>
  <c r="D32" i="83"/>
  <c r="D31" i="83"/>
  <c r="A1" i="83"/>
  <c r="D35" i="82"/>
  <c r="D34" i="82"/>
  <c r="A1" i="82"/>
  <c r="D34" i="81"/>
  <c r="D33" i="81"/>
  <c r="A1" i="81"/>
  <c r="D35" i="80"/>
  <c r="D34" i="80"/>
  <c r="A1" i="80"/>
  <c r="D34" i="79"/>
  <c r="D33" i="79"/>
  <c r="A1" i="79"/>
  <c r="D35" i="78"/>
  <c r="D34" i="78"/>
  <c r="A1" i="78"/>
  <c r="D35" i="77"/>
  <c r="D34" i="77"/>
  <c r="A1" i="77"/>
  <c r="D34" i="76"/>
  <c r="D33" i="76"/>
  <c r="A1" i="76"/>
  <c r="D35" i="75"/>
  <c r="D34" i="75"/>
  <c r="A1" i="75"/>
  <c r="D34" i="74"/>
  <c r="D33" i="74"/>
  <c r="A1" i="74"/>
  <c r="D18" i="73"/>
  <c r="D35" i="73" s="1"/>
  <c r="A1" i="73"/>
  <c r="D35" i="72"/>
  <c r="D34" i="72"/>
  <c r="A1" i="72"/>
  <c r="D32" i="71"/>
  <c r="D31" i="71"/>
  <c r="A1" i="71"/>
  <c r="E35" i="70"/>
  <c r="E34" i="70"/>
  <c r="D33" i="70"/>
  <c r="D32" i="70"/>
  <c r="D31" i="70"/>
  <c r="D30" i="70"/>
  <c r="D35" i="70" s="1"/>
  <c r="A1" i="70"/>
  <c r="D34" i="69"/>
  <c r="D33" i="69"/>
  <c r="A1" i="69"/>
  <c r="D29" i="68"/>
  <c r="D35" i="68" s="1"/>
  <c r="A1" i="68"/>
  <c r="F35" i="67"/>
  <c r="F34" i="67"/>
  <c r="A1" i="67"/>
  <c r="D30" i="66"/>
  <c r="D29" i="66"/>
  <c r="D28" i="66"/>
  <c r="D27" i="66"/>
  <c r="D26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D12" i="66"/>
  <c r="A1" i="66"/>
  <c r="F34" i="65"/>
  <c r="F33" i="65"/>
  <c r="A1" i="65"/>
  <c r="D35" i="64"/>
  <c r="D34" i="64"/>
  <c r="A1" i="64"/>
  <c r="F35" i="63"/>
  <c r="F34" i="63"/>
  <c r="A1" i="63"/>
  <c r="D35" i="62"/>
  <c r="D34" i="62"/>
  <c r="A1" i="62"/>
  <c r="F35" i="61"/>
  <c r="F34" i="61"/>
  <c r="A1" i="61"/>
  <c r="D67" i="60"/>
  <c r="D66" i="60"/>
  <c r="A1" i="60"/>
  <c r="F34" i="59"/>
  <c r="F33" i="59"/>
  <c r="A1" i="59"/>
  <c r="F72" i="58"/>
  <c r="F71" i="58"/>
  <c r="A1" i="58"/>
  <c r="D35" i="57"/>
  <c r="D34" i="57"/>
  <c r="A1" i="57"/>
  <c r="D6" i="56"/>
  <c r="D5" i="56"/>
  <c r="A1" i="56"/>
  <c r="D34" i="55"/>
  <c r="D33" i="55"/>
  <c r="A1" i="55"/>
  <c r="D35" i="54"/>
  <c r="D34" i="54"/>
  <c r="A1" i="54"/>
  <c r="D35" i="53"/>
  <c r="D34" i="53"/>
  <c r="A1" i="53"/>
  <c r="D32" i="52"/>
  <c r="D31" i="52"/>
  <c r="A1" i="52"/>
  <c r="D35" i="51"/>
  <c r="D34" i="51"/>
  <c r="A1" i="51"/>
  <c r="D34" i="50"/>
  <c r="D33" i="50"/>
  <c r="A1" i="50"/>
  <c r="F69" i="49"/>
  <c r="F68" i="49"/>
  <c r="F67" i="49"/>
  <c r="F66" i="49"/>
  <c r="F65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51" i="49"/>
  <c r="F50" i="49"/>
  <c r="F49" i="49"/>
  <c r="F48" i="49"/>
  <c r="F47" i="49"/>
  <c r="F46" i="49"/>
  <c r="F45" i="49"/>
  <c r="F44" i="49"/>
  <c r="F43" i="49"/>
  <c r="F42" i="49"/>
  <c r="F41" i="49"/>
  <c r="F40" i="49"/>
  <c r="F39" i="49"/>
  <c r="F38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24" i="49"/>
  <c r="F23" i="49"/>
  <c r="F22" i="49"/>
  <c r="F21" i="49"/>
  <c r="F20" i="49"/>
  <c r="F19" i="49"/>
  <c r="F18" i="49"/>
  <c r="F17" i="49"/>
  <c r="F16" i="49"/>
  <c r="F15" i="49"/>
  <c r="F14" i="49"/>
  <c r="F13" i="49"/>
  <c r="F12" i="49"/>
  <c r="F11" i="49"/>
  <c r="F10" i="49"/>
  <c r="F9" i="49"/>
  <c r="F8" i="49"/>
  <c r="F7" i="49"/>
  <c r="F6" i="49"/>
  <c r="F5" i="49"/>
  <c r="F4" i="49"/>
  <c r="F3" i="49"/>
  <c r="A1" i="49"/>
  <c r="F35" i="48"/>
  <c r="F34" i="48"/>
  <c r="A1" i="48"/>
  <c r="D36" i="47"/>
  <c r="D35" i="47"/>
  <c r="D34" i="47"/>
  <c r="A1" i="47"/>
  <c r="F34" i="46"/>
  <c r="F33" i="46"/>
  <c r="A1" i="46"/>
  <c r="D35" i="45"/>
  <c r="D34" i="45"/>
  <c r="D33" i="45"/>
  <c r="A1" i="45"/>
  <c r="F35" i="44"/>
  <c r="F34" i="44"/>
  <c r="A1" i="44"/>
  <c r="D36" i="43"/>
  <c r="D35" i="43"/>
  <c r="D34" i="43"/>
  <c r="A1" i="43"/>
  <c r="F35" i="42"/>
  <c r="F34" i="42"/>
  <c r="A1" i="42"/>
  <c r="D36" i="41"/>
  <c r="D35" i="41"/>
  <c r="D34" i="41"/>
  <c r="A1" i="41"/>
  <c r="D34" i="40"/>
  <c r="D33" i="40"/>
  <c r="A1" i="40"/>
  <c r="D35" i="39"/>
  <c r="D34" i="39"/>
  <c r="D33" i="39"/>
  <c r="A1" i="39"/>
  <c r="D35" i="38"/>
  <c r="D34" i="38"/>
  <c r="A1" i="38"/>
  <c r="D36" i="37"/>
  <c r="D35" i="37"/>
  <c r="D34" i="37"/>
  <c r="A1" i="37"/>
  <c r="F35" i="36"/>
  <c r="F34" i="36"/>
  <c r="F33" i="36"/>
  <c r="A1" i="36"/>
  <c r="D35" i="35"/>
  <c r="D34" i="35"/>
  <c r="D33" i="35"/>
  <c r="A1" i="35"/>
  <c r="F36" i="34"/>
  <c r="F35" i="34"/>
  <c r="F34" i="34"/>
  <c r="A1" i="34"/>
  <c r="D36" i="33"/>
  <c r="D35" i="33"/>
  <c r="D34" i="33"/>
  <c r="A1" i="33"/>
  <c r="F36" i="32"/>
  <c r="F35" i="32"/>
  <c r="F34" i="32"/>
  <c r="A1" i="32"/>
  <c r="D36" i="31"/>
  <c r="D35" i="31"/>
  <c r="D34" i="31"/>
  <c r="A1" i="31"/>
  <c r="F34" i="30"/>
  <c r="F33" i="30"/>
  <c r="F32" i="30"/>
  <c r="A1" i="30"/>
  <c r="D34" i="29"/>
  <c r="D33" i="29"/>
  <c r="D32" i="29"/>
  <c r="A1" i="29"/>
  <c r="D36" i="28"/>
  <c r="D35" i="28"/>
  <c r="D34" i="28"/>
  <c r="A1" i="28"/>
  <c r="D35" i="27"/>
  <c r="D34" i="27"/>
  <c r="D33" i="27"/>
  <c r="A1" i="27"/>
  <c r="C36" i="26"/>
  <c r="C35" i="26"/>
  <c r="C34" i="26"/>
  <c r="A1" i="26"/>
  <c r="C35" i="25"/>
  <c r="C34" i="25"/>
  <c r="C33" i="25"/>
  <c r="A1" i="25"/>
  <c r="C36" i="24"/>
  <c r="C35" i="24"/>
  <c r="C34" i="24"/>
  <c r="A1" i="24"/>
  <c r="C36" i="23"/>
  <c r="C35" i="23"/>
  <c r="C34" i="23"/>
  <c r="A1" i="23"/>
  <c r="C35" i="22"/>
  <c r="C34" i="22"/>
  <c r="C33" i="22"/>
  <c r="A1" i="22"/>
  <c r="C36" i="21"/>
  <c r="C35" i="21"/>
  <c r="C34" i="21"/>
  <c r="A1" i="21"/>
  <c r="D35" i="20"/>
  <c r="D34" i="20"/>
  <c r="D33" i="20"/>
  <c r="A1" i="20"/>
  <c r="D36" i="19"/>
  <c r="D35" i="19"/>
  <c r="D34" i="19"/>
  <c r="A1" i="19"/>
  <c r="D36" i="18"/>
  <c r="D35" i="18"/>
  <c r="D34" i="18"/>
  <c r="A1" i="18"/>
  <c r="D33" i="17"/>
  <c r="D32" i="17"/>
  <c r="D31" i="17"/>
  <c r="A1" i="17"/>
  <c r="D36" i="16"/>
  <c r="D35" i="16"/>
  <c r="D34" i="16"/>
  <c r="A1" i="16"/>
  <c r="D35" i="15"/>
  <c r="D34" i="15"/>
  <c r="D33" i="15"/>
  <c r="A1" i="15"/>
  <c r="D19" i="14"/>
  <c r="D18" i="14"/>
  <c r="D17" i="14"/>
  <c r="A1" i="14"/>
  <c r="G12" i="13"/>
  <c r="F12" i="13"/>
  <c r="E12" i="13"/>
  <c r="D12" i="13"/>
  <c r="C12" i="13"/>
  <c r="B12" i="13"/>
  <c r="G11" i="13"/>
  <c r="F11" i="13"/>
  <c r="E11" i="13"/>
  <c r="D11" i="13"/>
  <c r="C11" i="13"/>
  <c r="B11" i="13"/>
  <c r="H9" i="13"/>
  <c r="H8" i="13"/>
  <c r="H11" i="13" s="1"/>
  <c r="H7" i="13"/>
  <c r="G12" i="12"/>
  <c r="F12" i="12"/>
  <c r="E12" i="12"/>
  <c r="D12" i="12"/>
  <c r="C12" i="12"/>
  <c r="B12" i="12"/>
  <c r="G11" i="12"/>
  <c r="F11" i="12"/>
  <c r="E11" i="12"/>
  <c r="D11" i="12"/>
  <c r="C11" i="12"/>
  <c r="B11" i="12"/>
  <c r="H9" i="12"/>
  <c r="H8" i="12"/>
  <c r="H7" i="12"/>
  <c r="H12" i="12" s="1"/>
  <c r="G12" i="11"/>
  <c r="F12" i="11"/>
  <c r="E12" i="11"/>
  <c r="D12" i="11"/>
  <c r="C12" i="11"/>
  <c r="B12" i="11"/>
  <c r="G11" i="11"/>
  <c r="F11" i="11"/>
  <c r="E11" i="11"/>
  <c r="D11" i="11"/>
  <c r="C11" i="11"/>
  <c r="B11" i="11"/>
  <c r="H9" i="11"/>
  <c r="H8" i="11"/>
  <c r="H7" i="11"/>
  <c r="H12" i="11" s="1"/>
  <c r="E21" i="10"/>
  <c r="D21" i="10"/>
  <c r="C21" i="10"/>
  <c r="B21" i="10"/>
  <c r="E20" i="10"/>
  <c r="D20" i="10"/>
  <c r="C20" i="10"/>
  <c r="B20" i="10"/>
  <c r="K45" i="9"/>
  <c r="B52" i="9" s="1"/>
  <c r="F45" i="9"/>
  <c r="B50" i="9" s="1"/>
  <c r="E45" i="9"/>
  <c r="B48" i="9" s="1"/>
  <c r="F42" i="9"/>
  <c r="F44" i="9" s="1"/>
  <c r="B49" i="9" s="1"/>
  <c r="E42" i="9"/>
  <c r="E44" i="9" s="1"/>
  <c r="B47" i="9" s="1"/>
  <c r="L36" i="9"/>
  <c r="J36" i="9"/>
  <c r="I36" i="9"/>
  <c r="H36" i="9"/>
  <c r="G36" i="9"/>
  <c r="F36" i="9"/>
  <c r="E36" i="9"/>
  <c r="D36" i="9"/>
  <c r="C36" i="9"/>
  <c r="B36" i="9"/>
  <c r="L35" i="9"/>
  <c r="J35" i="9"/>
  <c r="I35" i="9"/>
  <c r="H35" i="9"/>
  <c r="G35" i="9"/>
  <c r="F35" i="9"/>
  <c r="E35" i="9"/>
  <c r="D35" i="9"/>
  <c r="C35" i="9"/>
  <c r="B35" i="9"/>
  <c r="K34" i="9"/>
  <c r="K33" i="9"/>
  <c r="M34" i="9" s="1"/>
  <c r="K32" i="9"/>
  <c r="K31" i="9"/>
  <c r="K30" i="9"/>
  <c r="K29" i="9"/>
  <c r="K28" i="9"/>
  <c r="K27" i="9"/>
  <c r="K26" i="9"/>
  <c r="M25" i="9"/>
  <c r="K25" i="9"/>
  <c r="K24" i="9"/>
  <c r="K23" i="9"/>
  <c r="K22" i="9"/>
  <c r="M23" i="9" s="1"/>
  <c r="K21" i="9"/>
  <c r="K20" i="9"/>
  <c r="M21" i="9" s="1"/>
  <c r="K19" i="9"/>
  <c r="K18" i="9"/>
  <c r="M19" i="9" s="1"/>
  <c r="K17" i="9"/>
  <c r="K16" i="9"/>
  <c r="M17" i="9" s="1"/>
  <c r="M15" i="9"/>
  <c r="K15" i="9"/>
  <c r="K14" i="9"/>
  <c r="K13" i="9"/>
  <c r="M12" i="9"/>
  <c r="K12" i="9"/>
  <c r="K11" i="9"/>
  <c r="K10" i="9"/>
  <c r="K9" i="9"/>
  <c r="K8" i="9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J20" i="6"/>
  <c r="H20" i="6"/>
  <c r="G20" i="6"/>
  <c r="F20" i="6"/>
  <c r="E20" i="6"/>
  <c r="D20" i="6"/>
  <c r="C20" i="6"/>
  <c r="B20" i="6"/>
  <c r="J19" i="6"/>
  <c r="H19" i="6"/>
  <c r="G19" i="6"/>
  <c r="F19" i="6"/>
  <c r="E19" i="6"/>
  <c r="D19" i="6"/>
  <c r="C19" i="6"/>
  <c r="B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20" i="6" s="1"/>
  <c r="H20" i="5"/>
  <c r="G20" i="5"/>
  <c r="F20" i="5"/>
  <c r="E20" i="5"/>
  <c r="D20" i="5"/>
  <c r="C20" i="5"/>
  <c r="B20" i="5"/>
  <c r="H19" i="5"/>
  <c r="G19" i="5"/>
  <c r="F19" i="5"/>
  <c r="E19" i="5"/>
  <c r="D19" i="5"/>
  <c r="C19" i="5"/>
  <c r="B19" i="5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M28" i="9" l="1"/>
  <c r="D34" i="66"/>
  <c r="I20" i="7"/>
  <c r="M30" i="9"/>
  <c r="D33" i="66"/>
  <c r="M32" i="9"/>
  <c r="H12" i="13"/>
  <c r="K36" i="9"/>
  <c r="M8" i="9"/>
  <c r="H11" i="12"/>
  <c r="D34" i="68"/>
  <c r="M10" i="9"/>
  <c r="D34" i="73"/>
  <c r="I20" i="8"/>
  <c r="F71" i="49"/>
  <c r="D34" i="70"/>
  <c r="F70" i="49"/>
  <c r="H11" i="11"/>
  <c r="P19" i="9"/>
  <c r="K35" i="9"/>
  <c r="B45" i="9"/>
  <c r="I19" i="8"/>
  <c r="I19" i="7"/>
  <c r="I19" i="6"/>
  <c r="K42" i="9" l="1"/>
  <c r="K44" i="9" s="1"/>
  <c r="B51" i="9" l="1"/>
  <c r="B44" i="9"/>
</calcChain>
</file>

<file path=xl/sharedStrings.xml><?xml version="1.0" encoding="utf-8"?>
<sst xmlns="http://schemas.openxmlformats.org/spreadsheetml/2006/main" count="848" uniqueCount="112">
  <si>
    <t>N/A</t>
  </si>
  <si>
    <t>Units</t>
  </si>
  <si>
    <t>mg/L</t>
  </si>
  <si>
    <t>pH</t>
  </si>
  <si>
    <t>Wolf Steel Annual Report Information</t>
  </si>
  <si>
    <t>ECA #</t>
  </si>
  <si>
    <t>3388-AQZLBP</t>
  </si>
  <si>
    <t>ECA item</t>
  </si>
  <si>
    <t>Description</t>
  </si>
  <si>
    <t>Status</t>
  </si>
  <si>
    <t>Notes</t>
  </si>
  <si>
    <t>a</t>
  </si>
  <si>
    <t>Summary and interpretation of all monitoring data, a comparison to Effluent Limits, and an overview of adequacy of works.</t>
  </si>
  <si>
    <t>Applicable</t>
  </si>
  <si>
    <t>Review and assessment of performance of sewage works, including treatment units and disposal beds.</t>
  </si>
  <si>
    <t>Description of any operating problems encountered and corrective actions taken at all sewage works on the property.</t>
  </si>
  <si>
    <t>Summary of all maintenance carried out on any major structure, equipment, apparatus or thing formin part of all works on the property.</t>
  </si>
  <si>
    <t>Summary of any effluent quality or control measures undertaken for the reporting period.</t>
  </si>
  <si>
    <t>Summary and description of efforts made and results achieved in meeting the Effluent Objectives</t>
  </si>
  <si>
    <t>Summary and interpretation of all flow data and results achieved in not exceeding the maximum daily flow discharged to disposal</t>
  </si>
  <si>
    <t>Summary and interpretation of groundwater monitoring including shallow groundwater flow direction, interpretation of analytical results and comparisson with the 2.5 mg/L Nitrate compliance Limit at property boundary</t>
  </si>
  <si>
    <t>Summary of any complaints received during the reporting period and any steps taken to address the complaints</t>
  </si>
  <si>
    <t>Summary of all spill or abnormal discharge events</t>
  </si>
  <si>
    <t>Report on decommissioning of all components of the existing works</t>
  </si>
  <si>
    <t>Other information the District Manager requires</t>
  </si>
  <si>
    <t>To be included, hasn't been started yet</t>
  </si>
  <si>
    <t>Started</t>
  </si>
  <si>
    <t>Working on completion</t>
  </si>
  <si>
    <t>Pending</t>
  </si>
  <si>
    <t>Requires more information - make note</t>
  </si>
  <si>
    <t>Complete</t>
  </si>
  <si>
    <t>Finalized in report</t>
  </si>
  <si>
    <t>Not applicable for reporting period - make note if necessary</t>
  </si>
  <si>
    <t>Sample Quality Parameter</t>
  </si>
  <si>
    <t>Wolf Steel Raw Sewage</t>
  </si>
  <si>
    <t>Temp</t>
  </si>
  <si>
    <t>DO</t>
  </si>
  <si>
    <r>
      <t>BOD</t>
    </r>
    <r>
      <rPr>
        <b/>
        <vertAlign val="subscript"/>
        <sz val="10"/>
        <rFont val="Open Sans"/>
        <family val="2"/>
      </rPr>
      <t>5</t>
    </r>
  </si>
  <si>
    <t>TSS</t>
  </si>
  <si>
    <t>TKN</t>
  </si>
  <si>
    <t>Alk</t>
  </si>
  <si>
    <t>˚C</t>
  </si>
  <si>
    <t>Sampling Date</t>
  </si>
  <si>
    <t>-</t>
  </si>
  <si>
    <t>---</t>
  </si>
  <si>
    <t>Mean</t>
  </si>
  <si>
    <t>Median</t>
  </si>
  <si>
    <t>Wolf Steel Biofilter Effluent</t>
  </si>
  <si>
    <r>
      <t>cBOD</t>
    </r>
    <r>
      <rPr>
        <b/>
        <vertAlign val="subscript"/>
        <sz val="10"/>
        <rFont val="Open Sans"/>
        <family val="2"/>
      </rPr>
      <t>5</t>
    </r>
  </si>
  <si>
    <t>TAN</t>
  </si>
  <si>
    <r>
      <t>NO</t>
    </r>
    <r>
      <rPr>
        <b/>
        <vertAlign val="subscript"/>
        <sz val="10"/>
        <rFont val="Open Sans"/>
        <family val="2"/>
      </rPr>
      <t>3</t>
    </r>
  </si>
  <si>
    <r>
      <t>NO</t>
    </r>
    <r>
      <rPr>
        <b/>
        <vertAlign val="subscript"/>
        <sz val="10"/>
        <color theme="1"/>
        <rFont val="Open Sans"/>
        <family val="2"/>
      </rPr>
      <t>2</t>
    </r>
  </si>
  <si>
    <t>TIN</t>
  </si>
  <si>
    <t>Wolf Steel WaterNOx-LS Effluent</t>
  </si>
  <si>
    <t>Wolf Steel WaterNOx-S Effluent</t>
  </si>
  <si>
    <t>Wolf Steel Final Effluent</t>
  </si>
  <si>
    <r>
      <t>NO</t>
    </r>
    <r>
      <rPr>
        <b/>
        <vertAlign val="subscript"/>
        <sz val="10"/>
        <rFont val="Open Sans"/>
        <family val="2"/>
      </rPr>
      <t>2</t>
    </r>
  </si>
  <si>
    <t>TN</t>
  </si>
  <si>
    <t>ECA Objective</t>
  </si>
  <si>
    <t>&lt;3.5</t>
  </si>
  <si>
    <t>ECA Limit</t>
  </si>
  <si>
    <t>Note: TN = NO3-N +TAN</t>
  </si>
  <si>
    <t>Note: cBOD and TSS Limits are based on monthly averages.  TN Limit is based on three-month rolling average.</t>
  </si>
  <si>
    <t>Note: June 6 Nitrates analysis was performed past standard holding time…</t>
  </si>
  <si>
    <t>ECA Averages - monthly for cBOD and TSS, 3 month rolling for TN</t>
  </si>
  <si>
    <t># of samples for month of TSS and cBOD</t>
  </si>
  <si>
    <t>Final_Sheet</t>
  </si>
  <si>
    <t>*Adjust manually</t>
  </si>
  <si>
    <t>Meeting_Limits</t>
  </si>
  <si>
    <t>=AVERAGE(OFFSET(K42,-8,2):OFFSET(K42,-12,2))</t>
  </si>
  <si>
    <t>Meeting_Objectives</t>
  </si>
  <si>
    <t>cBOD_Limit</t>
  </si>
  <si>
    <t>cBOD_Objective</t>
  </si>
  <si>
    <t>TSS_Limit</t>
  </si>
  <si>
    <t>TSS_Objective</t>
  </si>
  <si>
    <t>TN_Limit</t>
  </si>
  <si>
    <t>TN_Objective</t>
  </si>
  <si>
    <t>Wolf Steel Final Effluent Limits</t>
  </si>
  <si>
    <t>Monthly Average</t>
  </si>
  <si>
    <t>3-month rolling Average</t>
  </si>
  <si>
    <t>cBOD</t>
  </si>
  <si>
    <t>=IFERROR(AVERAGEIFS('WFS Final Effluent Table'!E$8:E$33,'WFS Final Effluent Table'!$A$8:$A$33,"&gt;="&amp;$A8,'WFS Final Effluent Table'!$A$8:$A$33,"&lt;="&amp;EOMONTH($A8,0)),"-")</t>
  </si>
  <si>
    <t>=IFERROR(AVERAGEIFS('WFS Final Effluent Table'!F$8:F$33,'WFS Final Effluent Table'!$A$8:$A$33,"&gt;="&amp;$A8,'WFS Final Effluent Table'!$A$8:$A$33,"&lt;="&amp;EOMONTH($A8,0)),"-")</t>
  </si>
  <si>
    <t>=IFERROR(AVERAGEIFS('WFS Final Effluent Table'!K$8:K$33,'WFS Final Effluent Table'!$A$8:$A$33,"&gt;="&amp;$A8,'WFS Final Effluent Table'!$A$8:$A$33,"&lt;="&amp;EOMONTH($A8,0)),"-")</t>
  </si>
  <si>
    <t>Wolf Steel Upgradient Well MW-1</t>
  </si>
  <si>
    <t>Depth</t>
  </si>
  <si>
    <t>Standpipe</t>
  </si>
  <si>
    <t>Ground</t>
  </si>
  <si>
    <t>standpipe</t>
  </si>
  <si>
    <t>m</t>
  </si>
  <si>
    <t>Wolf Steel Downgradient Well MW-2</t>
  </si>
  <si>
    <t>Wolf Steel Downgradient Well MW-3</t>
  </si>
  <si>
    <t>Date</t>
  </si>
  <si>
    <t>Flowmeter 1 Total (L)</t>
  </si>
  <si>
    <t>Flowmeter 1 (L/day)</t>
  </si>
  <si>
    <t>Total Daily Flow (L/day)</t>
  </si>
  <si>
    <t>Total Flow (L)</t>
  </si>
  <si>
    <t>Average Flow (L/day)</t>
  </si>
  <si>
    <t>Typical Flow (L/day)</t>
  </si>
  <si>
    <t>Pump 1 Total (L)</t>
  </si>
  <si>
    <t>Pump 1 (L/day)</t>
  </si>
  <si>
    <t>Pump 2 Total (L)</t>
  </si>
  <si>
    <t>Pump 2 (L/day)</t>
  </si>
  <si>
    <t>Disposal 1 (L/day)</t>
  </si>
  <si>
    <t>Disposal 2 (L/day)</t>
  </si>
  <si>
    <t>Pump Tank 1 (L/day)</t>
  </si>
  <si>
    <t>Pump Tank 2 (L/day)</t>
  </si>
  <si>
    <t>Bio -&gt; wNOx 1 (L/day)</t>
  </si>
  <si>
    <t>Bio -&gt; wNOx 2 (L/day)</t>
  </si>
  <si>
    <t>Total Bio -&gt; WNOx (L/day)</t>
  </si>
  <si>
    <t>Flow meter 1 Total (L)</t>
  </si>
  <si>
    <t>Disposal Total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</si>
</sst>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1009]d\-mmm\-yy;@"/>
    <numFmt numFmtId="166" formatCode="mmmm\,\ 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3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222222"/>
      <name val="Open Sans"/>
      <family val="2"/>
    </font>
    <font>
      <sz val="10"/>
      <name val="Arial"/>
      <family val="2"/>
    </font>
    <font>
      <b/>
      <sz val="10"/>
      <name val="Open Sans"/>
      <family val="2"/>
    </font>
    <font>
      <b/>
      <vertAlign val="subscript"/>
      <sz val="10"/>
      <name val="Open Sans"/>
      <family val="2"/>
    </font>
    <font>
      <sz val="10"/>
      <name val="Open Sans"/>
      <family val="2"/>
    </font>
    <font>
      <b/>
      <vertAlign val="subscript"/>
      <sz val="10"/>
      <color theme="1"/>
      <name val="Open Sans"/>
      <family val="2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3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0" fontId="7" fillId="3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/>
    <xf numFmtId="0" fontId="8" fillId="0" borderId="1" xfId="0" applyFont="1" applyBorder="1"/>
    <xf numFmtId="0" fontId="4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15" fontId="11" fillId="0" borderId="1" xfId="3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15" fontId="13" fillId="0" borderId="1" xfId="3" applyNumberFormat="1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5" fontId="13" fillId="0" borderId="1" xfId="3" applyNumberFormat="1" applyFont="1" applyBorder="1" applyAlignment="1">
      <alignment horizontal="center" vertical="center"/>
    </xf>
    <xf numFmtId="2" fontId="13" fillId="0" borderId="1" xfId="3" applyNumberFormat="1" applyFont="1" applyBorder="1" applyAlignment="1">
      <alignment horizontal="center" vertical="center"/>
    </xf>
    <xf numFmtId="164" fontId="13" fillId="0" borderId="1" xfId="3" applyNumberFormat="1" applyFont="1" applyBorder="1" applyAlignment="1">
      <alignment horizontal="center" vertical="center"/>
    </xf>
    <xf numFmtId="1" fontId="13" fillId="0" borderId="1" xfId="3" applyNumberFormat="1" applyFont="1" applyBorder="1" applyAlignment="1">
      <alignment horizontal="center" vertical="center"/>
    </xf>
    <xf numFmtId="0" fontId="8" fillId="3" borderId="1" xfId="4" applyFont="1" applyBorder="1" applyAlignment="1">
      <alignment horizontal="center" vertical="center"/>
    </xf>
    <xf numFmtId="2" fontId="8" fillId="3" borderId="1" xfId="4" applyNumberFormat="1" applyFont="1" applyBorder="1" applyAlignment="1">
      <alignment horizontal="center" vertical="center"/>
    </xf>
    <xf numFmtId="164" fontId="8" fillId="3" borderId="1" xfId="4" applyNumberFormat="1" applyFont="1" applyBorder="1" applyAlignment="1">
      <alignment horizontal="center" vertical="center"/>
    </xf>
    <xf numFmtId="1" fontId="8" fillId="3" borderId="1" xfId="4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3" fillId="0" borderId="0" xfId="2"/>
    <xf numFmtId="0" fontId="1" fillId="0" borderId="0" xfId="0" applyFont="1"/>
    <xf numFmtId="15" fontId="8" fillId="3" borderId="1" xfId="4" applyNumberFormat="1" applyFont="1" applyBorder="1" applyAlignment="1">
      <alignment horizontal="center" vertical="center" wrapText="1"/>
    </xf>
    <xf numFmtId="16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15" fillId="0" borderId="0" xfId="0" applyFont="1"/>
    <xf numFmtId="0" fontId="16" fillId="0" borderId="0" xfId="0" applyFont="1"/>
    <xf numFmtId="0" fontId="8" fillId="3" borderId="1" xfId="4" applyFont="1" applyBorder="1"/>
    <xf numFmtId="164" fontId="8" fillId="4" borderId="1" xfId="4" applyNumberFormat="1" applyFont="1" applyFill="1" applyBorder="1"/>
    <xf numFmtId="0" fontId="2" fillId="2" borderId="0" xfId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quotePrefix="1" applyFont="1"/>
    <xf numFmtId="49" fontId="10" fillId="0" borderId="0" xfId="3" applyNumberFormat="1" applyAlignment="1">
      <alignment horizontal="left"/>
    </xf>
    <xf numFmtId="164" fontId="10" fillId="0" borderId="0" xfId="3" applyNumberFormat="1" applyAlignment="1">
      <alignment horizontal="center" vertical="center"/>
    </xf>
    <xf numFmtId="49" fontId="5" fillId="0" borderId="0" xfId="3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3" fillId="0" borderId="0" xfId="3" quotePrefix="1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13" fillId="0" borderId="0" xfId="3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4" quotePrefix="1" applyFill="1" applyAlignment="1">
      <alignment horizontal="left" vertical="center"/>
    </xf>
    <xf numFmtId="0" fontId="7" fillId="0" borderId="0" xfId="0" quotePrefix="1" applyFont="1"/>
    <xf numFmtId="166" fontId="13" fillId="0" borderId="1" xfId="3" applyNumberFormat="1" applyFont="1" applyBorder="1" applyAlignment="1">
      <alignment horizontal="center" vertical="center"/>
    </xf>
    <xf numFmtId="0" fontId="0" fillId="0" borderId="0" xfId="0" quotePrefix="1"/>
    <xf numFmtId="0" fontId="11" fillId="0" borderId="1" xfId="3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5" borderId="1" xfId="0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15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</cellXfs>
  <cellStyles count="5">
    <cellStyle name="20% - Accent4 2 2" xfId="4" xr:uid="{7C06FE32-F8CD-4F11-8D30-3ED41219F3D1}"/>
    <cellStyle name="Explanatory Text" xfId="2" builtinId="53"/>
    <cellStyle name="Good" xfId="1" builtinId="26"/>
    <cellStyle name="Normal" xfId="0" builtinId="0"/>
    <cellStyle name="Normal 2" xfId="3" xr:uid="{A2CB8D4D-C311-4710-9D34-379653FAA8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95E2-0DC9-4A5E-BA39-15B09FC4DC76}">
  <dimension ref="A1:H24"/>
  <sheetViews>
    <sheetView tabSelected="1" workbookViewId="0">
      <selection activeCell="E20" sqref="E20"/>
    </sheetView>
  </sheetViews>
  <sheetFormatPr defaultRowHeight="15" x14ac:dyDescent="0.25"/>
  <cols>
    <col min="1" max="1" width="10.42578125" customWidth="1"/>
    <col min="2" max="2" width="14.7109375" customWidth="1"/>
    <col min="3" max="3" width="16.5703125" customWidth="1"/>
    <col min="4" max="4" width="15.7109375" customWidth="1"/>
    <col min="5" max="5" width="15.28515625" customWidth="1"/>
    <col min="7" max="7" width="14.28515625" customWidth="1"/>
    <col min="8" max="8" width="61.7109375" customWidth="1"/>
  </cols>
  <sheetData>
    <row r="1" spans="1:8" ht="18.75" x14ac:dyDescent="0.35">
      <c r="A1" s="2" t="s">
        <v>4</v>
      </c>
      <c r="B1" s="3"/>
      <c r="C1" s="3"/>
      <c r="D1" s="3"/>
      <c r="E1" s="3"/>
      <c r="F1" s="3"/>
    </row>
    <row r="2" spans="1:8" ht="13.5" customHeight="1" x14ac:dyDescent="0.3">
      <c r="A2" s="3"/>
      <c r="B2" s="3"/>
      <c r="C2" s="3"/>
      <c r="D2" s="3"/>
      <c r="E2" s="3"/>
      <c r="F2" s="3"/>
    </row>
    <row r="3" spans="1:8" ht="15.75" x14ac:dyDescent="0.3">
      <c r="A3" s="4" t="s">
        <v>5</v>
      </c>
      <c r="B3" s="5" t="s">
        <v>6</v>
      </c>
      <c r="E3" s="3"/>
    </row>
    <row r="4" spans="1:8" ht="15.75" x14ac:dyDescent="0.3">
      <c r="A4" s="3"/>
      <c r="B4" s="3"/>
      <c r="C4" s="3"/>
      <c r="D4" s="3"/>
      <c r="E4" s="3"/>
      <c r="F4" s="3"/>
    </row>
    <row r="5" spans="1:8" ht="15.75" x14ac:dyDescent="0.3">
      <c r="A5" s="6" t="s">
        <v>7</v>
      </c>
      <c r="B5" s="7" t="s">
        <v>8</v>
      </c>
      <c r="C5" s="7"/>
      <c r="D5" s="7"/>
      <c r="E5" s="7"/>
      <c r="F5" s="7"/>
      <c r="G5" s="8" t="s">
        <v>9</v>
      </c>
      <c r="H5" s="8" t="s">
        <v>10</v>
      </c>
    </row>
    <row r="6" spans="1:8" ht="33.75" customHeight="1" x14ac:dyDescent="0.25">
      <c r="A6" s="9" t="s">
        <v>11</v>
      </c>
      <c r="B6" s="10" t="s">
        <v>12</v>
      </c>
      <c r="C6" s="10"/>
      <c r="D6" s="10"/>
      <c r="E6" s="10"/>
      <c r="F6" s="10"/>
      <c r="G6" s="11" t="s">
        <v>13</v>
      </c>
      <c r="H6" s="12"/>
    </row>
    <row r="7" spans="1:8" ht="33.75" customHeight="1" x14ac:dyDescent="0.25">
      <c r="A7" s="13" t="str">
        <f t="shared" ref="A7:A17" ca="1" si="0">CHAR(CODE(OFFSET(A7,-1,0))+1)</f>
        <v>b</v>
      </c>
      <c r="B7" s="10" t="s">
        <v>14</v>
      </c>
      <c r="C7" s="10"/>
      <c r="D7" s="10"/>
      <c r="E7" s="10"/>
      <c r="F7" s="10"/>
      <c r="G7" s="11" t="s">
        <v>13</v>
      </c>
      <c r="H7" s="12"/>
    </row>
    <row r="8" spans="1:8" ht="33.75" customHeight="1" x14ac:dyDescent="0.25">
      <c r="A8" s="13" t="str">
        <f t="shared" ca="1" si="0"/>
        <v>c</v>
      </c>
      <c r="B8" s="10" t="s">
        <v>15</v>
      </c>
      <c r="C8" s="10"/>
      <c r="D8" s="10"/>
      <c r="E8" s="10"/>
      <c r="F8" s="10"/>
      <c r="G8" s="11" t="s">
        <v>13</v>
      </c>
      <c r="H8" s="12"/>
    </row>
    <row r="9" spans="1:8" ht="33.75" customHeight="1" x14ac:dyDescent="0.25">
      <c r="A9" s="13" t="str">
        <f t="shared" ca="1" si="0"/>
        <v>d</v>
      </c>
      <c r="B9" s="10" t="s">
        <v>16</v>
      </c>
      <c r="C9" s="10"/>
      <c r="D9" s="10"/>
      <c r="E9" s="10"/>
      <c r="F9" s="10"/>
      <c r="G9" s="11" t="s">
        <v>13</v>
      </c>
      <c r="H9" s="12"/>
    </row>
    <row r="10" spans="1:8" ht="33.75" customHeight="1" x14ac:dyDescent="0.25">
      <c r="A10" s="13" t="str">
        <f t="shared" ca="1" si="0"/>
        <v>e</v>
      </c>
      <c r="B10" s="10" t="s">
        <v>17</v>
      </c>
      <c r="C10" s="10"/>
      <c r="D10" s="10"/>
      <c r="E10" s="10"/>
      <c r="F10" s="10"/>
      <c r="G10" s="11" t="s">
        <v>13</v>
      </c>
      <c r="H10" s="12"/>
    </row>
    <row r="11" spans="1:8" ht="33.75" customHeight="1" x14ac:dyDescent="0.25">
      <c r="A11" s="13" t="str">
        <f t="shared" ca="1" si="0"/>
        <v>f</v>
      </c>
      <c r="B11" s="10" t="s">
        <v>18</v>
      </c>
      <c r="C11" s="10"/>
      <c r="D11" s="10"/>
      <c r="E11" s="10"/>
      <c r="F11" s="10"/>
      <c r="G11" s="11" t="s">
        <v>13</v>
      </c>
      <c r="H11" s="12"/>
    </row>
    <row r="12" spans="1:8" ht="33.75" customHeight="1" x14ac:dyDescent="0.25">
      <c r="A12" s="13" t="str">
        <f t="shared" ca="1" si="0"/>
        <v>g</v>
      </c>
      <c r="B12" s="10" t="s">
        <v>19</v>
      </c>
      <c r="C12" s="10"/>
      <c r="D12" s="10"/>
      <c r="E12" s="10"/>
      <c r="F12" s="10"/>
      <c r="G12" s="11" t="s">
        <v>13</v>
      </c>
      <c r="H12" s="12"/>
    </row>
    <row r="13" spans="1:8" ht="48" customHeight="1" x14ac:dyDescent="0.25">
      <c r="A13" s="13" t="str">
        <f t="shared" ca="1" si="0"/>
        <v>h</v>
      </c>
      <c r="B13" s="10" t="s">
        <v>20</v>
      </c>
      <c r="C13" s="10"/>
      <c r="D13" s="10"/>
      <c r="E13" s="10"/>
      <c r="F13" s="10"/>
      <c r="G13" s="11" t="s">
        <v>13</v>
      </c>
      <c r="H13" s="12"/>
    </row>
    <row r="14" spans="1:8" ht="33.75" customHeight="1" x14ac:dyDescent="0.25">
      <c r="A14" s="13" t="str">
        <f t="shared" ca="1" si="0"/>
        <v>i</v>
      </c>
      <c r="B14" s="10" t="s">
        <v>21</v>
      </c>
      <c r="C14" s="10"/>
      <c r="D14" s="10"/>
      <c r="E14" s="10"/>
      <c r="F14" s="10"/>
      <c r="G14" s="11" t="s">
        <v>13</v>
      </c>
      <c r="H14" s="12"/>
    </row>
    <row r="15" spans="1:8" ht="33.75" customHeight="1" x14ac:dyDescent="0.25">
      <c r="A15" s="13" t="str">
        <f t="shared" ca="1" si="0"/>
        <v>j</v>
      </c>
      <c r="B15" s="10" t="s">
        <v>22</v>
      </c>
      <c r="C15" s="10"/>
      <c r="D15" s="10"/>
      <c r="E15" s="10"/>
      <c r="F15" s="10"/>
      <c r="G15" s="11" t="s">
        <v>13</v>
      </c>
      <c r="H15" s="12"/>
    </row>
    <row r="16" spans="1:8" ht="33.75" customHeight="1" x14ac:dyDescent="0.25">
      <c r="A16" s="13" t="str">
        <f t="shared" ca="1" si="0"/>
        <v>k</v>
      </c>
      <c r="B16" s="10" t="s">
        <v>23</v>
      </c>
      <c r="C16" s="10"/>
      <c r="D16" s="10"/>
      <c r="E16" s="10"/>
      <c r="F16" s="10"/>
      <c r="G16" s="11" t="s">
        <v>0</v>
      </c>
      <c r="H16" s="12"/>
    </row>
    <row r="17" spans="1:8" ht="33.75" customHeight="1" x14ac:dyDescent="0.25">
      <c r="A17" s="13" t="str">
        <f t="shared" ca="1" si="0"/>
        <v>l</v>
      </c>
      <c r="B17" s="10" t="s">
        <v>24</v>
      </c>
      <c r="C17" s="10"/>
      <c r="D17" s="10"/>
      <c r="E17" s="10"/>
      <c r="F17" s="10"/>
      <c r="G17" s="11" t="s">
        <v>0</v>
      </c>
      <c r="H17" s="12"/>
    </row>
    <row r="20" spans="1:8" x14ac:dyDescent="0.25">
      <c r="G20" t="s">
        <v>13</v>
      </c>
      <c r="H20" t="s">
        <v>25</v>
      </c>
    </row>
    <row r="21" spans="1:8" x14ac:dyDescent="0.25">
      <c r="G21" t="s">
        <v>26</v>
      </c>
      <c r="H21" t="s">
        <v>27</v>
      </c>
    </row>
    <row r="22" spans="1:8" x14ac:dyDescent="0.25">
      <c r="G22" t="s">
        <v>28</v>
      </c>
      <c r="H22" t="s">
        <v>29</v>
      </c>
    </row>
    <row r="23" spans="1:8" x14ac:dyDescent="0.25">
      <c r="G23" t="s">
        <v>30</v>
      </c>
      <c r="H23" t="s">
        <v>31</v>
      </c>
    </row>
    <row r="24" spans="1:8" x14ac:dyDescent="0.25">
      <c r="G24" t="s">
        <v>0</v>
      </c>
      <c r="H24" t="s">
        <v>32</v>
      </c>
    </row>
  </sheetData>
  <mergeCells count="13">
    <mergeCell ref="B17:F17"/>
    <mergeCell ref="B11:F11"/>
    <mergeCell ref="B12:F12"/>
    <mergeCell ref="B13:F13"/>
    <mergeCell ref="B14:F14"/>
    <mergeCell ref="B15:F15"/>
    <mergeCell ref="B16:F16"/>
    <mergeCell ref="B5:F5"/>
    <mergeCell ref="B6:F6"/>
    <mergeCell ref="B7:F7"/>
    <mergeCell ref="B8:F8"/>
    <mergeCell ref="B9:F9"/>
    <mergeCell ref="B10:F10"/>
  </mergeCells>
  <dataValidations count="1">
    <dataValidation type="list" allowBlank="1" showInputMessage="1" showErrorMessage="1" sqref="G6:G17" xr:uid="{8E1EC03B-E8D0-40FF-B0B0-0183C6CA2517}">
      <formula1>$G$19:$G$24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F80F-DC29-46EB-BF59-B44F352EDE1D}">
  <dimension ref="A2:J12"/>
  <sheetViews>
    <sheetView workbookViewId="0">
      <selection activeCell="I29" sqref="I29"/>
    </sheetView>
  </sheetViews>
  <sheetFormatPr defaultColWidth="9.28515625" defaultRowHeight="15" x14ac:dyDescent="0.25"/>
  <cols>
    <col min="1" max="1" width="16.7109375" customWidth="1"/>
    <col min="2" max="6" width="7.7109375" customWidth="1"/>
    <col min="7" max="7" width="10.7109375" customWidth="1"/>
    <col min="8" max="8" width="8.5703125" customWidth="1"/>
    <col min="9" max="9" width="9.85546875" bestFit="1" customWidth="1"/>
    <col min="10" max="10" width="5" bestFit="1" customWidth="1"/>
    <col min="11" max="11" width="12.7109375" customWidth="1"/>
    <col min="13" max="13" width="10.28515625" customWidth="1"/>
    <col min="14" max="14" width="12.42578125" customWidth="1"/>
  </cols>
  <sheetData>
    <row r="2" spans="1:10" ht="18.75" x14ac:dyDescent="0.25">
      <c r="A2" s="14" t="s">
        <v>33</v>
      </c>
      <c r="B2" s="32" t="s">
        <v>91</v>
      </c>
      <c r="C2" s="32"/>
      <c r="D2" s="32"/>
      <c r="E2" s="32"/>
      <c r="F2" s="32"/>
      <c r="G2" s="32"/>
      <c r="H2" s="32"/>
    </row>
    <row r="3" spans="1:10" x14ac:dyDescent="0.25">
      <c r="A3" s="14"/>
      <c r="B3" s="69" t="s">
        <v>3</v>
      </c>
      <c r="C3" s="69" t="s">
        <v>39</v>
      </c>
      <c r="D3" s="69" t="s">
        <v>49</v>
      </c>
      <c r="E3" s="69" t="s">
        <v>50</v>
      </c>
      <c r="F3" s="59" t="s">
        <v>51</v>
      </c>
      <c r="G3" s="59" t="s">
        <v>85</v>
      </c>
      <c r="H3" s="59"/>
    </row>
    <row r="4" spans="1:10" x14ac:dyDescent="0.25">
      <c r="A4" s="14"/>
      <c r="B4" s="69"/>
      <c r="C4" s="69"/>
      <c r="D4" s="69"/>
      <c r="E4" s="69"/>
      <c r="F4" s="59"/>
      <c r="G4" s="33" t="s">
        <v>86</v>
      </c>
      <c r="H4" s="33" t="s">
        <v>87</v>
      </c>
      <c r="I4" t="s">
        <v>88</v>
      </c>
      <c r="J4">
        <v>0.75</v>
      </c>
    </row>
    <row r="5" spans="1:10" x14ac:dyDescent="0.25">
      <c r="A5" s="19" t="s">
        <v>1</v>
      </c>
      <c r="B5" s="20" t="s">
        <v>43</v>
      </c>
      <c r="C5" s="20" t="s">
        <v>2</v>
      </c>
      <c r="D5" s="20" t="s">
        <v>2</v>
      </c>
      <c r="E5" s="20" t="s">
        <v>2</v>
      </c>
      <c r="F5" s="9" t="s">
        <v>2</v>
      </c>
      <c r="G5" s="9" t="s">
        <v>89</v>
      </c>
      <c r="H5" s="9" t="s">
        <v>89</v>
      </c>
    </row>
    <row r="6" spans="1:10" x14ac:dyDescent="0.25">
      <c r="A6" s="19" t="s">
        <v>42</v>
      </c>
      <c r="B6" s="34"/>
      <c r="C6" s="34"/>
      <c r="D6" s="34"/>
      <c r="E6" s="34"/>
      <c r="F6" s="34"/>
      <c r="G6" s="34"/>
      <c r="H6" s="34"/>
    </row>
    <row r="7" spans="1:10" x14ac:dyDescent="0.25">
      <c r="A7" s="24">
        <v>45511</v>
      </c>
      <c r="B7" s="25">
        <v>6.74</v>
      </c>
      <c r="C7" s="26">
        <v>0.5</v>
      </c>
      <c r="D7" s="26">
        <v>0.1</v>
      </c>
      <c r="E7" s="25">
        <v>0.28000000000000003</v>
      </c>
      <c r="F7" s="35">
        <v>0.3</v>
      </c>
      <c r="G7" s="35">
        <v>2.89</v>
      </c>
      <c r="H7" s="35">
        <f t="shared" ref="H7:H9" si="0">G7-J$4</f>
        <v>2.14</v>
      </c>
    </row>
    <row r="8" spans="1:10" x14ac:dyDescent="0.25">
      <c r="A8" s="24">
        <v>45609</v>
      </c>
      <c r="B8" s="25">
        <v>7.07</v>
      </c>
      <c r="C8" s="26">
        <v>0.5</v>
      </c>
      <c r="D8" s="26">
        <v>0.2</v>
      </c>
      <c r="E8" s="25">
        <v>0.16</v>
      </c>
      <c r="F8" s="35">
        <v>0.3</v>
      </c>
      <c r="G8" s="35">
        <v>2.5</v>
      </c>
      <c r="H8" s="35">
        <f t="shared" si="0"/>
        <v>1.75</v>
      </c>
    </row>
    <row r="9" spans="1:10" x14ac:dyDescent="0.25">
      <c r="A9" s="24">
        <v>45693</v>
      </c>
      <c r="B9" s="25">
        <v>7.1</v>
      </c>
      <c r="C9" s="26">
        <v>0.5</v>
      </c>
      <c r="D9" s="26">
        <v>0.1</v>
      </c>
      <c r="E9" s="25">
        <v>0.25</v>
      </c>
      <c r="F9" s="35">
        <v>0.03</v>
      </c>
      <c r="G9" s="35">
        <v>2.78</v>
      </c>
      <c r="H9" s="35">
        <f t="shared" si="0"/>
        <v>2.0299999999999998</v>
      </c>
    </row>
    <row r="10" spans="1:10" x14ac:dyDescent="0.25">
      <c r="A10" s="24">
        <v>45791</v>
      </c>
      <c r="B10" s="25">
        <v>7.2</v>
      </c>
      <c r="C10" s="26">
        <v>0.5</v>
      </c>
      <c r="D10" s="26">
        <v>0.1</v>
      </c>
      <c r="E10" s="25">
        <v>0.25</v>
      </c>
      <c r="F10" s="35">
        <v>0.3</v>
      </c>
      <c r="G10" s="35"/>
      <c r="H10" s="35"/>
    </row>
    <row r="11" spans="1:10" x14ac:dyDescent="0.25">
      <c r="A11" s="28" t="s">
        <v>45</v>
      </c>
      <c r="B11" s="29">
        <f ca="1">IFERROR(AVERAGE(OFFSET(B5,2,0):OFFSET(B11,-1,0)),"-")</f>
        <v>7.0274999999999999</v>
      </c>
      <c r="C11" s="30">
        <f ca="1">IFERROR(AVERAGE(OFFSET(C5,2,0):OFFSET(C11,-1,0)),"-")</f>
        <v>0.5</v>
      </c>
      <c r="D11" s="30">
        <f ca="1">IFERROR(AVERAGE(OFFSET(D5,2,0):OFFSET(D11,-1,0)),"-")</f>
        <v>0.125</v>
      </c>
      <c r="E11" s="29">
        <f ca="1">IFERROR(AVERAGE(OFFSET(E5,2,0):OFFSET(E11,-1,0)),"-")</f>
        <v>0.23500000000000001</v>
      </c>
      <c r="F11" s="29">
        <f ca="1">IFERROR(AVERAGE(OFFSET(F5,2,0):OFFSET(F11,-1,0)),"-")</f>
        <v>0.23249999999999998</v>
      </c>
      <c r="G11" s="29">
        <f ca="1">IFERROR(AVERAGE(OFFSET(G5,2,0):OFFSET(G11,-1,0)),"-")</f>
        <v>2.7233333333333332</v>
      </c>
      <c r="H11" s="29">
        <f ca="1">IFERROR(AVERAGE(OFFSET(H5,2,0):OFFSET(H11,-1,0)),"-")</f>
        <v>1.9733333333333334</v>
      </c>
    </row>
    <row r="12" spans="1:10" x14ac:dyDescent="0.25">
      <c r="A12" s="28" t="s">
        <v>46</v>
      </c>
      <c r="B12" s="29">
        <f ca="1">IFERROR(MEDIAN(OFFSET(B5,2,0):OFFSET(B12,-2,0)),"-")</f>
        <v>7.085</v>
      </c>
      <c r="C12" s="30">
        <f ca="1">IFERROR(MEDIAN(OFFSET(C5,2,0):OFFSET(C12,-2,0)),"-")</f>
        <v>0.5</v>
      </c>
      <c r="D12" s="30">
        <f ca="1">IFERROR(MEDIAN(OFFSET(D5,2,0):OFFSET(D12,-2,0)),"-")</f>
        <v>0.1</v>
      </c>
      <c r="E12" s="29">
        <f ca="1">IFERROR(MEDIAN(OFFSET(E5,2,0):OFFSET(E12,-2,0)),"-")</f>
        <v>0.25</v>
      </c>
      <c r="F12" s="29">
        <f ca="1">IFERROR(MEDIAN(OFFSET(F5,2,0):OFFSET(F12,-2,0)),"-")</f>
        <v>0.3</v>
      </c>
      <c r="G12" s="29">
        <f ca="1">IFERROR(MEDIAN(OFFSET(G5,2,0):OFFSET(G12,-2,0)),"-")</f>
        <v>2.78</v>
      </c>
      <c r="H12" s="29">
        <f ca="1">IFERROR(MEDIAN(OFFSET(H5,2,0):OFFSET(H12,-2,0)),"-")</f>
        <v>2.0299999999999998</v>
      </c>
    </row>
  </sheetData>
  <mergeCells count="9">
    <mergeCell ref="B6:H6"/>
    <mergeCell ref="A2:A4"/>
    <mergeCell ref="B2:H2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1936-81D1-40D6-BF3B-1A981EA61812}">
  <dimension ref="A1:Z19"/>
  <sheetViews>
    <sheetView workbookViewId="0">
      <selection activeCell="G26" sqref="G26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May 2025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45778</v>
      </c>
      <c r="B3" s="76">
        <v>5376565</v>
      </c>
      <c r="C3" s="76">
        <v>13144</v>
      </c>
      <c r="D3" s="76">
        <v>13144</v>
      </c>
    </row>
    <row r="4" spans="1:4" x14ac:dyDescent="0.3">
      <c r="A4" s="75">
        <v>45779</v>
      </c>
      <c r="B4" s="76">
        <v>5389264</v>
      </c>
      <c r="C4" s="76">
        <v>12699</v>
      </c>
      <c r="D4" s="76">
        <v>12699</v>
      </c>
    </row>
    <row r="5" spans="1:4" x14ac:dyDescent="0.3">
      <c r="A5" s="75">
        <v>45780</v>
      </c>
      <c r="B5" s="76">
        <v>5402358</v>
      </c>
      <c r="C5" s="76">
        <v>13094</v>
      </c>
      <c r="D5" s="76">
        <v>13094</v>
      </c>
    </row>
    <row r="6" spans="1:4" x14ac:dyDescent="0.3">
      <c r="A6" s="75">
        <v>45781</v>
      </c>
      <c r="B6" s="76">
        <v>5407379</v>
      </c>
      <c r="C6" s="76">
        <v>5021</v>
      </c>
      <c r="D6" s="76">
        <v>5021</v>
      </c>
    </row>
    <row r="7" spans="1:4" x14ac:dyDescent="0.3">
      <c r="A7" s="75">
        <v>45782</v>
      </c>
      <c r="B7" s="76">
        <v>5412533</v>
      </c>
      <c r="C7" s="76">
        <v>5154</v>
      </c>
      <c r="D7" s="76">
        <v>5154</v>
      </c>
    </row>
    <row r="8" spans="1:4" x14ac:dyDescent="0.3">
      <c r="A8" s="75">
        <v>45783</v>
      </c>
      <c r="B8" s="76">
        <v>5424995</v>
      </c>
      <c r="C8" s="76">
        <v>12462</v>
      </c>
      <c r="D8" s="76">
        <v>12462</v>
      </c>
    </row>
    <row r="9" spans="1:4" x14ac:dyDescent="0.3">
      <c r="A9" s="75">
        <v>45784</v>
      </c>
      <c r="B9" s="76">
        <v>5438039</v>
      </c>
      <c r="C9" s="76">
        <v>13044</v>
      </c>
      <c r="D9" s="76">
        <v>13044</v>
      </c>
    </row>
    <row r="10" spans="1:4" x14ac:dyDescent="0.3">
      <c r="A10" s="75">
        <v>45785</v>
      </c>
      <c r="B10" s="76">
        <v>5451737</v>
      </c>
      <c r="C10" s="76">
        <v>13698</v>
      </c>
      <c r="D10" s="76">
        <v>13698</v>
      </c>
    </row>
    <row r="11" spans="1:4" x14ac:dyDescent="0.3">
      <c r="A11" s="75">
        <v>45786</v>
      </c>
      <c r="B11" s="76">
        <v>5463383</v>
      </c>
      <c r="C11" s="76">
        <v>11646</v>
      </c>
      <c r="D11" s="76">
        <v>11646</v>
      </c>
    </row>
    <row r="12" spans="1:4" x14ac:dyDescent="0.3">
      <c r="A12" s="75">
        <v>45787</v>
      </c>
      <c r="B12" s="76">
        <v>5476791</v>
      </c>
      <c r="C12" s="76">
        <v>13408</v>
      </c>
      <c r="D12" s="76">
        <v>13408</v>
      </c>
    </row>
    <row r="13" spans="1:4" x14ac:dyDescent="0.3">
      <c r="A13" s="75">
        <v>45788</v>
      </c>
      <c r="B13" s="76">
        <v>5482588</v>
      </c>
      <c r="C13" s="76">
        <v>5797</v>
      </c>
      <c r="D13" s="76">
        <v>5797</v>
      </c>
    </row>
    <row r="14" spans="1:4" x14ac:dyDescent="0.3">
      <c r="A14" s="75">
        <v>45789</v>
      </c>
      <c r="B14" s="76">
        <v>5486966</v>
      </c>
      <c r="C14" s="76">
        <v>4378</v>
      </c>
      <c r="D14" s="76">
        <v>4378</v>
      </c>
    </row>
    <row r="15" spans="1:4" x14ac:dyDescent="0.3">
      <c r="A15" s="75">
        <v>45790</v>
      </c>
      <c r="B15" s="76">
        <v>5499622</v>
      </c>
      <c r="C15" s="76">
        <v>12656</v>
      </c>
      <c r="D15" s="76">
        <v>12656</v>
      </c>
    </row>
    <row r="16" spans="1:4" x14ac:dyDescent="0.3">
      <c r="A16" s="75">
        <v>45791</v>
      </c>
      <c r="B16" s="76">
        <v>5505988</v>
      </c>
      <c r="C16" s="76">
        <v>6366</v>
      </c>
      <c r="D16" s="76">
        <v>6366</v>
      </c>
    </row>
    <row r="17" spans="1:4" x14ac:dyDescent="0.3">
      <c r="A17" s="77" t="s">
        <v>96</v>
      </c>
      <c r="B17" s="71"/>
      <c r="C17" s="71"/>
      <c r="D17" s="78">
        <f>SUM(D3:D16)</f>
        <v>142567</v>
      </c>
    </row>
    <row r="18" spans="1:4" x14ac:dyDescent="0.3">
      <c r="A18" s="77" t="s">
        <v>97</v>
      </c>
      <c r="B18" s="71"/>
      <c r="C18" s="71"/>
      <c r="D18" s="78">
        <f>ROUND(AVERAGE(D3:D16),0)</f>
        <v>10183</v>
      </c>
    </row>
    <row r="19" spans="1:4" x14ac:dyDescent="0.3">
      <c r="A19" s="77" t="s">
        <v>98</v>
      </c>
      <c r="B19" s="71"/>
      <c r="C19" s="71"/>
      <c r="D19" s="78">
        <f>IFERROR(ROUND(AVERAGEIF(D3:D16,"&gt;0"),0),0)</f>
        <v>10183</v>
      </c>
    </row>
  </sheetData>
  <mergeCells count="4">
    <mergeCell ref="A1:D1"/>
    <mergeCell ref="A17:C17"/>
    <mergeCell ref="A18:C18"/>
    <mergeCell ref="A19:C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878D-58EE-4E10-96EE-E71FA98AA87F}">
  <dimension ref="A1:Z35"/>
  <sheetViews>
    <sheetView workbookViewId="0">
      <selection activeCell="E29" sqref="E29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April 2025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45748</v>
      </c>
      <c r="B3" s="76">
        <v>4931959</v>
      </c>
      <c r="C3" s="76" t="s">
        <v>43</v>
      </c>
      <c r="D3" s="76">
        <v>4404</v>
      </c>
    </row>
    <row r="4" spans="1:4" x14ac:dyDescent="0.3">
      <c r="A4" s="75">
        <v>45749</v>
      </c>
      <c r="B4" s="76">
        <v>4977390</v>
      </c>
      <c r="C4" s="76">
        <v>45431</v>
      </c>
      <c r="D4" s="76">
        <v>45431</v>
      </c>
    </row>
    <row r="5" spans="1:4" x14ac:dyDescent="0.3">
      <c r="A5" s="75">
        <v>45750</v>
      </c>
      <c r="B5" s="76">
        <v>5008512</v>
      </c>
      <c r="C5" s="76">
        <v>31122</v>
      </c>
      <c r="D5" s="76">
        <v>31122</v>
      </c>
    </row>
    <row r="6" spans="1:4" x14ac:dyDescent="0.3">
      <c r="A6" s="75">
        <v>45751</v>
      </c>
      <c r="B6" s="76">
        <v>5035794</v>
      </c>
      <c r="C6" s="76">
        <v>27282</v>
      </c>
      <c r="D6" s="76">
        <v>27282</v>
      </c>
    </row>
    <row r="7" spans="1:4" x14ac:dyDescent="0.3">
      <c r="A7" s="75">
        <v>45752</v>
      </c>
      <c r="B7" s="76">
        <v>5055791</v>
      </c>
      <c r="C7" s="76">
        <v>19997</v>
      </c>
      <c r="D7" s="76">
        <v>19997</v>
      </c>
    </row>
    <row r="8" spans="1:4" x14ac:dyDescent="0.3">
      <c r="A8" s="75">
        <v>45753</v>
      </c>
      <c r="B8" s="76">
        <v>5071660</v>
      </c>
      <c r="C8" s="76">
        <v>15869</v>
      </c>
      <c r="D8" s="76">
        <v>15869</v>
      </c>
    </row>
    <row r="9" spans="1:4" x14ac:dyDescent="0.3">
      <c r="A9" s="75">
        <v>45754</v>
      </c>
      <c r="B9" s="76">
        <v>5086136</v>
      </c>
      <c r="C9" s="76">
        <v>14476</v>
      </c>
      <c r="D9" s="76">
        <v>14476</v>
      </c>
    </row>
    <row r="10" spans="1:4" x14ac:dyDescent="0.3">
      <c r="A10" s="75">
        <v>45755</v>
      </c>
      <c r="B10" s="76">
        <v>5101760</v>
      </c>
      <c r="C10" s="76">
        <v>15624</v>
      </c>
      <c r="D10" s="76">
        <v>15624</v>
      </c>
    </row>
    <row r="11" spans="1:4" x14ac:dyDescent="0.3">
      <c r="A11" s="75">
        <v>45756</v>
      </c>
      <c r="B11" s="76">
        <v>5117630</v>
      </c>
      <c r="C11" s="76">
        <v>15870</v>
      </c>
      <c r="D11" s="76">
        <v>15870</v>
      </c>
    </row>
    <row r="12" spans="1:4" x14ac:dyDescent="0.3">
      <c r="A12" s="75">
        <v>45757</v>
      </c>
      <c r="B12" s="76">
        <v>5133491</v>
      </c>
      <c r="C12" s="76">
        <v>15861</v>
      </c>
      <c r="D12" s="76">
        <v>15861</v>
      </c>
    </row>
    <row r="13" spans="1:4" x14ac:dyDescent="0.3">
      <c r="A13" s="75">
        <v>45758</v>
      </c>
      <c r="B13" s="76">
        <v>5148907</v>
      </c>
      <c r="C13" s="76">
        <v>15416</v>
      </c>
      <c r="D13" s="76">
        <v>15416</v>
      </c>
    </row>
    <row r="14" spans="1:4" x14ac:dyDescent="0.3">
      <c r="A14" s="75">
        <v>45759</v>
      </c>
      <c r="B14" s="76">
        <v>5164331</v>
      </c>
      <c r="C14" s="76">
        <v>15424</v>
      </c>
      <c r="D14" s="76">
        <v>15424</v>
      </c>
    </row>
    <row r="15" spans="1:4" x14ac:dyDescent="0.3">
      <c r="A15" s="75">
        <v>45760</v>
      </c>
      <c r="B15" s="76">
        <v>5176904</v>
      </c>
      <c r="C15" s="76">
        <v>12573</v>
      </c>
      <c r="D15" s="76">
        <v>12573</v>
      </c>
    </row>
    <row r="16" spans="1:4" x14ac:dyDescent="0.3">
      <c r="A16" s="75">
        <v>45761</v>
      </c>
      <c r="B16" s="76">
        <v>5188868</v>
      </c>
      <c r="C16" s="76">
        <v>11964</v>
      </c>
      <c r="D16" s="76">
        <v>11964</v>
      </c>
    </row>
    <row r="17" spans="1:4" x14ac:dyDescent="0.3">
      <c r="A17" s="75">
        <v>45762</v>
      </c>
      <c r="B17" s="76">
        <v>5202222</v>
      </c>
      <c r="C17" s="76">
        <v>13354</v>
      </c>
      <c r="D17" s="76">
        <v>13354</v>
      </c>
    </row>
    <row r="18" spans="1:4" x14ac:dyDescent="0.3">
      <c r="A18" s="75">
        <v>45763</v>
      </c>
      <c r="B18" s="76">
        <v>5216340</v>
      </c>
      <c r="C18" s="76">
        <v>14118</v>
      </c>
      <c r="D18" s="76">
        <v>14118</v>
      </c>
    </row>
    <row r="19" spans="1:4" x14ac:dyDescent="0.3">
      <c r="A19" s="75">
        <v>45764</v>
      </c>
      <c r="B19" s="76">
        <v>5229989</v>
      </c>
      <c r="C19" s="76">
        <v>13649</v>
      </c>
      <c r="D19" s="76">
        <v>13649</v>
      </c>
    </row>
    <row r="20" spans="1:4" x14ac:dyDescent="0.3">
      <c r="A20" s="75">
        <v>45765</v>
      </c>
      <c r="B20" s="76">
        <v>5243937</v>
      </c>
      <c r="C20" s="76">
        <v>13948</v>
      </c>
      <c r="D20" s="76">
        <v>13948</v>
      </c>
    </row>
    <row r="21" spans="1:4" x14ac:dyDescent="0.3">
      <c r="A21" s="75">
        <v>45766</v>
      </c>
      <c r="B21" s="76">
        <v>5249716</v>
      </c>
      <c r="C21" s="76">
        <v>5779</v>
      </c>
      <c r="D21" s="76">
        <v>5779</v>
      </c>
    </row>
    <row r="22" spans="1:4" x14ac:dyDescent="0.3">
      <c r="A22" s="75">
        <v>45767</v>
      </c>
      <c r="B22" s="76">
        <v>5251367</v>
      </c>
      <c r="C22" s="76">
        <v>1651</v>
      </c>
      <c r="D22" s="76">
        <v>1651</v>
      </c>
    </row>
    <row r="23" spans="1:4" x14ac:dyDescent="0.3">
      <c r="A23" s="75">
        <v>45768</v>
      </c>
      <c r="B23" s="76">
        <v>5261533</v>
      </c>
      <c r="C23" s="76">
        <v>10166</v>
      </c>
      <c r="D23" s="76">
        <v>10166</v>
      </c>
    </row>
    <row r="24" spans="1:4" x14ac:dyDescent="0.3">
      <c r="A24" s="75">
        <v>45769</v>
      </c>
      <c r="B24" s="76">
        <v>5274821</v>
      </c>
      <c r="C24" s="76">
        <v>13288</v>
      </c>
      <c r="D24" s="76">
        <v>13288</v>
      </c>
    </row>
    <row r="25" spans="1:4" x14ac:dyDescent="0.3">
      <c r="A25" s="75">
        <v>45770</v>
      </c>
      <c r="B25" s="76">
        <v>5288111</v>
      </c>
      <c r="C25" s="76">
        <v>13290</v>
      </c>
      <c r="D25" s="76">
        <v>13290</v>
      </c>
    </row>
    <row r="26" spans="1:4" x14ac:dyDescent="0.3">
      <c r="A26" s="75">
        <v>45771</v>
      </c>
      <c r="B26" s="76">
        <v>5301337</v>
      </c>
      <c r="C26" s="76">
        <v>13226</v>
      </c>
      <c r="D26" s="76">
        <v>13226</v>
      </c>
    </row>
    <row r="27" spans="1:4" x14ac:dyDescent="0.3">
      <c r="A27" s="75">
        <v>45772</v>
      </c>
      <c r="B27" s="76">
        <v>5314362</v>
      </c>
      <c r="C27" s="76">
        <v>13025</v>
      </c>
      <c r="D27" s="76">
        <v>13025</v>
      </c>
    </row>
    <row r="28" spans="1:4" x14ac:dyDescent="0.3">
      <c r="A28" s="75">
        <v>45773</v>
      </c>
      <c r="B28" s="76">
        <v>5328036</v>
      </c>
      <c r="C28" s="76">
        <v>13674</v>
      </c>
      <c r="D28" s="76">
        <v>13674</v>
      </c>
    </row>
    <row r="29" spans="1:4" x14ac:dyDescent="0.3">
      <c r="A29" s="75">
        <v>45774</v>
      </c>
      <c r="B29" s="76">
        <v>5330197</v>
      </c>
      <c r="C29" s="76">
        <v>2161</v>
      </c>
      <c r="D29" s="76">
        <v>2161</v>
      </c>
    </row>
    <row r="30" spans="1:4" x14ac:dyDescent="0.3">
      <c r="A30" s="75">
        <v>45775</v>
      </c>
      <c r="B30" s="76">
        <v>5337299</v>
      </c>
      <c r="C30" s="76">
        <v>7102</v>
      </c>
      <c r="D30" s="76">
        <v>7102</v>
      </c>
    </row>
    <row r="31" spans="1:4" x14ac:dyDescent="0.3">
      <c r="A31" s="75">
        <v>45776</v>
      </c>
      <c r="B31" s="76">
        <v>5349775</v>
      </c>
      <c r="C31" s="76">
        <v>12476</v>
      </c>
      <c r="D31" s="76">
        <v>12476</v>
      </c>
    </row>
    <row r="32" spans="1:4" x14ac:dyDescent="0.3">
      <c r="A32" s="75">
        <v>45777</v>
      </c>
      <c r="B32" s="76">
        <v>5363421</v>
      </c>
      <c r="C32" s="76">
        <v>13646</v>
      </c>
      <c r="D32" s="76">
        <v>13646</v>
      </c>
    </row>
    <row r="33" spans="1:4" x14ac:dyDescent="0.3">
      <c r="A33" s="77" t="s">
        <v>96</v>
      </c>
      <c r="B33" s="71"/>
      <c r="C33" s="71"/>
      <c r="D33" s="78">
        <f>SUM(D3:D32)</f>
        <v>435866</v>
      </c>
    </row>
    <row r="34" spans="1:4" x14ac:dyDescent="0.3">
      <c r="A34" s="77" t="s">
        <v>97</v>
      </c>
      <c r="B34" s="71"/>
      <c r="C34" s="71"/>
      <c r="D34" s="78">
        <f>ROUND(AVERAGE(D3:D32),0)</f>
        <v>14529</v>
      </c>
    </row>
    <row r="35" spans="1:4" x14ac:dyDescent="0.3">
      <c r="A35" s="77" t="s">
        <v>98</v>
      </c>
      <c r="B35" s="71"/>
      <c r="C35" s="71"/>
      <c r="D35" s="78">
        <f>IFERROR(ROUND(AVERAGEIF(D3:D32,"&gt;0"),0),0)</f>
        <v>14529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2166-523C-4A03-9C11-783E5CDA611B}">
  <dimension ref="A1:Z36"/>
  <sheetViews>
    <sheetView topLeftCell="A2" workbookViewId="0">
      <selection activeCell="F25" sqref="F2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March 2025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45717</v>
      </c>
      <c r="B3" s="76">
        <v>4559214</v>
      </c>
      <c r="C3" s="76">
        <v>12758</v>
      </c>
      <c r="D3" s="76">
        <v>12758</v>
      </c>
    </row>
    <row r="4" spans="1:4" x14ac:dyDescent="0.3">
      <c r="A4" s="75">
        <v>45718</v>
      </c>
      <c r="B4" s="76">
        <v>4559214</v>
      </c>
      <c r="C4" s="76">
        <v>0</v>
      </c>
      <c r="D4" s="76">
        <v>0</v>
      </c>
    </row>
    <row r="5" spans="1:4" x14ac:dyDescent="0.3">
      <c r="A5" s="75">
        <v>45719</v>
      </c>
      <c r="B5" s="76">
        <v>4567514</v>
      </c>
      <c r="C5" s="76">
        <v>8300</v>
      </c>
      <c r="D5" s="76">
        <v>8300</v>
      </c>
    </row>
    <row r="6" spans="1:4" x14ac:dyDescent="0.3">
      <c r="A6" s="75">
        <v>45720</v>
      </c>
      <c r="B6" s="76">
        <v>4579992</v>
      </c>
      <c r="C6" s="76">
        <v>12478</v>
      </c>
      <c r="D6" s="76">
        <v>12478</v>
      </c>
    </row>
    <row r="7" spans="1:4" x14ac:dyDescent="0.3">
      <c r="A7" s="75">
        <v>45721</v>
      </c>
      <c r="B7" s="76">
        <v>4593955</v>
      </c>
      <c r="C7" s="76">
        <v>13963</v>
      </c>
      <c r="D7" s="76">
        <v>13963</v>
      </c>
    </row>
    <row r="8" spans="1:4" x14ac:dyDescent="0.3">
      <c r="A8" s="75">
        <v>45722</v>
      </c>
      <c r="B8" s="76">
        <v>4606515</v>
      </c>
      <c r="C8" s="76">
        <v>12560</v>
      </c>
      <c r="D8" s="76">
        <v>12560</v>
      </c>
    </row>
    <row r="9" spans="1:4" x14ac:dyDescent="0.3">
      <c r="A9" s="75">
        <v>45723</v>
      </c>
      <c r="B9" s="76">
        <v>4619522</v>
      </c>
      <c r="C9" s="76">
        <v>13007</v>
      </c>
      <c r="D9" s="76">
        <v>13007</v>
      </c>
    </row>
    <row r="10" spans="1:4" x14ac:dyDescent="0.3">
      <c r="A10" s="75">
        <v>45724</v>
      </c>
      <c r="B10" s="76">
        <v>4632810</v>
      </c>
      <c r="C10" s="76">
        <v>13288</v>
      </c>
      <c r="D10" s="76">
        <v>13288</v>
      </c>
    </row>
    <row r="11" spans="1:4" x14ac:dyDescent="0.3">
      <c r="A11" s="75">
        <v>45725</v>
      </c>
      <c r="B11" s="76">
        <v>4644814</v>
      </c>
      <c r="C11" s="76">
        <v>12004</v>
      </c>
      <c r="D11" s="76">
        <v>12004</v>
      </c>
    </row>
    <row r="12" spans="1:4" x14ac:dyDescent="0.3">
      <c r="A12" s="75">
        <v>45726</v>
      </c>
      <c r="B12" s="76">
        <v>4657101</v>
      </c>
      <c r="C12" s="76">
        <v>12287</v>
      </c>
      <c r="D12" s="76">
        <v>12287</v>
      </c>
    </row>
    <row r="13" spans="1:4" x14ac:dyDescent="0.3">
      <c r="A13" s="75">
        <v>45727</v>
      </c>
      <c r="B13" s="76">
        <v>4668912</v>
      </c>
      <c r="C13" s="76">
        <v>11811</v>
      </c>
      <c r="D13" s="76">
        <v>11811</v>
      </c>
    </row>
    <row r="14" spans="1:4" x14ac:dyDescent="0.3">
      <c r="A14" s="75">
        <v>45728</v>
      </c>
      <c r="B14" s="76">
        <v>4680460</v>
      </c>
      <c r="C14" s="76">
        <v>11548</v>
      </c>
      <c r="D14" s="76">
        <v>11548</v>
      </c>
    </row>
    <row r="15" spans="1:4" x14ac:dyDescent="0.3">
      <c r="A15" s="75">
        <v>45729</v>
      </c>
      <c r="B15" s="76">
        <v>4693602</v>
      </c>
      <c r="C15" s="76">
        <v>13142</v>
      </c>
      <c r="D15" s="76">
        <v>13142</v>
      </c>
    </row>
    <row r="16" spans="1:4" x14ac:dyDescent="0.3">
      <c r="A16" s="75">
        <v>45730</v>
      </c>
      <c r="B16" s="76">
        <v>4705175</v>
      </c>
      <c r="C16" s="76">
        <v>11573</v>
      </c>
      <c r="D16" s="76">
        <v>11573</v>
      </c>
    </row>
    <row r="17" spans="1:4" x14ac:dyDescent="0.3">
      <c r="A17" s="75">
        <v>45731</v>
      </c>
      <c r="B17" s="76">
        <v>4719052</v>
      </c>
      <c r="C17" s="76">
        <v>13877</v>
      </c>
      <c r="D17" s="76">
        <v>13877</v>
      </c>
    </row>
    <row r="18" spans="1:4" x14ac:dyDescent="0.3">
      <c r="A18" s="75">
        <v>45732</v>
      </c>
      <c r="B18" s="76">
        <v>4736744</v>
      </c>
      <c r="C18" s="76">
        <v>17692</v>
      </c>
      <c r="D18" s="76">
        <v>17692</v>
      </c>
    </row>
    <row r="19" spans="1:4" x14ac:dyDescent="0.3">
      <c r="A19" s="75">
        <v>45733</v>
      </c>
      <c r="B19" s="76">
        <v>4754540</v>
      </c>
      <c r="C19" s="76">
        <v>17796</v>
      </c>
      <c r="D19" s="76">
        <v>17796</v>
      </c>
    </row>
    <row r="20" spans="1:4" x14ac:dyDescent="0.3">
      <c r="A20" s="75">
        <v>45734</v>
      </c>
      <c r="B20" s="76">
        <v>4771948</v>
      </c>
      <c r="C20" s="76">
        <v>17408</v>
      </c>
      <c r="D20" s="76">
        <v>17408</v>
      </c>
    </row>
    <row r="21" spans="1:4" x14ac:dyDescent="0.3">
      <c r="A21" s="75">
        <v>45735</v>
      </c>
      <c r="B21" s="76">
        <v>4787667</v>
      </c>
      <c r="C21" s="76">
        <v>15719</v>
      </c>
      <c r="D21" s="76">
        <v>15719</v>
      </c>
    </row>
    <row r="22" spans="1:4" x14ac:dyDescent="0.3">
      <c r="A22" s="75">
        <v>45736</v>
      </c>
      <c r="B22" s="76">
        <v>4804179</v>
      </c>
      <c r="C22" s="76">
        <v>16512</v>
      </c>
      <c r="D22" s="76">
        <v>16512</v>
      </c>
    </row>
    <row r="23" spans="1:4" x14ac:dyDescent="0.3">
      <c r="A23" s="75">
        <v>45737</v>
      </c>
      <c r="B23" s="76">
        <v>4820834</v>
      </c>
      <c r="C23" s="76">
        <v>16655</v>
      </c>
      <c r="D23" s="76">
        <v>16655</v>
      </c>
    </row>
    <row r="24" spans="1:4" x14ac:dyDescent="0.3">
      <c r="A24" s="75">
        <v>45738</v>
      </c>
      <c r="B24" s="76">
        <v>4833796</v>
      </c>
      <c r="C24" s="76">
        <v>12962</v>
      </c>
      <c r="D24" s="76">
        <v>12962</v>
      </c>
    </row>
    <row r="25" spans="1:4" x14ac:dyDescent="0.3">
      <c r="A25" s="75">
        <v>45739</v>
      </c>
      <c r="B25" s="76">
        <v>4847106</v>
      </c>
      <c r="C25" s="76">
        <v>13310</v>
      </c>
      <c r="D25" s="76">
        <v>13310</v>
      </c>
    </row>
    <row r="26" spans="1:4" x14ac:dyDescent="0.3">
      <c r="A26" s="75">
        <v>45740</v>
      </c>
      <c r="B26" s="76">
        <v>4859749</v>
      </c>
      <c r="C26" s="76">
        <v>12643</v>
      </c>
      <c r="D26" s="76">
        <v>12643</v>
      </c>
    </row>
    <row r="27" spans="1:4" x14ac:dyDescent="0.3">
      <c r="A27" s="75">
        <v>45741</v>
      </c>
      <c r="B27" s="76">
        <v>4871911</v>
      </c>
      <c r="C27" s="76">
        <v>12162</v>
      </c>
      <c r="D27" s="76">
        <v>12162</v>
      </c>
    </row>
    <row r="28" spans="1:4" x14ac:dyDescent="0.3">
      <c r="A28" s="75">
        <v>45742</v>
      </c>
      <c r="B28" s="76">
        <v>4884819</v>
      </c>
      <c r="C28" s="76">
        <v>12908</v>
      </c>
      <c r="D28" s="76">
        <v>12908</v>
      </c>
    </row>
    <row r="29" spans="1:4" x14ac:dyDescent="0.3">
      <c r="A29" s="75">
        <v>45743</v>
      </c>
      <c r="B29" s="76">
        <v>4897850</v>
      </c>
      <c r="C29" s="76">
        <v>13031</v>
      </c>
      <c r="D29" s="76">
        <v>13031</v>
      </c>
    </row>
    <row r="30" spans="1:4" x14ac:dyDescent="0.3">
      <c r="A30" s="75">
        <v>45744</v>
      </c>
      <c r="B30" s="76">
        <v>4909842</v>
      </c>
      <c r="C30" s="76">
        <v>11992</v>
      </c>
      <c r="D30" s="76">
        <v>11992</v>
      </c>
    </row>
    <row r="31" spans="1:4" x14ac:dyDescent="0.3">
      <c r="A31" s="75">
        <v>45745</v>
      </c>
      <c r="B31" s="76">
        <v>4918746</v>
      </c>
      <c r="C31" s="76">
        <v>8904</v>
      </c>
      <c r="D31" s="76">
        <v>8904</v>
      </c>
    </row>
    <row r="32" spans="1:4" x14ac:dyDescent="0.3">
      <c r="A32" s="75">
        <v>45746</v>
      </c>
      <c r="B32" s="76" t="s">
        <v>43</v>
      </c>
      <c r="C32" s="76"/>
      <c r="D32" s="76">
        <v>4404</v>
      </c>
    </row>
    <row r="33" spans="1:4" x14ac:dyDescent="0.3">
      <c r="A33" s="75">
        <v>45747</v>
      </c>
      <c r="B33" s="76" t="s">
        <v>43</v>
      </c>
      <c r="C33" s="76" t="s">
        <v>43</v>
      </c>
      <c r="D33" s="76">
        <v>4404</v>
      </c>
    </row>
    <row r="34" spans="1:4" x14ac:dyDescent="0.3">
      <c r="A34" s="77" t="s">
        <v>96</v>
      </c>
      <c r="B34" s="71"/>
      <c r="C34" s="71"/>
      <c r="D34" s="78">
        <f>SUM(D3:D33)</f>
        <v>381098</v>
      </c>
    </row>
    <row r="35" spans="1:4" x14ac:dyDescent="0.3">
      <c r="A35" s="77" t="s">
        <v>97</v>
      </c>
      <c r="B35" s="71"/>
      <c r="C35" s="71"/>
      <c r="D35" s="78">
        <f>ROUND(AVERAGE(D3:D33),0)</f>
        <v>12293</v>
      </c>
    </row>
    <row r="36" spans="1:4" x14ac:dyDescent="0.3">
      <c r="A36" s="77" t="s">
        <v>98</v>
      </c>
      <c r="B36" s="71"/>
      <c r="C36" s="71"/>
      <c r="D36" s="78">
        <f>IFERROR(ROUND(AVERAGEIF(D3:D33,"&gt;0"),0),0)</f>
        <v>12703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82B7-A6B0-4245-993C-FBE73081C25C}">
  <dimension ref="A1:Z33"/>
  <sheetViews>
    <sheetView workbookViewId="0">
      <selection activeCell="F27" sqref="F27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February 2025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45689</v>
      </c>
      <c r="B3" s="76">
        <v>4331766</v>
      </c>
      <c r="C3" s="76">
        <v>8220</v>
      </c>
      <c r="D3" s="76">
        <v>8220</v>
      </c>
    </row>
    <row r="4" spans="1:4" x14ac:dyDescent="0.3">
      <c r="A4" s="75">
        <v>45690</v>
      </c>
      <c r="B4" s="76">
        <v>4331766</v>
      </c>
      <c r="C4" s="76">
        <v>0</v>
      </c>
      <c r="D4" s="76">
        <v>0</v>
      </c>
    </row>
    <row r="5" spans="1:4" x14ac:dyDescent="0.3">
      <c r="A5" s="75">
        <v>45691</v>
      </c>
      <c r="B5" s="76">
        <v>4336825</v>
      </c>
      <c r="C5" s="76">
        <v>5059</v>
      </c>
      <c r="D5" s="76">
        <v>5059</v>
      </c>
    </row>
    <row r="6" spans="1:4" x14ac:dyDescent="0.3">
      <c r="A6" s="75">
        <v>45692</v>
      </c>
      <c r="B6" s="76">
        <v>4349596</v>
      </c>
      <c r="C6" s="76">
        <v>12771</v>
      </c>
      <c r="D6" s="76">
        <v>12771</v>
      </c>
    </row>
    <row r="7" spans="1:4" x14ac:dyDescent="0.3">
      <c r="A7" s="75">
        <v>45693</v>
      </c>
      <c r="B7" s="76">
        <v>4363201</v>
      </c>
      <c r="C7" s="76">
        <v>13605</v>
      </c>
      <c r="D7" s="76">
        <v>13605</v>
      </c>
    </row>
    <row r="8" spans="1:4" x14ac:dyDescent="0.3">
      <c r="A8" s="75">
        <v>45694</v>
      </c>
      <c r="B8" s="76">
        <v>4371109</v>
      </c>
      <c r="C8" s="76">
        <v>7908</v>
      </c>
      <c r="D8" s="76">
        <v>7908</v>
      </c>
    </row>
    <row r="9" spans="1:4" x14ac:dyDescent="0.3">
      <c r="A9" s="75">
        <v>45695</v>
      </c>
      <c r="B9" s="76">
        <v>4383209</v>
      </c>
      <c r="C9" s="76">
        <v>12100</v>
      </c>
      <c r="D9" s="76">
        <v>12100</v>
      </c>
    </row>
    <row r="10" spans="1:4" x14ac:dyDescent="0.3">
      <c r="A10" s="75">
        <v>45696</v>
      </c>
      <c r="B10" s="76">
        <v>4386431</v>
      </c>
      <c r="C10" s="76">
        <v>3222</v>
      </c>
      <c r="D10" s="76">
        <v>3222</v>
      </c>
    </row>
    <row r="11" spans="1:4" x14ac:dyDescent="0.3">
      <c r="A11" s="75">
        <v>45697</v>
      </c>
      <c r="B11" s="76">
        <v>4386431</v>
      </c>
      <c r="C11" s="76">
        <v>0</v>
      </c>
      <c r="D11" s="76">
        <v>0</v>
      </c>
    </row>
    <row r="12" spans="1:4" x14ac:dyDescent="0.3">
      <c r="A12" s="75">
        <v>45698</v>
      </c>
      <c r="B12" s="76">
        <v>4392937</v>
      </c>
      <c r="C12" s="76">
        <v>6506</v>
      </c>
      <c r="D12" s="76">
        <v>6506</v>
      </c>
    </row>
    <row r="13" spans="1:4" x14ac:dyDescent="0.3">
      <c r="A13" s="75">
        <v>45699</v>
      </c>
      <c r="B13" s="76">
        <v>4404781</v>
      </c>
      <c r="C13" s="76">
        <v>11844</v>
      </c>
      <c r="D13" s="76">
        <v>11844</v>
      </c>
    </row>
    <row r="14" spans="1:4" x14ac:dyDescent="0.3">
      <c r="A14" s="75">
        <v>45700</v>
      </c>
      <c r="B14" s="76">
        <v>4412368</v>
      </c>
      <c r="C14" s="76">
        <v>7587</v>
      </c>
      <c r="D14" s="76">
        <v>7587</v>
      </c>
    </row>
    <row r="15" spans="1:4" x14ac:dyDescent="0.3">
      <c r="A15" s="75">
        <v>45701</v>
      </c>
      <c r="B15" s="76">
        <v>4424829</v>
      </c>
      <c r="C15" s="76">
        <v>12461</v>
      </c>
      <c r="D15" s="76">
        <v>12461</v>
      </c>
    </row>
    <row r="16" spans="1:4" x14ac:dyDescent="0.3">
      <c r="A16" s="75">
        <v>45702</v>
      </c>
      <c r="B16" s="76">
        <v>4431026</v>
      </c>
      <c r="C16" s="76">
        <v>6197</v>
      </c>
      <c r="D16" s="76">
        <v>6197</v>
      </c>
    </row>
    <row r="17" spans="1:4" x14ac:dyDescent="0.3">
      <c r="A17" s="75">
        <v>45703</v>
      </c>
      <c r="B17" s="76">
        <v>4437763</v>
      </c>
      <c r="C17" s="76">
        <v>6737</v>
      </c>
      <c r="D17" s="76">
        <v>6737</v>
      </c>
    </row>
    <row r="18" spans="1:4" x14ac:dyDescent="0.3">
      <c r="A18" s="75">
        <v>45704</v>
      </c>
      <c r="B18" s="76">
        <v>4437763</v>
      </c>
      <c r="C18" s="76">
        <v>0</v>
      </c>
      <c r="D18" s="76">
        <v>0</v>
      </c>
    </row>
    <row r="19" spans="1:4" x14ac:dyDescent="0.3">
      <c r="A19" s="75">
        <v>45705</v>
      </c>
      <c r="B19" s="76">
        <v>4437763</v>
      </c>
      <c r="C19" s="76">
        <v>0</v>
      </c>
      <c r="D19" s="76">
        <v>0</v>
      </c>
    </row>
    <row r="20" spans="1:4" x14ac:dyDescent="0.3">
      <c r="A20" s="75">
        <v>45706</v>
      </c>
      <c r="B20" s="76">
        <v>4446764</v>
      </c>
      <c r="C20" s="76">
        <v>9001</v>
      </c>
      <c r="D20" s="76">
        <v>9001</v>
      </c>
    </row>
    <row r="21" spans="1:4" x14ac:dyDescent="0.3">
      <c r="A21" s="75">
        <v>45707</v>
      </c>
      <c r="B21" s="76">
        <v>4456602</v>
      </c>
      <c r="C21" s="76">
        <v>9838</v>
      </c>
      <c r="D21" s="76">
        <v>9838</v>
      </c>
    </row>
    <row r="22" spans="1:4" x14ac:dyDescent="0.3">
      <c r="A22" s="75">
        <v>45708</v>
      </c>
      <c r="B22" s="76">
        <v>4469563</v>
      </c>
      <c r="C22" s="76">
        <v>12961</v>
      </c>
      <c r="D22" s="76">
        <v>12961</v>
      </c>
    </row>
    <row r="23" spans="1:4" x14ac:dyDescent="0.3">
      <c r="A23" s="75">
        <v>45709</v>
      </c>
      <c r="B23" s="76">
        <v>4477890</v>
      </c>
      <c r="C23" s="76">
        <v>8327</v>
      </c>
      <c r="D23" s="76">
        <v>8327</v>
      </c>
    </row>
    <row r="24" spans="1:4" x14ac:dyDescent="0.3">
      <c r="A24" s="75">
        <v>45710</v>
      </c>
      <c r="B24" s="76">
        <v>4487956</v>
      </c>
      <c r="C24" s="76">
        <v>10066</v>
      </c>
      <c r="D24" s="76">
        <v>10066</v>
      </c>
    </row>
    <row r="25" spans="1:4" x14ac:dyDescent="0.3">
      <c r="A25" s="75">
        <v>45711</v>
      </c>
      <c r="B25" s="76">
        <v>4487956</v>
      </c>
      <c r="C25" s="76">
        <v>0</v>
      </c>
      <c r="D25" s="76">
        <v>0</v>
      </c>
    </row>
    <row r="26" spans="1:4" x14ac:dyDescent="0.3">
      <c r="A26" s="75">
        <v>45712</v>
      </c>
      <c r="B26" s="76">
        <v>4493111</v>
      </c>
      <c r="C26" s="76">
        <v>5155</v>
      </c>
      <c r="D26" s="76">
        <v>5155</v>
      </c>
    </row>
    <row r="27" spans="1:4" x14ac:dyDescent="0.3">
      <c r="A27" s="75">
        <v>45713</v>
      </c>
      <c r="B27" s="76">
        <v>4506266</v>
      </c>
      <c r="C27" s="76">
        <v>13155</v>
      </c>
      <c r="D27" s="76">
        <v>13155</v>
      </c>
    </row>
    <row r="28" spans="1:4" x14ac:dyDescent="0.3">
      <c r="A28" s="75">
        <v>45714</v>
      </c>
      <c r="B28" s="76">
        <v>4519566</v>
      </c>
      <c r="C28" s="76">
        <v>13300</v>
      </c>
      <c r="D28" s="76">
        <v>13300</v>
      </c>
    </row>
    <row r="29" spans="1:4" x14ac:dyDescent="0.3">
      <c r="A29" s="75">
        <v>45715</v>
      </c>
      <c r="B29" s="76">
        <v>4533296</v>
      </c>
      <c r="C29" s="76">
        <v>13730</v>
      </c>
      <c r="D29" s="76">
        <v>13730</v>
      </c>
    </row>
    <row r="30" spans="1:4" x14ac:dyDescent="0.3">
      <c r="A30" s="75">
        <v>45716</v>
      </c>
      <c r="B30" s="76">
        <v>4546456</v>
      </c>
      <c r="C30" s="76">
        <v>13160</v>
      </c>
      <c r="D30" s="76">
        <v>13160</v>
      </c>
    </row>
    <row r="31" spans="1:4" x14ac:dyDescent="0.3">
      <c r="A31" s="77" t="s">
        <v>96</v>
      </c>
      <c r="B31" s="71"/>
      <c r="C31" s="71"/>
      <c r="D31" s="78">
        <f>SUM(D3:D30)</f>
        <v>222910</v>
      </c>
    </row>
    <row r="32" spans="1:4" x14ac:dyDescent="0.3">
      <c r="A32" s="77" t="s">
        <v>97</v>
      </c>
      <c r="B32" s="71"/>
      <c r="C32" s="71"/>
      <c r="D32" s="78">
        <f>ROUND(AVERAGE(D3:D30),0)</f>
        <v>7961</v>
      </c>
    </row>
    <row r="33" spans="1:4" x14ac:dyDescent="0.3">
      <c r="A33" s="77" t="s">
        <v>98</v>
      </c>
      <c r="B33" s="71"/>
      <c r="C33" s="71"/>
      <c r="D33" s="78">
        <f>IFERROR(ROUND(AVERAGEIF(D3:D21,"&gt;0"),0),0)</f>
        <v>8870</v>
      </c>
    </row>
  </sheetData>
  <mergeCells count="4">
    <mergeCell ref="A1:D1"/>
    <mergeCell ref="A31:C31"/>
    <mergeCell ref="A32:C32"/>
    <mergeCell ref="A33:C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8D42-D927-4EDE-BE14-FE3504DC5D0A}">
  <dimension ref="A1:Z36"/>
  <sheetViews>
    <sheetView workbookViewId="0">
      <selection activeCell="G23" sqref="G23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January 2025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45658</v>
      </c>
      <c r="B3" s="76">
        <v>4028133</v>
      </c>
      <c r="C3" s="76">
        <v>12664</v>
      </c>
      <c r="D3" s="76">
        <v>12664</v>
      </c>
    </row>
    <row r="4" spans="1:4" x14ac:dyDescent="0.3">
      <c r="A4" s="75">
        <v>45659</v>
      </c>
      <c r="B4" s="76">
        <v>4040589</v>
      </c>
      <c r="C4" s="76">
        <v>12456</v>
      </c>
      <c r="D4" s="76">
        <v>12456</v>
      </c>
    </row>
    <row r="5" spans="1:4" x14ac:dyDescent="0.3">
      <c r="A5" s="75">
        <v>45660</v>
      </c>
      <c r="B5" s="76">
        <v>4052566</v>
      </c>
      <c r="C5" s="76">
        <v>11977</v>
      </c>
      <c r="D5" s="76">
        <v>11977</v>
      </c>
    </row>
    <row r="6" spans="1:4" x14ac:dyDescent="0.3">
      <c r="A6" s="75">
        <v>45661</v>
      </c>
      <c r="B6" s="76">
        <v>4061401</v>
      </c>
      <c r="C6" s="76">
        <v>8835</v>
      </c>
      <c r="D6" s="76">
        <v>8835</v>
      </c>
    </row>
    <row r="7" spans="1:4" x14ac:dyDescent="0.3">
      <c r="A7" s="75">
        <v>45662</v>
      </c>
      <c r="B7" s="76">
        <v>4066697</v>
      </c>
      <c r="C7" s="76">
        <v>5296</v>
      </c>
      <c r="D7" s="76">
        <v>5296</v>
      </c>
    </row>
    <row r="8" spans="1:4" x14ac:dyDescent="0.3">
      <c r="A8" s="75">
        <v>45663</v>
      </c>
      <c r="B8" s="76">
        <v>4073714</v>
      </c>
      <c r="C8" s="76">
        <v>7017</v>
      </c>
      <c r="D8" s="76">
        <v>7017</v>
      </c>
    </row>
    <row r="9" spans="1:4" x14ac:dyDescent="0.3">
      <c r="A9" s="75">
        <v>45664</v>
      </c>
      <c r="B9" s="76">
        <v>4084707</v>
      </c>
      <c r="C9" s="76">
        <v>10993</v>
      </c>
      <c r="D9" s="76">
        <v>10993</v>
      </c>
    </row>
    <row r="10" spans="1:4" x14ac:dyDescent="0.3">
      <c r="A10" s="75">
        <v>45665</v>
      </c>
      <c r="B10" s="76">
        <v>4097014</v>
      </c>
      <c r="C10" s="76">
        <v>12307</v>
      </c>
      <c r="D10" s="76">
        <v>12307</v>
      </c>
    </row>
    <row r="11" spans="1:4" x14ac:dyDescent="0.3">
      <c r="A11" s="75">
        <v>45666</v>
      </c>
      <c r="B11" s="76">
        <v>4110478</v>
      </c>
      <c r="C11" s="76">
        <v>13464</v>
      </c>
      <c r="D11" s="76">
        <v>13464</v>
      </c>
    </row>
    <row r="12" spans="1:4" x14ac:dyDescent="0.3">
      <c r="A12" s="75">
        <v>45667</v>
      </c>
      <c r="B12" s="76">
        <v>4123816</v>
      </c>
      <c r="C12" s="76">
        <v>13338</v>
      </c>
      <c r="D12" s="76">
        <v>13338</v>
      </c>
    </row>
    <row r="13" spans="1:4" x14ac:dyDescent="0.3">
      <c r="A13" s="75">
        <v>45668</v>
      </c>
      <c r="B13" s="76">
        <v>4136761</v>
      </c>
      <c r="C13" s="76">
        <v>12945</v>
      </c>
      <c r="D13" s="76">
        <v>12945</v>
      </c>
    </row>
    <row r="14" spans="1:4" x14ac:dyDescent="0.3">
      <c r="A14" s="75">
        <v>45669</v>
      </c>
      <c r="B14" s="76">
        <v>4138710</v>
      </c>
      <c r="C14" s="76">
        <v>1949</v>
      </c>
      <c r="D14" s="76">
        <v>1949</v>
      </c>
    </row>
    <row r="15" spans="1:4" x14ac:dyDescent="0.3">
      <c r="A15" s="75">
        <v>45670</v>
      </c>
      <c r="B15" s="76">
        <v>4144112</v>
      </c>
      <c r="C15" s="76">
        <v>5402</v>
      </c>
      <c r="D15" s="76">
        <v>5402</v>
      </c>
    </row>
    <row r="16" spans="1:4" x14ac:dyDescent="0.3">
      <c r="A16" s="75">
        <v>45671</v>
      </c>
      <c r="B16" s="76">
        <v>4158092</v>
      </c>
      <c r="C16" s="76">
        <v>13980</v>
      </c>
      <c r="D16" s="76">
        <v>13980</v>
      </c>
    </row>
    <row r="17" spans="1:4" x14ac:dyDescent="0.3">
      <c r="A17" s="75">
        <v>45672</v>
      </c>
      <c r="B17" s="76">
        <v>4170278</v>
      </c>
      <c r="C17" s="76">
        <v>12186</v>
      </c>
      <c r="D17" s="76">
        <v>12186</v>
      </c>
    </row>
    <row r="18" spans="1:4" x14ac:dyDescent="0.3">
      <c r="A18" s="75">
        <v>45673</v>
      </c>
      <c r="B18" s="76">
        <v>4182696</v>
      </c>
      <c r="C18" s="76">
        <v>12418</v>
      </c>
      <c r="D18" s="76">
        <v>12418</v>
      </c>
    </row>
    <row r="19" spans="1:4" x14ac:dyDescent="0.3">
      <c r="A19" s="75">
        <v>45674</v>
      </c>
      <c r="B19" s="76">
        <v>4196109</v>
      </c>
      <c r="C19" s="76">
        <v>13413</v>
      </c>
      <c r="D19" s="76">
        <v>13413</v>
      </c>
    </row>
    <row r="20" spans="1:4" x14ac:dyDescent="0.3">
      <c r="A20" s="75">
        <v>45675</v>
      </c>
      <c r="B20" s="76">
        <v>4208000</v>
      </c>
      <c r="C20" s="76">
        <v>11891</v>
      </c>
      <c r="D20" s="76">
        <v>11891</v>
      </c>
    </row>
    <row r="21" spans="1:4" x14ac:dyDescent="0.3">
      <c r="A21" s="75">
        <v>45676</v>
      </c>
      <c r="B21" s="76">
        <v>4211559</v>
      </c>
      <c r="C21" s="76">
        <v>3559</v>
      </c>
      <c r="D21" s="76">
        <v>3559</v>
      </c>
    </row>
    <row r="22" spans="1:4" x14ac:dyDescent="0.3">
      <c r="A22" s="75">
        <v>45677</v>
      </c>
      <c r="B22" s="76">
        <v>4215439</v>
      </c>
      <c r="C22" s="76">
        <v>3880</v>
      </c>
      <c r="D22" s="76">
        <v>3880</v>
      </c>
    </row>
    <row r="23" spans="1:4" x14ac:dyDescent="0.3">
      <c r="A23" s="75">
        <v>45678</v>
      </c>
      <c r="B23" s="76">
        <v>4228283</v>
      </c>
      <c r="C23" s="76">
        <v>12844</v>
      </c>
      <c r="D23" s="76">
        <v>12844</v>
      </c>
    </row>
    <row r="24" spans="1:4" x14ac:dyDescent="0.3">
      <c r="A24" s="75">
        <v>45679</v>
      </c>
      <c r="B24" s="76">
        <v>4241697</v>
      </c>
      <c r="C24" s="76">
        <v>13414</v>
      </c>
      <c r="D24" s="76">
        <v>13414</v>
      </c>
    </row>
    <row r="25" spans="1:4" x14ac:dyDescent="0.3">
      <c r="A25" s="75">
        <v>45680</v>
      </c>
      <c r="B25" s="76">
        <v>4253355</v>
      </c>
      <c r="C25" s="76">
        <v>11658</v>
      </c>
      <c r="D25" s="76">
        <v>11658</v>
      </c>
    </row>
    <row r="26" spans="1:4" x14ac:dyDescent="0.3">
      <c r="A26" s="75">
        <v>45681</v>
      </c>
      <c r="B26" s="76">
        <v>4265838</v>
      </c>
      <c r="C26" s="76">
        <v>12483</v>
      </c>
      <c r="D26" s="76">
        <v>12483</v>
      </c>
    </row>
    <row r="27" spans="1:4" x14ac:dyDescent="0.3">
      <c r="A27" s="75">
        <v>45682</v>
      </c>
      <c r="B27" s="76">
        <v>4271195</v>
      </c>
      <c r="C27" s="76">
        <v>5357</v>
      </c>
      <c r="D27" s="76">
        <v>5357</v>
      </c>
    </row>
    <row r="28" spans="1:4" x14ac:dyDescent="0.3">
      <c r="A28" s="75">
        <v>45683</v>
      </c>
      <c r="B28" s="76">
        <v>4271196</v>
      </c>
      <c r="C28" s="76">
        <v>1</v>
      </c>
      <c r="D28" s="76">
        <v>1</v>
      </c>
    </row>
    <row r="29" spans="1:4" x14ac:dyDescent="0.3">
      <c r="A29" s="75">
        <v>45684</v>
      </c>
      <c r="B29" s="76">
        <v>4277113</v>
      </c>
      <c r="C29" s="76">
        <v>5917</v>
      </c>
      <c r="D29" s="76">
        <v>5917</v>
      </c>
    </row>
    <row r="30" spans="1:4" x14ac:dyDescent="0.3">
      <c r="A30" s="75">
        <v>45685</v>
      </c>
      <c r="B30" s="76">
        <v>4290490</v>
      </c>
      <c r="C30" s="76">
        <v>13377</v>
      </c>
      <c r="D30" s="76">
        <v>13377</v>
      </c>
    </row>
    <row r="31" spans="1:4" x14ac:dyDescent="0.3">
      <c r="A31" s="75">
        <v>45686</v>
      </c>
      <c r="B31" s="76">
        <v>4303194</v>
      </c>
      <c r="C31" s="76">
        <v>12704</v>
      </c>
      <c r="D31" s="76">
        <v>12704</v>
      </c>
    </row>
    <row r="32" spans="1:4" x14ac:dyDescent="0.3">
      <c r="A32" s="75">
        <v>45687</v>
      </c>
      <c r="B32" s="76">
        <v>4310809</v>
      </c>
      <c r="C32" s="76">
        <v>7615</v>
      </c>
      <c r="D32" s="76">
        <v>7615</v>
      </c>
    </row>
    <row r="33" spans="1:4" x14ac:dyDescent="0.3">
      <c r="A33" s="75">
        <v>45688</v>
      </c>
      <c r="B33" s="76">
        <v>4323546</v>
      </c>
      <c r="C33" s="76">
        <v>12737</v>
      </c>
      <c r="D33" s="76">
        <v>12737</v>
      </c>
    </row>
    <row r="34" spans="1:4" x14ac:dyDescent="0.3">
      <c r="A34" s="77" t="s">
        <v>96</v>
      </c>
      <c r="B34" s="71"/>
      <c r="C34" s="71"/>
      <c r="D34" s="78">
        <f>SUM(D3:D33)</f>
        <v>308077</v>
      </c>
    </row>
    <row r="35" spans="1:4" x14ac:dyDescent="0.3">
      <c r="A35" s="77" t="s">
        <v>97</v>
      </c>
      <c r="B35" s="71"/>
      <c r="C35" s="71"/>
      <c r="D35" s="78">
        <f>ROUND(AVERAGE(D3:D33),0)</f>
        <v>9938</v>
      </c>
    </row>
    <row r="36" spans="1:4" x14ac:dyDescent="0.3">
      <c r="A36" s="77" t="s">
        <v>98</v>
      </c>
      <c r="B36" s="71"/>
      <c r="C36" s="71"/>
      <c r="D36" s="78">
        <f>IFERROR(ROUND(AVERAGEIF(D3:D33,"&gt;0"),0),0)</f>
        <v>9938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7695-426D-4C5E-915B-70364F80AA27}">
  <dimension ref="A1:Z36"/>
  <sheetViews>
    <sheetView workbookViewId="0">
      <selection activeCell="F8" sqref="F8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December 2024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45627</v>
      </c>
      <c r="B3" s="76">
        <v>3739564</v>
      </c>
      <c r="C3" s="76">
        <v>1752</v>
      </c>
      <c r="D3" s="76">
        <v>1752</v>
      </c>
    </row>
    <row r="4" spans="1:4" x14ac:dyDescent="0.3">
      <c r="A4" s="75">
        <v>45628</v>
      </c>
      <c r="B4" s="76">
        <v>3743856</v>
      </c>
      <c r="C4" s="76">
        <v>4292</v>
      </c>
      <c r="D4" s="76">
        <v>4292</v>
      </c>
    </row>
    <row r="5" spans="1:4" x14ac:dyDescent="0.3">
      <c r="A5" s="75">
        <v>45629</v>
      </c>
      <c r="B5" s="76">
        <v>3756754</v>
      </c>
      <c r="C5" s="76">
        <v>12898</v>
      </c>
      <c r="D5" s="76">
        <v>12898</v>
      </c>
    </row>
    <row r="6" spans="1:4" x14ac:dyDescent="0.3">
      <c r="A6" s="75">
        <v>45630</v>
      </c>
      <c r="B6" s="76">
        <v>3771731</v>
      </c>
      <c r="C6" s="76">
        <v>14977</v>
      </c>
      <c r="D6" s="76">
        <v>14977</v>
      </c>
    </row>
    <row r="7" spans="1:4" x14ac:dyDescent="0.3">
      <c r="A7" s="75">
        <v>45631</v>
      </c>
      <c r="B7" s="76">
        <v>3784776</v>
      </c>
      <c r="C7" s="76">
        <v>13045</v>
      </c>
      <c r="D7" s="76">
        <v>13045</v>
      </c>
    </row>
    <row r="8" spans="1:4" x14ac:dyDescent="0.3">
      <c r="A8" s="75">
        <v>45632</v>
      </c>
      <c r="B8" s="76">
        <v>3797189</v>
      </c>
      <c r="C8" s="76">
        <v>12413</v>
      </c>
      <c r="D8" s="76">
        <v>12413</v>
      </c>
    </row>
    <row r="9" spans="1:4" x14ac:dyDescent="0.3">
      <c r="A9" s="75">
        <v>45633</v>
      </c>
      <c r="B9" s="76">
        <v>3804952</v>
      </c>
      <c r="C9" s="76">
        <v>7763</v>
      </c>
      <c r="D9" s="76">
        <v>7763</v>
      </c>
    </row>
    <row r="10" spans="1:4" x14ac:dyDescent="0.3">
      <c r="A10" s="75">
        <v>45634</v>
      </c>
      <c r="B10" s="76">
        <v>3807941</v>
      </c>
      <c r="C10" s="76">
        <v>2989</v>
      </c>
      <c r="D10" s="76">
        <v>2989</v>
      </c>
    </row>
    <row r="11" spans="1:4" x14ac:dyDescent="0.3">
      <c r="A11" s="75">
        <v>45635</v>
      </c>
      <c r="B11" s="76">
        <v>3816953</v>
      </c>
      <c r="C11" s="76">
        <v>9012</v>
      </c>
      <c r="D11" s="76">
        <v>9012</v>
      </c>
    </row>
    <row r="12" spans="1:4" x14ac:dyDescent="0.3">
      <c r="A12" s="75">
        <v>45636</v>
      </c>
      <c r="B12" s="76">
        <v>3830153</v>
      </c>
      <c r="C12" s="76">
        <v>13200</v>
      </c>
      <c r="D12" s="76">
        <v>13200</v>
      </c>
    </row>
    <row r="13" spans="1:4" x14ac:dyDescent="0.3">
      <c r="A13" s="75">
        <v>45637</v>
      </c>
      <c r="B13" s="76">
        <v>3843339</v>
      </c>
      <c r="C13" s="76">
        <v>13186</v>
      </c>
      <c r="D13" s="76">
        <v>13186</v>
      </c>
    </row>
    <row r="14" spans="1:4" x14ac:dyDescent="0.3">
      <c r="A14" s="75">
        <v>45638</v>
      </c>
      <c r="B14" s="76">
        <v>3858038</v>
      </c>
      <c r="C14" s="76">
        <v>14699</v>
      </c>
      <c r="D14" s="76">
        <v>14699</v>
      </c>
    </row>
    <row r="15" spans="1:4" x14ac:dyDescent="0.3">
      <c r="A15" s="75">
        <v>45639</v>
      </c>
      <c r="B15" s="76">
        <v>3869961</v>
      </c>
      <c r="C15" s="76">
        <v>11923</v>
      </c>
      <c r="D15" s="76">
        <v>11923</v>
      </c>
    </row>
    <row r="16" spans="1:4" x14ac:dyDescent="0.3">
      <c r="A16" s="75">
        <v>45640</v>
      </c>
      <c r="B16" s="76">
        <v>3884012</v>
      </c>
      <c r="C16" s="76">
        <v>14051</v>
      </c>
      <c r="D16" s="76">
        <v>14051</v>
      </c>
    </row>
    <row r="17" spans="1:4" x14ac:dyDescent="0.3">
      <c r="A17" s="75">
        <v>45641</v>
      </c>
      <c r="B17" s="76">
        <v>3892014</v>
      </c>
      <c r="C17" s="76">
        <v>8002</v>
      </c>
      <c r="D17" s="76">
        <v>8002</v>
      </c>
    </row>
    <row r="18" spans="1:4" x14ac:dyDescent="0.3">
      <c r="A18" s="75">
        <v>45642</v>
      </c>
      <c r="B18" s="76">
        <v>3896003</v>
      </c>
      <c r="C18" s="76">
        <v>3989</v>
      </c>
      <c r="D18" s="76">
        <v>3989</v>
      </c>
    </row>
    <row r="19" spans="1:4" x14ac:dyDescent="0.3">
      <c r="A19" s="75">
        <v>45643</v>
      </c>
      <c r="B19" s="76">
        <v>3910643</v>
      </c>
      <c r="C19" s="76">
        <v>14640</v>
      </c>
      <c r="D19" s="76">
        <v>14640</v>
      </c>
    </row>
    <row r="20" spans="1:4" x14ac:dyDescent="0.3">
      <c r="A20" s="75">
        <v>45644</v>
      </c>
      <c r="B20" s="76">
        <v>3924277</v>
      </c>
      <c r="C20" s="76">
        <v>13634</v>
      </c>
      <c r="D20" s="76">
        <v>13634</v>
      </c>
    </row>
    <row r="21" spans="1:4" x14ac:dyDescent="0.3">
      <c r="A21" s="75">
        <v>45645</v>
      </c>
      <c r="B21" s="76">
        <v>3937023</v>
      </c>
      <c r="C21" s="76">
        <v>12746</v>
      </c>
      <c r="D21" s="76">
        <v>12746</v>
      </c>
    </row>
    <row r="22" spans="1:4" x14ac:dyDescent="0.3">
      <c r="A22" s="75">
        <v>45646</v>
      </c>
      <c r="B22" s="76">
        <v>3949904</v>
      </c>
      <c r="C22" s="76">
        <v>12881</v>
      </c>
      <c r="D22" s="76">
        <v>12881</v>
      </c>
    </row>
    <row r="23" spans="1:4" x14ac:dyDescent="0.3">
      <c r="A23" s="75">
        <v>45647</v>
      </c>
      <c r="B23" s="76">
        <v>3962071</v>
      </c>
      <c r="C23" s="76">
        <v>12167</v>
      </c>
      <c r="D23" s="76">
        <v>12167</v>
      </c>
    </row>
    <row r="24" spans="1:4" x14ac:dyDescent="0.3">
      <c r="A24" s="75">
        <v>45648</v>
      </c>
      <c r="B24" s="76">
        <v>3965704</v>
      </c>
      <c r="C24" s="76">
        <v>3633</v>
      </c>
      <c r="D24" s="76">
        <v>3633</v>
      </c>
    </row>
    <row r="25" spans="1:4" x14ac:dyDescent="0.3">
      <c r="A25" s="75">
        <v>45649</v>
      </c>
      <c r="B25" s="76">
        <v>3969774</v>
      </c>
      <c r="C25" s="76">
        <v>4070</v>
      </c>
      <c r="D25" s="76">
        <v>4070</v>
      </c>
    </row>
    <row r="26" spans="1:4" x14ac:dyDescent="0.3">
      <c r="A26" s="75">
        <v>45650</v>
      </c>
      <c r="B26" s="76">
        <v>3975132</v>
      </c>
      <c r="C26" s="76">
        <v>5358</v>
      </c>
      <c r="D26" s="76">
        <v>5358</v>
      </c>
    </row>
    <row r="27" spans="1:4" x14ac:dyDescent="0.3">
      <c r="A27" s="75">
        <v>45651</v>
      </c>
      <c r="B27" s="76">
        <v>3977094</v>
      </c>
      <c r="C27" s="76">
        <v>1962</v>
      </c>
      <c r="D27" s="76">
        <v>1962</v>
      </c>
    </row>
    <row r="28" spans="1:4" x14ac:dyDescent="0.3">
      <c r="A28" s="75">
        <v>45652</v>
      </c>
      <c r="B28" s="76">
        <v>3977094</v>
      </c>
      <c r="C28" s="76">
        <v>0</v>
      </c>
      <c r="D28" s="76">
        <v>0</v>
      </c>
    </row>
    <row r="29" spans="1:4" x14ac:dyDescent="0.3">
      <c r="A29" s="75">
        <v>45653</v>
      </c>
      <c r="B29" s="76">
        <v>3979398</v>
      </c>
      <c r="C29" s="76">
        <v>2304</v>
      </c>
      <c r="D29" s="76">
        <v>2304</v>
      </c>
    </row>
    <row r="30" spans="1:4" x14ac:dyDescent="0.3">
      <c r="A30" s="75">
        <v>45654</v>
      </c>
      <c r="B30" s="76">
        <v>3983771</v>
      </c>
      <c r="C30" s="76">
        <v>4373</v>
      </c>
      <c r="D30" s="76">
        <v>4373</v>
      </c>
    </row>
    <row r="31" spans="1:4" x14ac:dyDescent="0.3">
      <c r="A31" s="75">
        <v>45655</v>
      </c>
      <c r="B31" s="76">
        <v>3989561</v>
      </c>
      <c r="C31" s="76">
        <v>5790</v>
      </c>
      <c r="D31" s="76">
        <v>5790</v>
      </c>
    </row>
    <row r="32" spans="1:4" x14ac:dyDescent="0.3">
      <c r="A32" s="75">
        <v>45656</v>
      </c>
      <c r="B32" s="76">
        <v>4002375</v>
      </c>
      <c r="C32" s="76">
        <v>12814</v>
      </c>
      <c r="D32" s="76">
        <v>12814</v>
      </c>
    </row>
    <row r="33" spans="1:4" x14ac:dyDescent="0.3">
      <c r="A33" s="75">
        <v>45657</v>
      </c>
      <c r="B33" s="76">
        <v>4015469</v>
      </c>
      <c r="C33" s="76">
        <v>13094</v>
      </c>
      <c r="D33" s="76">
        <v>13094</v>
      </c>
    </row>
    <row r="34" spans="1:4" x14ac:dyDescent="0.3">
      <c r="A34" s="77" t="s">
        <v>96</v>
      </c>
      <c r="B34" s="71"/>
      <c r="C34" s="71"/>
      <c r="D34" s="78">
        <f>SUM(D3:D33)</f>
        <v>277657</v>
      </c>
    </row>
    <row r="35" spans="1:4" x14ac:dyDescent="0.3">
      <c r="A35" s="77" t="s">
        <v>97</v>
      </c>
      <c r="B35" s="71"/>
      <c r="C35" s="71"/>
      <c r="D35" s="78">
        <f>ROUND(AVERAGE(D3:D33),0)</f>
        <v>8957</v>
      </c>
    </row>
    <row r="36" spans="1:4" x14ac:dyDescent="0.3">
      <c r="A36" s="77" t="s">
        <v>98</v>
      </c>
      <c r="B36" s="71"/>
      <c r="C36" s="71"/>
      <c r="D36" s="78">
        <f>IFERROR(ROUND(AVERAGEIF(D3:D33,"&gt;0"),0),0)</f>
        <v>9255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D9A1-9B4C-43B1-A4DB-33C17ACDA8BE}">
  <dimension ref="A1:Z35"/>
  <sheetViews>
    <sheetView workbookViewId="0">
      <selection activeCell="G12" sqref="G12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November 2024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45597</v>
      </c>
      <c r="B3" s="76">
        <v>3413555</v>
      </c>
      <c r="C3" s="76">
        <v>7785</v>
      </c>
      <c r="D3" s="76">
        <v>7785</v>
      </c>
    </row>
    <row r="4" spans="1:4" x14ac:dyDescent="0.3">
      <c r="A4" s="75">
        <v>45598</v>
      </c>
      <c r="B4" s="76">
        <v>3425155</v>
      </c>
      <c r="C4" s="76">
        <v>11600</v>
      </c>
      <c r="D4" s="76">
        <v>11600</v>
      </c>
    </row>
    <row r="5" spans="1:4" x14ac:dyDescent="0.3">
      <c r="A5" s="75">
        <v>45599</v>
      </c>
      <c r="B5" s="76">
        <v>3436776</v>
      </c>
      <c r="C5" s="76">
        <v>11621</v>
      </c>
      <c r="D5" s="76">
        <v>11621</v>
      </c>
    </row>
    <row r="6" spans="1:4" x14ac:dyDescent="0.3">
      <c r="A6" s="75">
        <v>45600</v>
      </c>
      <c r="B6" s="76">
        <v>3446935</v>
      </c>
      <c r="C6" s="76">
        <v>10159</v>
      </c>
      <c r="D6" s="76">
        <v>10159</v>
      </c>
    </row>
    <row r="7" spans="1:4" x14ac:dyDescent="0.3">
      <c r="A7" s="75">
        <v>45601</v>
      </c>
      <c r="B7" s="76">
        <v>3458292</v>
      </c>
      <c r="C7" s="76">
        <v>11357</v>
      </c>
      <c r="D7" s="76">
        <v>11357</v>
      </c>
    </row>
    <row r="8" spans="1:4" x14ac:dyDescent="0.3">
      <c r="A8" s="75">
        <v>45602</v>
      </c>
      <c r="B8" s="76">
        <v>3470819</v>
      </c>
      <c r="C8" s="76">
        <v>12527</v>
      </c>
      <c r="D8" s="76">
        <v>12527</v>
      </c>
    </row>
    <row r="9" spans="1:4" x14ac:dyDescent="0.3">
      <c r="A9" s="75">
        <v>45603</v>
      </c>
      <c r="B9" s="76">
        <v>3483403</v>
      </c>
      <c r="C9" s="76">
        <v>12584</v>
      </c>
      <c r="D9" s="76">
        <v>12584</v>
      </c>
    </row>
    <row r="10" spans="1:4" x14ac:dyDescent="0.3">
      <c r="A10" s="75">
        <v>45604</v>
      </c>
      <c r="B10" s="76">
        <v>3494281</v>
      </c>
      <c r="C10" s="76">
        <v>10878</v>
      </c>
      <c r="D10" s="76">
        <v>10878</v>
      </c>
    </row>
    <row r="11" spans="1:4" x14ac:dyDescent="0.3">
      <c r="A11" s="75">
        <v>45605</v>
      </c>
      <c r="B11" s="76">
        <v>3505082</v>
      </c>
      <c r="C11" s="76">
        <v>10801</v>
      </c>
      <c r="D11" s="76">
        <v>10801</v>
      </c>
    </row>
    <row r="12" spans="1:4" x14ac:dyDescent="0.3">
      <c r="A12" s="75">
        <v>45606</v>
      </c>
      <c r="B12" s="76">
        <v>3506829</v>
      </c>
      <c r="C12" s="76">
        <v>1747</v>
      </c>
      <c r="D12" s="76">
        <v>1747</v>
      </c>
    </row>
    <row r="13" spans="1:4" x14ac:dyDescent="0.3">
      <c r="A13" s="75">
        <v>45607</v>
      </c>
      <c r="B13" s="76">
        <v>3518112</v>
      </c>
      <c r="C13" s="76">
        <v>11283</v>
      </c>
      <c r="D13" s="76">
        <v>11283</v>
      </c>
    </row>
    <row r="14" spans="1:4" x14ac:dyDescent="0.3">
      <c r="A14" s="75">
        <v>45608</v>
      </c>
      <c r="B14" s="76">
        <v>3531408</v>
      </c>
      <c r="C14" s="76">
        <v>13296</v>
      </c>
      <c r="D14" s="76">
        <v>13296</v>
      </c>
    </row>
    <row r="15" spans="1:4" x14ac:dyDescent="0.3">
      <c r="A15" s="75">
        <v>45609</v>
      </c>
      <c r="B15" s="76">
        <v>3542118</v>
      </c>
      <c r="C15" s="76">
        <v>10710</v>
      </c>
      <c r="D15" s="76">
        <v>10710</v>
      </c>
    </row>
    <row r="16" spans="1:4" x14ac:dyDescent="0.3">
      <c r="A16" s="75">
        <v>45610</v>
      </c>
      <c r="B16" s="76">
        <v>3554670</v>
      </c>
      <c r="C16" s="76">
        <v>12552</v>
      </c>
      <c r="D16" s="76">
        <v>12552</v>
      </c>
    </row>
    <row r="17" spans="1:4" x14ac:dyDescent="0.3">
      <c r="A17" s="75">
        <v>45611</v>
      </c>
      <c r="B17" s="76">
        <v>3565739</v>
      </c>
      <c r="C17" s="76">
        <v>11069</v>
      </c>
      <c r="D17" s="76">
        <v>11069</v>
      </c>
    </row>
    <row r="18" spans="1:4" x14ac:dyDescent="0.3">
      <c r="A18" s="75">
        <v>45612</v>
      </c>
      <c r="B18" s="76">
        <v>3578383</v>
      </c>
      <c r="C18" s="76">
        <v>12644</v>
      </c>
      <c r="D18" s="76">
        <v>12644</v>
      </c>
    </row>
    <row r="19" spans="1:4" x14ac:dyDescent="0.3">
      <c r="A19" s="75">
        <v>45613</v>
      </c>
      <c r="B19" s="76">
        <v>3583537</v>
      </c>
      <c r="C19" s="76">
        <v>5154</v>
      </c>
      <c r="D19" s="76">
        <v>5154</v>
      </c>
    </row>
    <row r="20" spans="1:4" x14ac:dyDescent="0.3">
      <c r="A20" s="75">
        <v>45614</v>
      </c>
      <c r="B20" s="76">
        <v>3585840</v>
      </c>
      <c r="C20" s="76">
        <v>2303</v>
      </c>
      <c r="D20" s="76">
        <v>2303</v>
      </c>
    </row>
    <row r="21" spans="1:4" x14ac:dyDescent="0.3">
      <c r="A21" s="75">
        <v>45615</v>
      </c>
      <c r="B21" s="76">
        <v>3598734</v>
      </c>
      <c r="C21" s="76">
        <v>12894</v>
      </c>
      <c r="D21" s="76">
        <v>12894</v>
      </c>
    </row>
    <row r="22" spans="1:4" x14ac:dyDescent="0.3">
      <c r="A22" s="75">
        <v>45616</v>
      </c>
      <c r="B22" s="76">
        <v>3611858</v>
      </c>
      <c r="C22" s="76">
        <v>13124</v>
      </c>
      <c r="D22" s="76">
        <v>13124</v>
      </c>
    </row>
    <row r="23" spans="1:4" x14ac:dyDescent="0.3">
      <c r="A23" s="75">
        <v>45617</v>
      </c>
      <c r="B23" s="76">
        <v>3624115</v>
      </c>
      <c r="C23" s="76">
        <v>12257</v>
      </c>
      <c r="D23" s="76">
        <v>12257</v>
      </c>
    </row>
    <row r="24" spans="1:4" x14ac:dyDescent="0.3">
      <c r="A24" s="75">
        <v>45618</v>
      </c>
      <c r="B24" s="76">
        <v>3636982</v>
      </c>
      <c r="C24" s="76">
        <v>12867</v>
      </c>
      <c r="D24" s="76">
        <v>12867</v>
      </c>
    </row>
    <row r="25" spans="1:4" x14ac:dyDescent="0.3">
      <c r="A25" s="75">
        <v>45619</v>
      </c>
      <c r="B25" s="76">
        <v>3650073</v>
      </c>
      <c r="C25" s="76">
        <v>13091</v>
      </c>
      <c r="D25" s="76">
        <v>13091</v>
      </c>
    </row>
    <row r="26" spans="1:4" x14ac:dyDescent="0.3">
      <c r="A26" s="75">
        <v>45620</v>
      </c>
      <c r="B26" s="76">
        <v>3658634</v>
      </c>
      <c r="C26" s="76">
        <v>8561</v>
      </c>
      <c r="D26" s="76">
        <v>8561</v>
      </c>
    </row>
    <row r="27" spans="1:4" x14ac:dyDescent="0.3">
      <c r="A27" s="75">
        <v>45621</v>
      </c>
      <c r="B27" s="76">
        <v>3670951</v>
      </c>
      <c r="C27" s="76">
        <v>12317</v>
      </c>
      <c r="D27" s="76">
        <v>12317</v>
      </c>
    </row>
    <row r="28" spans="1:4" x14ac:dyDescent="0.3">
      <c r="A28" s="75">
        <v>45622</v>
      </c>
      <c r="B28" s="76">
        <v>3683423</v>
      </c>
      <c r="C28" s="76">
        <v>12472</v>
      </c>
      <c r="D28" s="76">
        <v>12472</v>
      </c>
    </row>
    <row r="29" spans="1:4" x14ac:dyDescent="0.3">
      <c r="A29" s="75">
        <v>45623</v>
      </c>
      <c r="B29" s="76">
        <v>3696037</v>
      </c>
      <c r="C29" s="76">
        <v>12614</v>
      </c>
      <c r="D29" s="76">
        <v>12614</v>
      </c>
    </row>
    <row r="30" spans="1:4" x14ac:dyDescent="0.3">
      <c r="A30" s="75">
        <v>45624</v>
      </c>
      <c r="B30" s="76">
        <v>3710697</v>
      </c>
      <c r="C30" s="76">
        <v>14660</v>
      </c>
      <c r="D30" s="76">
        <v>14660</v>
      </c>
    </row>
    <row r="31" spans="1:4" x14ac:dyDescent="0.3">
      <c r="A31" s="75">
        <v>45625</v>
      </c>
      <c r="B31" s="76">
        <v>3724278</v>
      </c>
      <c r="C31" s="76">
        <v>13581</v>
      </c>
      <c r="D31" s="76">
        <v>13581</v>
      </c>
    </row>
    <row r="32" spans="1:4" x14ac:dyDescent="0.3">
      <c r="A32" s="75">
        <v>45626</v>
      </c>
      <c r="B32" s="76">
        <v>3737812</v>
      </c>
      <c r="C32" s="76">
        <v>13534</v>
      </c>
      <c r="D32" s="76">
        <v>13534</v>
      </c>
    </row>
    <row r="33" spans="1:4" x14ac:dyDescent="0.3">
      <c r="A33" s="77" t="s">
        <v>96</v>
      </c>
      <c r="B33" s="71"/>
      <c r="C33" s="71"/>
      <c r="D33" s="78">
        <f>SUM(D3:D32)</f>
        <v>332042</v>
      </c>
    </row>
    <row r="34" spans="1:4" x14ac:dyDescent="0.3">
      <c r="A34" s="77" t="s">
        <v>97</v>
      </c>
      <c r="B34" s="71"/>
      <c r="C34" s="71"/>
      <c r="D34" s="78">
        <f>ROUND(AVERAGE(D3:D32),0)</f>
        <v>11068</v>
      </c>
    </row>
    <row r="35" spans="1:4" x14ac:dyDescent="0.3">
      <c r="A35" s="77" t="s">
        <v>98</v>
      </c>
      <c r="B35" s="71"/>
      <c r="C35" s="71"/>
      <c r="D35" s="78">
        <f>IFERROR(ROUND(AVERAGEIF(D3:D32,"&gt;0"),0),0)</f>
        <v>11068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6792-1417-4F55-8269-1A4FEB40BA34}">
  <dimension ref="A1:S36"/>
  <sheetViews>
    <sheetView workbookViewId="0">
      <selection activeCell="C35" sqref="C35"/>
    </sheetView>
  </sheetViews>
  <sheetFormatPr defaultRowHeight="15.75" x14ac:dyDescent="0.3"/>
  <cols>
    <col min="1" max="1" width="16.7109375" style="79" customWidth="1"/>
    <col min="2" max="3" width="21.85546875" style="72" customWidth="1"/>
    <col min="4" max="19" width="9.140625" style="72"/>
  </cols>
  <sheetData>
    <row r="1" spans="1:3" ht="18.75" x14ac:dyDescent="0.35">
      <c r="A1" s="70" t="str">
        <f ca="1">_xlfn.CONCAT(TEXT(OFFSET(A2,2,0), "MMMM YYYY"), " Daily Flow")</f>
        <v>October 2024 Daily Flow</v>
      </c>
      <c r="B1" s="71"/>
      <c r="C1" s="71"/>
    </row>
    <row r="2" spans="1:3" x14ac:dyDescent="0.3">
      <c r="A2" s="73" t="s">
        <v>92</v>
      </c>
      <c r="B2" s="74" t="s">
        <v>93</v>
      </c>
      <c r="C2" s="74" t="s">
        <v>95</v>
      </c>
    </row>
    <row r="3" spans="1:3" x14ac:dyDescent="0.3">
      <c r="A3" s="75">
        <v>45566</v>
      </c>
      <c r="B3" s="76">
        <v>3122380</v>
      </c>
      <c r="C3" s="76">
        <v>12567</v>
      </c>
    </row>
    <row r="4" spans="1:3" x14ac:dyDescent="0.3">
      <c r="A4" s="75">
        <v>45567</v>
      </c>
      <c r="B4" s="76">
        <v>3136415</v>
      </c>
      <c r="C4" s="76">
        <v>14035</v>
      </c>
    </row>
    <row r="5" spans="1:3" x14ac:dyDescent="0.3">
      <c r="A5" s="75">
        <v>45568</v>
      </c>
      <c r="B5" s="76">
        <v>3148638</v>
      </c>
      <c r="C5" s="76">
        <v>12223</v>
      </c>
    </row>
    <row r="6" spans="1:3" x14ac:dyDescent="0.3">
      <c r="A6" s="75">
        <v>45569</v>
      </c>
      <c r="B6" s="76">
        <v>3157998</v>
      </c>
      <c r="C6" s="76">
        <v>9360</v>
      </c>
    </row>
    <row r="7" spans="1:3" x14ac:dyDescent="0.3">
      <c r="A7" s="75">
        <v>45570</v>
      </c>
      <c r="B7" s="76">
        <v>3170170</v>
      </c>
      <c r="C7" s="76">
        <v>12172</v>
      </c>
    </row>
    <row r="8" spans="1:3" x14ac:dyDescent="0.3">
      <c r="A8" s="75">
        <v>45571</v>
      </c>
      <c r="B8" s="76">
        <v>3176783</v>
      </c>
      <c r="C8" s="76">
        <v>6613</v>
      </c>
    </row>
    <row r="9" spans="1:3" x14ac:dyDescent="0.3">
      <c r="A9" s="75">
        <v>45572</v>
      </c>
      <c r="B9" s="76">
        <v>3184162</v>
      </c>
      <c r="C9" s="76">
        <v>7379</v>
      </c>
    </row>
    <row r="10" spans="1:3" x14ac:dyDescent="0.3">
      <c r="A10" s="75">
        <v>45573</v>
      </c>
      <c r="B10" s="76">
        <v>3195982</v>
      </c>
      <c r="C10" s="76">
        <v>11820</v>
      </c>
    </row>
    <row r="11" spans="1:3" x14ac:dyDescent="0.3">
      <c r="A11" s="75">
        <v>45574</v>
      </c>
      <c r="B11" s="76">
        <v>3206964</v>
      </c>
      <c r="C11" s="76">
        <v>10982</v>
      </c>
    </row>
    <row r="12" spans="1:3" x14ac:dyDescent="0.3">
      <c r="A12" s="75">
        <v>45575</v>
      </c>
      <c r="B12" s="76">
        <v>3224996</v>
      </c>
      <c r="C12" s="76">
        <v>18032</v>
      </c>
    </row>
    <row r="13" spans="1:3" x14ac:dyDescent="0.3">
      <c r="A13" s="75">
        <v>45576</v>
      </c>
      <c r="B13" s="76">
        <v>3236299</v>
      </c>
      <c r="C13" s="76">
        <v>11303</v>
      </c>
    </row>
    <row r="14" spans="1:3" x14ac:dyDescent="0.3">
      <c r="A14" s="75">
        <v>45577</v>
      </c>
      <c r="B14" s="76">
        <v>3247416</v>
      </c>
      <c r="C14" s="76">
        <v>11117</v>
      </c>
    </row>
    <row r="15" spans="1:3" x14ac:dyDescent="0.3">
      <c r="A15" s="75">
        <v>45578</v>
      </c>
      <c r="B15" s="76">
        <v>3257122</v>
      </c>
      <c r="C15" s="76">
        <v>9706</v>
      </c>
    </row>
    <row r="16" spans="1:3" x14ac:dyDescent="0.3">
      <c r="A16" s="75">
        <v>45579</v>
      </c>
      <c r="B16" s="76">
        <v>3257965</v>
      </c>
      <c r="C16" s="76">
        <v>843</v>
      </c>
    </row>
    <row r="17" spans="1:3" x14ac:dyDescent="0.3">
      <c r="A17" s="75">
        <v>45580</v>
      </c>
      <c r="B17" s="76">
        <v>3260620</v>
      </c>
      <c r="C17" s="76">
        <v>2655</v>
      </c>
    </row>
    <row r="18" spans="1:3" x14ac:dyDescent="0.3">
      <c r="A18" s="75">
        <v>45581</v>
      </c>
      <c r="B18" s="76">
        <v>3266352</v>
      </c>
      <c r="C18" s="76">
        <v>5732</v>
      </c>
    </row>
    <row r="19" spans="1:3" x14ac:dyDescent="0.3">
      <c r="A19" s="75">
        <v>45582</v>
      </c>
      <c r="B19" s="76">
        <v>3277501</v>
      </c>
      <c r="C19" s="76">
        <v>11149</v>
      </c>
    </row>
    <row r="20" spans="1:3" x14ac:dyDescent="0.3">
      <c r="A20" s="75">
        <v>45583</v>
      </c>
      <c r="B20" s="76">
        <v>3289833</v>
      </c>
      <c r="C20" s="76">
        <v>12332</v>
      </c>
    </row>
    <row r="21" spans="1:3" x14ac:dyDescent="0.3">
      <c r="A21" s="75">
        <v>45584</v>
      </c>
      <c r="B21" s="76">
        <v>3297803</v>
      </c>
      <c r="C21" s="76">
        <v>7970</v>
      </c>
    </row>
    <row r="22" spans="1:3" x14ac:dyDescent="0.3">
      <c r="A22" s="75">
        <v>45585</v>
      </c>
      <c r="B22" s="76">
        <v>3297803</v>
      </c>
      <c r="C22" s="76">
        <v>0</v>
      </c>
    </row>
    <row r="23" spans="1:3" x14ac:dyDescent="0.3">
      <c r="A23" s="75">
        <v>45586</v>
      </c>
      <c r="B23" s="76">
        <v>3306795</v>
      </c>
      <c r="C23" s="76">
        <v>8992</v>
      </c>
    </row>
    <row r="24" spans="1:3" x14ac:dyDescent="0.3">
      <c r="A24" s="75">
        <v>45587</v>
      </c>
      <c r="B24" s="76">
        <v>3316345</v>
      </c>
      <c r="C24" s="76">
        <v>9550</v>
      </c>
    </row>
    <row r="25" spans="1:3" x14ac:dyDescent="0.3">
      <c r="A25" s="75">
        <v>45588</v>
      </c>
      <c r="B25" s="76">
        <v>3331658</v>
      </c>
      <c r="C25" s="76">
        <v>15313</v>
      </c>
    </row>
    <row r="26" spans="1:3" x14ac:dyDescent="0.3">
      <c r="A26" s="75">
        <v>45589</v>
      </c>
      <c r="B26" s="76">
        <v>3339215</v>
      </c>
      <c r="C26" s="76">
        <v>7557</v>
      </c>
    </row>
    <row r="27" spans="1:3" x14ac:dyDescent="0.3">
      <c r="A27" s="75">
        <v>45590</v>
      </c>
      <c r="B27" s="76">
        <v>3351916</v>
      </c>
      <c r="C27" s="76">
        <v>12701</v>
      </c>
    </row>
    <row r="28" spans="1:3" x14ac:dyDescent="0.3">
      <c r="A28" s="75">
        <v>45591</v>
      </c>
      <c r="B28" s="76">
        <v>3364885</v>
      </c>
      <c r="C28" s="76">
        <v>12969</v>
      </c>
    </row>
    <row r="29" spans="1:3" x14ac:dyDescent="0.3">
      <c r="A29" s="75">
        <v>45592</v>
      </c>
      <c r="B29" s="76">
        <v>3366733</v>
      </c>
      <c r="C29" s="76">
        <v>1848</v>
      </c>
    </row>
    <row r="30" spans="1:3" x14ac:dyDescent="0.3">
      <c r="A30" s="75">
        <v>45593</v>
      </c>
      <c r="B30" s="76">
        <v>3370907</v>
      </c>
      <c r="C30" s="76">
        <v>4174</v>
      </c>
    </row>
    <row r="31" spans="1:3" x14ac:dyDescent="0.3">
      <c r="A31" s="75">
        <v>45594</v>
      </c>
      <c r="B31" s="76">
        <v>3384065</v>
      </c>
      <c r="C31" s="76">
        <v>13158</v>
      </c>
    </row>
    <row r="32" spans="1:3" x14ac:dyDescent="0.3">
      <c r="A32" s="75">
        <v>45595</v>
      </c>
      <c r="B32" s="76">
        <v>3396706</v>
      </c>
      <c r="C32" s="76">
        <v>12641</v>
      </c>
    </row>
    <row r="33" spans="1:3" x14ac:dyDescent="0.3">
      <c r="A33" s="75">
        <v>45596</v>
      </c>
      <c r="B33" s="76">
        <v>3405770</v>
      </c>
      <c r="C33" s="76">
        <v>9064</v>
      </c>
    </row>
    <row r="34" spans="1:3" x14ac:dyDescent="0.3">
      <c r="A34" s="77" t="s">
        <v>96</v>
      </c>
      <c r="B34" s="71"/>
      <c r="C34" s="78">
        <f>SUM(C3:C33)</f>
        <v>295957</v>
      </c>
    </row>
    <row r="35" spans="1:3" x14ac:dyDescent="0.3">
      <c r="A35" s="77" t="s">
        <v>97</v>
      </c>
      <c r="B35" s="71"/>
      <c r="C35" s="78">
        <f>ROUND(AVERAGE(C3:C33),0)</f>
        <v>9547</v>
      </c>
    </row>
    <row r="36" spans="1:3" x14ac:dyDescent="0.3">
      <c r="A36" s="77" t="s">
        <v>98</v>
      </c>
      <c r="B36" s="71"/>
      <c r="C36" s="78">
        <f>IFERROR(ROUND(AVERAGEIF(C3:C33,"&gt;0"),0),0)</f>
        <v>9865</v>
      </c>
    </row>
  </sheetData>
  <mergeCells count="4">
    <mergeCell ref="A1:C1"/>
    <mergeCell ref="A34:B34"/>
    <mergeCell ref="A35:B35"/>
    <mergeCell ref="A36:B3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BD-1D4F-4EF5-BAB7-8ED521CC4D76}">
  <dimension ref="A1:S35"/>
  <sheetViews>
    <sheetView workbookViewId="0">
      <selection sqref="A1:C34"/>
    </sheetView>
  </sheetViews>
  <sheetFormatPr defaultRowHeight="15.75" x14ac:dyDescent="0.3"/>
  <cols>
    <col min="1" max="1" width="16.7109375" style="79" customWidth="1"/>
    <col min="2" max="3" width="21.85546875" style="72" customWidth="1"/>
    <col min="4" max="19" width="9.140625" style="72"/>
  </cols>
  <sheetData>
    <row r="1" spans="1:3" ht="18.75" x14ac:dyDescent="0.35">
      <c r="A1" s="70" t="str">
        <f ca="1">_xlfn.CONCAT(TEXT(OFFSET(A2,2,0), "MMMM YYYY"), " Daily Flow")</f>
        <v>September 2024 Daily Flow</v>
      </c>
      <c r="B1" s="71"/>
      <c r="C1" s="71"/>
    </row>
    <row r="2" spans="1:3" x14ac:dyDescent="0.3">
      <c r="A2" s="73" t="s">
        <v>92</v>
      </c>
      <c r="B2" s="74" t="s">
        <v>93</v>
      </c>
      <c r="C2" s="74" t="s">
        <v>95</v>
      </c>
    </row>
    <row r="3" spans="1:3" x14ac:dyDescent="0.3">
      <c r="A3" s="75">
        <v>45536</v>
      </c>
      <c r="B3" s="76">
        <v>2828500</v>
      </c>
      <c r="C3" s="76">
        <v>9368</v>
      </c>
    </row>
    <row r="4" spans="1:3" x14ac:dyDescent="0.3">
      <c r="A4" s="75">
        <v>45537</v>
      </c>
      <c r="B4" s="76">
        <v>2836541</v>
      </c>
      <c r="C4" s="76">
        <v>8041</v>
      </c>
    </row>
    <row r="5" spans="1:3" x14ac:dyDescent="0.3">
      <c r="A5" s="75">
        <v>45538</v>
      </c>
      <c r="B5" s="76">
        <v>2841802</v>
      </c>
      <c r="C5" s="76">
        <v>5261</v>
      </c>
    </row>
    <row r="6" spans="1:3" x14ac:dyDescent="0.3">
      <c r="A6" s="75">
        <v>45539</v>
      </c>
      <c r="B6" s="76">
        <v>2850952</v>
      </c>
      <c r="C6" s="76">
        <v>9150</v>
      </c>
    </row>
    <row r="7" spans="1:3" x14ac:dyDescent="0.3">
      <c r="A7" s="75">
        <v>45540</v>
      </c>
      <c r="B7" s="76">
        <v>2858124</v>
      </c>
      <c r="C7" s="76">
        <v>7172</v>
      </c>
    </row>
    <row r="8" spans="1:3" x14ac:dyDescent="0.3">
      <c r="A8" s="75">
        <v>45541</v>
      </c>
      <c r="B8" s="76">
        <v>2870176</v>
      </c>
      <c r="C8" s="76">
        <v>12052</v>
      </c>
    </row>
    <row r="9" spans="1:3" x14ac:dyDescent="0.3">
      <c r="A9" s="75">
        <v>45542</v>
      </c>
      <c r="B9" s="76">
        <v>2879379</v>
      </c>
      <c r="C9" s="76">
        <v>9203</v>
      </c>
    </row>
    <row r="10" spans="1:3" x14ac:dyDescent="0.3">
      <c r="A10" s="75">
        <v>45543</v>
      </c>
      <c r="B10" s="76">
        <v>2887920</v>
      </c>
      <c r="C10" s="76">
        <v>8541</v>
      </c>
    </row>
    <row r="11" spans="1:3" x14ac:dyDescent="0.3">
      <c r="A11" s="75">
        <v>45544</v>
      </c>
      <c r="B11" s="76">
        <v>2897758</v>
      </c>
      <c r="C11" s="76">
        <v>9838</v>
      </c>
    </row>
    <row r="12" spans="1:3" x14ac:dyDescent="0.3">
      <c r="A12" s="75">
        <v>45545</v>
      </c>
      <c r="B12" s="76">
        <v>2909714</v>
      </c>
      <c r="C12" s="76">
        <v>11956</v>
      </c>
    </row>
    <row r="13" spans="1:3" x14ac:dyDescent="0.3">
      <c r="A13" s="75">
        <v>45546</v>
      </c>
      <c r="B13" s="76">
        <v>2922460</v>
      </c>
      <c r="C13" s="76">
        <v>12746</v>
      </c>
    </row>
    <row r="14" spans="1:3" x14ac:dyDescent="0.3">
      <c r="A14" s="75">
        <v>45547</v>
      </c>
      <c r="B14" s="76">
        <v>2934154</v>
      </c>
      <c r="C14" s="76">
        <v>11694</v>
      </c>
    </row>
    <row r="15" spans="1:3" x14ac:dyDescent="0.3">
      <c r="A15" s="75">
        <v>45548</v>
      </c>
      <c r="B15" s="76">
        <v>2947167</v>
      </c>
      <c r="C15" s="76">
        <v>13013</v>
      </c>
    </row>
    <row r="16" spans="1:3" x14ac:dyDescent="0.3">
      <c r="A16" s="75">
        <v>45549</v>
      </c>
      <c r="B16" s="76">
        <v>2955501</v>
      </c>
      <c r="C16" s="76">
        <v>8334</v>
      </c>
    </row>
    <row r="17" spans="1:3" x14ac:dyDescent="0.3">
      <c r="A17" s="75">
        <v>45550</v>
      </c>
      <c r="B17" s="76">
        <v>2955501</v>
      </c>
      <c r="C17" s="76">
        <v>0</v>
      </c>
    </row>
    <row r="18" spans="1:3" x14ac:dyDescent="0.3">
      <c r="A18" s="75">
        <v>45551</v>
      </c>
      <c r="B18" s="76">
        <v>2962151</v>
      </c>
      <c r="C18" s="76">
        <v>6650</v>
      </c>
    </row>
    <row r="19" spans="1:3" x14ac:dyDescent="0.3">
      <c r="A19" s="75">
        <v>45552</v>
      </c>
      <c r="B19" s="76">
        <v>2975743</v>
      </c>
      <c r="C19" s="76">
        <v>13592</v>
      </c>
    </row>
    <row r="20" spans="1:3" x14ac:dyDescent="0.3">
      <c r="A20" s="75">
        <v>45553</v>
      </c>
      <c r="B20" s="76">
        <v>2988331</v>
      </c>
      <c r="C20" s="76">
        <v>12588</v>
      </c>
    </row>
    <row r="21" spans="1:3" x14ac:dyDescent="0.3">
      <c r="A21" s="75">
        <v>45554</v>
      </c>
      <c r="B21" s="76">
        <v>3000669</v>
      </c>
      <c r="C21" s="76">
        <v>12338</v>
      </c>
    </row>
    <row r="22" spans="1:3" x14ac:dyDescent="0.3">
      <c r="A22" s="75">
        <v>45555</v>
      </c>
      <c r="B22" s="76">
        <v>3013815</v>
      </c>
      <c r="C22" s="76">
        <v>13146</v>
      </c>
    </row>
    <row r="23" spans="1:3" x14ac:dyDescent="0.3">
      <c r="A23" s="75">
        <v>45556</v>
      </c>
      <c r="B23" s="76">
        <v>3024288</v>
      </c>
      <c r="C23" s="76">
        <v>10473</v>
      </c>
    </row>
    <row r="24" spans="1:3" x14ac:dyDescent="0.3">
      <c r="A24" s="75">
        <v>45557</v>
      </c>
      <c r="B24" s="76">
        <v>3031902</v>
      </c>
      <c r="C24" s="76">
        <v>7614</v>
      </c>
    </row>
    <row r="25" spans="1:3" x14ac:dyDescent="0.3">
      <c r="A25" s="75">
        <v>45558</v>
      </c>
      <c r="B25" s="76">
        <v>3039522</v>
      </c>
      <c r="C25" s="76">
        <v>7620</v>
      </c>
    </row>
    <row r="26" spans="1:3" x14ac:dyDescent="0.3">
      <c r="A26" s="75">
        <v>45559</v>
      </c>
      <c r="B26" s="76">
        <v>3052239</v>
      </c>
      <c r="C26" s="76">
        <v>12717</v>
      </c>
    </row>
    <row r="27" spans="1:3" x14ac:dyDescent="0.3">
      <c r="A27" s="75">
        <v>45560</v>
      </c>
      <c r="B27" s="76">
        <v>3061288</v>
      </c>
      <c r="C27" s="76">
        <v>9049</v>
      </c>
    </row>
    <row r="28" spans="1:3" x14ac:dyDescent="0.3">
      <c r="A28" s="75">
        <v>45561</v>
      </c>
      <c r="B28" s="76">
        <v>3072653</v>
      </c>
      <c r="C28" s="76">
        <v>11365</v>
      </c>
    </row>
    <row r="29" spans="1:3" x14ac:dyDescent="0.3">
      <c r="A29" s="75">
        <v>45562</v>
      </c>
      <c r="B29" s="76">
        <v>3086706</v>
      </c>
      <c r="C29" s="76">
        <v>14053</v>
      </c>
    </row>
    <row r="30" spans="1:3" x14ac:dyDescent="0.3">
      <c r="A30" s="75">
        <v>45563</v>
      </c>
      <c r="B30" s="76">
        <v>3098012</v>
      </c>
      <c r="C30" s="76">
        <v>11306</v>
      </c>
    </row>
    <row r="31" spans="1:3" x14ac:dyDescent="0.3">
      <c r="A31" s="75">
        <v>45564</v>
      </c>
      <c r="B31" s="76">
        <v>3104217</v>
      </c>
      <c r="C31" s="76">
        <v>6205</v>
      </c>
    </row>
    <row r="32" spans="1:3" x14ac:dyDescent="0.3">
      <c r="A32" s="75">
        <v>45565</v>
      </c>
      <c r="B32" s="76">
        <v>3109813</v>
      </c>
      <c r="C32" s="76">
        <v>5596</v>
      </c>
    </row>
    <row r="33" spans="1:3" x14ac:dyDescent="0.3">
      <c r="A33" s="77" t="s">
        <v>96</v>
      </c>
      <c r="B33" s="71"/>
      <c r="C33" s="78">
        <f>SUM(C3:C32)</f>
        <v>290681</v>
      </c>
    </row>
    <row r="34" spans="1:3" x14ac:dyDescent="0.3">
      <c r="A34" s="77" t="s">
        <v>97</v>
      </c>
      <c r="B34" s="71"/>
      <c r="C34" s="78">
        <f>ROUND(AVERAGE(C3:C32),0)</f>
        <v>9689</v>
      </c>
    </row>
    <row r="35" spans="1:3" x14ac:dyDescent="0.3">
      <c r="A35" s="77" t="s">
        <v>98</v>
      </c>
      <c r="B35" s="71"/>
      <c r="C35" s="78">
        <f>IFERROR(ROUND(AVERAGEIF(C3:C32,"&gt;0"),0),0)</f>
        <v>10023</v>
      </c>
    </row>
  </sheetData>
  <mergeCells count="4">
    <mergeCell ref="A1:C1"/>
    <mergeCell ref="A33:B33"/>
    <mergeCell ref="A34:B34"/>
    <mergeCell ref="A35:B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9CE9-AAC0-4BE3-B948-2E317BB4790C}">
  <dimension ref="A2:H20"/>
  <sheetViews>
    <sheetView workbookViewId="0">
      <selection activeCell="H38" sqref="H38"/>
    </sheetView>
  </sheetViews>
  <sheetFormatPr defaultColWidth="9.28515625" defaultRowHeight="15" x14ac:dyDescent="0.25"/>
  <cols>
    <col min="1" max="1" width="16.7109375" customWidth="1"/>
    <col min="2" max="8" width="7.7109375" customWidth="1"/>
    <col min="9" max="9" width="16.7109375" customWidth="1"/>
    <col min="11" max="11" width="15.5703125" customWidth="1"/>
    <col min="12" max="12" width="12.5703125" customWidth="1"/>
  </cols>
  <sheetData>
    <row r="2" spans="1:8" ht="18.75" x14ac:dyDescent="0.25">
      <c r="A2" s="14" t="s">
        <v>33</v>
      </c>
      <c r="B2" s="15" t="s">
        <v>34</v>
      </c>
      <c r="C2" s="16"/>
      <c r="D2" s="16"/>
      <c r="E2" s="16"/>
      <c r="F2" s="16"/>
      <c r="G2" s="16"/>
      <c r="H2" s="17"/>
    </row>
    <row r="3" spans="1:8" x14ac:dyDescent="0.25">
      <c r="A3" s="14"/>
      <c r="B3" s="18" t="s">
        <v>3</v>
      </c>
      <c r="C3" s="18" t="s">
        <v>35</v>
      </c>
      <c r="D3" s="18" t="s">
        <v>36</v>
      </c>
      <c r="E3" s="18" t="s">
        <v>37</v>
      </c>
      <c r="F3" s="18" t="s">
        <v>38</v>
      </c>
      <c r="G3" s="18" t="s">
        <v>39</v>
      </c>
      <c r="H3" s="18" t="s">
        <v>40</v>
      </c>
    </row>
    <row r="4" spans="1:8" x14ac:dyDescent="0.25">
      <c r="A4" s="19" t="s">
        <v>1</v>
      </c>
      <c r="B4" s="20"/>
      <c r="C4" s="20" t="s">
        <v>41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</row>
    <row r="5" spans="1:8" x14ac:dyDescent="0.25">
      <c r="A5" s="19" t="s">
        <v>42</v>
      </c>
      <c r="B5" s="21"/>
      <c r="C5" s="22"/>
      <c r="D5" s="22"/>
      <c r="E5" s="22"/>
      <c r="F5" s="22"/>
      <c r="G5" s="22"/>
      <c r="H5" s="23"/>
    </row>
    <row r="6" spans="1:8" x14ac:dyDescent="0.25">
      <c r="A6" s="24">
        <v>45484</v>
      </c>
      <c r="B6" s="25">
        <v>7.83</v>
      </c>
      <c r="C6" s="26">
        <v>21.7</v>
      </c>
      <c r="D6" s="25">
        <v>0.81</v>
      </c>
      <c r="E6" s="27">
        <v>130</v>
      </c>
      <c r="F6" s="27">
        <v>142</v>
      </c>
      <c r="G6" s="27">
        <v>63.3</v>
      </c>
      <c r="H6" s="27">
        <v>404</v>
      </c>
    </row>
    <row r="7" spans="1:8" x14ac:dyDescent="0.25">
      <c r="A7" s="24">
        <v>45511.447916666664</v>
      </c>
      <c r="B7" s="25" t="s">
        <v>43</v>
      </c>
      <c r="C7" s="26">
        <v>18.899999999999999</v>
      </c>
      <c r="D7" s="25">
        <v>0.71</v>
      </c>
      <c r="E7" s="27">
        <v>140</v>
      </c>
      <c r="F7" s="27">
        <v>40</v>
      </c>
      <c r="G7" s="27">
        <v>107</v>
      </c>
      <c r="H7" s="27">
        <v>669</v>
      </c>
    </row>
    <row r="8" spans="1:8" x14ac:dyDescent="0.25">
      <c r="A8" s="24">
        <v>45539</v>
      </c>
      <c r="B8" s="25">
        <v>7.45</v>
      </c>
      <c r="C8" s="26">
        <v>21.5</v>
      </c>
      <c r="D8" s="25">
        <v>0.67</v>
      </c>
      <c r="E8" s="27">
        <v>92</v>
      </c>
      <c r="F8" s="27">
        <v>40</v>
      </c>
      <c r="G8" s="27">
        <v>130</v>
      </c>
      <c r="H8" s="27">
        <v>778</v>
      </c>
    </row>
    <row r="9" spans="1:8" x14ac:dyDescent="0.25">
      <c r="A9" s="24">
        <v>45567</v>
      </c>
      <c r="B9" s="25" t="s">
        <v>43</v>
      </c>
      <c r="C9" s="26" t="s">
        <v>43</v>
      </c>
      <c r="D9" s="25" t="s">
        <v>43</v>
      </c>
      <c r="E9" s="27">
        <v>95</v>
      </c>
      <c r="F9" s="27">
        <v>39</v>
      </c>
      <c r="G9" s="27">
        <v>129</v>
      </c>
      <c r="H9" s="27">
        <v>728</v>
      </c>
    </row>
    <row r="10" spans="1:8" x14ac:dyDescent="0.25">
      <c r="A10" s="24">
        <v>45609</v>
      </c>
      <c r="B10" s="25" t="s">
        <v>43</v>
      </c>
      <c r="C10" s="26">
        <v>13</v>
      </c>
      <c r="D10" s="25">
        <v>0.6</v>
      </c>
      <c r="E10" s="27">
        <v>102</v>
      </c>
      <c r="F10" s="27">
        <v>68</v>
      </c>
      <c r="G10" s="27">
        <v>132</v>
      </c>
      <c r="H10" s="27">
        <v>743</v>
      </c>
    </row>
    <row r="11" spans="1:8" x14ac:dyDescent="0.25">
      <c r="A11" s="24">
        <v>45637</v>
      </c>
      <c r="B11" s="25" t="s">
        <v>43</v>
      </c>
      <c r="C11" s="26">
        <v>11.6</v>
      </c>
      <c r="D11" s="25">
        <v>1.1299999999999999</v>
      </c>
      <c r="E11" s="27">
        <v>56</v>
      </c>
      <c r="F11" s="27">
        <v>38</v>
      </c>
      <c r="G11" s="27">
        <v>138</v>
      </c>
      <c r="H11" s="27">
        <v>800</v>
      </c>
    </row>
    <row r="12" spans="1:8" x14ac:dyDescent="0.25">
      <c r="A12" s="24">
        <v>45666</v>
      </c>
      <c r="B12" s="25" t="s">
        <v>43</v>
      </c>
      <c r="C12" s="26">
        <v>7.1</v>
      </c>
      <c r="D12" s="25">
        <v>2.67</v>
      </c>
      <c r="E12" s="27">
        <v>47</v>
      </c>
      <c r="F12" s="27">
        <v>23</v>
      </c>
      <c r="G12" s="27">
        <v>62</v>
      </c>
      <c r="H12" s="27">
        <v>411</v>
      </c>
    </row>
    <row r="13" spans="1:8" x14ac:dyDescent="0.25">
      <c r="A13" s="24">
        <v>45693</v>
      </c>
      <c r="B13" s="25" t="s">
        <v>44</v>
      </c>
      <c r="C13" s="26">
        <v>8.1999999999999993</v>
      </c>
      <c r="D13" s="25">
        <v>1.52</v>
      </c>
      <c r="E13" s="27">
        <v>429</v>
      </c>
      <c r="F13" s="27">
        <v>110</v>
      </c>
      <c r="G13" s="27">
        <v>141</v>
      </c>
      <c r="H13" s="27">
        <v>751</v>
      </c>
    </row>
    <row r="14" spans="1:8" x14ac:dyDescent="0.25">
      <c r="A14" s="24">
        <v>45721</v>
      </c>
      <c r="B14" s="25" t="s">
        <v>43</v>
      </c>
      <c r="C14" s="26" t="s">
        <v>43</v>
      </c>
      <c r="D14" s="25" t="s">
        <v>43</v>
      </c>
      <c r="E14" s="27">
        <v>354</v>
      </c>
      <c r="F14" s="27">
        <v>72</v>
      </c>
      <c r="G14" s="27">
        <v>145</v>
      </c>
      <c r="H14" s="27">
        <v>817</v>
      </c>
    </row>
    <row r="15" spans="1:8" x14ac:dyDescent="0.25">
      <c r="A15" s="24">
        <v>45749.5</v>
      </c>
      <c r="B15" s="25">
        <v>6.55</v>
      </c>
      <c r="C15" s="26">
        <v>8</v>
      </c>
      <c r="D15" s="25">
        <v>1.24</v>
      </c>
      <c r="E15" s="27">
        <v>128</v>
      </c>
      <c r="F15" s="27">
        <v>34</v>
      </c>
      <c r="G15" s="27">
        <v>28.7</v>
      </c>
      <c r="H15" s="27">
        <v>250</v>
      </c>
    </row>
    <row r="16" spans="1:8" x14ac:dyDescent="0.25">
      <c r="A16" s="24">
        <v>45791</v>
      </c>
      <c r="B16" s="25">
        <v>6.2</v>
      </c>
      <c r="C16" s="26">
        <v>16.3</v>
      </c>
      <c r="D16" s="25">
        <v>0.52</v>
      </c>
      <c r="E16" s="27">
        <v>510</v>
      </c>
      <c r="F16" s="27">
        <v>51</v>
      </c>
      <c r="G16" s="27">
        <v>109</v>
      </c>
      <c r="H16" s="27">
        <v>684</v>
      </c>
    </row>
    <row r="17" spans="1:8" x14ac:dyDescent="0.25">
      <c r="A17" s="24">
        <v>45819</v>
      </c>
      <c r="B17" s="25" t="s">
        <v>43</v>
      </c>
      <c r="C17" s="26" t="s">
        <v>43</v>
      </c>
      <c r="D17" s="25" t="s">
        <v>43</v>
      </c>
      <c r="E17" s="27">
        <v>230</v>
      </c>
      <c r="F17" s="27">
        <v>95</v>
      </c>
      <c r="G17" s="27">
        <v>155</v>
      </c>
      <c r="H17" s="27">
        <v>830</v>
      </c>
    </row>
    <row r="18" spans="1:8" x14ac:dyDescent="0.25">
      <c r="A18" s="24">
        <v>45847.416666666664</v>
      </c>
      <c r="B18" s="25"/>
      <c r="C18" s="26"/>
      <c r="D18" s="25"/>
      <c r="E18" s="27">
        <v>84</v>
      </c>
      <c r="F18" s="27">
        <v>54</v>
      </c>
      <c r="G18" s="27">
        <v>62.6</v>
      </c>
      <c r="H18" s="27">
        <v>535</v>
      </c>
    </row>
    <row r="19" spans="1:8" x14ac:dyDescent="0.25">
      <c r="A19" s="28" t="s">
        <v>45</v>
      </c>
      <c r="B19" s="29">
        <f ca="1">IFERROR(AVERAGE(OFFSET(B4,2,0):OFFSET(B19,-1,0)),"-")</f>
        <v>7.0075000000000003</v>
      </c>
      <c r="C19" s="30">
        <f ca="1">IFERROR(AVERAGE(OFFSET(C4,2,0):OFFSET(C19,-1,0)),"-")</f>
        <v>14.033333333333331</v>
      </c>
      <c r="D19" s="29">
        <f ca="1">IFERROR(AVERAGE(OFFSET(D4,2,0):OFFSET(D19,-1,0)),"-")</f>
        <v>1.0966666666666667</v>
      </c>
      <c r="E19" s="31">
        <f ca="1">IFERROR(AVERAGE(OFFSET(E4,2,0):OFFSET(E19,-1,0)),"-")</f>
        <v>184.38461538461539</v>
      </c>
      <c r="F19" s="31">
        <f ca="1">IFERROR(AVERAGE(OFFSET(F4,2,0):OFFSET(F19,-1,0)),"-")</f>
        <v>62</v>
      </c>
      <c r="G19" s="31">
        <f ca="1">IFERROR(AVERAGE(OFFSET(G4,2,0):OFFSET(G19,-1,0)),"-")</f>
        <v>107.89230769230768</v>
      </c>
      <c r="H19" s="31">
        <f ca="1">IFERROR(AVERAGE(OFFSET(H4,2,0):OFFSET(H19,-1,0)),"-")</f>
        <v>646.15384615384619</v>
      </c>
    </row>
    <row r="20" spans="1:8" x14ac:dyDescent="0.25">
      <c r="A20" s="28" t="s">
        <v>46</v>
      </c>
      <c r="B20" s="29">
        <f ca="1">IFERROR(MEDIAN(OFFSET(B4,2,0):OFFSET(B20,-2,0)),"-")</f>
        <v>7</v>
      </c>
      <c r="C20" s="30">
        <f ca="1">IFERROR(MEDIAN(OFFSET(C4,2,0):OFFSET(C20,-2,0)),"-")</f>
        <v>13</v>
      </c>
      <c r="D20" s="29">
        <f ca="1">IFERROR(MEDIAN(OFFSET(D4,2,0):OFFSET(D20,-2,0)),"-")</f>
        <v>0.81</v>
      </c>
      <c r="E20" s="31">
        <f ca="1">IFERROR(MEDIAN(OFFSET(E4,2,0):OFFSET(E20,-2,0)),"-")</f>
        <v>128</v>
      </c>
      <c r="F20" s="31">
        <f ca="1">IFERROR(MEDIAN(OFFSET(F4,2,0):OFFSET(F20,-2,0)),"-")</f>
        <v>51</v>
      </c>
      <c r="G20" s="31">
        <f ca="1">IFERROR(MEDIAN(OFFSET(G4,2,0):OFFSET(G20,-2,0)),"-")</f>
        <v>129</v>
      </c>
      <c r="H20" s="31">
        <f ca="1">IFERROR(MEDIAN(OFFSET(H4,2,0):OFFSET(H20,-2,0)),"-")</f>
        <v>728</v>
      </c>
    </row>
  </sheetData>
  <mergeCells count="3">
    <mergeCell ref="A2:A3"/>
    <mergeCell ref="B2:H2"/>
    <mergeCell ref="B5:H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636B-AD08-4E9C-BCE4-359E3B850458}">
  <dimension ref="A1:S36"/>
  <sheetViews>
    <sheetView workbookViewId="0">
      <selection activeCell="F29" sqref="F29"/>
    </sheetView>
  </sheetViews>
  <sheetFormatPr defaultRowHeight="15.75" x14ac:dyDescent="0.3"/>
  <cols>
    <col min="1" max="1" width="16.7109375" style="79" customWidth="1"/>
    <col min="2" max="3" width="21.85546875" style="72" customWidth="1"/>
    <col min="4" max="19" width="9.140625" style="72"/>
  </cols>
  <sheetData>
    <row r="1" spans="1:3" ht="18.75" x14ac:dyDescent="0.35">
      <c r="A1" s="70" t="str">
        <f ca="1">_xlfn.CONCAT(TEXT(OFFSET(A2,2,0), "MMMM YYYY"), " Daily Flow")</f>
        <v>August 2024 Daily Flow</v>
      </c>
      <c r="B1" s="71"/>
      <c r="C1" s="71"/>
    </row>
    <row r="2" spans="1:3" x14ac:dyDescent="0.3">
      <c r="A2" s="73" t="s">
        <v>92</v>
      </c>
      <c r="B2" s="74" t="s">
        <v>93</v>
      </c>
      <c r="C2" s="74" t="s">
        <v>95</v>
      </c>
    </row>
    <row r="3" spans="1:3" x14ac:dyDescent="0.3">
      <c r="A3" s="75">
        <v>45505</v>
      </c>
      <c r="B3" s="76">
        <v>2606589</v>
      </c>
      <c r="C3" s="76">
        <v>4570</v>
      </c>
    </row>
    <row r="4" spans="1:3" x14ac:dyDescent="0.3">
      <c r="A4" s="75">
        <v>45506</v>
      </c>
      <c r="B4" s="76">
        <v>2610126</v>
      </c>
      <c r="C4" s="76">
        <v>3537</v>
      </c>
    </row>
    <row r="5" spans="1:3" x14ac:dyDescent="0.3">
      <c r="A5" s="75">
        <v>45507</v>
      </c>
      <c r="B5" s="76">
        <v>2612368</v>
      </c>
      <c r="C5" s="76">
        <v>2242</v>
      </c>
    </row>
    <row r="6" spans="1:3" x14ac:dyDescent="0.3">
      <c r="A6" s="75">
        <v>45508</v>
      </c>
      <c r="B6" s="76">
        <v>2612368</v>
      </c>
      <c r="C6" s="76">
        <v>0</v>
      </c>
    </row>
    <row r="7" spans="1:3" x14ac:dyDescent="0.3">
      <c r="A7" s="75">
        <v>45509</v>
      </c>
      <c r="B7" s="76">
        <v>2617832</v>
      </c>
      <c r="C7" s="76">
        <v>5464</v>
      </c>
    </row>
    <row r="8" spans="1:3" x14ac:dyDescent="0.3">
      <c r="A8" s="75">
        <v>45510</v>
      </c>
      <c r="B8" s="76">
        <v>2623109</v>
      </c>
      <c r="C8" s="76">
        <v>5277</v>
      </c>
    </row>
    <row r="9" spans="1:3" x14ac:dyDescent="0.3">
      <c r="A9" s="75">
        <v>45511</v>
      </c>
      <c r="B9" s="76">
        <v>2632311</v>
      </c>
      <c r="C9" s="76">
        <v>9202</v>
      </c>
    </row>
    <row r="10" spans="1:3" x14ac:dyDescent="0.3">
      <c r="A10" s="75">
        <v>45512</v>
      </c>
      <c r="B10" s="76">
        <v>2639376</v>
      </c>
      <c r="C10" s="76">
        <v>7065</v>
      </c>
    </row>
    <row r="11" spans="1:3" x14ac:dyDescent="0.3">
      <c r="A11" s="75">
        <v>45513</v>
      </c>
      <c r="B11" s="76">
        <v>2645895</v>
      </c>
      <c r="C11" s="76">
        <v>6519</v>
      </c>
    </row>
    <row r="12" spans="1:3" x14ac:dyDescent="0.3">
      <c r="A12" s="75">
        <v>45514</v>
      </c>
      <c r="B12" s="76">
        <v>2652553</v>
      </c>
      <c r="C12" s="76">
        <v>6658</v>
      </c>
    </row>
    <row r="13" spans="1:3" x14ac:dyDescent="0.3">
      <c r="A13" s="75">
        <v>45515</v>
      </c>
      <c r="B13" s="76">
        <v>2656257</v>
      </c>
      <c r="C13" s="76">
        <v>3704</v>
      </c>
    </row>
    <row r="14" spans="1:3" x14ac:dyDescent="0.3">
      <c r="A14" s="75">
        <v>45516</v>
      </c>
      <c r="B14" s="76">
        <v>2661974</v>
      </c>
      <c r="C14" s="76">
        <v>5717</v>
      </c>
    </row>
    <row r="15" spans="1:3" x14ac:dyDescent="0.3">
      <c r="A15" s="75">
        <v>45517</v>
      </c>
      <c r="B15" s="76">
        <v>2669536</v>
      </c>
      <c r="C15" s="76">
        <v>7562</v>
      </c>
    </row>
    <row r="16" spans="1:3" x14ac:dyDescent="0.3">
      <c r="A16" s="75">
        <v>45518</v>
      </c>
      <c r="B16" s="76">
        <v>2676038</v>
      </c>
      <c r="C16" s="76">
        <v>6502</v>
      </c>
    </row>
    <row r="17" spans="1:3" x14ac:dyDescent="0.3">
      <c r="A17" s="75">
        <v>45519</v>
      </c>
      <c r="B17" s="76">
        <v>2684240</v>
      </c>
      <c r="C17" s="76">
        <v>8202</v>
      </c>
    </row>
    <row r="18" spans="1:3" x14ac:dyDescent="0.3">
      <c r="A18" s="75">
        <v>45520</v>
      </c>
      <c r="B18" s="76">
        <v>2691062</v>
      </c>
      <c r="C18" s="76">
        <v>6822</v>
      </c>
    </row>
    <row r="19" spans="1:3" x14ac:dyDescent="0.3">
      <c r="A19" s="75">
        <v>45521</v>
      </c>
      <c r="B19" s="76">
        <v>2698627</v>
      </c>
      <c r="C19" s="76">
        <v>7565</v>
      </c>
    </row>
    <row r="20" spans="1:3" x14ac:dyDescent="0.3">
      <c r="A20" s="75">
        <v>45522</v>
      </c>
      <c r="B20" s="76">
        <v>2707088</v>
      </c>
      <c r="C20" s="76">
        <v>8461</v>
      </c>
    </row>
    <row r="21" spans="1:3" x14ac:dyDescent="0.3">
      <c r="A21" s="75">
        <v>45523</v>
      </c>
      <c r="B21" s="76">
        <v>2715258</v>
      </c>
      <c r="C21" s="76">
        <v>8170</v>
      </c>
    </row>
    <row r="22" spans="1:3" x14ac:dyDescent="0.3">
      <c r="A22" s="75">
        <v>45524</v>
      </c>
      <c r="B22" s="76">
        <v>2724362</v>
      </c>
      <c r="C22" s="76">
        <v>9104</v>
      </c>
    </row>
    <row r="23" spans="1:3" x14ac:dyDescent="0.3">
      <c r="A23" s="75">
        <v>45525</v>
      </c>
      <c r="B23" s="76">
        <v>2732845</v>
      </c>
      <c r="C23" s="76">
        <v>8483</v>
      </c>
    </row>
    <row r="24" spans="1:3" x14ac:dyDescent="0.3">
      <c r="A24" s="75">
        <v>45526</v>
      </c>
      <c r="B24" s="76">
        <v>2741247</v>
      </c>
      <c r="C24" s="76">
        <v>8402</v>
      </c>
    </row>
    <row r="25" spans="1:3" x14ac:dyDescent="0.3">
      <c r="A25" s="75">
        <v>45527</v>
      </c>
      <c r="B25" s="76">
        <v>2749028</v>
      </c>
      <c r="C25" s="76">
        <v>7781</v>
      </c>
    </row>
    <row r="26" spans="1:3" x14ac:dyDescent="0.3">
      <c r="A26" s="75">
        <v>45528</v>
      </c>
      <c r="B26" s="76">
        <v>2759802</v>
      </c>
      <c r="C26" s="76">
        <v>10774</v>
      </c>
    </row>
    <row r="27" spans="1:3" x14ac:dyDescent="0.3">
      <c r="A27" s="75">
        <v>45529</v>
      </c>
      <c r="B27" s="76">
        <v>2768234</v>
      </c>
      <c r="C27" s="76">
        <v>8432</v>
      </c>
    </row>
    <row r="28" spans="1:3" x14ac:dyDescent="0.3">
      <c r="A28" s="75">
        <v>45530</v>
      </c>
      <c r="B28" s="76">
        <v>2776130</v>
      </c>
      <c r="C28" s="76">
        <v>7896</v>
      </c>
    </row>
    <row r="29" spans="1:3" x14ac:dyDescent="0.3">
      <c r="A29" s="75">
        <v>45531</v>
      </c>
      <c r="B29" s="76">
        <v>2783309</v>
      </c>
      <c r="C29" s="76">
        <v>7179</v>
      </c>
    </row>
    <row r="30" spans="1:3" x14ac:dyDescent="0.3">
      <c r="A30" s="75">
        <v>45532</v>
      </c>
      <c r="B30" s="76">
        <v>2791590</v>
      </c>
      <c r="C30" s="76">
        <v>8281</v>
      </c>
    </row>
    <row r="31" spans="1:3" x14ac:dyDescent="0.3">
      <c r="A31" s="75">
        <v>45533</v>
      </c>
      <c r="B31" s="76">
        <v>2799659</v>
      </c>
      <c r="C31" s="76">
        <v>8069</v>
      </c>
    </row>
    <row r="32" spans="1:3" x14ac:dyDescent="0.3">
      <c r="A32" s="75">
        <v>45534</v>
      </c>
      <c r="B32" s="76">
        <v>2808136</v>
      </c>
      <c r="C32" s="76">
        <v>8477</v>
      </c>
    </row>
    <row r="33" spans="1:3" x14ac:dyDescent="0.3">
      <c r="A33" s="75">
        <v>45535</v>
      </c>
      <c r="B33" s="76">
        <v>2819132</v>
      </c>
      <c r="C33" s="76">
        <v>10996</v>
      </c>
    </row>
    <row r="34" spans="1:3" x14ac:dyDescent="0.3">
      <c r="A34" s="77" t="s">
        <v>96</v>
      </c>
      <c r="B34" s="71"/>
      <c r="C34" s="78">
        <f>SUM(C3:C33)</f>
        <v>217113</v>
      </c>
    </row>
    <row r="35" spans="1:3" x14ac:dyDescent="0.3">
      <c r="A35" s="77" t="s">
        <v>97</v>
      </c>
      <c r="B35" s="71"/>
      <c r="C35" s="78">
        <f>ROUND(AVERAGE(C3:C33),0)</f>
        <v>7004</v>
      </c>
    </row>
    <row r="36" spans="1:3" x14ac:dyDescent="0.3">
      <c r="A36" s="77" t="s">
        <v>98</v>
      </c>
      <c r="B36" s="71"/>
      <c r="C36" s="78">
        <f>IFERROR(ROUND(AVERAGEIF(C3:C33,"&gt;0"),0),0)</f>
        <v>7237</v>
      </c>
    </row>
  </sheetData>
  <mergeCells count="4">
    <mergeCell ref="A1:C1"/>
    <mergeCell ref="A34:B34"/>
    <mergeCell ref="A35:B35"/>
    <mergeCell ref="A36:B3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ADFD-7974-410F-8315-9068D523B8AD}">
  <dimension ref="A1:S36"/>
  <sheetViews>
    <sheetView workbookViewId="0">
      <selection sqref="A1:C35"/>
    </sheetView>
  </sheetViews>
  <sheetFormatPr defaultRowHeight="15.75" x14ac:dyDescent="0.3"/>
  <cols>
    <col min="1" max="1" width="16.7109375" style="79" customWidth="1"/>
    <col min="2" max="3" width="21.85546875" style="72" customWidth="1"/>
    <col min="4" max="19" width="9.140625" style="72"/>
  </cols>
  <sheetData>
    <row r="1" spans="1:3" ht="18.75" x14ac:dyDescent="0.35">
      <c r="A1" s="70" t="str">
        <f ca="1">_xlfn.CONCAT(TEXT(OFFSET(A2,2,0), "MMMM YYYY"), " Daily Flow")</f>
        <v>July 2024 Daily Flow</v>
      </c>
      <c r="B1" s="71"/>
      <c r="C1" s="71"/>
    </row>
    <row r="2" spans="1:3" x14ac:dyDescent="0.3">
      <c r="A2" s="73" t="s">
        <v>92</v>
      </c>
      <c r="B2" s="74" t="s">
        <v>93</v>
      </c>
      <c r="C2" s="74" t="s">
        <v>95</v>
      </c>
    </row>
    <row r="3" spans="1:3" x14ac:dyDescent="0.3">
      <c r="A3" s="75">
        <v>45474</v>
      </c>
      <c r="B3" s="76">
        <v>2402648</v>
      </c>
      <c r="C3" s="76">
        <v>7387</v>
      </c>
    </row>
    <row r="4" spans="1:3" x14ac:dyDescent="0.3">
      <c r="A4" s="75">
        <v>45475</v>
      </c>
      <c r="B4" s="76">
        <v>2405404</v>
      </c>
      <c r="C4" s="76">
        <v>2756</v>
      </c>
    </row>
    <row r="5" spans="1:3" x14ac:dyDescent="0.3">
      <c r="A5" s="75">
        <v>45476</v>
      </c>
      <c r="B5" s="76">
        <v>2413918</v>
      </c>
      <c r="C5" s="76">
        <v>8514</v>
      </c>
    </row>
    <row r="6" spans="1:3" x14ac:dyDescent="0.3">
      <c r="A6" s="75">
        <v>45477</v>
      </c>
      <c r="B6" s="76">
        <v>2420382</v>
      </c>
      <c r="C6" s="76">
        <v>6464</v>
      </c>
    </row>
    <row r="7" spans="1:3" x14ac:dyDescent="0.3">
      <c r="A7" s="75">
        <v>45478</v>
      </c>
      <c r="B7" s="76">
        <v>2428018</v>
      </c>
      <c r="C7" s="76">
        <v>7636</v>
      </c>
    </row>
    <row r="8" spans="1:3" x14ac:dyDescent="0.3">
      <c r="A8" s="75">
        <v>45479</v>
      </c>
      <c r="B8" s="76">
        <v>2432912</v>
      </c>
      <c r="C8" s="76">
        <v>4894</v>
      </c>
    </row>
    <row r="9" spans="1:3" x14ac:dyDescent="0.3">
      <c r="A9" s="75">
        <v>45480</v>
      </c>
      <c r="B9" s="76">
        <v>2435486</v>
      </c>
      <c r="C9" s="76">
        <v>2574</v>
      </c>
    </row>
    <row r="10" spans="1:3" x14ac:dyDescent="0.3">
      <c r="A10" s="75">
        <v>45481</v>
      </c>
      <c r="B10" s="76">
        <v>2438731</v>
      </c>
      <c r="C10" s="76">
        <v>3245</v>
      </c>
    </row>
    <row r="11" spans="1:3" x14ac:dyDescent="0.3">
      <c r="A11" s="75">
        <v>45482</v>
      </c>
      <c r="B11" s="76">
        <v>2446302</v>
      </c>
      <c r="C11" s="76">
        <v>7571</v>
      </c>
    </row>
    <row r="12" spans="1:3" x14ac:dyDescent="0.3">
      <c r="A12" s="75">
        <v>45483</v>
      </c>
      <c r="B12" s="76">
        <v>2453216</v>
      </c>
      <c r="C12" s="76">
        <v>6914</v>
      </c>
    </row>
    <row r="13" spans="1:3" x14ac:dyDescent="0.3">
      <c r="A13" s="75">
        <v>45484</v>
      </c>
      <c r="B13" s="76">
        <v>2469386</v>
      </c>
      <c r="C13" s="76">
        <v>16170</v>
      </c>
    </row>
    <row r="14" spans="1:3" x14ac:dyDescent="0.3">
      <c r="A14" s="75">
        <v>45485</v>
      </c>
      <c r="B14" s="76">
        <v>2479738</v>
      </c>
      <c r="C14" s="76">
        <v>10352</v>
      </c>
    </row>
    <row r="15" spans="1:3" x14ac:dyDescent="0.3">
      <c r="A15" s="75">
        <v>45486</v>
      </c>
      <c r="B15" s="76">
        <v>2489499</v>
      </c>
      <c r="C15" s="76">
        <v>9761</v>
      </c>
    </row>
    <row r="16" spans="1:3" x14ac:dyDescent="0.3">
      <c r="A16" s="75">
        <v>45487</v>
      </c>
      <c r="B16" s="76">
        <v>2498150</v>
      </c>
      <c r="C16" s="76">
        <v>8651</v>
      </c>
    </row>
    <row r="17" spans="1:3" x14ac:dyDescent="0.3">
      <c r="A17" s="75">
        <v>45488</v>
      </c>
      <c r="B17" s="76">
        <v>2507131</v>
      </c>
      <c r="C17" s="76">
        <v>8981</v>
      </c>
    </row>
    <row r="18" spans="1:3" x14ac:dyDescent="0.3">
      <c r="A18" s="75">
        <v>45489</v>
      </c>
      <c r="B18" s="76">
        <v>2514690</v>
      </c>
      <c r="C18" s="76">
        <v>7559</v>
      </c>
    </row>
    <row r="19" spans="1:3" x14ac:dyDescent="0.3">
      <c r="A19" s="75">
        <v>45490</v>
      </c>
      <c r="B19" s="76">
        <v>2523235</v>
      </c>
      <c r="C19" s="76">
        <v>8545</v>
      </c>
    </row>
    <row r="20" spans="1:3" x14ac:dyDescent="0.3">
      <c r="A20" s="75">
        <v>45491</v>
      </c>
      <c r="B20" s="76">
        <v>2530399</v>
      </c>
      <c r="C20" s="76">
        <v>7164</v>
      </c>
    </row>
    <row r="21" spans="1:3" x14ac:dyDescent="0.3">
      <c r="A21" s="75">
        <v>45492</v>
      </c>
      <c r="B21" s="76">
        <v>2537837</v>
      </c>
      <c r="C21" s="76">
        <v>7438</v>
      </c>
    </row>
    <row r="22" spans="1:3" x14ac:dyDescent="0.3">
      <c r="A22" s="75">
        <v>45493</v>
      </c>
      <c r="B22" s="76">
        <v>2544867</v>
      </c>
      <c r="C22" s="76">
        <v>7030</v>
      </c>
    </row>
    <row r="23" spans="1:3" x14ac:dyDescent="0.3">
      <c r="A23" s="75">
        <v>45494</v>
      </c>
      <c r="B23" s="76">
        <v>2551714</v>
      </c>
      <c r="C23" s="76">
        <v>6847</v>
      </c>
    </row>
    <row r="24" spans="1:3" x14ac:dyDescent="0.3">
      <c r="A24" s="75">
        <v>45495</v>
      </c>
      <c r="B24" s="76">
        <v>2555872</v>
      </c>
      <c r="C24" s="76">
        <v>4158</v>
      </c>
    </row>
    <row r="25" spans="1:3" x14ac:dyDescent="0.3">
      <c r="A25" s="75">
        <v>45496</v>
      </c>
      <c r="B25" s="76">
        <v>2563518</v>
      </c>
      <c r="C25" s="76">
        <v>7646</v>
      </c>
    </row>
    <row r="26" spans="1:3" x14ac:dyDescent="0.3">
      <c r="A26" s="75">
        <v>45497</v>
      </c>
      <c r="B26" s="76">
        <v>2571265</v>
      </c>
      <c r="C26" s="76">
        <v>7747</v>
      </c>
    </row>
    <row r="27" spans="1:3" x14ac:dyDescent="0.3">
      <c r="A27" s="75">
        <v>45498</v>
      </c>
      <c r="B27" s="76">
        <v>2577743</v>
      </c>
      <c r="C27" s="76">
        <v>6478</v>
      </c>
    </row>
    <row r="28" spans="1:3" x14ac:dyDescent="0.3">
      <c r="A28" s="75">
        <v>45499</v>
      </c>
      <c r="B28" s="76">
        <v>2584774</v>
      </c>
      <c r="C28" s="76">
        <v>7031</v>
      </c>
    </row>
    <row r="29" spans="1:3" x14ac:dyDescent="0.3">
      <c r="A29" s="75">
        <v>45500</v>
      </c>
      <c r="B29" s="76">
        <v>2588269</v>
      </c>
      <c r="C29" s="76">
        <v>3495</v>
      </c>
    </row>
    <row r="30" spans="1:3" x14ac:dyDescent="0.3">
      <c r="A30" s="75">
        <v>45501</v>
      </c>
      <c r="B30" s="76">
        <v>2590174</v>
      </c>
      <c r="C30" s="76">
        <v>1905</v>
      </c>
    </row>
    <row r="31" spans="1:3" x14ac:dyDescent="0.3">
      <c r="A31" s="75">
        <v>45502</v>
      </c>
      <c r="B31" s="76">
        <v>2592578</v>
      </c>
      <c r="C31" s="76">
        <v>2404</v>
      </c>
    </row>
    <row r="32" spans="1:3" x14ac:dyDescent="0.3">
      <c r="A32" s="75">
        <v>45503</v>
      </c>
      <c r="B32" s="76">
        <v>2597206</v>
      </c>
      <c r="C32" s="76">
        <v>4628</v>
      </c>
    </row>
    <row r="33" spans="1:3" x14ac:dyDescent="0.3">
      <c r="A33" s="75">
        <v>45504</v>
      </c>
      <c r="B33" s="76">
        <v>2602019</v>
      </c>
      <c r="C33" s="76">
        <v>4813</v>
      </c>
    </row>
    <row r="34" spans="1:3" x14ac:dyDescent="0.3">
      <c r="A34" s="77" t="s">
        <v>96</v>
      </c>
      <c r="B34" s="71"/>
      <c r="C34" s="78">
        <f>SUM(C3:C33)</f>
        <v>206758</v>
      </c>
    </row>
    <row r="35" spans="1:3" x14ac:dyDescent="0.3">
      <c r="A35" s="77" t="s">
        <v>97</v>
      </c>
      <c r="B35" s="71"/>
      <c r="C35" s="78">
        <f>ROUND(AVERAGE(C3:C33),0)</f>
        <v>6670</v>
      </c>
    </row>
    <row r="36" spans="1:3" x14ac:dyDescent="0.3">
      <c r="A36" s="77" t="s">
        <v>98</v>
      </c>
      <c r="B36" s="71"/>
      <c r="C36" s="78">
        <f>IFERROR(ROUND(AVERAGEIF(C3:C33,"&gt;0"),0),0)</f>
        <v>6670</v>
      </c>
    </row>
  </sheetData>
  <mergeCells count="4">
    <mergeCell ref="A1:C1"/>
    <mergeCell ref="A34:B34"/>
    <mergeCell ref="A35:B35"/>
    <mergeCell ref="A36:B3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FD32-ED38-4FD5-AD7E-961859C9CE92}">
  <dimension ref="A1:S35"/>
  <sheetViews>
    <sheetView workbookViewId="0">
      <selection activeCell="H15" sqref="H15"/>
    </sheetView>
  </sheetViews>
  <sheetFormatPr defaultRowHeight="15.75" x14ac:dyDescent="0.3"/>
  <cols>
    <col min="1" max="1" width="16.7109375" style="79" customWidth="1"/>
    <col min="2" max="3" width="21.85546875" style="72" customWidth="1"/>
    <col min="4" max="19" width="9.140625" style="72"/>
  </cols>
  <sheetData>
    <row r="1" spans="1:3" ht="18.75" x14ac:dyDescent="0.35">
      <c r="A1" s="70" t="str">
        <f ca="1">_xlfn.CONCAT(TEXT(OFFSET(A2,2,0), "MMMM YYYY"), " Daily Flow")</f>
        <v>June 2024 Daily Flow</v>
      </c>
      <c r="B1" s="71"/>
      <c r="C1" s="71"/>
    </row>
    <row r="2" spans="1:3" x14ac:dyDescent="0.3">
      <c r="A2" s="73" t="s">
        <v>92</v>
      </c>
      <c r="B2" s="74" t="s">
        <v>93</v>
      </c>
      <c r="C2" s="74" t="s">
        <v>95</v>
      </c>
    </row>
    <row r="3" spans="1:3" x14ac:dyDescent="0.3">
      <c r="A3" s="75">
        <v>45444</v>
      </c>
      <c r="B3" s="76">
        <v>2188093</v>
      </c>
      <c r="C3" s="76">
        <v>7096</v>
      </c>
    </row>
    <row r="4" spans="1:3" x14ac:dyDescent="0.3">
      <c r="A4" s="75">
        <v>45445</v>
      </c>
      <c r="B4" s="76">
        <v>2196766</v>
      </c>
      <c r="C4" s="76">
        <v>8673</v>
      </c>
    </row>
    <row r="5" spans="1:3" x14ac:dyDescent="0.3">
      <c r="A5" s="75">
        <v>45446</v>
      </c>
      <c r="B5" s="76">
        <v>2201103</v>
      </c>
      <c r="C5" s="76">
        <v>4337</v>
      </c>
    </row>
    <row r="6" spans="1:3" x14ac:dyDescent="0.3">
      <c r="A6" s="75">
        <v>45447</v>
      </c>
      <c r="B6" s="76">
        <v>2208630</v>
      </c>
      <c r="C6" s="76">
        <v>7527</v>
      </c>
    </row>
    <row r="7" spans="1:3" x14ac:dyDescent="0.3">
      <c r="A7" s="75">
        <v>45448</v>
      </c>
      <c r="B7" s="76">
        <v>2217349</v>
      </c>
      <c r="C7" s="76">
        <v>8719</v>
      </c>
    </row>
    <row r="8" spans="1:3" x14ac:dyDescent="0.3">
      <c r="A8" s="75">
        <v>45449</v>
      </c>
      <c r="B8" s="76">
        <v>2223982</v>
      </c>
      <c r="C8" s="76">
        <v>6633</v>
      </c>
    </row>
    <row r="9" spans="1:3" x14ac:dyDescent="0.3">
      <c r="A9" s="75">
        <v>45450</v>
      </c>
      <c r="B9" s="76">
        <v>2233237</v>
      </c>
      <c r="C9" s="76">
        <v>9255</v>
      </c>
    </row>
    <row r="10" spans="1:3" x14ac:dyDescent="0.3">
      <c r="A10" s="75">
        <v>45451</v>
      </c>
      <c r="B10" s="76">
        <v>2239168</v>
      </c>
      <c r="C10" s="76">
        <v>5931</v>
      </c>
    </row>
    <row r="11" spans="1:3" x14ac:dyDescent="0.3">
      <c r="A11" s="75">
        <v>45452</v>
      </c>
      <c r="B11" s="76">
        <v>2240369</v>
      </c>
      <c r="C11" s="76">
        <v>1201</v>
      </c>
    </row>
    <row r="12" spans="1:3" x14ac:dyDescent="0.3">
      <c r="A12" s="75">
        <v>45453</v>
      </c>
      <c r="B12" s="76">
        <v>2245534</v>
      </c>
      <c r="C12" s="76">
        <v>5165</v>
      </c>
    </row>
    <row r="13" spans="1:3" x14ac:dyDescent="0.3">
      <c r="A13" s="75">
        <v>45454</v>
      </c>
      <c r="B13" s="76">
        <v>2252502</v>
      </c>
      <c r="C13" s="76">
        <v>6968</v>
      </c>
    </row>
    <row r="14" spans="1:3" x14ac:dyDescent="0.3">
      <c r="A14" s="75">
        <v>45455</v>
      </c>
      <c r="B14" s="76">
        <v>2262568</v>
      </c>
      <c r="C14" s="76">
        <v>10066</v>
      </c>
    </row>
    <row r="15" spans="1:3" x14ac:dyDescent="0.3">
      <c r="A15" s="75">
        <v>45456</v>
      </c>
      <c r="B15" s="76">
        <v>2271264</v>
      </c>
      <c r="C15" s="76">
        <v>8696</v>
      </c>
    </row>
    <row r="16" spans="1:3" x14ac:dyDescent="0.3">
      <c r="A16" s="75">
        <v>45457</v>
      </c>
      <c r="B16" s="76">
        <v>2278873</v>
      </c>
      <c r="C16" s="76">
        <v>7609</v>
      </c>
    </row>
    <row r="17" spans="1:3" x14ac:dyDescent="0.3">
      <c r="A17" s="75">
        <v>45458</v>
      </c>
      <c r="B17" s="76">
        <v>2285814</v>
      </c>
      <c r="C17" s="76">
        <v>6941</v>
      </c>
    </row>
    <row r="18" spans="1:3" x14ac:dyDescent="0.3">
      <c r="A18" s="75">
        <v>45459</v>
      </c>
      <c r="B18" s="76">
        <v>2293938</v>
      </c>
      <c r="C18" s="76">
        <v>8124</v>
      </c>
    </row>
    <row r="19" spans="1:3" x14ac:dyDescent="0.3">
      <c r="A19" s="75">
        <v>45460</v>
      </c>
      <c r="B19" s="76">
        <v>2298569</v>
      </c>
      <c r="C19" s="76">
        <v>4631</v>
      </c>
    </row>
    <row r="20" spans="1:3" x14ac:dyDescent="0.3">
      <c r="A20" s="75">
        <v>45461</v>
      </c>
      <c r="B20" s="76">
        <v>2304652</v>
      </c>
      <c r="C20" s="76">
        <v>6083</v>
      </c>
    </row>
    <row r="21" spans="1:3" x14ac:dyDescent="0.3">
      <c r="A21" s="75">
        <v>45462</v>
      </c>
      <c r="B21" s="76">
        <v>2313878</v>
      </c>
      <c r="C21" s="76">
        <v>9226</v>
      </c>
    </row>
    <row r="22" spans="1:3" x14ac:dyDescent="0.3">
      <c r="A22" s="75">
        <v>45463</v>
      </c>
      <c r="B22" s="76">
        <v>2321657</v>
      </c>
      <c r="C22" s="76">
        <v>7779</v>
      </c>
    </row>
    <row r="23" spans="1:3" x14ac:dyDescent="0.3">
      <c r="A23" s="75">
        <v>45464</v>
      </c>
      <c r="B23" s="76">
        <v>2328262</v>
      </c>
      <c r="C23" s="76">
        <v>6605</v>
      </c>
    </row>
    <row r="24" spans="1:3" x14ac:dyDescent="0.3">
      <c r="A24" s="75">
        <v>45465</v>
      </c>
      <c r="B24" s="76">
        <v>2333927</v>
      </c>
      <c r="C24" s="76">
        <v>5665</v>
      </c>
    </row>
    <row r="25" spans="1:3" x14ac:dyDescent="0.3">
      <c r="A25" s="75">
        <v>45466</v>
      </c>
      <c r="B25" s="76">
        <v>2342829</v>
      </c>
      <c r="C25" s="76">
        <v>8902</v>
      </c>
    </row>
    <row r="26" spans="1:3" x14ac:dyDescent="0.3">
      <c r="A26" s="75">
        <v>45467</v>
      </c>
      <c r="B26" s="76">
        <v>2349640</v>
      </c>
      <c r="C26" s="76">
        <v>6811</v>
      </c>
    </row>
    <row r="27" spans="1:3" x14ac:dyDescent="0.3">
      <c r="A27" s="75">
        <v>45468</v>
      </c>
      <c r="B27" s="76">
        <v>2355650</v>
      </c>
      <c r="C27" s="76">
        <v>6010</v>
      </c>
    </row>
    <row r="28" spans="1:3" x14ac:dyDescent="0.3">
      <c r="A28" s="75">
        <v>45469</v>
      </c>
      <c r="B28" s="76">
        <v>2364535</v>
      </c>
      <c r="C28" s="76">
        <v>8885</v>
      </c>
    </row>
    <row r="29" spans="1:3" x14ac:dyDescent="0.3">
      <c r="A29" s="75">
        <v>45470</v>
      </c>
      <c r="B29" s="76">
        <v>2371388</v>
      </c>
      <c r="C29" s="76">
        <v>6853</v>
      </c>
    </row>
    <row r="30" spans="1:3" x14ac:dyDescent="0.3">
      <c r="A30" s="75">
        <v>45471</v>
      </c>
      <c r="B30" s="76">
        <v>2380558</v>
      </c>
      <c r="C30" s="76">
        <v>9170</v>
      </c>
    </row>
    <row r="31" spans="1:3" x14ac:dyDescent="0.3">
      <c r="A31" s="75">
        <v>45472</v>
      </c>
      <c r="B31" s="76">
        <v>2389226</v>
      </c>
      <c r="C31" s="76">
        <v>8668</v>
      </c>
    </row>
    <row r="32" spans="1:3" x14ac:dyDescent="0.3">
      <c r="A32" s="75">
        <v>45473</v>
      </c>
      <c r="B32" s="76">
        <v>2395261</v>
      </c>
      <c r="C32" s="76">
        <v>6035</v>
      </c>
    </row>
    <row r="33" spans="1:3" x14ac:dyDescent="0.3">
      <c r="A33" s="77" t="s">
        <v>96</v>
      </c>
      <c r="B33" s="71"/>
      <c r="C33" s="78">
        <f>SUM(C3:C32)</f>
        <v>214264</v>
      </c>
    </row>
    <row r="34" spans="1:3" x14ac:dyDescent="0.3">
      <c r="A34" s="77" t="s">
        <v>97</v>
      </c>
      <c r="B34" s="71"/>
      <c r="C34" s="78">
        <f>ROUND(AVERAGE(C3:C32),0)</f>
        <v>7142</v>
      </c>
    </row>
    <row r="35" spans="1:3" x14ac:dyDescent="0.3">
      <c r="A35" s="77" t="s">
        <v>98</v>
      </c>
      <c r="B35" s="71"/>
      <c r="C35" s="78">
        <f>IFERROR(ROUND(AVERAGEIF(C3:C32,"&gt;0"),0),0)</f>
        <v>7142</v>
      </c>
    </row>
  </sheetData>
  <mergeCells count="4">
    <mergeCell ref="A1:C1"/>
    <mergeCell ref="A33:B33"/>
    <mergeCell ref="A34:B34"/>
    <mergeCell ref="A35:B35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A2E3-3508-43BC-807A-B9AA09F5616B}">
  <dimension ref="A1:S36"/>
  <sheetViews>
    <sheetView workbookViewId="0">
      <selection activeCell="G36" sqref="G36"/>
    </sheetView>
  </sheetViews>
  <sheetFormatPr defaultRowHeight="15.75" x14ac:dyDescent="0.3"/>
  <cols>
    <col min="1" max="1" width="16.7109375" style="79" customWidth="1"/>
    <col min="2" max="3" width="21.85546875" style="72" customWidth="1"/>
    <col min="4" max="19" width="9.140625" style="72"/>
  </cols>
  <sheetData>
    <row r="1" spans="1:3" ht="18.75" x14ac:dyDescent="0.35">
      <c r="A1" s="70" t="str">
        <f ca="1">_xlfn.CONCAT(TEXT(OFFSET(A2,2,0), "MMMM YYYY"), " Daily Flow")</f>
        <v>May 2024 Daily Flow</v>
      </c>
      <c r="B1" s="71"/>
      <c r="C1" s="71"/>
    </row>
    <row r="2" spans="1:3" x14ac:dyDescent="0.3">
      <c r="A2" s="73" t="s">
        <v>92</v>
      </c>
      <c r="B2" s="74" t="s">
        <v>93</v>
      </c>
      <c r="C2" s="74" t="s">
        <v>95</v>
      </c>
    </row>
    <row r="3" spans="1:3" x14ac:dyDescent="0.3">
      <c r="A3" s="75">
        <v>45413</v>
      </c>
      <c r="B3" s="76">
        <v>1936134</v>
      </c>
      <c r="C3" s="76">
        <v>11237</v>
      </c>
    </row>
    <row r="4" spans="1:3" x14ac:dyDescent="0.3">
      <c r="A4" s="75">
        <v>45414</v>
      </c>
      <c r="B4" s="76">
        <v>1945719</v>
      </c>
      <c r="C4" s="76">
        <v>9585</v>
      </c>
    </row>
    <row r="5" spans="1:3" x14ac:dyDescent="0.3">
      <c r="A5" s="75">
        <v>45415</v>
      </c>
      <c r="B5" s="76">
        <v>1957444</v>
      </c>
      <c r="C5" s="76">
        <v>11725</v>
      </c>
    </row>
    <row r="6" spans="1:3" x14ac:dyDescent="0.3">
      <c r="A6" s="75">
        <v>45416</v>
      </c>
      <c r="B6" s="76">
        <v>1966310</v>
      </c>
      <c r="C6" s="76">
        <v>8866</v>
      </c>
    </row>
    <row r="7" spans="1:3" x14ac:dyDescent="0.3">
      <c r="A7" s="75">
        <v>45417</v>
      </c>
      <c r="B7" s="76">
        <v>1974145</v>
      </c>
      <c r="C7" s="76">
        <v>7835</v>
      </c>
    </row>
    <row r="8" spans="1:3" x14ac:dyDescent="0.3">
      <c r="A8" s="75">
        <v>45418</v>
      </c>
      <c r="B8" s="76">
        <v>1979665</v>
      </c>
      <c r="C8" s="76">
        <v>5520</v>
      </c>
    </row>
    <row r="9" spans="1:3" x14ac:dyDescent="0.3">
      <c r="A9" s="75">
        <v>45419</v>
      </c>
      <c r="B9" s="76">
        <v>1989125</v>
      </c>
      <c r="C9" s="76">
        <v>9460</v>
      </c>
    </row>
    <row r="10" spans="1:3" x14ac:dyDescent="0.3">
      <c r="A10" s="75">
        <v>45420</v>
      </c>
      <c r="B10" s="76">
        <v>1999902</v>
      </c>
      <c r="C10" s="76">
        <v>10777</v>
      </c>
    </row>
    <row r="11" spans="1:3" x14ac:dyDescent="0.3">
      <c r="A11" s="75">
        <v>45421</v>
      </c>
      <c r="B11" s="76">
        <v>2008231</v>
      </c>
      <c r="C11" s="76">
        <v>8329</v>
      </c>
    </row>
    <row r="12" spans="1:3" x14ac:dyDescent="0.3">
      <c r="A12" s="75">
        <v>45422</v>
      </c>
      <c r="B12" s="76">
        <v>2016647</v>
      </c>
      <c r="C12" s="76">
        <v>8416</v>
      </c>
    </row>
    <row r="13" spans="1:3" x14ac:dyDescent="0.3">
      <c r="A13" s="75">
        <v>45423</v>
      </c>
      <c r="B13" s="76">
        <v>2021834</v>
      </c>
      <c r="C13" s="76">
        <v>5187</v>
      </c>
    </row>
    <row r="14" spans="1:3" x14ac:dyDescent="0.3">
      <c r="A14" s="75">
        <v>45424</v>
      </c>
      <c r="B14" s="76">
        <v>2024553</v>
      </c>
      <c r="C14" s="76">
        <v>2719</v>
      </c>
    </row>
    <row r="15" spans="1:3" x14ac:dyDescent="0.3">
      <c r="A15" s="75">
        <v>45425</v>
      </c>
      <c r="B15" s="76">
        <v>2029907</v>
      </c>
      <c r="C15" s="76">
        <v>5354</v>
      </c>
    </row>
    <row r="16" spans="1:3" x14ac:dyDescent="0.3">
      <c r="A16" s="75">
        <v>45426</v>
      </c>
      <c r="B16" s="76">
        <v>2039249</v>
      </c>
      <c r="C16" s="76">
        <v>9342</v>
      </c>
    </row>
    <row r="17" spans="1:3" x14ac:dyDescent="0.3">
      <c r="A17" s="75">
        <v>45427</v>
      </c>
      <c r="B17" s="76">
        <v>2051011</v>
      </c>
      <c r="C17" s="76">
        <v>11762</v>
      </c>
    </row>
    <row r="18" spans="1:3" x14ac:dyDescent="0.3">
      <c r="A18" s="75">
        <v>45428</v>
      </c>
      <c r="B18" s="76">
        <v>2063284</v>
      </c>
      <c r="C18" s="76">
        <v>12273</v>
      </c>
    </row>
    <row r="19" spans="1:3" x14ac:dyDescent="0.3">
      <c r="A19" s="75">
        <v>45429</v>
      </c>
      <c r="B19" s="76">
        <v>2070950</v>
      </c>
      <c r="C19" s="76">
        <v>7666</v>
      </c>
    </row>
    <row r="20" spans="1:3" x14ac:dyDescent="0.3">
      <c r="A20" s="75">
        <v>45430</v>
      </c>
      <c r="B20" s="76">
        <v>2079187</v>
      </c>
      <c r="C20" s="76">
        <v>8237</v>
      </c>
    </row>
    <row r="21" spans="1:3" x14ac:dyDescent="0.3">
      <c r="A21" s="75">
        <v>45431</v>
      </c>
      <c r="B21" s="76">
        <v>2080533</v>
      </c>
      <c r="C21" s="76">
        <v>1346</v>
      </c>
    </row>
    <row r="22" spans="1:3" x14ac:dyDescent="0.3">
      <c r="A22" s="75">
        <v>45432</v>
      </c>
      <c r="B22" s="76">
        <v>2083236</v>
      </c>
      <c r="C22" s="76">
        <v>2703</v>
      </c>
    </row>
    <row r="23" spans="1:3" x14ac:dyDescent="0.3">
      <c r="A23" s="75">
        <v>45433</v>
      </c>
      <c r="B23" s="76">
        <v>2092680</v>
      </c>
      <c r="C23" s="76">
        <v>9444</v>
      </c>
    </row>
    <row r="24" spans="1:3" x14ac:dyDescent="0.3">
      <c r="A24" s="75">
        <v>45434</v>
      </c>
      <c r="B24" s="76">
        <v>2101143</v>
      </c>
      <c r="C24" s="76">
        <v>8463</v>
      </c>
    </row>
    <row r="25" spans="1:3" x14ac:dyDescent="0.3">
      <c r="A25" s="75">
        <v>45435</v>
      </c>
      <c r="B25" s="76">
        <v>2111858</v>
      </c>
      <c r="C25" s="76">
        <v>10715</v>
      </c>
    </row>
    <row r="26" spans="1:3" x14ac:dyDescent="0.3">
      <c r="A26" s="75">
        <v>45436</v>
      </c>
      <c r="B26" s="76">
        <v>2122383</v>
      </c>
      <c r="C26" s="76">
        <v>10525</v>
      </c>
    </row>
    <row r="27" spans="1:3" x14ac:dyDescent="0.3">
      <c r="A27" s="75">
        <v>45437</v>
      </c>
      <c r="B27" s="76">
        <v>2130622</v>
      </c>
      <c r="C27" s="76">
        <v>8239</v>
      </c>
    </row>
    <row r="28" spans="1:3" x14ac:dyDescent="0.3">
      <c r="A28" s="75">
        <v>45438</v>
      </c>
      <c r="B28" s="76">
        <v>2135160</v>
      </c>
      <c r="C28" s="76">
        <v>4538</v>
      </c>
    </row>
    <row r="29" spans="1:3" x14ac:dyDescent="0.3">
      <c r="A29" s="75">
        <v>45439</v>
      </c>
      <c r="B29" s="76">
        <v>2141241</v>
      </c>
      <c r="C29" s="76">
        <v>6081</v>
      </c>
    </row>
    <row r="30" spans="1:3" x14ac:dyDescent="0.3">
      <c r="A30" s="75">
        <v>45440</v>
      </c>
      <c r="B30" s="76">
        <v>2151815</v>
      </c>
      <c r="C30" s="76">
        <v>10574</v>
      </c>
    </row>
    <row r="31" spans="1:3" x14ac:dyDescent="0.3">
      <c r="A31" s="75">
        <v>45441</v>
      </c>
      <c r="B31" s="76">
        <v>2159967</v>
      </c>
      <c r="C31" s="76">
        <v>8152</v>
      </c>
    </row>
    <row r="32" spans="1:3" x14ac:dyDescent="0.3">
      <c r="A32" s="75">
        <v>45442</v>
      </c>
      <c r="B32" s="76">
        <v>2171053</v>
      </c>
      <c r="C32" s="76">
        <v>11086</v>
      </c>
    </row>
    <row r="33" spans="1:3" x14ac:dyDescent="0.3">
      <c r="A33" s="75">
        <v>45443</v>
      </c>
      <c r="B33" s="76">
        <v>2180997</v>
      </c>
      <c r="C33" s="76">
        <v>9944</v>
      </c>
    </row>
    <row r="34" spans="1:3" x14ac:dyDescent="0.3">
      <c r="A34" s="77" t="s">
        <v>96</v>
      </c>
      <c r="B34" s="71"/>
      <c r="C34" s="78">
        <f>SUM(C3:C33)</f>
        <v>256100</v>
      </c>
    </row>
    <row r="35" spans="1:3" x14ac:dyDescent="0.3">
      <c r="A35" s="77" t="s">
        <v>97</v>
      </c>
      <c r="B35" s="71"/>
      <c r="C35" s="78">
        <f>ROUND(AVERAGE(C3:C33),0)</f>
        <v>8261</v>
      </c>
    </row>
    <row r="36" spans="1:3" x14ac:dyDescent="0.3">
      <c r="A36" s="77" t="s">
        <v>98</v>
      </c>
      <c r="B36" s="71"/>
      <c r="C36" s="78">
        <f>IFERROR(ROUND(AVERAGEIF(C3:C33,"&gt;0"),0),0)</f>
        <v>8261</v>
      </c>
    </row>
  </sheetData>
  <mergeCells count="4">
    <mergeCell ref="A1:C1"/>
    <mergeCell ref="A34:B34"/>
    <mergeCell ref="A35:B35"/>
    <mergeCell ref="A36:B3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4991-1EB7-4417-B2CA-05FB36FF2413}">
  <dimension ref="A1:Z35"/>
  <sheetViews>
    <sheetView workbookViewId="0">
      <selection activeCell="H37" sqref="H37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April 2024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45383</v>
      </c>
      <c r="B3" s="76">
        <v>1580565</v>
      </c>
      <c r="C3" s="76">
        <v>10350</v>
      </c>
      <c r="D3" s="76">
        <v>10350</v>
      </c>
    </row>
    <row r="4" spans="1:4" x14ac:dyDescent="0.3">
      <c r="A4" s="75">
        <v>45384</v>
      </c>
      <c r="B4" s="76">
        <v>1591486</v>
      </c>
      <c r="C4" s="76">
        <v>10921</v>
      </c>
      <c r="D4" s="76">
        <v>10921</v>
      </c>
    </row>
    <row r="5" spans="1:4" x14ac:dyDescent="0.3">
      <c r="A5" s="75">
        <v>45385</v>
      </c>
      <c r="B5" s="76">
        <v>1608393</v>
      </c>
      <c r="C5" s="76">
        <v>16907</v>
      </c>
      <c r="D5" s="76">
        <v>16907</v>
      </c>
    </row>
    <row r="6" spans="1:4" x14ac:dyDescent="0.3">
      <c r="A6" s="75">
        <v>45386</v>
      </c>
      <c r="B6" s="76">
        <v>1619344</v>
      </c>
      <c r="C6" s="76">
        <v>10951</v>
      </c>
      <c r="D6" s="76">
        <v>10951</v>
      </c>
    </row>
    <row r="7" spans="1:4" x14ac:dyDescent="0.3">
      <c r="A7" s="75">
        <v>45387</v>
      </c>
      <c r="B7" s="76">
        <v>1634022</v>
      </c>
      <c r="C7" s="76">
        <v>14678</v>
      </c>
      <c r="D7" s="76">
        <v>14678</v>
      </c>
    </row>
    <row r="8" spans="1:4" x14ac:dyDescent="0.3">
      <c r="A8" s="75">
        <v>45388</v>
      </c>
      <c r="B8" s="76">
        <v>1648343</v>
      </c>
      <c r="C8" s="76">
        <v>14321</v>
      </c>
      <c r="D8" s="76">
        <v>14321</v>
      </c>
    </row>
    <row r="9" spans="1:4" x14ac:dyDescent="0.3">
      <c r="A9" s="75">
        <v>45389</v>
      </c>
      <c r="B9" s="76">
        <v>1661116</v>
      </c>
      <c r="C9" s="76">
        <v>12773</v>
      </c>
      <c r="D9" s="76">
        <v>12773</v>
      </c>
    </row>
    <row r="10" spans="1:4" x14ac:dyDescent="0.3">
      <c r="A10" s="75">
        <v>45390</v>
      </c>
      <c r="B10" s="76">
        <v>1673905</v>
      </c>
      <c r="C10" s="76">
        <v>12789</v>
      </c>
      <c r="D10" s="76">
        <v>12789</v>
      </c>
    </row>
    <row r="11" spans="1:4" x14ac:dyDescent="0.3">
      <c r="A11" s="75">
        <v>45391</v>
      </c>
      <c r="B11" s="76">
        <v>1682624</v>
      </c>
      <c r="C11" s="76">
        <v>8719</v>
      </c>
      <c r="D11" s="76">
        <v>8719</v>
      </c>
    </row>
    <row r="12" spans="1:4" x14ac:dyDescent="0.3">
      <c r="A12" s="75">
        <v>45392</v>
      </c>
      <c r="B12" s="76">
        <v>1695612</v>
      </c>
      <c r="C12" s="76">
        <v>12988</v>
      </c>
      <c r="D12" s="76">
        <v>12988</v>
      </c>
    </row>
    <row r="13" spans="1:4" x14ac:dyDescent="0.3">
      <c r="A13" s="75">
        <v>45393</v>
      </c>
      <c r="B13" s="76">
        <v>1704075</v>
      </c>
      <c r="C13" s="76">
        <v>8463</v>
      </c>
      <c r="D13" s="76">
        <v>8463</v>
      </c>
    </row>
    <row r="14" spans="1:4" x14ac:dyDescent="0.3">
      <c r="A14" s="75">
        <v>45394</v>
      </c>
      <c r="B14" s="76">
        <v>1716801</v>
      </c>
      <c r="C14" s="76">
        <v>12726</v>
      </c>
      <c r="D14" s="76">
        <v>12726</v>
      </c>
    </row>
    <row r="15" spans="1:4" x14ac:dyDescent="0.3">
      <c r="A15" s="75">
        <v>45395</v>
      </c>
      <c r="B15" s="76">
        <v>1729430</v>
      </c>
      <c r="C15" s="76">
        <v>12629</v>
      </c>
      <c r="D15" s="76">
        <v>12629</v>
      </c>
    </row>
    <row r="16" spans="1:4" x14ac:dyDescent="0.3">
      <c r="A16" s="75">
        <v>45396</v>
      </c>
      <c r="B16" s="76">
        <v>1742123</v>
      </c>
      <c r="C16" s="76">
        <v>12693</v>
      </c>
      <c r="D16" s="76">
        <v>12693</v>
      </c>
    </row>
    <row r="17" spans="1:4" x14ac:dyDescent="0.3">
      <c r="A17" s="75">
        <v>45397</v>
      </c>
      <c r="B17" s="76">
        <v>1755668</v>
      </c>
      <c r="C17" s="76">
        <v>13545</v>
      </c>
      <c r="D17" s="76">
        <v>13545</v>
      </c>
    </row>
    <row r="18" spans="1:4" x14ac:dyDescent="0.3">
      <c r="A18" s="75">
        <v>45398</v>
      </c>
      <c r="B18" s="76">
        <v>1767221</v>
      </c>
      <c r="C18" s="76">
        <v>11553</v>
      </c>
      <c r="D18" s="76">
        <v>11553</v>
      </c>
    </row>
    <row r="19" spans="1:4" x14ac:dyDescent="0.3">
      <c r="A19" s="75">
        <v>45399</v>
      </c>
      <c r="B19" s="76">
        <v>1780373</v>
      </c>
      <c r="C19" s="76">
        <v>13152</v>
      </c>
      <c r="D19" s="76">
        <v>13152</v>
      </c>
    </row>
    <row r="20" spans="1:4" x14ac:dyDescent="0.3">
      <c r="A20" s="75">
        <v>45400</v>
      </c>
      <c r="B20" s="76">
        <v>1794429</v>
      </c>
      <c r="C20" s="76">
        <v>14056</v>
      </c>
      <c r="D20" s="76">
        <v>14056</v>
      </c>
    </row>
    <row r="21" spans="1:4" x14ac:dyDescent="0.3">
      <c r="A21" s="75">
        <v>45401</v>
      </c>
      <c r="B21" s="76">
        <v>1807956</v>
      </c>
      <c r="C21" s="76">
        <v>13527</v>
      </c>
      <c r="D21" s="76">
        <v>13527</v>
      </c>
    </row>
    <row r="22" spans="1:4" x14ac:dyDescent="0.3">
      <c r="A22" s="75">
        <v>45402</v>
      </c>
      <c r="B22" s="76">
        <v>1819881</v>
      </c>
      <c r="C22" s="76">
        <v>11925</v>
      </c>
      <c r="D22" s="76">
        <v>11925</v>
      </c>
    </row>
    <row r="23" spans="1:4" x14ac:dyDescent="0.3">
      <c r="A23" s="75">
        <v>45403</v>
      </c>
      <c r="B23" s="76">
        <v>1832143</v>
      </c>
      <c r="C23" s="76">
        <v>12262</v>
      </c>
      <c r="D23" s="76">
        <v>12262</v>
      </c>
    </row>
    <row r="24" spans="1:4" x14ac:dyDescent="0.3">
      <c r="A24" s="75">
        <v>45404</v>
      </c>
      <c r="B24" s="76">
        <v>1844982</v>
      </c>
      <c r="C24" s="76">
        <v>12839</v>
      </c>
      <c r="D24" s="76">
        <v>12839</v>
      </c>
    </row>
    <row r="25" spans="1:4" x14ac:dyDescent="0.3">
      <c r="A25" s="75">
        <v>45405</v>
      </c>
      <c r="B25" s="76">
        <v>1856430</v>
      </c>
      <c r="C25" s="76">
        <v>11448</v>
      </c>
      <c r="D25" s="76">
        <v>11448</v>
      </c>
    </row>
    <row r="26" spans="1:4" x14ac:dyDescent="0.3">
      <c r="A26" s="75">
        <v>45406</v>
      </c>
      <c r="B26" s="76">
        <v>1868014</v>
      </c>
      <c r="C26" s="76">
        <v>11584</v>
      </c>
      <c r="D26" s="76">
        <v>11584</v>
      </c>
    </row>
    <row r="27" spans="1:4" x14ac:dyDescent="0.3">
      <c r="A27" s="75">
        <v>45407</v>
      </c>
      <c r="B27" s="76">
        <v>1878774</v>
      </c>
      <c r="C27" s="76">
        <v>10760</v>
      </c>
      <c r="D27" s="76">
        <v>10760</v>
      </c>
    </row>
    <row r="28" spans="1:4" x14ac:dyDescent="0.3">
      <c r="A28" s="75">
        <v>45408</v>
      </c>
      <c r="B28" s="76">
        <v>1890373</v>
      </c>
      <c r="C28" s="76">
        <v>11599</v>
      </c>
      <c r="D28" s="76">
        <v>11599</v>
      </c>
    </row>
    <row r="29" spans="1:4" x14ac:dyDescent="0.3">
      <c r="A29" s="75">
        <v>45409</v>
      </c>
      <c r="B29" s="76">
        <v>1898685</v>
      </c>
      <c r="C29" s="76">
        <v>8312</v>
      </c>
      <c r="D29" s="76">
        <v>8312</v>
      </c>
    </row>
    <row r="30" spans="1:4" x14ac:dyDescent="0.3">
      <c r="A30" s="75">
        <v>45410</v>
      </c>
      <c r="B30" s="76">
        <v>1904418</v>
      </c>
      <c r="C30" s="76">
        <v>5733</v>
      </c>
      <c r="D30" s="76">
        <v>5733</v>
      </c>
    </row>
    <row r="31" spans="1:4" x14ac:dyDescent="0.3">
      <c r="A31" s="75">
        <v>45411</v>
      </c>
      <c r="B31" s="76">
        <v>1913214</v>
      </c>
      <c r="C31" s="76">
        <v>8796</v>
      </c>
      <c r="D31" s="76">
        <v>8796</v>
      </c>
    </row>
    <row r="32" spans="1:4" x14ac:dyDescent="0.3">
      <c r="A32" s="75">
        <v>45412</v>
      </c>
      <c r="B32" s="76">
        <v>1924897</v>
      </c>
      <c r="C32" s="76">
        <v>11683</v>
      </c>
      <c r="D32" s="76">
        <v>11683</v>
      </c>
    </row>
    <row r="33" spans="1:4" x14ac:dyDescent="0.3">
      <c r="A33" s="77" t="s">
        <v>96</v>
      </c>
      <c r="B33" s="71"/>
      <c r="C33" s="71"/>
      <c r="D33" s="78">
        <f>SUM(D3:D32)</f>
        <v>354682</v>
      </c>
    </row>
    <row r="34" spans="1:4" x14ac:dyDescent="0.3">
      <c r="A34" s="77" t="s">
        <v>97</v>
      </c>
      <c r="B34" s="71"/>
      <c r="C34" s="71"/>
      <c r="D34" s="78">
        <f>ROUND(AVERAGE(D3:D32),0)</f>
        <v>11823</v>
      </c>
    </row>
    <row r="35" spans="1:4" x14ac:dyDescent="0.3">
      <c r="A35" s="77" t="s">
        <v>98</v>
      </c>
      <c r="B35" s="71"/>
      <c r="C35" s="71"/>
      <c r="D35" s="78">
        <f>IFERROR(ROUND(AVERAGEIF(D3:D32,"&gt;0"),0),0)</f>
        <v>11823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599C-C369-4182-9AE9-F92D0DFA1FB0}">
  <dimension ref="A1:Z36"/>
  <sheetViews>
    <sheetView workbookViewId="0">
      <selection activeCell="G15" sqref="G1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March 2024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45352</v>
      </c>
      <c r="B3" s="76">
        <v>1286587</v>
      </c>
      <c r="C3" s="76">
        <v>9404</v>
      </c>
      <c r="D3" s="76">
        <v>9404</v>
      </c>
    </row>
    <row r="4" spans="1:4" x14ac:dyDescent="0.3">
      <c r="A4" s="75">
        <v>45353</v>
      </c>
      <c r="B4" s="76">
        <v>1298971</v>
      </c>
      <c r="C4" s="76">
        <v>12384</v>
      </c>
      <c r="D4" s="76">
        <v>12384</v>
      </c>
    </row>
    <row r="5" spans="1:4" x14ac:dyDescent="0.3">
      <c r="A5" s="75">
        <v>45354</v>
      </c>
      <c r="B5" s="76">
        <v>1304689</v>
      </c>
      <c r="C5" s="76">
        <v>5718</v>
      </c>
      <c r="D5" s="76">
        <v>5718</v>
      </c>
    </row>
    <row r="6" spans="1:4" x14ac:dyDescent="0.3">
      <c r="A6" s="75">
        <v>45355</v>
      </c>
      <c r="B6" s="76">
        <v>1310909</v>
      </c>
      <c r="C6" s="76">
        <v>6220</v>
      </c>
      <c r="D6" s="76">
        <v>6220</v>
      </c>
    </row>
    <row r="7" spans="1:4" x14ac:dyDescent="0.3">
      <c r="A7" s="75">
        <v>45356</v>
      </c>
      <c r="B7" s="76">
        <v>1323992</v>
      </c>
      <c r="C7" s="76">
        <v>13083</v>
      </c>
      <c r="D7" s="76">
        <v>13083</v>
      </c>
    </row>
    <row r="8" spans="1:4" x14ac:dyDescent="0.3">
      <c r="A8" s="75">
        <v>45357</v>
      </c>
      <c r="B8" s="76">
        <v>1332840</v>
      </c>
      <c r="C8" s="76">
        <v>8848</v>
      </c>
      <c r="D8" s="76">
        <v>8848</v>
      </c>
    </row>
    <row r="9" spans="1:4" x14ac:dyDescent="0.3">
      <c r="A9" s="75">
        <v>45358</v>
      </c>
      <c r="B9" s="76">
        <v>1345599</v>
      </c>
      <c r="C9" s="76">
        <v>12759</v>
      </c>
      <c r="D9" s="76">
        <v>12759</v>
      </c>
    </row>
    <row r="10" spans="1:4" x14ac:dyDescent="0.3">
      <c r="A10" s="75">
        <v>45359</v>
      </c>
      <c r="B10" s="76">
        <v>1355350</v>
      </c>
      <c r="C10" s="76">
        <v>9751</v>
      </c>
      <c r="D10" s="76">
        <v>9751</v>
      </c>
    </row>
    <row r="11" spans="1:4" x14ac:dyDescent="0.3">
      <c r="A11" s="75">
        <v>45360</v>
      </c>
      <c r="B11" s="76">
        <v>1368636</v>
      </c>
      <c r="C11" s="76">
        <v>13286</v>
      </c>
      <c r="D11" s="76">
        <v>13286</v>
      </c>
    </row>
    <row r="12" spans="1:4" x14ac:dyDescent="0.3">
      <c r="A12" s="75">
        <v>45361</v>
      </c>
      <c r="B12" s="76">
        <v>1377817</v>
      </c>
      <c r="C12" s="76">
        <v>9181</v>
      </c>
      <c r="D12" s="76">
        <v>9181</v>
      </c>
    </row>
    <row r="13" spans="1:4" x14ac:dyDescent="0.3">
      <c r="A13" s="75">
        <v>45362</v>
      </c>
      <c r="B13" s="76">
        <v>1384871</v>
      </c>
      <c r="C13" s="76">
        <v>7054</v>
      </c>
      <c r="D13" s="76">
        <v>7054</v>
      </c>
    </row>
    <row r="14" spans="1:4" x14ac:dyDescent="0.3">
      <c r="A14" s="75">
        <v>45363</v>
      </c>
      <c r="B14" s="76">
        <v>1396839</v>
      </c>
      <c r="C14" s="76">
        <v>11968</v>
      </c>
      <c r="D14" s="76">
        <v>11968</v>
      </c>
    </row>
    <row r="15" spans="1:4" x14ac:dyDescent="0.3">
      <c r="A15" s="75">
        <v>45364</v>
      </c>
      <c r="B15" s="76">
        <v>1404343</v>
      </c>
      <c r="C15" s="76">
        <v>7504</v>
      </c>
      <c r="D15" s="76">
        <v>7504</v>
      </c>
    </row>
    <row r="16" spans="1:4" x14ac:dyDescent="0.3">
      <c r="A16" s="75">
        <v>45365</v>
      </c>
      <c r="B16" s="76">
        <v>1415569</v>
      </c>
      <c r="C16" s="76">
        <v>11226</v>
      </c>
      <c r="D16" s="76">
        <v>11226</v>
      </c>
    </row>
    <row r="17" spans="1:4" x14ac:dyDescent="0.3">
      <c r="A17" s="75">
        <v>45366</v>
      </c>
      <c r="B17" s="76">
        <v>1424228</v>
      </c>
      <c r="C17" s="76">
        <v>8659</v>
      </c>
      <c r="D17" s="76">
        <v>8659</v>
      </c>
    </row>
    <row r="18" spans="1:4" x14ac:dyDescent="0.3">
      <c r="A18" s="75">
        <v>45367</v>
      </c>
      <c r="B18" s="76">
        <v>1435406</v>
      </c>
      <c r="C18" s="76">
        <v>11178</v>
      </c>
      <c r="D18" s="76">
        <v>11178</v>
      </c>
    </row>
    <row r="19" spans="1:4" x14ac:dyDescent="0.3">
      <c r="A19" s="75">
        <v>45368</v>
      </c>
      <c r="B19" s="76">
        <v>1443268</v>
      </c>
      <c r="C19" s="76">
        <v>7862</v>
      </c>
      <c r="D19" s="76">
        <v>7862</v>
      </c>
    </row>
    <row r="20" spans="1:4" x14ac:dyDescent="0.3">
      <c r="A20" s="75">
        <v>45369</v>
      </c>
      <c r="B20" s="76">
        <v>1448847</v>
      </c>
      <c r="C20" s="76">
        <v>5579</v>
      </c>
      <c r="D20" s="76">
        <v>5579</v>
      </c>
    </row>
    <row r="21" spans="1:4" x14ac:dyDescent="0.3">
      <c r="A21" s="75">
        <v>45370</v>
      </c>
      <c r="B21" s="76">
        <v>1459108</v>
      </c>
      <c r="C21" s="76">
        <v>10261</v>
      </c>
      <c r="D21" s="76">
        <v>10261</v>
      </c>
    </row>
    <row r="22" spans="1:4" x14ac:dyDescent="0.3">
      <c r="A22" s="75">
        <v>45371</v>
      </c>
      <c r="B22" s="76">
        <v>1469586</v>
      </c>
      <c r="C22" s="76">
        <v>10478</v>
      </c>
      <c r="D22" s="76">
        <v>10478</v>
      </c>
    </row>
    <row r="23" spans="1:4" x14ac:dyDescent="0.3">
      <c r="A23" s="75">
        <v>45372</v>
      </c>
      <c r="B23" s="76">
        <v>1486171</v>
      </c>
      <c r="C23" s="76">
        <v>16585</v>
      </c>
      <c r="D23" s="76">
        <v>16585</v>
      </c>
    </row>
    <row r="24" spans="1:4" x14ac:dyDescent="0.3">
      <c r="A24" s="75">
        <v>45373</v>
      </c>
      <c r="B24" s="76">
        <v>1496767</v>
      </c>
      <c r="C24" s="76">
        <v>10596</v>
      </c>
      <c r="D24" s="76">
        <v>10596</v>
      </c>
    </row>
    <row r="25" spans="1:4" x14ac:dyDescent="0.3">
      <c r="A25" s="75">
        <v>45374</v>
      </c>
      <c r="B25" s="76">
        <v>1507678</v>
      </c>
      <c r="C25" s="76">
        <v>10911</v>
      </c>
      <c r="D25" s="76">
        <v>10911</v>
      </c>
    </row>
    <row r="26" spans="1:4" x14ac:dyDescent="0.3">
      <c r="A26" s="75">
        <v>45375</v>
      </c>
      <c r="B26" s="76">
        <v>1509307</v>
      </c>
      <c r="C26" s="76">
        <v>1629</v>
      </c>
      <c r="D26" s="76">
        <v>1629</v>
      </c>
    </row>
    <row r="27" spans="1:4" x14ac:dyDescent="0.3">
      <c r="A27" s="75">
        <v>45376</v>
      </c>
      <c r="B27" s="76">
        <v>1516463</v>
      </c>
      <c r="C27" s="76">
        <v>7156</v>
      </c>
      <c r="D27" s="76">
        <v>7156</v>
      </c>
    </row>
    <row r="28" spans="1:4" x14ac:dyDescent="0.3">
      <c r="A28" s="75">
        <v>45377</v>
      </c>
      <c r="B28" s="76">
        <v>1532241</v>
      </c>
      <c r="C28" s="76">
        <v>15778</v>
      </c>
      <c r="D28" s="76">
        <v>15778</v>
      </c>
    </row>
    <row r="29" spans="1:4" x14ac:dyDescent="0.3">
      <c r="A29" s="75">
        <v>45378</v>
      </c>
      <c r="B29" s="76">
        <v>1543939</v>
      </c>
      <c r="C29" s="76">
        <v>11698</v>
      </c>
      <c r="D29" s="76">
        <v>11698</v>
      </c>
    </row>
    <row r="30" spans="1:4" x14ac:dyDescent="0.3">
      <c r="A30" s="75">
        <v>45379</v>
      </c>
      <c r="B30" s="76">
        <v>1559170</v>
      </c>
      <c r="C30" s="76">
        <v>15231</v>
      </c>
      <c r="D30" s="76">
        <v>15231</v>
      </c>
    </row>
    <row r="31" spans="1:4" x14ac:dyDescent="0.3">
      <c r="A31" s="75">
        <v>45380</v>
      </c>
      <c r="B31" s="76">
        <v>1568019</v>
      </c>
      <c r="C31" s="76">
        <v>8849</v>
      </c>
      <c r="D31" s="76">
        <v>8849</v>
      </c>
    </row>
    <row r="32" spans="1:4" x14ac:dyDescent="0.3">
      <c r="A32" s="75">
        <v>45381</v>
      </c>
      <c r="B32" s="76">
        <v>1568019</v>
      </c>
      <c r="C32" s="76">
        <v>0</v>
      </c>
      <c r="D32" s="76">
        <v>0</v>
      </c>
    </row>
    <row r="33" spans="1:4" x14ac:dyDescent="0.3">
      <c r="A33" s="75">
        <v>45382</v>
      </c>
      <c r="B33" s="76">
        <v>1570215</v>
      </c>
      <c r="C33" s="76">
        <v>2196</v>
      </c>
      <c r="D33" s="76">
        <v>2196</v>
      </c>
    </row>
    <row r="34" spans="1:4" x14ac:dyDescent="0.3">
      <c r="A34" s="77" t="s">
        <v>96</v>
      </c>
      <c r="B34" s="71"/>
      <c r="C34" s="71"/>
      <c r="D34" s="78">
        <f>SUM(D3:D33)</f>
        <v>293032</v>
      </c>
    </row>
    <row r="35" spans="1:4" x14ac:dyDescent="0.3">
      <c r="A35" s="77" t="s">
        <v>97</v>
      </c>
      <c r="B35" s="71"/>
      <c r="C35" s="71"/>
      <c r="D35" s="78">
        <f>ROUND(AVERAGE(D3:D33),0)</f>
        <v>9453</v>
      </c>
    </row>
    <row r="36" spans="1:4" x14ac:dyDescent="0.3">
      <c r="A36" s="77" t="s">
        <v>98</v>
      </c>
      <c r="B36" s="71"/>
      <c r="C36" s="71"/>
      <c r="D36" s="78">
        <f>IFERROR(ROUND(AVERAGEIF(D3:D33,"&gt;0"),0),0)</f>
        <v>9768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2B31-19BB-4143-A0AD-329CFDA69A44}">
  <dimension ref="A1:Z34"/>
  <sheetViews>
    <sheetView workbookViewId="0">
      <selection activeCell="B39" sqref="B39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February 2024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45323</v>
      </c>
      <c r="B3" s="76">
        <v>1023208</v>
      </c>
      <c r="C3" s="76">
        <v>14339</v>
      </c>
      <c r="D3" s="76">
        <v>14339</v>
      </c>
    </row>
    <row r="4" spans="1:4" x14ac:dyDescent="0.3">
      <c r="A4" s="75">
        <v>45324</v>
      </c>
      <c r="B4" s="76">
        <v>1037413</v>
      </c>
      <c r="C4" s="76">
        <v>14205</v>
      </c>
      <c r="D4" s="76">
        <v>14205</v>
      </c>
    </row>
    <row r="5" spans="1:4" x14ac:dyDescent="0.3">
      <c r="A5" s="75">
        <v>45325</v>
      </c>
      <c r="B5" s="76">
        <v>1049726</v>
      </c>
      <c r="C5" s="76">
        <v>12313</v>
      </c>
      <c r="D5" s="76">
        <v>12313</v>
      </c>
    </row>
    <row r="6" spans="1:4" x14ac:dyDescent="0.3">
      <c r="A6" s="75">
        <v>45326</v>
      </c>
      <c r="B6" s="76">
        <v>1053080</v>
      </c>
      <c r="C6" s="76">
        <v>3354</v>
      </c>
      <c r="D6" s="76">
        <v>3354</v>
      </c>
    </row>
    <row r="7" spans="1:4" x14ac:dyDescent="0.3">
      <c r="A7" s="75">
        <v>45327</v>
      </c>
      <c r="B7" s="76">
        <v>1060679</v>
      </c>
      <c r="C7" s="76">
        <v>7599</v>
      </c>
      <c r="D7" s="76">
        <v>7599</v>
      </c>
    </row>
    <row r="8" spans="1:4" x14ac:dyDescent="0.3">
      <c r="A8" s="75">
        <v>45328</v>
      </c>
      <c r="B8" s="76">
        <v>1075996</v>
      </c>
      <c r="C8" s="76">
        <v>15317</v>
      </c>
      <c r="D8" s="76">
        <v>15317</v>
      </c>
    </row>
    <row r="9" spans="1:4" x14ac:dyDescent="0.3">
      <c r="A9" s="75">
        <v>45329</v>
      </c>
      <c r="B9" s="76">
        <v>1087262</v>
      </c>
      <c r="C9" s="76">
        <v>11266</v>
      </c>
      <c r="D9" s="76">
        <v>11266</v>
      </c>
    </row>
    <row r="10" spans="1:4" x14ac:dyDescent="0.3">
      <c r="A10" s="75">
        <v>45330</v>
      </c>
      <c r="B10" s="76">
        <v>1097100</v>
      </c>
      <c r="C10" s="76">
        <v>9838</v>
      </c>
      <c r="D10" s="76">
        <v>9838</v>
      </c>
    </row>
    <row r="11" spans="1:4" x14ac:dyDescent="0.3">
      <c r="A11" s="75">
        <v>45331</v>
      </c>
      <c r="B11" s="76">
        <v>1105856</v>
      </c>
      <c r="C11" s="76">
        <v>8756</v>
      </c>
      <c r="D11" s="76">
        <v>8756</v>
      </c>
    </row>
    <row r="12" spans="1:4" x14ac:dyDescent="0.3">
      <c r="A12" s="75">
        <v>45332</v>
      </c>
      <c r="B12" s="76">
        <v>1115121</v>
      </c>
      <c r="C12" s="76">
        <v>9265</v>
      </c>
      <c r="D12" s="76">
        <v>9265</v>
      </c>
    </row>
    <row r="13" spans="1:4" x14ac:dyDescent="0.3">
      <c r="A13" s="75">
        <v>45333</v>
      </c>
      <c r="B13" s="76">
        <v>1118838</v>
      </c>
      <c r="C13" s="76">
        <v>3717</v>
      </c>
      <c r="D13" s="76">
        <v>3717</v>
      </c>
    </row>
    <row r="14" spans="1:4" x14ac:dyDescent="0.3">
      <c r="A14" s="75">
        <v>45334</v>
      </c>
      <c r="B14" s="76">
        <v>1127159</v>
      </c>
      <c r="C14" s="76">
        <v>8321</v>
      </c>
      <c r="D14" s="76">
        <v>8321</v>
      </c>
    </row>
    <row r="15" spans="1:4" x14ac:dyDescent="0.3">
      <c r="A15" s="75">
        <v>45335</v>
      </c>
      <c r="B15" s="76">
        <v>1139469</v>
      </c>
      <c r="C15" s="76">
        <v>12310</v>
      </c>
      <c r="D15" s="76">
        <v>12310</v>
      </c>
    </row>
    <row r="16" spans="1:4" x14ac:dyDescent="0.3">
      <c r="A16" s="75">
        <v>45336</v>
      </c>
      <c r="B16" s="76">
        <v>1147748</v>
      </c>
      <c r="C16" s="76">
        <v>8279</v>
      </c>
      <c r="D16" s="76">
        <v>8279</v>
      </c>
    </row>
    <row r="17" spans="1:4" x14ac:dyDescent="0.3">
      <c r="A17" s="75">
        <v>45337</v>
      </c>
      <c r="B17" s="76">
        <v>1162410</v>
      </c>
      <c r="C17" s="76">
        <v>14662</v>
      </c>
      <c r="D17" s="76">
        <v>14662</v>
      </c>
    </row>
    <row r="18" spans="1:4" x14ac:dyDescent="0.3">
      <c r="A18" s="75">
        <v>45338</v>
      </c>
      <c r="B18" s="76">
        <v>1172610</v>
      </c>
      <c r="C18" s="76">
        <v>10200</v>
      </c>
      <c r="D18" s="76">
        <v>10200</v>
      </c>
    </row>
    <row r="19" spans="1:4" x14ac:dyDescent="0.3">
      <c r="A19" s="75">
        <v>45339</v>
      </c>
      <c r="B19" s="76">
        <v>1179115</v>
      </c>
      <c r="C19" s="76">
        <v>6505</v>
      </c>
      <c r="D19" s="76">
        <v>6505</v>
      </c>
    </row>
    <row r="20" spans="1:4" x14ac:dyDescent="0.3">
      <c r="A20" s="75">
        <v>45340</v>
      </c>
      <c r="B20" s="76">
        <v>1179115</v>
      </c>
      <c r="C20" s="76">
        <v>0</v>
      </c>
      <c r="D20" s="76">
        <v>0</v>
      </c>
    </row>
    <row r="21" spans="1:4" x14ac:dyDescent="0.3">
      <c r="A21" s="75">
        <v>45341</v>
      </c>
      <c r="B21" s="76">
        <v>1179115</v>
      </c>
      <c r="C21" s="76">
        <v>0</v>
      </c>
      <c r="D21" s="76">
        <v>0</v>
      </c>
    </row>
    <row r="22" spans="1:4" x14ac:dyDescent="0.3">
      <c r="A22" s="75">
        <v>45342</v>
      </c>
      <c r="B22" s="76">
        <v>1188318</v>
      </c>
      <c r="C22" s="76">
        <v>9203</v>
      </c>
      <c r="D22" s="76">
        <v>9203</v>
      </c>
    </row>
    <row r="23" spans="1:4" x14ac:dyDescent="0.3">
      <c r="A23" s="75">
        <v>45343</v>
      </c>
      <c r="B23" s="76">
        <v>1198920</v>
      </c>
      <c r="C23" s="76">
        <v>10602</v>
      </c>
      <c r="D23" s="76">
        <v>10602</v>
      </c>
    </row>
    <row r="24" spans="1:4" x14ac:dyDescent="0.3">
      <c r="A24" s="75">
        <v>45344</v>
      </c>
      <c r="B24" s="76">
        <v>1211909</v>
      </c>
      <c r="C24" s="76">
        <v>12989</v>
      </c>
      <c r="D24" s="76">
        <v>12989</v>
      </c>
    </row>
    <row r="25" spans="1:4" x14ac:dyDescent="0.3">
      <c r="A25" s="75">
        <v>45345</v>
      </c>
      <c r="B25" s="76">
        <v>1222054</v>
      </c>
      <c r="C25" s="76">
        <v>10145</v>
      </c>
      <c r="D25" s="76">
        <v>10145</v>
      </c>
    </row>
    <row r="26" spans="1:4" x14ac:dyDescent="0.3">
      <c r="A26" s="75">
        <v>45346</v>
      </c>
      <c r="B26" s="76">
        <v>1235771</v>
      </c>
      <c r="C26" s="76">
        <v>13717</v>
      </c>
      <c r="D26" s="76">
        <v>13717</v>
      </c>
    </row>
    <row r="27" spans="1:4" x14ac:dyDescent="0.3">
      <c r="A27" s="75">
        <v>45347</v>
      </c>
      <c r="B27" s="76">
        <v>1235771</v>
      </c>
      <c r="C27" s="76">
        <v>0</v>
      </c>
      <c r="D27" s="76">
        <v>0</v>
      </c>
    </row>
    <row r="28" spans="1:4" x14ac:dyDescent="0.3">
      <c r="A28" s="75">
        <v>45348</v>
      </c>
      <c r="B28" s="76">
        <v>1242021</v>
      </c>
      <c r="C28" s="76">
        <v>6250</v>
      </c>
      <c r="D28" s="76">
        <v>6250</v>
      </c>
    </row>
    <row r="29" spans="1:4" x14ac:dyDescent="0.3">
      <c r="A29" s="75">
        <v>45349</v>
      </c>
      <c r="B29" s="76">
        <v>1252042</v>
      </c>
      <c r="C29" s="76">
        <v>10021</v>
      </c>
      <c r="D29" s="76">
        <v>10021</v>
      </c>
    </row>
    <row r="30" spans="1:4" x14ac:dyDescent="0.3">
      <c r="A30" s="75">
        <v>45350</v>
      </c>
      <c r="B30" s="76">
        <v>1264793</v>
      </c>
      <c r="C30" s="76">
        <v>12751</v>
      </c>
      <c r="D30" s="76">
        <v>12751</v>
      </c>
    </row>
    <row r="31" spans="1:4" x14ac:dyDescent="0.3">
      <c r="A31" s="75">
        <v>45351</v>
      </c>
      <c r="B31" s="76">
        <v>1277183</v>
      </c>
      <c r="C31" s="76">
        <v>12390</v>
      </c>
      <c r="D31" s="76">
        <v>12390</v>
      </c>
    </row>
    <row r="32" spans="1:4" x14ac:dyDescent="0.3">
      <c r="A32" s="77" t="s">
        <v>96</v>
      </c>
      <c r="B32" s="71"/>
      <c r="C32" s="71"/>
      <c r="D32" s="78">
        <f>SUM(D3:D31)</f>
        <v>268314</v>
      </c>
    </row>
    <row r="33" spans="1:4" x14ac:dyDescent="0.3">
      <c r="A33" s="77" t="s">
        <v>97</v>
      </c>
      <c r="B33" s="71"/>
      <c r="C33" s="71"/>
      <c r="D33" s="78">
        <f>ROUND(AVERAGE(D3:D31),0)</f>
        <v>9252</v>
      </c>
    </row>
    <row r="34" spans="1:4" x14ac:dyDescent="0.3">
      <c r="A34" s="77" t="s">
        <v>98</v>
      </c>
      <c r="B34" s="71"/>
      <c r="C34" s="71"/>
      <c r="D34" s="78">
        <f>IFERROR(ROUND(AVERAGEIF(D3:D31,"&gt;0"),0),0)</f>
        <v>10320</v>
      </c>
    </row>
  </sheetData>
  <mergeCells count="4">
    <mergeCell ref="A1:D1"/>
    <mergeCell ref="A32:C32"/>
    <mergeCell ref="A33:C33"/>
    <mergeCell ref="A34:C3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11D7-5D5D-49C1-A460-FE79D3D0C6BE}">
  <dimension ref="A1:Z34"/>
  <sheetViews>
    <sheetView workbookViewId="0">
      <selection activeCell="I32" sqref="I32"/>
    </sheetView>
  </sheetViews>
  <sheetFormatPr defaultRowHeight="15.75" x14ac:dyDescent="0.3"/>
  <cols>
    <col min="1" max="1" width="16.7109375" style="79" customWidth="1"/>
    <col min="2" max="2" width="21" style="72" hidden="1" customWidth="1"/>
    <col min="3" max="3" width="21" style="72" customWidth="1"/>
    <col min="4" max="4" width="21" style="72" hidden="1" customWidth="1"/>
    <col min="5" max="6" width="21" style="72" customWidth="1"/>
    <col min="7" max="26" width="9.140625" style="72"/>
  </cols>
  <sheetData>
    <row r="1" spans="1:6" ht="18.75" x14ac:dyDescent="0.35">
      <c r="A1" s="70" t="str">
        <f ca="1">_xlfn.CONCAT(TEXT(OFFSET(A2,2,0), "MMMM YYYY"), " Daily Flow")</f>
        <v>February 2024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45323</v>
      </c>
      <c r="B3" s="76">
        <v>12069804</v>
      </c>
      <c r="C3" s="76">
        <v>10994</v>
      </c>
      <c r="D3" s="76">
        <v>13839996</v>
      </c>
      <c r="E3" s="76">
        <v>11760</v>
      </c>
      <c r="F3" s="76">
        <v>22754</v>
      </c>
    </row>
    <row r="4" spans="1:6" x14ac:dyDescent="0.3">
      <c r="A4" s="75">
        <v>45324</v>
      </c>
      <c r="B4" s="76">
        <v>12080215</v>
      </c>
      <c r="C4" s="76">
        <v>10411</v>
      </c>
      <c r="D4" s="76">
        <v>13852753</v>
      </c>
      <c r="E4" s="76">
        <v>12757</v>
      </c>
      <c r="F4" s="76">
        <v>23168</v>
      </c>
    </row>
    <row r="5" spans="1:6" x14ac:dyDescent="0.3">
      <c r="A5" s="75">
        <v>45325</v>
      </c>
      <c r="B5" s="76">
        <v>12089715</v>
      </c>
      <c r="C5" s="76">
        <v>9500</v>
      </c>
      <c r="D5" s="76">
        <v>13863481</v>
      </c>
      <c r="E5" s="76">
        <v>10728</v>
      </c>
      <c r="F5" s="76">
        <v>20228</v>
      </c>
    </row>
    <row r="6" spans="1:6" x14ac:dyDescent="0.3">
      <c r="A6" s="75">
        <v>45326</v>
      </c>
      <c r="B6" s="76">
        <v>12092388</v>
      </c>
      <c r="C6" s="76">
        <v>2673</v>
      </c>
      <c r="D6" s="76">
        <v>13866281</v>
      </c>
      <c r="E6" s="76">
        <v>2800</v>
      </c>
      <c r="F6" s="76">
        <v>5473</v>
      </c>
    </row>
    <row r="7" spans="1:6" x14ac:dyDescent="0.3">
      <c r="A7" s="75">
        <v>45327</v>
      </c>
      <c r="B7" s="76">
        <v>12098331</v>
      </c>
      <c r="C7" s="76">
        <v>5943</v>
      </c>
      <c r="D7" s="76">
        <v>13872220</v>
      </c>
      <c r="E7" s="76">
        <v>5939</v>
      </c>
      <c r="F7" s="76">
        <v>11882</v>
      </c>
    </row>
    <row r="8" spans="1:6" x14ac:dyDescent="0.3">
      <c r="A8" s="75">
        <v>45328</v>
      </c>
      <c r="B8" s="76">
        <v>12109362</v>
      </c>
      <c r="C8" s="76">
        <v>11031</v>
      </c>
      <c r="D8" s="76">
        <v>13885303</v>
      </c>
      <c r="E8" s="76">
        <v>13083</v>
      </c>
      <c r="F8" s="76">
        <v>24114</v>
      </c>
    </row>
    <row r="9" spans="1:6" x14ac:dyDescent="0.3">
      <c r="A9" s="75">
        <v>45329</v>
      </c>
      <c r="B9" s="76">
        <v>12117892</v>
      </c>
      <c r="C9" s="76">
        <v>8530</v>
      </c>
      <c r="D9" s="76">
        <v>13894606</v>
      </c>
      <c r="E9" s="76">
        <v>9303</v>
      </c>
      <c r="F9" s="76">
        <v>17833</v>
      </c>
    </row>
    <row r="10" spans="1:6" x14ac:dyDescent="0.3">
      <c r="A10" s="75">
        <v>45330</v>
      </c>
      <c r="B10" s="76">
        <v>12126108</v>
      </c>
      <c r="C10" s="76">
        <v>8216</v>
      </c>
      <c r="D10" s="76">
        <v>13901606</v>
      </c>
      <c r="E10" s="76">
        <v>7000</v>
      </c>
      <c r="F10" s="76">
        <v>15216</v>
      </c>
    </row>
    <row r="11" spans="1:6" x14ac:dyDescent="0.3">
      <c r="A11" s="75">
        <v>45331</v>
      </c>
      <c r="B11" s="76">
        <v>12132608</v>
      </c>
      <c r="C11" s="76">
        <v>6500</v>
      </c>
      <c r="D11" s="76">
        <v>13909224</v>
      </c>
      <c r="E11" s="76">
        <v>7618</v>
      </c>
      <c r="F11" s="76">
        <v>14118</v>
      </c>
    </row>
    <row r="12" spans="1:6" x14ac:dyDescent="0.3">
      <c r="A12" s="75">
        <v>45332</v>
      </c>
      <c r="B12" s="76">
        <v>12139815</v>
      </c>
      <c r="C12" s="76">
        <v>7207</v>
      </c>
      <c r="D12" s="76">
        <v>13917064</v>
      </c>
      <c r="E12" s="76">
        <v>7840</v>
      </c>
      <c r="F12" s="76">
        <v>15047</v>
      </c>
    </row>
    <row r="13" spans="1:6" x14ac:dyDescent="0.3">
      <c r="A13" s="75">
        <v>45333</v>
      </c>
      <c r="B13" s="76">
        <v>12142815</v>
      </c>
      <c r="C13" s="76">
        <v>3000</v>
      </c>
      <c r="D13" s="76">
        <v>13920151</v>
      </c>
      <c r="E13" s="76">
        <v>3087</v>
      </c>
      <c r="F13" s="76">
        <v>6087</v>
      </c>
    </row>
    <row r="14" spans="1:6" x14ac:dyDescent="0.3">
      <c r="A14" s="75">
        <v>45334</v>
      </c>
      <c r="B14" s="76">
        <v>12149165</v>
      </c>
      <c r="C14" s="76">
        <v>6350</v>
      </c>
      <c r="D14" s="76">
        <v>13927583</v>
      </c>
      <c r="E14" s="76">
        <v>7432</v>
      </c>
      <c r="F14" s="76">
        <v>13782</v>
      </c>
    </row>
    <row r="15" spans="1:6" x14ac:dyDescent="0.3">
      <c r="A15" s="75">
        <v>45335</v>
      </c>
      <c r="B15" s="76">
        <v>12159058</v>
      </c>
      <c r="C15" s="76">
        <v>9893</v>
      </c>
      <c r="D15" s="76">
        <v>13937936</v>
      </c>
      <c r="E15" s="76">
        <v>10353</v>
      </c>
      <c r="F15" s="76">
        <v>20246</v>
      </c>
    </row>
    <row r="16" spans="1:6" x14ac:dyDescent="0.3">
      <c r="A16" s="75">
        <v>45336</v>
      </c>
      <c r="B16" s="76">
        <v>12165588</v>
      </c>
      <c r="C16" s="76">
        <v>6530</v>
      </c>
      <c r="D16" s="76">
        <v>13945776</v>
      </c>
      <c r="E16" s="76">
        <v>7840</v>
      </c>
      <c r="F16" s="76">
        <v>14370</v>
      </c>
    </row>
    <row r="17" spans="1:6" x14ac:dyDescent="0.3">
      <c r="A17" s="75">
        <v>45337</v>
      </c>
      <c r="B17" s="76">
        <v>12177965</v>
      </c>
      <c r="C17" s="76">
        <v>12377</v>
      </c>
      <c r="D17" s="76">
        <v>13959337</v>
      </c>
      <c r="E17" s="76">
        <v>13561</v>
      </c>
      <c r="F17" s="76">
        <v>25938</v>
      </c>
    </row>
    <row r="18" spans="1:6" x14ac:dyDescent="0.3">
      <c r="A18" s="75">
        <v>45338</v>
      </c>
      <c r="B18" s="76">
        <v>12186617</v>
      </c>
      <c r="C18" s="76">
        <v>8652</v>
      </c>
      <c r="D18" s="76">
        <v>13969452</v>
      </c>
      <c r="E18" s="76">
        <v>10115</v>
      </c>
      <c r="F18" s="76">
        <v>18767</v>
      </c>
    </row>
    <row r="19" spans="1:6" x14ac:dyDescent="0.3">
      <c r="A19" s="75">
        <v>45339</v>
      </c>
      <c r="B19" s="76">
        <v>12192617</v>
      </c>
      <c r="C19" s="76">
        <v>6000</v>
      </c>
      <c r="D19" s="76">
        <v>13975647</v>
      </c>
      <c r="E19" s="76">
        <v>6195</v>
      </c>
      <c r="F19" s="76">
        <v>12195</v>
      </c>
    </row>
    <row r="20" spans="1:6" x14ac:dyDescent="0.3">
      <c r="A20" s="75">
        <v>45340</v>
      </c>
      <c r="B20" s="76">
        <v>12192617</v>
      </c>
      <c r="C20" s="76">
        <v>0</v>
      </c>
      <c r="D20" s="76">
        <v>13975647</v>
      </c>
      <c r="E20" s="76">
        <v>0</v>
      </c>
      <c r="F20" s="76">
        <v>0</v>
      </c>
    </row>
    <row r="21" spans="1:6" x14ac:dyDescent="0.3">
      <c r="A21" s="75">
        <v>45341</v>
      </c>
      <c r="B21" s="76">
        <v>12192617</v>
      </c>
      <c r="C21" s="76">
        <v>0</v>
      </c>
      <c r="D21" s="76">
        <v>13975647</v>
      </c>
      <c r="E21" s="76">
        <v>0</v>
      </c>
      <c r="F21" s="76">
        <v>0</v>
      </c>
    </row>
    <row r="22" spans="1:6" x14ac:dyDescent="0.3">
      <c r="A22" s="75">
        <v>45342</v>
      </c>
      <c r="B22" s="76">
        <v>12200358</v>
      </c>
      <c r="C22" s="76">
        <v>7741</v>
      </c>
      <c r="D22" s="76">
        <v>13985186</v>
      </c>
      <c r="E22" s="76">
        <v>9539</v>
      </c>
      <c r="F22" s="76">
        <v>17280</v>
      </c>
    </row>
    <row r="23" spans="1:6" x14ac:dyDescent="0.3">
      <c r="A23" s="75">
        <v>45343</v>
      </c>
      <c r="B23" s="76">
        <v>12208746</v>
      </c>
      <c r="C23" s="76">
        <v>8388</v>
      </c>
      <c r="D23" s="76">
        <v>13994402</v>
      </c>
      <c r="E23" s="76">
        <v>9216</v>
      </c>
      <c r="F23" s="76">
        <v>17604</v>
      </c>
    </row>
    <row r="24" spans="1:6" x14ac:dyDescent="0.3">
      <c r="A24" s="75">
        <v>45344</v>
      </c>
      <c r="B24" s="76">
        <v>12220590</v>
      </c>
      <c r="C24" s="76">
        <v>11844</v>
      </c>
      <c r="D24" s="76">
        <v>14006953</v>
      </c>
      <c r="E24" s="76">
        <v>12551</v>
      </c>
      <c r="F24" s="76">
        <v>24395</v>
      </c>
    </row>
    <row r="25" spans="1:6" x14ac:dyDescent="0.3">
      <c r="A25" s="75">
        <v>45345</v>
      </c>
      <c r="B25" s="76">
        <v>12229158</v>
      </c>
      <c r="C25" s="76">
        <v>8568</v>
      </c>
      <c r="D25" s="76">
        <v>14017274</v>
      </c>
      <c r="E25" s="76">
        <v>10321</v>
      </c>
      <c r="F25" s="76">
        <v>18889</v>
      </c>
    </row>
    <row r="26" spans="1:6" x14ac:dyDescent="0.3">
      <c r="A26" s="75">
        <v>45346</v>
      </c>
      <c r="B26" s="76">
        <v>12241188</v>
      </c>
      <c r="C26" s="76">
        <v>12030</v>
      </c>
      <c r="D26" s="76">
        <v>14030774</v>
      </c>
      <c r="E26" s="76">
        <v>13500</v>
      </c>
      <c r="F26" s="76">
        <v>25530</v>
      </c>
    </row>
    <row r="27" spans="1:6" x14ac:dyDescent="0.3">
      <c r="A27" s="75">
        <v>45347</v>
      </c>
      <c r="B27" s="76">
        <v>12241188</v>
      </c>
      <c r="C27" s="76">
        <v>0</v>
      </c>
      <c r="D27" s="76">
        <v>14030774</v>
      </c>
      <c r="E27" s="76">
        <v>0</v>
      </c>
      <c r="F27" s="76">
        <v>0</v>
      </c>
    </row>
    <row r="28" spans="1:6" x14ac:dyDescent="0.3">
      <c r="A28" s="75">
        <v>45348</v>
      </c>
      <c r="B28" s="76">
        <v>12247602</v>
      </c>
      <c r="C28" s="76">
        <v>6414</v>
      </c>
      <c r="D28" s="76">
        <v>14037623</v>
      </c>
      <c r="E28" s="76">
        <v>6849</v>
      </c>
      <c r="F28" s="76">
        <v>13263</v>
      </c>
    </row>
    <row r="29" spans="1:6" x14ac:dyDescent="0.3">
      <c r="A29" s="75">
        <v>45349</v>
      </c>
      <c r="B29" s="76">
        <v>12256719</v>
      </c>
      <c r="C29" s="76">
        <v>9117</v>
      </c>
      <c r="D29" s="76">
        <v>14047222</v>
      </c>
      <c r="E29" s="76">
        <v>9599</v>
      </c>
      <c r="F29" s="76">
        <v>18716</v>
      </c>
    </row>
    <row r="30" spans="1:6" x14ac:dyDescent="0.3">
      <c r="A30" s="75">
        <v>45350</v>
      </c>
      <c r="B30" s="76">
        <v>12266719</v>
      </c>
      <c r="C30" s="76">
        <v>10000</v>
      </c>
      <c r="D30" s="76">
        <v>14058422</v>
      </c>
      <c r="E30" s="76">
        <v>11200</v>
      </c>
      <c r="F30" s="76">
        <v>21200</v>
      </c>
    </row>
    <row r="31" spans="1:6" x14ac:dyDescent="0.3">
      <c r="A31" s="75">
        <v>45351</v>
      </c>
      <c r="B31" s="76">
        <v>12278219</v>
      </c>
      <c r="C31" s="76">
        <v>11500</v>
      </c>
      <c r="D31" s="76">
        <v>14071951</v>
      </c>
      <c r="E31" s="76">
        <v>13529</v>
      </c>
      <c r="F31" s="76">
        <v>25029</v>
      </c>
    </row>
    <row r="32" spans="1:6" x14ac:dyDescent="0.3">
      <c r="A32" s="77" t="s">
        <v>96</v>
      </c>
      <c r="B32" s="71"/>
      <c r="C32" s="71"/>
      <c r="D32" s="71"/>
      <c r="E32" s="71"/>
      <c r="F32" s="78">
        <f>SUM(F3:F31)</f>
        <v>463124</v>
      </c>
    </row>
    <row r="33" spans="1:6" x14ac:dyDescent="0.3">
      <c r="A33" s="77" t="s">
        <v>97</v>
      </c>
      <c r="B33" s="71"/>
      <c r="C33" s="71"/>
      <c r="D33" s="71"/>
      <c r="E33" s="71"/>
      <c r="F33" s="78">
        <f>ROUND(AVERAGE(F3:F31),0)</f>
        <v>15970</v>
      </c>
    </row>
    <row r="34" spans="1:6" x14ac:dyDescent="0.3">
      <c r="A34" s="77" t="s">
        <v>98</v>
      </c>
      <c r="B34" s="71"/>
      <c r="C34" s="71"/>
      <c r="D34" s="71"/>
      <c r="E34" s="71"/>
      <c r="F34" s="78">
        <f>IFERROR(ROUND(AVERAGEIF(F3:F31,"&gt;0"),0),0)</f>
        <v>17812</v>
      </c>
    </row>
  </sheetData>
  <mergeCells count="4">
    <mergeCell ref="A1:F1"/>
    <mergeCell ref="A32:E32"/>
    <mergeCell ref="A33:E33"/>
    <mergeCell ref="A34:E3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D784-3A6E-4BFD-BB1D-B66F491DCF2B}">
  <dimension ref="A1:Z36"/>
  <sheetViews>
    <sheetView workbookViewId="0">
      <selection sqref="A1:D3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January 2024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45292</v>
      </c>
      <c r="B3" s="76">
        <v>717813</v>
      </c>
      <c r="C3" s="76">
        <v>0</v>
      </c>
      <c r="D3" s="76">
        <v>0</v>
      </c>
    </row>
    <row r="4" spans="1:4" x14ac:dyDescent="0.3">
      <c r="A4" s="75">
        <v>45293</v>
      </c>
      <c r="B4" s="76">
        <v>717813</v>
      </c>
      <c r="C4" s="76">
        <v>0</v>
      </c>
      <c r="D4" s="76">
        <v>0</v>
      </c>
    </row>
    <row r="5" spans="1:4" x14ac:dyDescent="0.3">
      <c r="A5" s="75">
        <v>45294</v>
      </c>
      <c r="B5" s="76">
        <v>717813</v>
      </c>
      <c r="C5" s="76">
        <v>0</v>
      </c>
      <c r="D5" s="76">
        <v>0</v>
      </c>
    </row>
    <row r="6" spans="1:4" x14ac:dyDescent="0.3">
      <c r="A6" s="75">
        <v>45295</v>
      </c>
      <c r="B6" s="76">
        <v>717813</v>
      </c>
      <c r="C6" s="76">
        <v>0</v>
      </c>
      <c r="D6" s="76">
        <v>0</v>
      </c>
    </row>
    <row r="7" spans="1:4" x14ac:dyDescent="0.3">
      <c r="A7" s="75">
        <v>45296</v>
      </c>
      <c r="B7" s="76">
        <v>717813</v>
      </c>
      <c r="C7" s="76">
        <v>0</v>
      </c>
      <c r="D7" s="76">
        <v>0</v>
      </c>
    </row>
    <row r="8" spans="1:4" x14ac:dyDescent="0.3">
      <c r="A8" s="75">
        <v>45297</v>
      </c>
      <c r="B8" s="76">
        <v>717813</v>
      </c>
      <c r="C8" s="76">
        <v>0</v>
      </c>
      <c r="D8" s="76">
        <v>0</v>
      </c>
    </row>
    <row r="9" spans="1:4" x14ac:dyDescent="0.3">
      <c r="A9" s="75">
        <v>45298</v>
      </c>
      <c r="B9" s="76">
        <v>717813</v>
      </c>
      <c r="C9" s="76">
        <v>0</v>
      </c>
      <c r="D9" s="76">
        <v>0</v>
      </c>
    </row>
    <row r="10" spans="1:4" x14ac:dyDescent="0.3">
      <c r="A10" s="75">
        <v>45299</v>
      </c>
      <c r="B10" s="76">
        <v>717813</v>
      </c>
      <c r="C10" s="76">
        <v>0</v>
      </c>
      <c r="D10" s="76">
        <v>0</v>
      </c>
    </row>
    <row r="11" spans="1:4" x14ac:dyDescent="0.3">
      <c r="A11" s="75">
        <v>45300</v>
      </c>
      <c r="B11" s="76">
        <v>717813</v>
      </c>
      <c r="C11" s="76">
        <v>0</v>
      </c>
      <c r="D11" s="76">
        <v>0</v>
      </c>
    </row>
    <row r="12" spans="1:4" x14ac:dyDescent="0.3">
      <c r="A12" s="75">
        <v>45301</v>
      </c>
      <c r="B12" s="76">
        <v>728436</v>
      </c>
      <c r="C12" s="76">
        <v>10623</v>
      </c>
      <c r="D12" s="76">
        <v>10623</v>
      </c>
    </row>
    <row r="13" spans="1:4" x14ac:dyDescent="0.3">
      <c r="A13" s="75">
        <v>45302</v>
      </c>
      <c r="B13" s="76">
        <v>761350</v>
      </c>
      <c r="C13" s="76">
        <v>32914</v>
      </c>
      <c r="D13" s="76">
        <v>32914</v>
      </c>
    </row>
    <row r="14" spans="1:4" x14ac:dyDescent="0.3">
      <c r="A14" s="75">
        <v>45303</v>
      </c>
      <c r="B14" s="76">
        <v>787618</v>
      </c>
      <c r="C14" s="76">
        <v>26268</v>
      </c>
      <c r="D14" s="76">
        <v>26268</v>
      </c>
    </row>
    <row r="15" spans="1:4" x14ac:dyDescent="0.3">
      <c r="A15" s="75">
        <v>45304</v>
      </c>
      <c r="B15" s="76">
        <v>805630</v>
      </c>
      <c r="C15" s="76">
        <v>18012</v>
      </c>
      <c r="D15" s="76">
        <v>18012</v>
      </c>
    </row>
    <row r="16" spans="1:4" x14ac:dyDescent="0.3">
      <c r="A16" s="75">
        <v>45305</v>
      </c>
      <c r="B16" s="76">
        <v>821119</v>
      </c>
      <c r="C16" s="76">
        <v>15489</v>
      </c>
      <c r="D16" s="76">
        <v>15489</v>
      </c>
    </row>
    <row r="17" spans="1:4" x14ac:dyDescent="0.3">
      <c r="A17" s="75">
        <v>45306</v>
      </c>
      <c r="B17" s="76">
        <v>835113</v>
      </c>
      <c r="C17" s="76">
        <v>13994</v>
      </c>
      <c r="D17" s="76">
        <v>13994</v>
      </c>
    </row>
    <row r="18" spans="1:4" x14ac:dyDescent="0.3">
      <c r="A18" s="75">
        <v>45307</v>
      </c>
      <c r="B18" s="76">
        <v>835113</v>
      </c>
      <c r="C18" s="76">
        <v>0</v>
      </c>
      <c r="D18" s="76">
        <v>0</v>
      </c>
    </row>
    <row r="19" spans="1:4" x14ac:dyDescent="0.3">
      <c r="A19" s="75">
        <v>45308</v>
      </c>
      <c r="B19" s="76">
        <v>835113</v>
      </c>
      <c r="C19" s="76">
        <v>0</v>
      </c>
      <c r="D19" s="76">
        <v>0</v>
      </c>
    </row>
    <row r="20" spans="1:4" x14ac:dyDescent="0.3">
      <c r="A20" s="75">
        <v>45309</v>
      </c>
      <c r="B20" s="76">
        <v>846096</v>
      </c>
      <c r="C20" s="76">
        <v>10983</v>
      </c>
      <c r="D20" s="76">
        <v>10983</v>
      </c>
    </row>
    <row r="21" spans="1:4" x14ac:dyDescent="0.3">
      <c r="A21" s="75">
        <v>45310</v>
      </c>
      <c r="B21" s="76">
        <v>855784</v>
      </c>
      <c r="C21" s="76">
        <v>9688</v>
      </c>
      <c r="D21" s="76">
        <v>9688</v>
      </c>
    </row>
    <row r="22" spans="1:4" x14ac:dyDescent="0.3">
      <c r="A22" s="75">
        <v>45311</v>
      </c>
      <c r="B22" s="76">
        <v>864558</v>
      </c>
      <c r="C22" s="76">
        <v>8774</v>
      </c>
      <c r="D22" s="76">
        <v>8774</v>
      </c>
    </row>
    <row r="23" spans="1:4" x14ac:dyDescent="0.3">
      <c r="A23" s="75">
        <v>45312</v>
      </c>
      <c r="B23" s="76">
        <v>864558</v>
      </c>
      <c r="C23" s="76">
        <v>0</v>
      </c>
      <c r="D23" s="76">
        <v>0</v>
      </c>
    </row>
    <row r="24" spans="1:4" x14ac:dyDescent="0.3">
      <c r="A24" s="75">
        <v>45313</v>
      </c>
      <c r="B24" s="76">
        <v>872856</v>
      </c>
      <c r="C24" s="76">
        <v>8298</v>
      </c>
      <c r="D24" s="76">
        <v>8298</v>
      </c>
    </row>
    <row r="25" spans="1:4" x14ac:dyDescent="0.3">
      <c r="A25" s="75">
        <v>45314</v>
      </c>
      <c r="B25" s="76">
        <v>882749</v>
      </c>
      <c r="C25" s="76">
        <v>9893</v>
      </c>
      <c r="D25" s="76">
        <v>9893</v>
      </c>
    </row>
    <row r="26" spans="1:4" x14ac:dyDescent="0.3">
      <c r="A26" s="75">
        <v>45315</v>
      </c>
      <c r="B26" s="76">
        <v>898429</v>
      </c>
      <c r="C26" s="76">
        <v>15680</v>
      </c>
      <c r="D26" s="76">
        <v>15680</v>
      </c>
    </row>
    <row r="27" spans="1:4" x14ac:dyDescent="0.3">
      <c r="A27" s="75">
        <v>45316</v>
      </c>
      <c r="B27" s="76">
        <v>915822</v>
      </c>
      <c r="C27" s="76">
        <v>17393</v>
      </c>
      <c r="D27" s="76">
        <v>17393</v>
      </c>
    </row>
    <row r="28" spans="1:4" x14ac:dyDescent="0.3">
      <c r="A28" s="75">
        <v>45317</v>
      </c>
      <c r="B28" s="76">
        <v>932583</v>
      </c>
      <c r="C28" s="76">
        <v>16761</v>
      </c>
      <c r="D28" s="76">
        <v>16761</v>
      </c>
    </row>
    <row r="29" spans="1:4" x14ac:dyDescent="0.3">
      <c r="A29" s="75">
        <v>45318</v>
      </c>
      <c r="B29" s="76">
        <v>949294</v>
      </c>
      <c r="C29" s="76">
        <v>16711</v>
      </c>
      <c r="D29" s="76">
        <v>16711</v>
      </c>
    </row>
    <row r="30" spans="1:4" x14ac:dyDescent="0.3">
      <c r="A30" s="75">
        <v>45319</v>
      </c>
      <c r="B30" s="76">
        <v>965728</v>
      </c>
      <c r="C30" s="76">
        <v>16434</v>
      </c>
      <c r="D30" s="76">
        <v>16434</v>
      </c>
    </row>
    <row r="31" spans="1:4" x14ac:dyDescent="0.3">
      <c r="A31" s="75">
        <v>45320</v>
      </c>
      <c r="B31" s="76">
        <v>981489</v>
      </c>
      <c r="C31" s="76">
        <v>15761</v>
      </c>
      <c r="D31" s="76">
        <v>15761</v>
      </c>
    </row>
    <row r="32" spans="1:4" x14ac:dyDescent="0.3">
      <c r="A32" s="75">
        <v>45321</v>
      </c>
      <c r="B32" s="76">
        <v>993316</v>
      </c>
      <c r="C32" s="76">
        <v>11827</v>
      </c>
      <c r="D32" s="76">
        <v>11827</v>
      </c>
    </row>
    <row r="33" spans="1:4" x14ac:dyDescent="0.3">
      <c r="A33" s="75">
        <v>45322</v>
      </c>
      <c r="B33" s="76">
        <v>1008869</v>
      </c>
      <c r="C33" s="76">
        <v>15553</v>
      </c>
      <c r="D33" s="76">
        <v>15553</v>
      </c>
    </row>
    <row r="34" spans="1:4" x14ac:dyDescent="0.3">
      <c r="A34" s="77" t="s">
        <v>96</v>
      </c>
      <c r="B34" s="71"/>
      <c r="C34" s="71"/>
      <c r="D34" s="78">
        <f>SUM(D3:D33)</f>
        <v>291056</v>
      </c>
    </row>
    <row r="35" spans="1:4" x14ac:dyDescent="0.3">
      <c r="A35" s="77" t="s">
        <v>97</v>
      </c>
      <c r="B35" s="71"/>
      <c r="C35" s="71"/>
      <c r="D35" s="78">
        <f>ROUND(AVERAGE(D3:D33),0)</f>
        <v>9389</v>
      </c>
    </row>
    <row r="36" spans="1:4" x14ac:dyDescent="0.3">
      <c r="A36" s="77" t="s">
        <v>98</v>
      </c>
      <c r="B36" s="71"/>
      <c r="C36" s="71"/>
      <c r="D36" s="78">
        <f>IFERROR(ROUND(AVERAGEIF(D3:D33,"&gt;0"),0),0)</f>
        <v>15319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8C18-AB10-427D-930A-00FC6345016A}">
  <dimension ref="A1:Z36"/>
  <sheetViews>
    <sheetView workbookViewId="0">
      <selection activeCell="K21" sqref="K21"/>
    </sheetView>
  </sheetViews>
  <sheetFormatPr defaultRowHeight="15.75" x14ac:dyDescent="0.3"/>
  <cols>
    <col min="1" max="1" width="16.7109375" style="79" customWidth="1"/>
    <col min="2" max="2" width="21" style="72" hidden="1" customWidth="1"/>
    <col min="3" max="3" width="21" style="72" customWidth="1"/>
    <col min="4" max="4" width="21" style="72" hidden="1" customWidth="1"/>
    <col min="5" max="6" width="21" style="72" customWidth="1"/>
    <col min="7" max="26" width="9.140625" style="72"/>
  </cols>
  <sheetData>
    <row r="1" spans="1:6" ht="18.75" x14ac:dyDescent="0.35">
      <c r="A1" s="70" t="str">
        <f ca="1">_xlfn.CONCAT(TEXT(OFFSET(A2,2,0), "MMMM YYYY"), " Daily Flow")</f>
        <v>January 2024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45292</v>
      </c>
      <c r="B3" s="76">
        <v>11857923</v>
      </c>
      <c r="C3" s="76">
        <v>0</v>
      </c>
      <c r="D3" s="76">
        <v>13608294</v>
      </c>
      <c r="E3" s="76">
        <v>0</v>
      </c>
      <c r="F3" s="76">
        <v>0</v>
      </c>
    </row>
    <row r="4" spans="1:6" x14ac:dyDescent="0.3">
      <c r="A4" s="75">
        <v>45293</v>
      </c>
      <c r="B4" s="76">
        <v>11857923</v>
      </c>
      <c r="C4" s="76">
        <v>0</v>
      </c>
      <c r="D4" s="76">
        <v>13608294</v>
      </c>
      <c r="E4" s="76">
        <v>0</v>
      </c>
      <c r="F4" s="76">
        <v>0</v>
      </c>
    </row>
    <row r="5" spans="1:6" x14ac:dyDescent="0.3">
      <c r="A5" s="75">
        <v>45294</v>
      </c>
      <c r="B5" s="76">
        <v>11857923</v>
      </c>
      <c r="C5" s="76">
        <v>0</v>
      </c>
      <c r="D5" s="76">
        <v>13608294</v>
      </c>
      <c r="E5" s="76">
        <v>0</v>
      </c>
      <c r="F5" s="76">
        <v>0</v>
      </c>
    </row>
    <row r="6" spans="1:6" x14ac:dyDescent="0.3">
      <c r="A6" s="75">
        <v>45295</v>
      </c>
      <c r="B6" s="76">
        <v>11857923</v>
      </c>
      <c r="C6" s="76">
        <v>0</v>
      </c>
      <c r="D6" s="76">
        <v>13608294</v>
      </c>
      <c r="E6" s="76">
        <v>0</v>
      </c>
      <c r="F6" s="76">
        <v>0</v>
      </c>
    </row>
    <row r="7" spans="1:6" x14ac:dyDescent="0.3">
      <c r="A7" s="75">
        <v>45296</v>
      </c>
      <c r="B7" s="76">
        <v>11857923</v>
      </c>
      <c r="C7" s="76">
        <v>0</v>
      </c>
      <c r="D7" s="76">
        <v>13608294</v>
      </c>
      <c r="E7" s="76">
        <v>0</v>
      </c>
      <c r="F7" s="76">
        <v>0</v>
      </c>
    </row>
    <row r="8" spans="1:6" x14ac:dyDescent="0.3">
      <c r="A8" s="75">
        <v>45297</v>
      </c>
      <c r="B8" s="76">
        <v>11857923</v>
      </c>
      <c r="C8" s="76">
        <v>0</v>
      </c>
      <c r="D8" s="76">
        <v>13608294</v>
      </c>
      <c r="E8" s="76">
        <v>0</v>
      </c>
      <c r="F8" s="76">
        <v>0</v>
      </c>
    </row>
    <row r="9" spans="1:6" x14ac:dyDescent="0.3">
      <c r="A9" s="75">
        <v>45298</v>
      </c>
      <c r="B9" s="76">
        <v>11857923</v>
      </c>
      <c r="C9" s="76">
        <v>0</v>
      </c>
      <c r="D9" s="76">
        <v>13608294</v>
      </c>
      <c r="E9" s="76">
        <v>0</v>
      </c>
      <c r="F9" s="76">
        <v>0</v>
      </c>
    </row>
    <row r="10" spans="1:6" x14ac:dyDescent="0.3">
      <c r="A10" s="75">
        <v>45299</v>
      </c>
      <c r="B10" s="76">
        <v>11857923</v>
      </c>
      <c r="C10" s="76">
        <v>0</v>
      </c>
      <c r="D10" s="76">
        <v>13608294</v>
      </c>
      <c r="E10" s="76">
        <v>0</v>
      </c>
      <c r="F10" s="76">
        <v>0</v>
      </c>
    </row>
    <row r="11" spans="1:6" x14ac:dyDescent="0.3">
      <c r="A11" s="75">
        <v>45300</v>
      </c>
      <c r="B11" s="76">
        <v>11857923</v>
      </c>
      <c r="C11" s="76">
        <v>0</v>
      </c>
      <c r="D11" s="76">
        <v>13608294</v>
      </c>
      <c r="E11" s="76">
        <v>0</v>
      </c>
      <c r="F11" s="76">
        <v>0</v>
      </c>
    </row>
    <row r="12" spans="1:6" x14ac:dyDescent="0.3">
      <c r="A12" s="75">
        <v>45301</v>
      </c>
      <c r="B12" s="76">
        <v>11865008</v>
      </c>
      <c r="C12" s="76">
        <v>7085</v>
      </c>
      <c r="D12" s="76">
        <v>13616766</v>
      </c>
      <c r="E12" s="76">
        <v>8472</v>
      </c>
      <c r="F12" s="76">
        <v>15557</v>
      </c>
    </row>
    <row r="13" spans="1:6" x14ac:dyDescent="0.3">
      <c r="A13" s="75">
        <v>45302</v>
      </c>
      <c r="B13" s="76">
        <v>11888090</v>
      </c>
      <c r="C13" s="76">
        <v>23082</v>
      </c>
      <c r="D13" s="76">
        <v>13639920</v>
      </c>
      <c r="E13" s="76">
        <v>23154</v>
      </c>
      <c r="F13" s="76">
        <v>46236</v>
      </c>
    </row>
    <row r="14" spans="1:6" x14ac:dyDescent="0.3">
      <c r="A14" s="75">
        <v>45303</v>
      </c>
      <c r="B14" s="76">
        <v>11906090</v>
      </c>
      <c r="C14" s="76">
        <v>18000</v>
      </c>
      <c r="D14" s="76">
        <v>13660080</v>
      </c>
      <c r="E14" s="76">
        <v>20160</v>
      </c>
      <c r="F14" s="76">
        <v>38160</v>
      </c>
    </row>
    <row r="15" spans="1:6" x14ac:dyDescent="0.3">
      <c r="A15" s="75">
        <v>45304</v>
      </c>
      <c r="B15" s="76">
        <v>11918465</v>
      </c>
      <c r="C15" s="76">
        <v>12375</v>
      </c>
      <c r="D15" s="76">
        <v>13673471</v>
      </c>
      <c r="E15" s="76">
        <v>13391</v>
      </c>
      <c r="F15" s="76">
        <v>25766</v>
      </c>
    </row>
    <row r="16" spans="1:6" x14ac:dyDescent="0.3">
      <c r="A16" s="75">
        <v>45305</v>
      </c>
      <c r="B16" s="76">
        <v>11928933</v>
      </c>
      <c r="C16" s="76">
        <v>10468</v>
      </c>
      <c r="D16" s="76">
        <v>13685672</v>
      </c>
      <c r="E16" s="76">
        <v>12201</v>
      </c>
      <c r="F16" s="76">
        <v>22669</v>
      </c>
    </row>
    <row r="17" spans="1:6" x14ac:dyDescent="0.3">
      <c r="A17" s="75">
        <v>45306</v>
      </c>
      <c r="B17" s="76">
        <v>11939115</v>
      </c>
      <c r="C17" s="76">
        <v>10182</v>
      </c>
      <c r="D17" s="76">
        <v>13695572</v>
      </c>
      <c r="E17" s="76">
        <v>9900</v>
      </c>
      <c r="F17" s="76">
        <v>20082</v>
      </c>
    </row>
    <row r="18" spans="1:6" x14ac:dyDescent="0.3">
      <c r="A18" s="75">
        <v>45307</v>
      </c>
      <c r="B18" s="76">
        <v>11939115</v>
      </c>
      <c r="C18" s="76">
        <v>0</v>
      </c>
      <c r="D18" s="76">
        <v>13695572</v>
      </c>
      <c r="E18" s="76">
        <v>0</v>
      </c>
      <c r="F18" s="76">
        <v>0</v>
      </c>
    </row>
    <row r="19" spans="1:6" x14ac:dyDescent="0.3">
      <c r="A19" s="75">
        <v>45308</v>
      </c>
      <c r="B19" s="76">
        <v>11939115</v>
      </c>
      <c r="C19" s="76">
        <v>0</v>
      </c>
      <c r="D19" s="76">
        <v>13695572</v>
      </c>
      <c r="E19" s="76">
        <v>0</v>
      </c>
      <c r="F19" s="76">
        <v>0</v>
      </c>
    </row>
    <row r="20" spans="1:6" x14ac:dyDescent="0.3">
      <c r="A20" s="75">
        <v>45309</v>
      </c>
      <c r="B20" s="76">
        <v>11946550</v>
      </c>
      <c r="C20" s="76">
        <v>7435</v>
      </c>
      <c r="D20" s="76">
        <v>13704322</v>
      </c>
      <c r="E20" s="76">
        <v>8750</v>
      </c>
      <c r="F20" s="76">
        <v>16185</v>
      </c>
    </row>
    <row r="21" spans="1:6" x14ac:dyDescent="0.3">
      <c r="A21" s="75">
        <v>45310</v>
      </c>
      <c r="B21" s="76">
        <v>11953508</v>
      </c>
      <c r="C21" s="76">
        <v>6958</v>
      </c>
      <c r="D21" s="76">
        <v>13712641</v>
      </c>
      <c r="E21" s="76">
        <v>8319</v>
      </c>
      <c r="F21" s="76">
        <v>15277</v>
      </c>
    </row>
    <row r="22" spans="1:6" x14ac:dyDescent="0.3">
      <c r="A22" s="75">
        <v>45311</v>
      </c>
      <c r="B22" s="76">
        <v>11960262</v>
      </c>
      <c r="C22" s="76">
        <v>6754</v>
      </c>
      <c r="D22" s="76">
        <v>13718997</v>
      </c>
      <c r="E22" s="76">
        <v>6356</v>
      </c>
      <c r="F22" s="76">
        <v>13110</v>
      </c>
    </row>
    <row r="23" spans="1:6" x14ac:dyDescent="0.3">
      <c r="A23" s="75">
        <v>45312</v>
      </c>
      <c r="B23" s="76">
        <v>11960262</v>
      </c>
      <c r="C23" s="76">
        <v>0</v>
      </c>
      <c r="D23" s="76">
        <v>13718997</v>
      </c>
      <c r="E23" s="76">
        <v>0</v>
      </c>
      <c r="F23" s="76">
        <v>0</v>
      </c>
    </row>
    <row r="24" spans="1:6" x14ac:dyDescent="0.3">
      <c r="A24" s="75">
        <v>45313</v>
      </c>
      <c r="B24" s="76">
        <v>11966762</v>
      </c>
      <c r="C24" s="76">
        <v>6500</v>
      </c>
      <c r="D24" s="76">
        <v>13726825</v>
      </c>
      <c r="E24" s="76">
        <v>7828</v>
      </c>
      <c r="F24" s="76">
        <v>14328</v>
      </c>
    </row>
    <row r="25" spans="1:6" x14ac:dyDescent="0.3">
      <c r="A25" s="75">
        <v>45314</v>
      </c>
      <c r="B25" s="76">
        <v>11974656</v>
      </c>
      <c r="C25" s="76">
        <v>7894</v>
      </c>
      <c r="D25" s="76">
        <v>13735437</v>
      </c>
      <c r="E25" s="76">
        <v>8612</v>
      </c>
      <c r="F25" s="76">
        <v>16506</v>
      </c>
    </row>
    <row r="26" spans="1:6" x14ac:dyDescent="0.3">
      <c r="A26" s="75">
        <v>45315</v>
      </c>
      <c r="B26" s="76">
        <v>11985198</v>
      </c>
      <c r="C26" s="76">
        <v>10542</v>
      </c>
      <c r="D26" s="76">
        <v>13747272</v>
      </c>
      <c r="E26" s="76">
        <v>11835</v>
      </c>
      <c r="F26" s="76">
        <v>22377</v>
      </c>
    </row>
    <row r="27" spans="1:6" x14ac:dyDescent="0.3">
      <c r="A27" s="75">
        <v>45316</v>
      </c>
      <c r="B27" s="76">
        <v>11996129</v>
      </c>
      <c r="C27" s="76">
        <v>10931</v>
      </c>
      <c r="D27" s="76">
        <v>13758575</v>
      </c>
      <c r="E27" s="76">
        <v>11303</v>
      </c>
      <c r="F27" s="76">
        <v>22234</v>
      </c>
    </row>
    <row r="28" spans="1:6" x14ac:dyDescent="0.3">
      <c r="A28" s="75">
        <v>45317</v>
      </c>
      <c r="B28" s="76">
        <v>12006188</v>
      </c>
      <c r="C28" s="76">
        <v>10059</v>
      </c>
      <c r="D28" s="76">
        <v>13770433</v>
      </c>
      <c r="E28" s="76">
        <v>11858</v>
      </c>
      <c r="F28" s="76">
        <v>21917</v>
      </c>
    </row>
    <row r="29" spans="1:6" x14ac:dyDescent="0.3">
      <c r="A29" s="75">
        <v>45318</v>
      </c>
      <c r="B29" s="76">
        <v>12016688</v>
      </c>
      <c r="C29" s="76">
        <v>10500</v>
      </c>
      <c r="D29" s="76">
        <v>13782286</v>
      </c>
      <c r="E29" s="76">
        <v>11853</v>
      </c>
      <c r="F29" s="76">
        <v>22353</v>
      </c>
    </row>
    <row r="30" spans="1:6" x14ac:dyDescent="0.3">
      <c r="A30" s="75">
        <v>45319</v>
      </c>
      <c r="B30" s="76">
        <v>12027188</v>
      </c>
      <c r="C30" s="76">
        <v>10500</v>
      </c>
      <c r="D30" s="76">
        <v>13794606</v>
      </c>
      <c r="E30" s="76">
        <v>12320</v>
      </c>
      <c r="F30" s="76">
        <v>22820</v>
      </c>
    </row>
    <row r="31" spans="1:6" x14ac:dyDescent="0.3">
      <c r="A31" s="75">
        <v>45320</v>
      </c>
      <c r="B31" s="76">
        <v>12038181</v>
      </c>
      <c r="C31" s="76">
        <v>10993</v>
      </c>
      <c r="D31" s="76">
        <v>13806667</v>
      </c>
      <c r="E31" s="76">
        <v>12061</v>
      </c>
      <c r="F31" s="76">
        <v>23054</v>
      </c>
    </row>
    <row r="32" spans="1:6" x14ac:dyDescent="0.3">
      <c r="A32" s="75">
        <v>45321</v>
      </c>
      <c r="B32" s="76">
        <v>12046527</v>
      </c>
      <c r="C32" s="76">
        <v>8346</v>
      </c>
      <c r="D32" s="76">
        <v>13815627</v>
      </c>
      <c r="E32" s="76">
        <v>8960</v>
      </c>
      <c r="F32" s="76">
        <v>17306</v>
      </c>
    </row>
    <row r="33" spans="1:6" x14ac:dyDescent="0.3">
      <c r="A33" s="75">
        <v>45322</v>
      </c>
      <c r="B33" s="76">
        <v>12058810</v>
      </c>
      <c r="C33" s="76">
        <v>12283</v>
      </c>
      <c r="D33" s="76">
        <v>13828236</v>
      </c>
      <c r="E33" s="76">
        <v>12609</v>
      </c>
      <c r="F33" s="76">
        <v>24892</v>
      </c>
    </row>
    <row r="34" spans="1:6" x14ac:dyDescent="0.3">
      <c r="A34" s="77" t="s">
        <v>96</v>
      </c>
      <c r="B34" s="71"/>
      <c r="C34" s="71"/>
      <c r="D34" s="71"/>
      <c r="E34" s="71"/>
      <c r="F34" s="78">
        <f>SUM(F3:F33)</f>
        <v>420829</v>
      </c>
    </row>
    <row r="35" spans="1:6" x14ac:dyDescent="0.3">
      <c r="A35" s="77" t="s">
        <v>97</v>
      </c>
      <c r="B35" s="71"/>
      <c r="C35" s="71"/>
      <c r="D35" s="71"/>
      <c r="E35" s="71"/>
      <c r="F35" s="78">
        <f>ROUND(AVERAGE(F3:F33),0)</f>
        <v>13575</v>
      </c>
    </row>
    <row r="36" spans="1:6" x14ac:dyDescent="0.3">
      <c r="A36" s="77" t="s">
        <v>98</v>
      </c>
      <c r="B36" s="71"/>
      <c r="C36" s="71"/>
      <c r="D36" s="71"/>
      <c r="E36" s="71"/>
      <c r="F36" s="78">
        <f>IFERROR(ROUND(AVERAGEIF(F3:F33,"&gt;0"),0),0)</f>
        <v>22149</v>
      </c>
    </row>
  </sheetData>
  <mergeCells count="4">
    <mergeCell ref="A1:F1"/>
    <mergeCell ref="A34:E34"/>
    <mergeCell ref="A35:E35"/>
    <mergeCell ref="A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4C10-90FA-4540-A162-9374F4AA617A}">
  <dimension ref="A2:J20"/>
  <sheetViews>
    <sheetView workbookViewId="0">
      <selection activeCell="I26" sqref="I26"/>
    </sheetView>
  </sheetViews>
  <sheetFormatPr defaultColWidth="9.28515625" defaultRowHeight="15" x14ac:dyDescent="0.25"/>
  <cols>
    <col min="1" max="1" width="16.7109375" customWidth="1"/>
    <col min="2" max="10" width="7.7109375" customWidth="1"/>
    <col min="11" max="11" width="12.7109375" customWidth="1"/>
    <col min="13" max="13" width="10.28515625" customWidth="1"/>
    <col min="14" max="14" width="12.42578125" customWidth="1"/>
  </cols>
  <sheetData>
    <row r="2" spans="1:10" ht="18.75" x14ac:dyDescent="0.25">
      <c r="A2" s="14" t="s">
        <v>33</v>
      </c>
      <c r="B2" s="32" t="s">
        <v>47</v>
      </c>
      <c r="C2" s="32"/>
      <c r="D2" s="32"/>
      <c r="E2" s="32"/>
      <c r="F2" s="32"/>
      <c r="G2" s="32"/>
      <c r="H2" s="32"/>
      <c r="I2" s="32"/>
      <c r="J2" s="32"/>
    </row>
    <row r="3" spans="1:10" x14ac:dyDescent="0.25">
      <c r="A3" s="14"/>
      <c r="B3" s="18" t="s">
        <v>3</v>
      </c>
      <c r="C3" s="18" t="s">
        <v>35</v>
      </c>
      <c r="D3" s="18" t="s">
        <v>36</v>
      </c>
      <c r="E3" s="18" t="s">
        <v>48</v>
      </c>
      <c r="F3" s="18" t="s">
        <v>49</v>
      </c>
      <c r="G3" s="18" t="s">
        <v>50</v>
      </c>
      <c r="H3" s="33" t="s">
        <v>51</v>
      </c>
      <c r="I3" s="33" t="s">
        <v>52</v>
      </c>
      <c r="J3" s="18" t="s">
        <v>40</v>
      </c>
    </row>
    <row r="4" spans="1:10" x14ac:dyDescent="0.25">
      <c r="A4" s="19" t="s">
        <v>1</v>
      </c>
      <c r="B4" s="20"/>
      <c r="C4" s="20" t="s">
        <v>41</v>
      </c>
      <c r="D4" s="20" t="s">
        <v>2</v>
      </c>
      <c r="E4" s="20" t="s">
        <v>2</v>
      </c>
      <c r="F4" s="20" t="s">
        <v>2</v>
      </c>
      <c r="G4" s="20" t="s">
        <v>2</v>
      </c>
      <c r="H4" s="9" t="s">
        <v>2</v>
      </c>
      <c r="I4" s="9" t="s">
        <v>2</v>
      </c>
      <c r="J4" s="20" t="s">
        <v>2</v>
      </c>
    </row>
    <row r="5" spans="1:10" x14ac:dyDescent="0.25">
      <c r="A5" s="19" t="s">
        <v>42</v>
      </c>
      <c r="B5" s="34"/>
      <c r="C5" s="34"/>
      <c r="D5" s="34"/>
      <c r="E5" s="34"/>
      <c r="F5" s="34"/>
      <c r="G5" s="34"/>
      <c r="H5" s="34"/>
      <c r="I5" s="34"/>
      <c r="J5" s="34"/>
    </row>
    <row r="6" spans="1:10" x14ac:dyDescent="0.25">
      <c r="A6" s="24">
        <v>45484</v>
      </c>
      <c r="B6" s="25">
        <v>7.62</v>
      </c>
      <c r="C6" s="26">
        <v>20.9</v>
      </c>
      <c r="D6" s="25">
        <v>5.26</v>
      </c>
      <c r="E6" s="27">
        <v>4</v>
      </c>
      <c r="F6" s="26">
        <v>12</v>
      </c>
      <c r="G6" s="26">
        <v>45.7</v>
      </c>
      <c r="H6" s="35">
        <v>0.52</v>
      </c>
      <c r="I6" s="36">
        <f t="shared" ref="I6:I18" si="0">F6+G6+H6</f>
        <v>58.220000000000006</v>
      </c>
      <c r="J6" s="37">
        <v>198</v>
      </c>
    </row>
    <row r="7" spans="1:10" x14ac:dyDescent="0.25">
      <c r="A7" s="24">
        <v>45511.447916666664</v>
      </c>
      <c r="B7" s="25" t="s">
        <v>43</v>
      </c>
      <c r="C7" s="26">
        <v>19.8</v>
      </c>
      <c r="D7" s="25">
        <v>5.72</v>
      </c>
      <c r="E7" s="27">
        <v>4</v>
      </c>
      <c r="F7" s="26">
        <v>0.2</v>
      </c>
      <c r="G7" s="26">
        <v>44</v>
      </c>
      <c r="H7" s="35">
        <v>0.3</v>
      </c>
      <c r="I7" s="36">
        <f t="shared" si="0"/>
        <v>44.5</v>
      </c>
      <c r="J7" s="37">
        <v>167</v>
      </c>
    </row>
    <row r="8" spans="1:10" x14ac:dyDescent="0.25">
      <c r="A8" s="24">
        <v>45539</v>
      </c>
      <c r="B8" s="25">
        <v>7.11</v>
      </c>
      <c r="C8" s="26">
        <v>21.1</v>
      </c>
      <c r="D8" s="25">
        <v>5.63</v>
      </c>
      <c r="E8" s="27">
        <v>4</v>
      </c>
      <c r="F8" s="26">
        <v>0.6</v>
      </c>
      <c r="G8" s="26">
        <v>62.7</v>
      </c>
      <c r="H8" s="35">
        <v>0.3</v>
      </c>
      <c r="I8" s="36">
        <f t="shared" si="0"/>
        <v>63.6</v>
      </c>
      <c r="J8" s="37">
        <v>108</v>
      </c>
    </row>
    <row r="9" spans="1:10" x14ac:dyDescent="0.25">
      <c r="A9" s="24">
        <v>45567</v>
      </c>
      <c r="B9" s="25" t="s">
        <v>43</v>
      </c>
      <c r="C9" s="26" t="s">
        <v>43</v>
      </c>
      <c r="D9" s="25" t="s">
        <v>43</v>
      </c>
      <c r="E9" s="27">
        <v>4</v>
      </c>
      <c r="F9" s="26">
        <v>0.9</v>
      </c>
      <c r="G9" s="26">
        <v>76</v>
      </c>
      <c r="H9" s="35">
        <v>0.3</v>
      </c>
      <c r="I9" s="36">
        <f t="shared" si="0"/>
        <v>77.2</v>
      </c>
      <c r="J9" s="37">
        <v>67</v>
      </c>
    </row>
    <row r="10" spans="1:10" x14ac:dyDescent="0.25">
      <c r="A10" s="24">
        <v>45609</v>
      </c>
      <c r="B10" s="25" t="s">
        <v>43</v>
      </c>
      <c r="C10" s="26">
        <v>5.68</v>
      </c>
      <c r="D10" s="25">
        <v>14</v>
      </c>
      <c r="E10" s="27">
        <v>4</v>
      </c>
      <c r="F10" s="26">
        <v>1.6</v>
      </c>
      <c r="G10" s="26">
        <v>88</v>
      </c>
      <c r="H10" s="35">
        <v>0.3</v>
      </c>
      <c r="I10" s="36">
        <f t="shared" si="0"/>
        <v>89.899999999999991</v>
      </c>
      <c r="J10" s="37">
        <v>47</v>
      </c>
    </row>
    <row r="11" spans="1:10" x14ac:dyDescent="0.25">
      <c r="A11" s="24">
        <v>45637</v>
      </c>
      <c r="B11" s="25" t="s">
        <v>43</v>
      </c>
      <c r="C11" s="26">
        <v>6.3</v>
      </c>
      <c r="D11" s="25">
        <v>12.3</v>
      </c>
      <c r="E11" s="27">
        <v>4</v>
      </c>
      <c r="F11" s="26">
        <v>0.9</v>
      </c>
      <c r="G11" s="26">
        <v>80.400000000000006</v>
      </c>
      <c r="H11" s="35">
        <v>0.3</v>
      </c>
      <c r="I11" s="36">
        <f t="shared" si="0"/>
        <v>81.600000000000009</v>
      </c>
      <c r="J11" s="37">
        <v>52</v>
      </c>
    </row>
    <row r="12" spans="1:10" x14ac:dyDescent="0.25">
      <c r="A12" s="24">
        <v>45666</v>
      </c>
      <c r="B12" s="25" t="s">
        <v>43</v>
      </c>
      <c r="C12" s="26">
        <v>7.13</v>
      </c>
      <c r="D12" s="25">
        <v>7.6</v>
      </c>
      <c r="E12" s="27">
        <v>4</v>
      </c>
      <c r="F12" s="26">
        <v>0.7</v>
      </c>
      <c r="G12" s="26">
        <v>47.8</v>
      </c>
      <c r="H12" s="35">
        <v>0.3</v>
      </c>
      <c r="I12" s="36">
        <f t="shared" si="0"/>
        <v>48.8</v>
      </c>
      <c r="J12" s="37">
        <v>115</v>
      </c>
    </row>
    <row r="13" spans="1:10" x14ac:dyDescent="0.25">
      <c r="A13" s="24">
        <v>45693</v>
      </c>
      <c r="B13" s="25" t="s">
        <v>44</v>
      </c>
      <c r="C13" s="26">
        <v>6.28</v>
      </c>
      <c r="D13" s="25">
        <v>8.8000000000000007</v>
      </c>
      <c r="E13" s="27">
        <v>20</v>
      </c>
      <c r="F13" s="26">
        <v>1</v>
      </c>
      <c r="G13" s="26">
        <v>49</v>
      </c>
      <c r="H13" s="35">
        <v>0.3</v>
      </c>
      <c r="I13" s="36">
        <f t="shared" si="0"/>
        <v>50.3</v>
      </c>
      <c r="J13" s="37">
        <v>159</v>
      </c>
    </row>
    <row r="14" spans="1:10" x14ac:dyDescent="0.25">
      <c r="A14" s="24">
        <v>45721</v>
      </c>
      <c r="B14" s="25" t="s">
        <v>43</v>
      </c>
      <c r="C14" s="26" t="s">
        <v>43</v>
      </c>
      <c r="D14" s="25" t="s">
        <v>43</v>
      </c>
      <c r="E14" s="27">
        <v>4</v>
      </c>
      <c r="F14" s="26">
        <v>1.6</v>
      </c>
      <c r="G14" s="26">
        <v>50.2</v>
      </c>
      <c r="H14" s="35">
        <v>0.3</v>
      </c>
      <c r="I14" s="36">
        <f t="shared" si="0"/>
        <v>52.1</v>
      </c>
      <c r="J14" s="37">
        <v>153</v>
      </c>
    </row>
    <row r="15" spans="1:10" x14ac:dyDescent="0.25">
      <c r="A15" s="24">
        <v>45749.5</v>
      </c>
      <c r="B15" s="25">
        <v>7.49</v>
      </c>
      <c r="C15" s="26">
        <v>8.9</v>
      </c>
      <c r="D15" s="25">
        <v>5.84</v>
      </c>
      <c r="E15" s="27">
        <v>10</v>
      </c>
      <c r="F15" s="26">
        <v>4.2</v>
      </c>
      <c r="G15" s="26">
        <v>0.06</v>
      </c>
      <c r="H15" s="35">
        <v>0.3</v>
      </c>
      <c r="I15" s="36">
        <f t="shared" si="0"/>
        <v>4.5599999999999996</v>
      </c>
      <c r="J15" s="37">
        <v>189</v>
      </c>
    </row>
    <row r="16" spans="1:10" x14ac:dyDescent="0.25">
      <c r="A16" s="24">
        <v>45791</v>
      </c>
      <c r="B16" s="25">
        <v>5.8</v>
      </c>
      <c r="C16" s="26">
        <v>5.73</v>
      </c>
      <c r="D16" s="25">
        <v>15.9</v>
      </c>
      <c r="E16" s="27">
        <v>4</v>
      </c>
      <c r="F16" s="26">
        <v>5.8</v>
      </c>
      <c r="G16" s="26">
        <v>46.4</v>
      </c>
      <c r="H16" s="35">
        <v>0.3</v>
      </c>
      <c r="I16" s="36">
        <f t="shared" si="0"/>
        <v>52.499999999999993</v>
      </c>
      <c r="J16" s="37">
        <v>176</v>
      </c>
    </row>
    <row r="17" spans="1:10" x14ac:dyDescent="0.25">
      <c r="A17" s="24">
        <v>45819</v>
      </c>
      <c r="B17" s="25" t="s">
        <v>43</v>
      </c>
      <c r="C17" s="26" t="s">
        <v>43</v>
      </c>
      <c r="D17" s="25" t="s">
        <v>43</v>
      </c>
      <c r="E17" s="27">
        <v>4</v>
      </c>
      <c r="F17" s="26">
        <v>3.6</v>
      </c>
      <c r="G17" s="26">
        <v>48.3</v>
      </c>
      <c r="H17" s="35">
        <v>0.3</v>
      </c>
      <c r="I17" s="36">
        <f t="shared" si="0"/>
        <v>52.199999999999996</v>
      </c>
      <c r="J17" s="37">
        <v>157</v>
      </c>
    </row>
    <row r="18" spans="1:10" x14ac:dyDescent="0.25">
      <c r="A18" s="24">
        <v>45847.416666666664</v>
      </c>
      <c r="B18" s="25"/>
      <c r="C18" s="26"/>
      <c r="D18" s="25"/>
      <c r="E18" s="27">
        <v>4</v>
      </c>
      <c r="F18" s="26">
        <v>3.6</v>
      </c>
      <c r="G18" s="26">
        <v>23.8</v>
      </c>
      <c r="H18" s="35">
        <v>0.3</v>
      </c>
      <c r="I18" s="36">
        <f t="shared" si="0"/>
        <v>27.700000000000003</v>
      </c>
      <c r="J18" s="37">
        <v>248</v>
      </c>
    </row>
    <row r="19" spans="1:10" x14ac:dyDescent="0.25">
      <c r="A19" s="28" t="s">
        <v>45</v>
      </c>
      <c r="B19" s="29">
        <f ca="1">IFERROR(AVERAGE(OFFSET(B4,2,0):OFFSET(B19,-1,0)),"-")</f>
        <v>7.0049999999999999</v>
      </c>
      <c r="C19" s="30">
        <f ca="1">IFERROR(AVERAGE(OFFSET(C4,2,0):OFFSET(C19,-1,0)),"-")</f>
        <v>11.313333333333334</v>
      </c>
      <c r="D19" s="29">
        <f ca="1">IFERROR(AVERAGE(OFFSET(D4,2,0):OFFSET(D19,-1,0)),"-")</f>
        <v>9.0055555555555564</v>
      </c>
      <c r="E19" s="31">
        <f ca="1">IFERROR(AVERAGE(OFFSET(E4,2,0):OFFSET(E19,-1,0)),"-")</f>
        <v>5.6923076923076925</v>
      </c>
      <c r="F19" s="30">
        <f ca="1">IFERROR(AVERAGE(OFFSET(F4,2,0):OFFSET(F19,-1,0)),"-")</f>
        <v>2.8230769230769233</v>
      </c>
      <c r="G19" s="30">
        <f ca="1">IFERROR(AVERAGE(OFFSET(G4,2,0):OFFSET(G19,-1,0)),"-")</f>
        <v>50.950769230769211</v>
      </c>
      <c r="H19" s="29">
        <f ca="1">IFERROR(AVERAGE(OFFSET(H4,2,0):OFFSET(H19,-1,0)),"-")</f>
        <v>0.31692307692307686</v>
      </c>
      <c r="I19" s="30">
        <f ca="1">IFERROR(AVERAGE(OFFSET(I4,2,0):OFFSET(I19,-1,0)),"-")</f>
        <v>54.090769230769233</v>
      </c>
      <c r="J19" s="31">
        <f ca="1">IFERROR(AVERAGE(OFFSET(J4,2,0):OFFSET(J19,-1,0)),"-")</f>
        <v>141.23076923076923</v>
      </c>
    </row>
    <row r="20" spans="1:10" x14ac:dyDescent="0.25">
      <c r="A20" s="28" t="s">
        <v>46</v>
      </c>
      <c r="B20" s="29">
        <f ca="1">IFERROR(MEDIAN(OFFSET(B4,2,0):OFFSET(B20,-2,0)),"-")</f>
        <v>7.3000000000000007</v>
      </c>
      <c r="C20" s="30">
        <f ca="1">IFERROR(MEDIAN(OFFSET(C4,2,0):OFFSET(C20,-2,0)),"-")</f>
        <v>7.13</v>
      </c>
      <c r="D20" s="29">
        <f ca="1">IFERROR(MEDIAN(OFFSET(D4,2,0):OFFSET(D20,-2,0)),"-")</f>
        <v>7.6</v>
      </c>
      <c r="E20" s="31">
        <f ca="1">IFERROR(MEDIAN(OFFSET(E4,2,0):OFFSET(E20,-2,0)),"-")</f>
        <v>4</v>
      </c>
      <c r="F20" s="30">
        <f ca="1">IFERROR(MEDIAN(OFFSET(F4,2,0):OFFSET(F20,-2,0)),"-")</f>
        <v>1.6</v>
      </c>
      <c r="G20" s="30">
        <f ca="1">IFERROR(MEDIAN(OFFSET(G4,2,0):OFFSET(G20,-2,0)),"-")</f>
        <v>48.3</v>
      </c>
      <c r="H20" s="29">
        <f ca="1">IFERROR(MEDIAN(OFFSET(H4,2,0):OFFSET(H20,-2,0)),"-")</f>
        <v>0.3</v>
      </c>
      <c r="I20" s="30">
        <f ca="1">IFERROR(MEDIAN(OFFSET(I4,2,0):OFFSET(I20,-2,0)),"-")</f>
        <v>52.199999999999996</v>
      </c>
      <c r="J20" s="31">
        <f ca="1">IFERROR(MEDIAN(OFFSET(J4,2,0):OFFSET(J20,-2,0)),"-")</f>
        <v>157</v>
      </c>
    </row>
  </sheetData>
  <mergeCells count="3">
    <mergeCell ref="A2:A3"/>
    <mergeCell ref="B2:J2"/>
    <mergeCell ref="B5:J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9867-C8D9-4653-92C5-A7EC25F1F67E}">
  <dimension ref="A1:Z36"/>
  <sheetViews>
    <sheetView workbookViewId="0">
      <selection sqref="A1:D3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December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45261</v>
      </c>
      <c r="B3" s="76">
        <v>476541</v>
      </c>
      <c r="C3" s="76">
        <v>12212</v>
      </c>
      <c r="D3" s="76">
        <v>12212</v>
      </c>
    </row>
    <row r="4" spans="1:4" x14ac:dyDescent="0.3">
      <c r="A4" s="75">
        <v>45262</v>
      </c>
      <c r="B4" s="76">
        <v>483622</v>
      </c>
      <c r="C4" s="76">
        <v>7081</v>
      </c>
      <c r="D4" s="76">
        <v>7081</v>
      </c>
    </row>
    <row r="5" spans="1:4" x14ac:dyDescent="0.3">
      <c r="A5" s="75">
        <v>45263</v>
      </c>
      <c r="B5" s="76">
        <v>483622</v>
      </c>
      <c r="C5" s="76">
        <v>0</v>
      </c>
      <c r="D5" s="76">
        <v>0</v>
      </c>
    </row>
    <row r="6" spans="1:4" x14ac:dyDescent="0.3">
      <c r="A6" s="75">
        <v>45264</v>
      </c>
      <c r="B6" s="76">
        <v>492219</v>
      </c>
      <c r="C6" s="76">
        <v>8597</v>
      </c>
      <c r="D6" s="76">
        <v>8597</v>
      </c>
    </row>
    <row r="7" spans="1:4" x14ac:dyDescent="0.3">
      <c r="A7" s="75">
        <v>45265</v>
      </c>
      <c r="B7" s="76">
        <v>507234</v>
      </c>
      <c r="C7" s="76">
        <v>15015</v>
      </c>
      <c r="D7" s="76">
        <v>15015</v>
      </c>
    </row>
    <row r="8" spans="1:4" x14ac:dyDescent="0.3">
      <c r="A8" s="75">
        <v>45266</v>
      </c>
      <c r="B8" s="76">
        <v>522539</v>
      </c>
      <c r="C8" s="76">
        <v>15305</v>
      </c>
      <c r="D8" s="76">
        <v>15305</v>
      </c>
    </row>
    <row r="9" spans="1:4" x14ac:dyDescent="0.3">
      <c r="A9" s="75">
        <v>45267</v>
      </c>
      <c r="B9" s="76">
        <v>536561</v>
      </c>
      <c r="C9" s="76">
        <v>14022</v>
      </c>
      <c r="D9" s="76">
        <v>14022</v>
      </c>
    </row>
    <row r="10" spans="1:4" x14ac:dyDescent="0.3">
      <c r="A10" s="75">
        <v>45268</v>
      </c>
      <c r="B10" s="76">
        <v>549731</v>
      </c>
      <c r="C10" s="76">
        <v>13170</v>
      </c>
      <c r="D10" s="76">
        <v>13170</v>
      </c>
    </row>
    <row r="11" spans="1:4" x14ac:dyDescent="0.3">
      <c r="A11" s="75">
        <v>45269</v>
      </c>
      <c r="B11" s="76">
        <v>562560</v>
      </c>
      <c r="C11" s="76">
        <v>12829</v>
      </c>
      <c r="D11" s="76">
        <v>12829</v>
      </c>
    </row>
    <row r="12" spans="1:4" x14ac:dyDescent="0.3">
      <c r="A12" s="75">
        <v>45270</v>
      </c>
      <c r="B12" s="76">
        <v>574934</v>
      </c>
      <c r="C12" s="76">
        <v>12374</v>
      </c>
      <c r="D12" s="76">
        <v>12374</v>
      </c>
    </row>
    <row r="13" spans="1:4" x14ac:dyDescent="0.3">
      <c r="A13" s="75">
        <v>45271</v>
      </c>
      <c r="B13" s="76">
        <v>582053</v>
      </c>
      <c r="C13" s="76">
        <v>7119</v>
      </c>
      <c r="D13" s="76">
        <v>7119</v>
      </c>
    </row>
    <row r="14" spans="1:4" x14ac:dyDescent="0.3">
      <c r="A14" s="75">
        <v>45272</v>
      </c>
      <c r="B14" s="76">
        <v>594106</v>
      </c>
      <c r="C14" s="76">
        <v>12053</v>
      </c>
      <c r="D14" s="76">
        <v>12053</v>
      </c>
    </row>
    <row r="15" spans="1:4" x14ac:dyDescent="0.3">
      <c r="A15" s="75">
        <v>45273</v>
      </c>
      <c r="B15" s="76">
        <v>607966</v>
      </c>
      <c r="C15" s="76">
        <v>13860</v>
      </c>
      <c r="D15" s="76">
        <v>13860</v>
      </c>
    </row>
    <row r="16" spans="1:4" x14ac:dyDescent="0.3">
      <c r="A16" s="75">
        <v>45274</v>
      </c>
      <c r="B16" s="76">
        <v>618384</v>
      </c>
      <c r="C16" s="76">
        <v>10418</v>
      </c>
      <c r="D16" s="76">
        <v>10418</v>
      </c>
    </row>
    <row r="17" spans="1:4" x14ac:dyDescent="0.3">
      <c r="A17" s="75">
        <v>45275</v>
      </c>
      <c r="B17" s="76">
        <v>631186</v>
      </c>
      <c r="C17" s="76">
        <v>12802</v>
      </c>
      <c r="D17" s="76">
        <v>12802</v>
      </c>
    </row>
    <row r="18" spans="1:4" x14ac:dyDescent="0.3">
      <c r="A18" s="75">
        <v>45276</v>
      </c>
      <c r="B18" s="76">
        <v>644884</v>
      </c>
      <c r="C18" s="76">
        <v>13698</v>
      </c>
      <c r="D18" s="76">
        <v>13698</v>
      </c>
    </row>
    <row r="19" spans="1:4" x14ac:dyDescent="0.3">
      <c r="A19" s="75">
        <v>45277</v>
      </c>
      <c r="B19" s="76">
        <v>649488</v>
      </c>
      <c r="C19" s="76">
        <v>4604</v>
      </c>
      <c r="D19" s="76">
        <v>4604</v>
      </c>
    </row>
    <row r="20" spans="1:4" x14ac:dyDescent="0.3">
      <c r="A20" s="75">
        <v>45278</v>
      </c>
      <c r="B20" s="76">
        <v>653129</v>
      </c>
      <c r="C20" s="76">
        <v>3641</v>
      </c>
      <c r="D20" s="76">
        <v>3641</v>
      </c>
    </row>
    <row r="21" spans="1:4" x14ac:dyDescent="0.3">
      <c r="A21" s="75">
        <v>45279</v>
      </c>
      <c r="B21" s="76">
        <v>666858</v>
      </c>
      <c r="C21" s="76">
        <v>13729</v>
      </c>
      <c r="D21" s="76">
        <v>13729</v>
      </c>
    </row>
    <row r="22" spans="1:4" x14ac:dyDescent="0.3">
      <c r="A22" s="75">
        <v>45280</v>
      </c>
      <c r="B22" s="76">
        <v>679748</v>
      </c>
      <c r="C22" s="76">
        <v>12890</v>
      </c>
      <c r="D22" s="76">
        <v>12890</v>
      </c>
    </row>
    <row r="23" spans="1:4" x14ac:dyDescent="0.3">
      <c r="A23" s="75">
        <v>45281</v>
      </c>
      <c r="B23" s="76">
        <v>689125</v>
      </c>
      <c r="C23" s="76">
        <v>9377</v>
      </c>
      <c r="D23" s="76">
        <v>9377</v>
      </c>
    </row>
    <row r="24" spans="1:4" x14ac:dyDescent="0.3">
      <c r="A24" s="75">
        <v>45282</v>
      </c>
      <c r="B24" s="76">
        <v>698812</v>
      </c>
      <c r="C24" s="76">
        <v>9687</v>
      </c>
      <c r="D24" s="76">
        <v>9687</v>
      </c>
    </row>
    <row r="25" spans="1:4" x14ac:dyDescent="0.3">
      <c r="A25" s="75">
        <v>45283</v>
      </c>
      <c r="B25" s="76">
        <v>705352</v>
      </c>
      <c r="C25" s="76">
        <v>6540</v>
      </c>
      <c r="D25" s="76">
        <v>6540</v>
      </c>
    </row>
    <row r="26" spans="1:4" x14ac:dyDescent="0.3">
      <c r="A26" s="75">
        <v>45284</v>
      </c>
      <c r="B26" s="76">
        <v>708761</v>
      </c>
      <c r="C26" s="76">
        <v>3409</v>
      </c>
      <c r="D26" s="76">
        <v>3409</v>
      </c>
    </row>
    <row r="27" spans="1:4" x14ac:dyDescent="0.3">
      <c r="A27" s="75">
        <v>45285</v>
      </c>
      <c r="B27" s="76">
        <v>710398</v>
      </c>
      <c r="C27" s="76">
        <v>1637</v>
      </c>
      <c r="D27" s="76">
        <v>1637</v>
      </c>
    </row>
    <row r="28" spans="1:4" x14ac:dyDescent="0.3">
      <c r="A28" s="75">
        <v>45286</v>
      </c>
      <c r="B28" s="76">
        <v>712726</v>
      </c>
      <c r="C28" s="76">
        <v>2328</v>
      </c>
      <c r="D28" s="76">
        <v>2328</v>
      </c>
    </row>
    <row r="29" spans="1:4" x14ac:dyDescent="0.3">
      <c r="A29" s="75">
        <v>45287</v>
      </c>
      <c r="B29" s="76">
        <v>716049</v>
      </c>
      <c r="C29" s="76">
        <v>3323</v>
      </c>
      <c r="D29" s="76">
        <v>3323</v>
      </c>
    </row>
    <row r="30" spans="1:4" x14ac:dyDescent="0.3">
      <c r="A30" s="75">
        <v>45288</v>
      </c>
      <c r="B30" s="76">
        <v>717813</v>
      </c>
      <c r="C30" s="76">
        <v>1764</v>
      </c>
      <c r="D30" s="76">
        <v>1764</v>
      </c>
    </row>
    <row r="31" spans="1:4" x14ac:dyDescent="0.3">
      <c r="A31" s="75">
        <v>45289</v>
      </c>
      <c r="B31" s="76">
        <v>717813</v>
      </c>
      <c r="C31" s="76">
        <v>0</v>
      </c>
      <c r="D31" s="76">
        <v>0</v>
      </c>
    </row>
    <row r="32" spans="1:4" x14ac:dyDescent="0.3">
      <c r="A32" s="75">
        <v>45290</v>
      </c>
      <c r="B32" s="76">
        <v>717813</v>
      </c>
      <c r="C32" s="76">
        <v>0</v>
      </c>
      <c r="D32" s="76">
        <v>0</v>
      </c>
    </row>
    <row r="33" spans="1:4" x14ac:dyDescent="0.3">
      <c r="A33" s="75">
        <v>45291</v>
      </c>
      <c r="B33" s="76">
        <v>717813</v>
      </c>
      <c r="C33" s="76">
        <v>0</v>
      </c>
      <c r="D33" s="76">
        <v>0</v>
      </c>
    </row>
    <row r="34" spans="1:4" x14ac:dyDescent="0.3">
      <c r="A34" s="77" t="s">
        <v>96</v>
      </c>
      <c r="B34" s="71"/>
      <c r="C34" s="71"/>
      <c r="D34" s="78">
        <f>SUM(D3:D33)</f>
        <v>253484</v>
      </c>
    </row>
    <row r="35" spans="1:4" x14ac:dyDescent="0.3">
      <c r="A35" s="77" t="s">
        <v>97</v>
      </c>
      <c r="B35" s="71"/>
      <c r="C35" s="71"/>
      <c r="D35" s="78">
        <f>ROUND(AVERAGE(D3:D33),0)</f>
        <v>8177</v>
      </c>
    </row>
    <row r="36" spans="1:4" x14ac:dyDescent="0.3">
      <c r="A36" s="77" t="s">
        <v>98</v>
      </c>
      <c r="B36" s="71"/>
      <c r="C36" s="71"/>
      <c r="D36" s="78">
        <f>IFERROR(ROUND(AVERAGEIF(D3:D33,"&gt;0"),0),0)</f>
        <v>9388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F0D4-6DF7-485E-98A1-F7D646A1097E}">
  <dimension ref="A1:Z36"/>
  <sheetViews>
    <sheetView workbookViewId="0">
      <selection activeCell="I38" sqref="I38"/>
    </sheetView>
  </sheetViews>
  <sheetFormatPr defaultRowHeight="15.75" x14ac:dyDescent="0.3"/>
  <cols>
    <col min="1" max="1" width="16.7109375" style="79" customWidth="1"/>
    <col min="2" max="2" width="21" style="72" hidden="1" customWidth="1"/>
    <col min="3" max="3" width="21" style="72" customWidth="1"/>
    <col min="4" max="4" width="21" style="72" hidden="1" customWidth="1"/>
    <col min="5" max="6" width="21" style="72" customWidth="1"/>
    <col min="7" max="26" width="9.140625" style="72"/>
  </cols>
  <sheetData>
    <row r="1" spans="1:6" ht="18.75" x14ac:dyDescent="0.35">
      <c r="A1" s="70" t="str">
        <f ca="1">_xlfn.CONCAT(TEXT(OFFSET(A2,2,0), "MMMM YYYY"), " Daily Flow")</f>
        <v>December 2023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45261</v>
      </c>
      <c r="B3" s="76">
        <v>11694644</v>
      </c>
      <c r="C3" s="76">
        <v>7356</v>
      </c>
      <c r="D3" s="76">
        <v>13415610</v>
      </c>
      <c r="E3" s="76">
        <v>7938</v>
      </c>
      <c r="F3" s="76">
        <v>15294</v>
      </c>
    </row>
    <row r="4" spans="1:6" x14ac:dyDescent="0.3">
      <c r="A4" s="75">
        <v>45262</v>
      </c>
      <c r="B4" s="76">
        <v>11698644</v>
      </c>
      <c r="C4" s="76">
        <v>4000</v>
      </c>
      <c r="D4" s="76">
        <v>13420902</v>
      </c>
      <c r="E4" s="76">
        <v>5292</v>
      </c>
      <c r="F4" s="76">
        <v>9292</v>
      </c>
    </row>
    <row r="5" spans="1:6" x14ac:dyDescent="0.3">
      <c r="A5" s="75">
        <v>45263</v>
      </c>
      <c r="B5" s="76">
        <v>11698644</v>
      </c>
      <c r="C5" s="76">
        <v>0</v>
      </c>
      <c r="D5" s="76">
        <v>13421462</v>
      </c>
      <c r="E5" s="76">
        <v>560</v>
      </c>
      <c r="F5" s="76">
        <v>560</v>
      </c>
    </row>
    <row r="6" spans="1:6" x14ac:dyDescent="0.3">
      <c r="A6" s="75">
        <v>45264</v>
      </c>
      <c r="B6" s="76">
        <v>11704144</v>
      </c>
      <c r="C6" s="76">
        <v>5500</v>
      </c>
      <c r="D6" s="76">
        <v>13427965</v>
      </c>
      <c r="E6" s="76">
        <v>6503</v>
      </c>
      <c r="F6" s="76">
        <v>12003</v>
      </c>
    </row>
    <row r="7" spans="1:6" x14ac:dyDescent="0.3">
      <c r="A7" s="75">
        <v>45265</v>
      </c>
      <c r="B7" s="76">
        <v>11711144</v>
      </c>
      <c r="C7" s="76">
        <v>7000</v>
      </c>
      <c r="D7" s="76">
        <v>13436808</v>
      </c>
      <c r="E7" s="76">
        <v>8843</v>
      </c>
      <c r="F7" s="76">
        <v>15843</v>
      </c>
    </row>
    <row r="8" spans="1:6" x14ac:dyDescent="0.3">
      <c r="A8" s="75">
        <v>45266</v>
      </c>
      <c r="B8" s="76">
        <v>11722327</v>
      </c>
      <c r="C8" s="76">
        <v>11183</v>
      </c>
      <c r="D8" s="76">
        <v>13448491</v>
      </c>
      <c r="E8" s="76">
        <v>11683</v>
      </c>
      <c r="F8" s="76">
        <v>22866</v>
      </c>
    </row>
    <row r="9" spans="1:6" x14ac:dyDescent="0.3">
      <c r="A9" s="75">
        <v>45267</v>
      </c>
      <c r="B9" s="76">
        <v>11730165</v>
      </c>
      <c r="C9" s="76">
        <v>7838</v>
      </c>
      <c r="D9" s="76">
        <v>13457400</v>
      </c>
      <c r="E9" s="76">
        <v>8909</v>
      </c>
      <c r="F9" s="76">
        <v>16747</v>
      </c>
    </row>
    <row r="10" spans="1:6" x14ac:dyDescent="0.3">
      <c r="A10" s="75">
        <v>45268</v>
      </c>
      <c r="B10" s="76">
        <v>11738444</v>
      </c>
      <c r="C10" s="76">
        <v>8279</v>
      </c>
      <c r="D10" s="76">
        <v>13468030</v>
      </c>
      <c r="E10" s="76">
        <v>10630</v>
      </c>
      <c r="F10" s="76">
        <v>18909</v>
      </c>
    </row>
    <row r="11" spans="1:6" x14ac:dyDescent="0.3">
      <c r="A11" s="75">
        <v>45269</v>
      </c>
      <c r="B11" s="76">
        <v>11748444</v>
      </c>
      <c r="C11" s="76">
        <v>10000</v>
      </c>
      <c r="D11" s="76">
        <v>13480607</v>
      </c>
      <c r="E11" s="76">
        <v>12577</v>
      </c>
      <c r="F11" s="76">
        <v>22577</v>
      </c>
    </row>
    <row r="12" spans="1:6" x14ac:dyDescent="0.3">
      <c r="A12" s="75">
        <v>45270</v>
      </c>
      <c r="B12" s="76">
        <v>11756342</v>
      </c>
      <c r="C12" s="76">
        <v>7898</v>
      </c>
      <c r="D12" s="76">
        <v>13490428</v>
      </c>
      <c r="E12" s="76">
        <v>9821</v>
      </c>
      <c r="F12" s="76">
        <v>17719</v>
      </c>
    </row>
    <row r="13" spans="1:6" x14ac:dyDescent="0.3">
      <c r="A13" s="75">
        <v>45271</v>
      </c>
      <c r="B13" s="76">
        <v>11761342</v>
      </c>
      <c r="C13" s="76">
        <v>5000</v>
      </c>
      <c r="D13" s="76">
        <v>13496306</v>
      </c>
      <c r="E13" s="76">
        <v>5878</v>
      </c>
      <c r="F13" s="76">
        <v>10878</v>
      </c>
    </row>
    <row r="14" spans="1:6" x14ac:dyDescent="0.3">
      <c r="A14" s="75">
        <v>45272</v>
      </c>
      <c r="B14" s="76">
        <v>11770621</v>
      </c>
      <c r="C14" s="76">
        <v>9279</v>
      </c>
      <c r="D14" s="76">
        <v>13507326</v>
      </c>
      <c r="E14" s="76">
        <v>11020</v>
      </c>
      <c r="F14" s="76">
        <v>20299</v>
      </c>
    </row>
    <row r="15" spans="1:6" x14ac:dyDescent="0.3">
      <c r="A15" s="75">
        <v>45273</v>
      </c>
      <c r="B15" s="76">
        <v>11779923</v>
      </c>
      <c r="C15" s="76">
        <v>9302</v>
      </c>
      <c r="D15" s="76">
        <v>13518204</v>
      </c>
      <c r="E15" s="76">
        <v>10878</v>
      </c>
      <c r="F15" s="76">
        <v>20180</v>
      </c>
    </row>
    <row r="16" spans="1:6" x14ac:dyDescent="0.3">
      <c r="A16" s="75">
        <v>45274</v>
      </c>
      <c r="B16" s="76">
        <v>11787108</v>
      </c>
      <c r="C16" s="76">
        <v>7185</v>
      </c>
      <c r="D16" s="76">
        <v>13526324</v>
      </c>
      <c r="E16" s="76">
        <v>8120</v>
      </c>
      <c r="F16" s="76">
        <v>15305</v>
      </c>
    </row>
    <row r="17" spans="1:6" x14ac:dyDescent="0.3">
      <c r="A17" s="75">
        <v>45275</v>
      </c>
      <c r="B17" s="76">
        <v>11794621</v>
      </c>
      <c r="C17" s="76">
        <v>7513</v>
      </c>
      <c r="D17" s="76">
        <v>13536189</v>
      </c>
      <c r="E17" s="76">
        <v>9865</v>
      </c>
      <c r="F17" s="76">
        <v>17378</v>
      </c>
    </row>
    <row r="18" spans="1:6" x14ac:dyDescent="0.3">
      <c r="A18" s="75">
        <v>45276</v>
      </c>
      <c r="B18" s="76">
        <v>11804083</v>
      </c>
      <c r="C18" s="76">
        <v>9462</v>
      </c>
      <c r="D18" s="76">
        <v>13547158</v>
      </c>
      <c r="E18" s="76">
        <v>10969</v>
      </c>
      <c r="F18" s="76">
        <v>20431</v>
      </c>
    </row>
    <row r="19" spans="1:6" x14ac:dyDescent="0.3">
      <c r="A19" s="75">
        <v>45277</v>
      </c>
      <c r="B19" s="76">
        <v>11807583</v>
      </c>
      <c r="C19" s="76">
        <v>3500</v>
      </c>
      <c r="D19" s="76">
        <v>13550668</v>
      </c>
      <c r="E19" s="76">
        <v>3510</v>
      </c>
      <c r="F19" s="76">
        <v>7010</v>
      </c>
    </row>
    <row r="20" spans="1:6" x14ac:dyDescent="0.3">
      <c r="A20" s="75">
        <v>45278</v>
      </c>
      <c r="B20" s="76">
        <v>11810083</v>
      </c>
      <c r="C20" s="76">
        <v>2500</v>
      </c>
      <c r="D20" s="76">
        <v>13553468</v>
      </c>
      <c r="E20" s="76">
        <v>2800</v>
      </c>
      <c r="F20" s="76">
        <v>5300</v>
      </c>
    </row>
    <row r="21" spans="1:6" x14ac:dyDescent="0.3">
      <c r="A21" s="75">
        <v>45279</v>
      </c>
      <c r="B21" s="76">
        <v>11818583</v>
      </c>
      <c r="C21" s="76">
        <v>8500</v>
      </c>
      <c r="D21" s="76">
        <v>13563711</v>
      </c>
      <c r="E21" s="76">
        <v>10243</v>
      </c>
      <c r="F21" s="76">
        <v>18743</v>
      </c>
    </row>
    <row r="22" spans="1:6" x14ac:dyDescent="0.3">
      <c r="A22" s="75">
        <v>45280</v>
      </c>
      <c r="B22" s="76">
        <v>11828083</v>
      </c>
      <c r="C22" s="76">
        <v>9500</v>
      </c>
      <c r="D22" s="76">
        <v>13575282</v>
      </c>
      <c r="E22" s="76">
        <v>11571</v>
      </c>
      <c r="F22" s="76">
        <v>21071</v>
      </c>
    </row>
    <row r="23" spans="1:6" x14ac:dyDescent="0.3">
      <c r="A23" s="75">
        <v>45281</v>
      </c>
      <c r="B23" s="76">
        <v>11836077</v>
      </c>
      <c r="C23" s="76">
        <v>7994</v>
      </c>
      <c r="D23" s="76">
        <v>13584237</v>
      </c>
      <c r="E23" s="76">
        <v>8955</v>
      </c>
      <c r="F23" s="76">
        <v>16949</v>
      </c>
    </row>
    <row r="24" spans="1:6" x14ac:dyDescent="0.3">
      <c r="A24" s="75">
        <v>45282</v>
      </c>
      <c r="B24" s="76">
        <v>11842798</v>
      </c>
      <c r="C24" s="76">
        <v>6721</v>
      </c>
      <c r="D24" s="76">
        <v>13591475</v>
      </c>
      <c r="E24" s="76">
        <v>7238</v>
      </c>
      <c r="F24" s="76">
        <v>13959</v>
      </c>
    </row>
    <row r="25" spans="1:6" x14ac:dyDescent="0.3">
      <c r="A25" s="75">
        <v>45283</v>
      </c>
      <c r="B25" s="76">
        <v>11848281</v>
      </c>
      <c r="C25" s="76">
        <v>5483</v>
      </c>
      <c r="D25" s="76">
        <v>13597271</v>
      </c>
      <c r="E25" s="76">
        <v>5796</v>
      </c>
      <c r="F25" s="76">
        <v>11279</v>
      </c>
    </row>
    <row r="26" spans="1:6" x14ac:dyDescent="0.3">
      <c r="A26" s="75">
        <v>45284</v>
      </c>
      <c r="B26" s="76">
        <v>11850781</v>
      </c>
      <c r="C26" s="76">
        <v>2500</v>
      </c>
      <c r="D26" s="76">
        <v>13600631</v>
      </c>
      <c r="E26" s="76">
        <v>3360</v>
      </c>
      <c r="F26" s="76">
        <v>5860</v>
      </c>
    </row>
    <row r="27" spans="1:6" x14ac:dyDescent="0.3">
      <c r="A27" s="75">
        <v>45285</v>
      </c>
      <c r="B27" s="76">
        <v>11852258</v>
      </c>
      <c r="C27" s="76">
        <v>1477</v>
      </c>
      <c r="D27" s="76">
        <v>13601751</v>
      </c>
      <c r="E27" s="76">
        <v>1120</v>
      </c>
      <c r="F27" s="76">
        <v>2597</v>
      </c>
    </row>
    <row r="28" spans="1:6" x14ac:dyDescent="0.3">
      <c r="A28" s="75">
        <v>45286</v>
      </c>
      <c r="B28" s="76">
        <v>11854258</v>
      </c>
      <c r="C28" s="76">
        <v>2000</v>
      </c>
      <c r="D28" s="76">
        <v>13603431</v>
      </c>
      <c r="E28" s="76">
        <v>1680</v>
      </c>
      <c r="F28" s="76">
        <v>3680</v>
      </c>
    </row>
    <row r="29" spans="1:6" x14ac:dyDescent="0.3">
      <c r="A29" s="75">
        <v>45287</v>
      </c>
      <c r="B29" s="76">
        <v>11856835</v>
      </c>
      <c r="C29" s="76">
        <v>2577</v>
      </c>
      <c r="D29" s="76">
        <v>13606614</v>
      </c>
      <c r="E29" s="76">
        <v>3183</v>
      </c>
      <c r="F29" s="76">
        <v>5760</v>
      </c>
    </row>
    <row r="30" spans="1:6" x14ac:dyDescent="0.3">
      <c r="A30" s="75">
        <v>45288</v>
      </c>
      <c r="B30" s="76">
        <v>11857923</v>
      </c>
      <c r="C30" s="76">
        <v>1088</v>
      </c>
      <c r="D30" s="76">
        <v>13608294</v>
      </c>
      <c r="E30" s="76">
        <v>1680</v>
      </c>
      <c r="F30" s="76">
        <v>2768</v>
      </c>
    </row>
    <row r="31" spans="1:6" x14ac:dyDescent="0.3">
      <c r="A31" s="75">
        <v>45289</v>
      </c>
      <c r="B31" s="76">
        <v>11857923</v>
      </c>
      <c r="C31" s="76">
        <v>0</v>
      </c>
      <c r="D31" s="76">
        <v>13608294</v>
      </c>
      <c r="E31" s="76">
        <v>0</v>
      </c>
      <c r="F31" s="76">
        <v>0</v>
      </c>
    </row>
    <row r="32" spans="1:6" x14ac:dyDescent="0.3">
      <c r="A32" s="75">
        <v>45290</v>
      </c>
      <c r="B32" s="76">
        <v>11857923</v>
      </c>
      <c r="C32" s="76">
        <v>0</v>
      </c>
      <c r="D32" s="76">
        <v>13608294</v>
      </c>
      <c r="E32" s="76">
        <v>0</v>
      </c>
      <c r="F32" s="76">
        <v>0</v>
      </c>
    </row>
    <row r="33" spans="1:6" x14ac:dyDescent="0.3">
      <c r="A33" s="75">
        <v>45291</v>
      </c>
      <c r="B33" s="76">
        <v>11857923</v>
      </c>
      <c r="C33" s="76">
        <v>0</v>
      </c>
      <c r="D33" s="76">
        <v>13608294</v>
      </c>
      <c r="E33" s="76">
        <v>0</v>
      </c>
      <c r="F33" s="76">
        <v>0</v>
      </c>
    </row>
    <row r="34" spans="1:6" x14ac:dyDescent="0.3">
      <c r="A34" s="77" t="s">
        <v>96</v>
      </c>
      <c r="B34" s="71"/>
      <c r="C34" s="71"/>
      <c r="D34" s="71"/>
      <c r="E34" s="71"/>
      <c r="F34" s="78">
        <f>SUM(F3:F33)</f>
        <v>371257</v>
      </c>
    </row>
    <row r="35" spans="1:6" x14ac:dyDescent="0.3">
      <c r="A35" s="77" t="s">
        <v>97</v>
      </c>
      <c r="B35" s="71"/>
      <c r="C35" s="71"/>
      <c r="D35" s="71"/>
      <c r="E35" s="71"/>
      <c r="F35" s="78">
        <f>ROUND(AVERAGE(F3:F33),0)</f>
        <v>11976</v>
      </c>
    </row>
    <row r="36" spans="1:6" x14ac:dyDescent="0.3">
      <c r="A36" s="77" t="s">
        <v>98</v>
      </c>
      <c r="B36" s="71"/>
      <c r="C36" s="71"/>
      <c r="D36" s="71"/>
      <c r="E36" s="71"/>
      <c r="F36" s="78">
        <f>IFERROR(ROUND(AVERAGEIF(F3:F33,"&gt;0"),0),0)</f>
        <v>13259</v>
      </c>
    </row>
  </sheetData>
  <mergeCells count="4">
    <mergeCell ref="A1:F1"/>
    <mergeCell ref="A34:E34"/>
    <mergeCell ref="A35:E35"/>
    <mergeCell ref="A36:E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D499-ACAC-4F19-841A-34D2A72CE715}">
  <dimension ref="A1:Z35"/>
  <sheetViews>
    <sheetView workbookViewId="0">
      <selection sqref="A1:D34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November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s="72" customFormat="1" ht="15" x14ac:dyDescent="0.3">
      <c r="A3" s="75">
        <v>45231</v>
      </c>
      <c r="B3" s="76">
        <v>87331</v>
      </c>
      <c r="C3" s="76">
        <v>13801</v>
      </c>
      <c r="D3" s="76">
        <v>13801</v>
      </c>
    </row>
    <row r="4" spans="1:4" s="72" customFormat="1" ht="15" x14ac:dyDescent="0.3">
      <c r="A4" s="75">
        <v>45232</v>
      </c>
      <c r="B4" s="76">
        <v>98958</v>
      </c>
      <c r="C4" s="76">
        <v>11627</v>
      </c>
      <c r="D4" s="76">
        <v>11627</v>
      </c>
    </row>
    <row r="5" spans="1:4" s="72" customFormat="1" ht="15" x14ac:dyDescent="0.3">
      <c r="A5" s="75">
        <v>45233</v>
      </c>
      <c r="B5" s="76">
        <v>110962</v>
      </c>
      <c r="C5" s="76">
        <v>12004</v>
      </c>
      <c r="D5" s="76">
        <v>12004</v>
      </c>
    </row>
    <row r="6" spans="1:4" s="72" customFormat="1" ht="15" x14ac:dyDescent="0.3">
      <c r="A6" s="75">
        <v>45234</v>
      </c>
      <c r="B6" s="76">
        <v>124083</v>
      </c>
      <c r="C6" s="76">
        <v>13121</v>
      </c>
      <c r="D6" s="76">
        <v>13121</v>
      </c>
    </row>
    <row r="7" spans="1:4" s="72" customFormat="1" ht="15" x14ac:dyDescent="0.3">
      <c r="A7" s="75">
        <v>45235</v>
      </c>
      <c r="B7" s="76">
        <v>135586</v>
      </c>
      <c r="C7" s="76">
        <v>11503</v>
      </c>
      <c r="D7" s="76">
        <v>11503</v>
      </c>
    </row>
    <row r="8" spans="1:4" s="72" customFormat="1" ht="15" x14ac:dyDescent="0.3">
      <c r="A8" s="75">
        <v>45236</v>
      </c>
      <c r="B8" s="76">
        <v>139763</v>
      </c>
      <c r="C8" s="76">
        <v>4177</v>
      </c>
      <c r="D8" s="76">
        <v>4177</v>
      </c>
    </row>
    <row r="9" spans="1:4" s="72" customFormat="1" ht="15" x14ac:dyDescent="0.3">
      <c r="A9" s="75">
        <v>45237</v>
      </c>
      <c r="B9" s="76">
        <v>153400</v>
      </c>
      <c r="C9" s="76">
        <v>13637</v>
      </c>
      <c r="D9" s="76">
        <v>13637</v>
      </c>
    </row>
    <row r="10" spans="1:4" s="72" customFormat="1" ht="15" x14ac:dyDescent="0.3">
      <c r="A10" s="75">
        <v>45238</v>
      </c>
      <c r="B10" s="76">
        <v>166033</v>
      </c>
      <c r="C10" s="76">
        <v>12633</v>
      </c>
      <c r="D10" s="76">
        <v>12633</v>
      </c>
    </row>
    <row r="11" spans="1:4" s="72" customFormat="1" ht="15" x14ac:dyDescent="0.3">
      <c r="A11" s="75">
        <v>45239</v>
      </c>
      <c r="B11" s="76">
        <v>177813</v>
      </c>
      <c r="C11" s="76">
        <v>11780</v>
      </c>
      <c r="D11" s="76">
        <v>11780</v>
      </c>
    </row>
    <row r="12" spans="1:4" s="72" customFormat="1" ht="15" x14ac:dyDescent="0.3">
      <c r="A12" s="75">
        <v>45240</v>
      </c>
      <c r="B12" s="76">
        <v>191244</v>
      </c>
      <c r="C12" s="76">
        <v>13431</v>
      </c>
      <c r="D12" s="76">
        <v>13431</v>
      </c>
    </row>
    <row r="13" spans="1:4" s="72" customFormat="1" ht="15" x14ac:dyDescent="0.3">
      <c r="A13" s="75">
        <v>45241</v>
      </c>
      <c r="B13" s="76">
        <v>211972</v>
      </c>
      <c r="C13" s="76">
        <v>20728</v>
      </c>
      <c r="D13" s="76">
        <v>20728</v>
      </c>
    </row>
    <row r="14" spans="1:4" s="72" customFormat="1" ht="15" x14ac:dyDescent="0.3">
      <c r="A14" s="75">
        <v>45242</v>
      </c>
      <c r="B14" s="76">
        <v>229600</v>
      </c>
      <c r="C14" s="76">
        <v>17628</v>
      </c>
      <c r="D14" s="76">
        <v>17628</v>
      </c>
    </row>
    <row r="15" spans="1:4" s="72" customFormat="1" ht="15" x14ac:dyDescent="0.3">
      <c r="A15" s="75">
        <v>45243</v>
      </c>
      <c r="B15" s="76">
        <v>241344</v>
      </c>
      <c r="C15" s="76">
        <v>11744</v>
      </c>
      <c r="D15" s="76">
        <v>11744</v>
      </c>
    </row>
    <row r="16" spans="1:4" s="72" customFormat="1" ht="15" x14ac:dyDescent="0.3">
      <c r="A16" s="75">
        <v>45244</v>
      </c>
      <c r="B16" s="76">
        <v>253780</v>
      </c>
      <c r="C16" s="76">
        <v>12436</v>
      </c>
      <c r="D16" s="76">
        <v>12436</v>
      </c>
    </row>
    <row r="17" spans="1:4" s="72" customFormat="1" ht="15" x14ac:dyDescent="0.3">
      <c r="A17" s="75">
        <v>45245</v>
      </c>
      <c r="B17" s="76">
        <v>268169</v>
      </c>
      <c r="C17" s="76">
        <v>14389</v>
      </c>
      <c r="D17" s="76">
        <v>14389</v>
      </c>
    </row>
    <row r="18" spans="1:4" s="72" customFormat="1" ht="15" x14ac:dyDescent="0.3">
      <c r="A18" s="75">
        <v>45246</v>
      </c>
      <c r="B18" s="76">
        <v>284887</v>
      </c>
      <c r="C18" s="76">
        <v>16718</v>
      </c>
      <c r="D18" s="76">
        <v>16718</v>
      </c>
    </row>
    <row r="19" spans="1:4" s="72" customFormat="1" ht="15" x14ac:dyDescent="0.3">
      <c r="A19" s="75">
        <v>45247</v>
      </c>
      <c r="B19" s="76">
        <v>300121</v>
      </c>
      <c r="C19" s="76">
        <v>15234</v>
      </c>
      <c r="D19" s="76">
        <v>15234</v>
      </c>
    </row>
    <row r="20" spans="1:4" s="72" customFormat="1" ht="15" x14ac:dyDescent="0.3">
      <c r="A20" s="75">
        <v>45248</v>
      </c>
      <c r="B20" s="76">
        <v>315483</v>
      </c>
      <c r="C20" s="76">
        <v>15362</v>
      </c>
      <c r="D20" s="76">
        <v>15362</v>
      </c>
    </row>
    <row r="21" spans="1:4" s="72" customFormat="1" ht="15" x14ac:dyDescent="0.3">
      <c r="A21" s="75">
        <v>45249</v>
      </c>
      <c r="B21" s="76">
        <v>330667</v>
      </c>
      <c r="C21" s="76">
        <v>15184</v>
      </c>
      <c r="D21" s="76">
        <v>15184</v>
      </c>
    </row>
    <row r="22" spans="1:4" s="72" customFormat="1" ht="15" x14ac:dyDescent="0.3">
      <c r="A22" s="75">
        <v>45250</v>
      </c>
      <c r="B22" s="76">
        <v>341581</v>
      </c>
      <c r="C22" s="76">
        <v>10914</v>
      </c>
      <c r="D22" s="76">
        <v>10914</v>
      </c>
    </row>
    <row r="23" spans="1:4" s="72" customFormat="1" ht="15" x14ac:dyDescent="0.3">
      <c r="A23" s="75">
        <v>45251</v>
      </c>
      <c r="B23" s="76">
        <v>355264</v>
      </c>
      <c r="C23" s="76">
        <v>13683</v>
      </c>
      <c r="D23" s="76">
        <v>13683</v>
      </c>
    </row>
    <row r="24" spans="1:4" s="72" customFormat="1" ht="15" x14ac:dyDescent="0.3">
      <c r="A24" s="75">
        <v>45252</v>
      </c>
      <c r="B24" s="76">
        <v>369035</v>
      </c>
      <c r="C24" s="76">
        <v>13771</v>
      </c>
      <c r="D24" s="76">
        <v>13771</v>
      </c>
    </row>
    <row r="25" spans="1:4" s="72" customFormat="1" ht="15" x14ac:dyDescent="0.3">
      <c r="A25" s="75">
        <v>45253</v>
      </c>
      <c r="B25" s="76">
        <v>383822</v>
      </c>
      <c r="C25" s="76">
        <v>14787</v>
      </c>
      <c r="D25" s="76">
        <v>14787</v>
      </c>
    </row>
    <row r="26" spans="1:4" s="72" customFormat="1" ht="15" x14ac:dyDescent="0.3">
      <c r="A26" s="75">
        <v>45254</v>
      </c>
      <c r="B26" s="76">
        <v>397585</v>
      </c>
      <c r="C26" s="76">
        <v>13763</v>
      </c>
      <c r="D26" s="76">
        <v>13763</v>
      </c>
    </row>
    <row r="27" spans="1:4" s="72" customFormat="1" ht="15" x14ac:dyDescent="0.3">
      <c r="A27" s="75">
        <v>45255</v>
      </c>
      <c r="B27" s="76">
        <v>411056</v>
      </c>
      <c r="C27" s="76">
        <v>13471</v>
      </c>
      <c r="D27" s="76">
        <v>13471</v>
      </c>
    </row>
    <row r="28" spans="1:4" s="72" customFormat="1" ht="15" x14ac:dyDescent="0.3">
      <c r="A28" s="75">
        <v>45256</v>
      </c>
      <c r="B28" s="76">
        <v>423229</v>
      </c>
      <c r="C28" s="76">
        <v>12173</v>
      </c>
      <c r="D28" s="76">
        <v>12173</v>
      </c>
    </row>
    <row r="29" spans="1:4" s="72" customFormat="1" ht="15" x14ac:dyDescent="0.3">
      <c r="A29" s="75">
        <v>45257</v>
      </c>
      <c r="B29" s="76">
        <v>429648</v>
      </c>
      <c r="C29" s="76">
        <v>6419</v>
      </c>
      <c r="D29" s="76">
        <v>6419</v>
      </c>
    </row>
    <row r="30" spans="1:4" s="72" customFormat="1" ht="15" x14ac:dyDescent="0.3">
      <c r="A30" s="75">
        <v>45258</v>
      </c>
      <c r="B30" s="76">
        <v>442766</v>
      </c>
      <c r="C30" s="76">
        <v>13118</v>
      </c>
      <c r="D30" s="76">
        <v>13118</v>
      </c>
    </row>
    <row r="31" spans="1:4" s="72" customFormat="1" ht="15" x14ac:dyDescent="0.3">
      <c r="A31" s="75">
        <v>45259</v>
      </c>
      <c r="B31" s="76">
        <v>449686</v>
      </c>
      <c r="C31" s="76">
        <v>6920</v>
      </c>
      <c r="D31" s="76">
        <v>6920</v>
      </c>
    </row>
    <row r="32" spans="1:4" s="72" customFormat="1" ht="15" x14ac:dyDescent="0.3">
      <c r="A32" s="75">
        <v>45260</v>
      </c>
      <c r="B32" s="76">
        <v>464329</v>
      </c>
      <c r="C32" s="76">
        <v>14643</v>
      </c>
      <c r="D32" s="76">
        <v>14643</v>
      </c>
    </row>
    <row r="33" spans="1:4" s="72" customFormat="1" x14ac:dyDescent="0.3">
      <c r="A33" s="77" t="s">
        <v>96</v>
      </c>
      <c r="B33" s="71"/>
      <c r="C33" s="71"/>
      <c r="D33" s="78">
        <f>SUM(D3:D32)</f>
        <v>390799</v>
      </c>
    </row>
    <row r="34" spans="1:4" s="72" customFormat="1" x14ac:dyDescent="0.3">
      <c r="A34" s="77" t="s">
        <v>97</v>
      </c>
      <c r="B34" s="71"/>
      <c r="C34" s="71"/>
      <c r="D34" s="78">
        <f>ROUND(AVERAGE(D3:D32),0)</f>
        <v>13027</v>
      </c>
    </row>
    <row r="35" spans="1:4" s="72" customFormat="1" x14ac:dyDescent="0.3">
      <c r="A35" s="77" t="s">
        <v>98</v>
      </c>
      <c r="B35" s="71"/>
      <c r="C35" s="71"/>
      <c r="D35" s="78">
        <f>IFERROR(ROUND(AVERAGEIF(D3:D32,"&gt;0"),0),0)</f>
        <v>13027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2F06-B93F-420C-8110-4F4D8BE9C7F3}">
  <dimension ref="A1:Z35"/>
  <sheetViews>
    <sheetView topLeftCell="A2" workbookViewId="0">
      <selection activeCell="I34" sqref="I34"/>
    </sheetView>
  </sheetViews>
  <sheetFormatPr defaultRowHeight="15.75" x14ac:dyDescent="0.3"/>
  <cols>
    <col min="1" max="1" width="16.7109375" style="79" customWidth="1"/>
    <col min="2" max="2" width="21" style="72" hidden="1" customWidth="1"/>
    <col min="3" max="3" width="21" style="72" customWidth="1"/>
    <col min="4" max="4" width="21" style="72" hidden="1" customWidth="1"/>
    <col min="5" max="6" width="21" style="72" customWidth="1"/>
    <col min="7" max="26" width="9.140625" style="72"/>
  </cols>
  <sheetData>
    <row r="1" spans="1:6" ht="18.75" x14ac:dyDescent="0.35">
      <c r="A1" s="70" t="str">
        <f ca="1">_xlfn.CONCAT(TEXT(OFFSET(A2,2,0), "MMMM YYYY"), " Daily Flow")</f>
        <v>November 2023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45231</v>
      </c>
      <c r="B3" s="76">
        <v>11442823</v>
      </c>
      <c r="C3" s="76">
        <v>9408</v>
      </c>
      <c r="D3" s="76">
        <v>13148420</v>
      </c>
      <c r="E3" s="76">
        <v>9588</v>
      </c>
      <c r="F3" s="76">
        <v>18996</v>
      </c>
    </row>
    <row r="4" spans="1:6" x14ac:dyDescent="0.3">
      <c r="A4" s="75">
        <v>45232</v>
      </c>
      <c r="B4" s="76">
        <v>11451171</v>
      </c>
      <c r="C4" s="76">
        <v>8348</v>
      </c>
      <c r="D4" s="76">
        <v>13156309</v>
      </c>
      <c r="E4" s="76">
        <v>7889</v>
      </c>
      <c r="F4" s="76">
        <v>16237</v>
      </c>
    </row>
    <row r="5" spans="1:6" x14ac:dyDescent="0.3">
      <c r="A5" s="75">
        <v>45233</v>
      </c>
      <c r="B5" s="76">
        <v>11459477</v>
      </c>
      <c r="C5" s="76">
        <v>8306</v>
      </c>
      <c r="D5" s="76">
        <v>13165243</v>
      </c>
      <c r="E5" s="76">
        <v>8934</v>
      </c>
      <c r="F5" s="76">
        <v>17240</v>
      </c>
    </row>
    <row r="6" spans="1:6" x14ac:dyDescent="0.3">
      <c r="A6" s="75">
        <v>45234</v>
      </c>
      <c r="B6" s="76">
        <v>11468877</v>
      </c>
      <c r="C6" s="76">
        <v>9400</v>
      </c>
      <c r="D6" s="76">
        <v>13175139</v>
      </c>
      <c r="E6" s="76">
        <v>9896</v>
      </c>
      <c r="F6" s="76">
        <v>19296</v>
      </c>
    </row>
    <row r="7" spans="1:6" x14ac:dyDescent="0.3">
      <c r="A7" s="75">
        <v>45235</v>
      </c>
      <c r="B7" s="76">
        <v>11476627</v>
      </c>
      <c r="C7" s="76">
        <v>7750</v>
      </c>
      <c r="D7" s="76">
        <v>13183408</v>
      </c>
      <c r="E7" s="76">
        <v>8269</v>
      </c>
      <c r="F7" s="76">
        <v>16019</v>
      </c>
    </row>
    <row r="8" spans="1:6" x14ac:dyDescent="0.3">
      <c r="A8" s="75">
        <v>45236</v>
      </c>
      <c r="B8" s="76">
        <v>11480038</v>
      </c>
      <c r="C8" s="76">
        <v>3411</v>
      </c>
      <c r="D8" s="76">
        <v>13186208</v>
      </c>
      <c r="E8" s="76">
        <v>2800</v>
      </c>
      <c r="F8" s="76">
        <v>6211</v>
      </c>
    </row>
    <row r="9" spans="1:6" x14ac:dyDescent="0.3">
      <c r="A9" s="75">
        <v>45237</v>
      </c>
      <c r="B9" s="76">
        <v>11488733</v>
      </c>
      <c r="C9" s="76">
        <v>8695</v>
      </c>
      <c r="D9" s="76">
        <v>13195168</v>
      </c>
      <c r="E9" s="76">
        <v>8960</v>
      </c>
      <c r="F9" s="76">
        <v>17655</v>
      </c>
    </row>
    <row r="10" spans="1:6" x14ac:dyDescent="0.3">
      <c r="A10" s="75">
        <v>45238</v>
      </c>
      <c r="B10" s="76">
        <v>11497104</v>
      </c>
      <c r="C10" s="76">
        <v>8371</v>
      </c>
      <c r="D10" s="76">
        <v>13204312</v>
      </c>
      <c r="E10" s="76">
        <v>9144</v>
      </c>
      <c r="F10" s="76">
        <v>17515</v>
      </c>
    </row>
    <row r="11" spans="1:6" x14ac:dyDescent="0.3">
      <c r="A11" s="75">
        <v>45239</v>
      </c>
      <c r="B11" s="76">
        <v>11506242</v>
      </c>
      <c r="C11" s="76">
        <v>9138</v>
      </c>
      <c r="D11" s="76">
        <v>13212712</v>
      </c>
      <c r="E11" s="76">
        <v>8400</v>
      </c>
      <c r="F11" s="76">
        <v>17538</v>
      </c>
    </row>
    <row r="12" spans="1:6" x14ac:dyDescent="0.3">
      <c r="A12" s="75">
        <v>45240</v>
      </c>
      <c r="B12" s="76">
        <v>11516008</v>
      </c>
      <c r="C12" s="76">
        <v>9766</v>
      </c>
      <c r="D12" s="76">
        <v>13223266</v>
      </c>
      <c r="E12" s="76">
        <v>10554</v>
      </c>
      <c r="F12" s="76">
        <v>20320</v>
      </c>
    </row>
    <row r="13" spans="1:6" x14ac:dyDescent="0.3">
      <c r="A13" s="75">
        <v>45241</v>
      </c>
      <c r="B13" s="76">
        <v>11531254</v>
      </c>
      <c r="C13" s="76">
        <v>15246</v>
      </c>
      <c r="D13" s="76">
        <v>13240066</v>
      </c>
      <c r="E13" s="76">
        <v>16800</v>
      </c>
      <c r="F13" s="76">
        <v>32046</v>
      </c>
    </row>
    <row r="14" spans="1:6" x14ac:dyDescent="0.3">
      <c r="A14" s="75">
        <v>45242</v>
      </c>
      <c r="B14" s="76">
        <v>11543190</v>
      </c>
      <c r="C14" s="76">
        <v>11936</v>
      </c>
      <c r="D14" s="76">
        <v>13253401</v>
      </c>
      <c r="E14" s="76">
        <v>13335</v>
      </c>
      <c r="F14" s="76">
        <v>25271</v>
      </c>
    </row>
    <row r="15" spans="1:6" x14ac:dyDescent="0.3">
      <c r="A15" s="75">
        <v>45243</v>
      </c>
      <c r="B15" s="76">
        <v>11550985</v>
      </c>
      <c r="C15" s="76">
        <v>7795</v>
      </c>
      <c r="D15" s="76">
        <v>13261815</v>
      </c>
      <c r="E15" s="76">
        <v>8414</v>
      </c>
      <c r="F15" s="76">
        <v>16209</v>
      </c>
    </row>
    <row r="16" spans="1:6" x14ac:dyDescent="0.3">
      <c r="A16" s="75">
        <v>45244</v>
      </c>
      <c r="B16" s="76">
        <v>11560054</v>
      </c>
      <c r="C16" s="76">
        <v>9069</v>
      </c>
      <c r="D16" s="76">
        <v>13271144</v>
      </c>
      <c r="E16" s="76">
        <v>9329</v>
      </c>
      <c r="F16" s="76">
        <v>18398</v>
      </c>
    </row>
    <row r="17" spans="1:6" x14ac:dyDescent="0.3">
      <c r="A17" s="75">
        <v>45245</v>
      </c>
      <c r="B17" s="76">
        <v>11568900</v>
      </c>
      <c r="C17" s="76">
        <v>8846</v>
      </c>
      <c r="D17" s="76">
        <v>13279345</v>
      </c>
      <c r="E17" s="76">
        <v>8201</v>
      </c>
      <c r="F17" s="76">
        <v>17047</v>
      </c>
    </row>
    <row r="18" spans="1:6" x14ac:dyDescent="0.3">
      <c r="A18" s="75">
        <v>45246</v>
      </c>
      <c r="B18" s="76">
        <v>11577698</v>
      </c>
      <c r="C18" s="76">
        <v>8798</v>
      </c>
      <c r="D18" s="76">
        <v>13289003</v>
      </c>
      <c r="E18" s="76">
        <v>9658</v>
      </c>
      <c r="F18" s="76">
        <v>18456</v>
      </c>
    </row>
    <row r="19" spans="1:6" x14ac:dyDescent="0.3">
      <c r="A19" s="75">
        <v>45247</v>
      </c>
      <c r="B19" s="76">
        <v>11585098</v>
      </c>
      <c r="C19" s="76">
        <v>7400</v>
      </c>
      <c r="D19" s="76">
        <v>13297272</v>
      </c>
      <c r="E19" s="76">
        <v>8269</v>
      </c>
      <c r="F19" s="76">
        <v>15669</v>
      </c>
    </row>
    <row r="20" spans="1:6" x14ac:dyDescent="0.3">
      <c r="A20" s="75">
        <v>45248</v>
      </c>
      <c r="B20" s="76">
        <v>11594269</v>
      </c>
      <c r="C20" s="76">
        <v>9171</v>
      </c>
      <c r="D20" s="76">
        <v>13308811</v>
      </c>
      <c r="E20" s="76">
        <v>11539</v>
      </c>
      <c r="F20" s="76">
        <v>20710</v>
      </c>
    </row>
    <row r="21" spans="1:6" x14ac:dyDescent="0.3">
      <c r="A21" s="75">
        <v>45249</v>
      </c>
      <c r="B21" s="76">
        <v>11603242</v>
      </c>
      <c r="C21" s="76">
        <v>8973</v>
      </c>
      <c r="D21" s="76">
        <v>13317425</v>
      </c>
      <c r="E21" s="76">
        <v>8614</v>
      </c>
      <c r="F21" s="76">
        <v>17587</v>
      </c>
    </row>
    <row r="22" spans="1:6" x14ac:dyDescent="0.3">
      <c r="A22" s="75">
        <v>45250</v>
      </c>
      <c r="B22" s="76">
        <v>11608969</v>
      </c>
      <c r="C22" s="76">
        <v>5727</v>
      </c>
      <c r="D22" s="76">
        <v>13324754</v>
      </c>
      <c r="E22" s="76">
        <v>7329</v>
      </c>
      <c r="F22" s="76">
        <v>13056</v>
      </c>
    </row>
    <row r="23" spans="1:6" x14ac:dyDescent="0.3">
      <c r="A23" s="75">
        <v>45251</v>
      </c>
      <c r="B23" s="76">
        <v>11616992</v>
      </c>
      <c r="C23" s="76">
        <v>8023</v>
      </c>
      <c r="D23" s="76">
        <v>13333115</v>
      </c>
      <c r="E23" s="76">
        <v>8361</v>
      </c>
      <c r="F23" s="76">
        <v>16384</v>
      </c>
    </row>
    <row r="24" spans="1:6" x14ac:dyDescent="0.3">
      <c r="A24" s="75">
        <v>45252</v>
      </c>
      <c r="B24" s="76">
        <v>11626462</v>
      </c>
      <c r="C24" s="76">
        <v>9470</v>
      </c>
      <c r="D24" s="76">
        <v>13344550</v>
      </c>
      <c r="E24" s="76">
        <v>11435</v>
      </c>
      <c r="F24" s="76">
        <v>20905</v>
      </c>
    </row>
    <row r="25" spans="1:6" x14ac:dyDescent="0.3">
      <c r="A25" s="75">
        <v>45253</v>
      </c>
      <c r="B25" s="76">
        <v>11635271</v>
      </c>
      <c r="C25" s="76">
        <v>8809</v>
      </c>
      <c r="D25" s="76">
        <v>13353510</v>
      </c>
      <c r="E25" s="76">
        <v>8960</v>
      </c>
      <c r="F25" s="76">
        <v>17769</v>
      </c>
    </row>
    <row r="26" spans="1:6" x14ac:dyDescent="0.3">
      <c r="A26" s="75">
        <v>45254</v>
      </c>
      <c r="B26" s="76">
        <v>11643165</v>
      </c>
      <c r="C26" s="76">
        <v>7894</v>
      </c>
      <c r="D26" s="76">
        <v>13361910</v>
      </c>
      <c r="E26" s="76">
        <v>8400</v>
      </c>
      <c r="F26" s="76">
        <v>16294</v>
      </c>
    </row>
    <row r="27" spans="1:6" x14ac:dyDescent="0.3">
      <c r="A27" s="75">
        <v>45255</v>
      </c>
      <c r="B27" s="76">
        <v>11653108</v>
      </c>
      <c r="C27" s="76">
        <v>9943</v>
      </c>
      <c r="D27" s="76">
        <v>13372368</v>
      </c>
      <c r="E27" s="76">
        <v>10458</v>
      </c>
      <c r="F27" s="76">
        <v>20401</v>
      </c>
    </row>
    <row r="28" spans="1:6" x14ac:dyDescent="0.3">
      <c r="A28" s="75">
        <v>45256</v>
      </c>
      <c r="B28" s="76">
        <v>11661469</v>
      </c>
      <c r="C28" s="76">
        <v>8361</v>
      </c>
      <c r="D28" s="76">
        <v>13380768</v>
      </c>
      <c r="E28" s="76">
        <v>8400</v>
      </c>
      <c r="F28" s="76">
        <v>16761</v>
      </c>
    </row>
    <row r="29" spans="1:6" x14ac:dyDescent="0.3">
      <c r="A29" s="75">
        <v>45257</v>
      </c>
      <c r="B29" s="76">
        <v>11665631</v>
      </c>
      <c r="C29" s="76">
        <v>4162</v>
      </c>
      <c r="D29" s="76">
        <v>13385248</v>
      </c>
      <c r="E29" s="76">
        <v>4480</v>
      </c>
      <c r="F29" s="76">
        <v>8642</v>
      </c>
    </row>
    <row r="30" spans="1:6" x14ac:dyDescent="0.3">
      <c r="A30" s="75">
        <v>45258</v>
      </c>
      <c r="B30" s="76">
        <v>11674631</v>
      </c>
      <c r="C30" s="76">
        <v>9000</v>
      </c>
      <c r="D30" s="76">
        <v>13395312</v>
      </c>
      <c r="E30" s="76">
        <v>10064</v>
      </c>
      <c r="F30" s="76">
        <v>19064</v>
      </c>
    </row>
    <row r="31" spans="1:6" x14ac:dyDescent="0.3">
      <c r="A31" s="75">
        <v>45259</v>
      </c>
      <c r="B31" s="76">
        <v>11678802</v>
      </c>
      <c r="C31" s="76">
        <v>4171</v>
      </c>
      <c r="D31" s="76">
        <v>13399832</v>
      </c>
      <c r="E31" s="76">
        <v>4520</v>
      </c>
      <c r="F31" s="76">
        <v>8691</v>
      </c>
    </row>
    <row r="32" spans="1:6" x14ac:dyDescent="0.3">
      <c r="A32" s="75">
        <v>45260</v>
      </c>
      <c r="B32" s="76">
        <v>11687288</v>
      </c>
      <c r="C32" s="76">
        <v>8486</v>
      </c>
      <c r="D32" s="76">
        <v>13407672</v>
      </c>
      <c r="E32" s="76">
        <v>7840</v>
      </c>
      <c r="F32" s="76">
        <v>16326</v>
      </c>
    </row>
    <row r="33" spans="1:6" x14ac:dyDescent="0.3">
      <c r="A33" s="77" t="s">
        <v>96</v>
      </c>
      <c r="B33" s="71"/>
      <c r="C33" s="71"/>
      <c r="D33" s="71"/>
      <c r="E33" s="71"/>
      <c r="F33" s="78">
        <f>SUM(F3:F32)</f>
        <v>522713</v>
      </c>
    </row>
    <row r="34" spans="1:6" x14ac:dyDescent="0.3">
      <c r="A34" s="77" t="s">
        <v>97</v>
      </c>
      <c r="B34" s="71"/>
      <c r="C34" s="71"/>
      <c r="D34" s="71"/>
      <c r="E34" s="71"/>
      <c r="F34" s="78">
        <f>ROUND(AVERAGE(F3:F32),0)</f>
        <v>17424</v>
      </c>
    </row>
    <row r="35" spans="1:6" x14ac:dyDescent="0.3">
      <c r="A35" s="77" t="s">
        <v>98</v>
      </c>
      <c r="B35" s="71"/>
      <c r="C35" s="71"/>
      <c r="D35" s="71"/>
      <c r="E35" s="71"/>
      <c r="F35" s="78">
        <f>IFERROR(ROUND(AVERAGEIF(F3:F32,"&gt;0"),0),0)</f>
        <v>17424</v>
      </c>
    </row>
  </sheetData>
  <mergeCells count="4">
    <mergeCell ref="A1:F1"/>
    <mergeCell ref="A33:E33"/>
    <mergeCell ref="A34:E34"/>
    <mergeCell ref="A35:E3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A281-1E06-42CF-AA9F-21DF2445DD2B}">
  <dimension ref="A1:Z36"/>
  <sheetViews>
    <sheetView workbookViewId="0">
      <selection sqref="A1:D3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October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s="72" customFormat="1" ht="15" x14ac:dyDescent="0.3">
      <c r="A3" s="75">
        <v>45200</v>
      </c>
      <c r="B3" s="76">
        <v>9802523</v>
      </c>
      <c r="C3" s="76">
        <v>1282</v>
      </c>
      <c r="D3" s="76">
        <v>1282</v>
      </c>
    </row>
    <row r="4" spans="1:4" s="72" customFormat="1" ht="15" x14ac:dyDescent="0.3">
      <c r="A4" s="75">
        <v>45201</v>
      </c>
      <c r="B4" s="76">
        <v>9809888</v>
      </c>
      <c r="C4" s="76">
        <v>7365</v>
      </c>
      <c r="D4" s="76">
        <v>7365</v>
      </c>
    </row>
    <row r="5" spans="1:4" s="72" customFormat="1" ht="15" x14ac:dyDescent="0.3">
      <c r="A5" s="75">
        <v>45202</v>
      </c>
      <c r="B5" s="76">
        <v>9823547</v>
      </c>
      <c r="C5" s="76">
        <v>13659</v>
      </c>
      <c r="D5" s="76">
        <v>13659</v>
      </c>
    </row>
    <row r="6" spans="1:4" s="72" customFormat="1" ht="15" x14ac:dyDescent="0.3">
      <c r="A6" s="75">
        <v>45203</v>
      </c>
      <c r="B6" s="76">
        <v>9834843</v>
      </c>
      <c r="C6" s="76">
        <v>11296</v>
      </c>
      <c r="D6" s="76">
        <v>11296</v>
      </c>
    </row>
    <row r="7" spans="1:4" s="72" customFormat="1" ht="15" x14ac:dyDescent="0.3">
      <c r="A7" s="75">
        <v>45204</v>
      </c>
      <c r="B7" s="76">
        <v>9848740</v>
      </c>
      <c r="C7" s="76">
        <v>13897</v>
      </c>
      <c r="D7" s="76">
        <v>13897</v>
      </c>
    </row>
    <row r="8" spans="1:4" s="72" customFormat="1" ht="15" x14ac:dyDescent="0.3">
      <c r="A8" s="75">
        <v>45205</v>
      </c>
      <c r="B8" s="76">
        <v>9858502</v>
      </c>
      <c r="C8" s="76">
        <v>9762</v>
      </c>
      <c r="D8" s="76">
        <v>9762</v>
      </c>
    </row>
    <row r="9" spans="1:4" s="72" customFormat="1" ht="15" x14ac:dyDescent="0.3">
      <c r="A9" s="75">
        <v>45206</v>
      </c>
      <c r="B9" s="76">
        <v>9863241</v>
      </c>
      <c r="C9" s="76">
        <v>4739</v>
      </c>
      <c r="D9" s="76">
        <v>4739</v>
      </c>
    </row>
    <row r="10" spans="1:4" s="72" customFormat="1" ht="15" x14ac:dyDescent="0.3">
      <c r="A10" s="75">
        <v>45207</v>
      </c>
      <c r="B10" s="76">
        <v>9865821</v>
      </c>
      <c r="C10" s="76">
        <v>2580</v>
      </c>
      <c r="D10" s="76">
        <v>2580</v>
      </c>
    </row>
    <row r="11" spans="1:4" s="72" customFormat="1" ht="15" x14ac:dyDescent="0.3">
      <c r="A11" s="75">
        <v>45208</v>
      </c>
      <c r="B11" s="76">
        <v>9875422</v>
      </c>
      <c r="C11" s="76">
        <v>9601</v>
      </c>
      <c r="D11" s="76">
        <v>9601</v>
      </c>
    </row>
    <row r="12" spans="1:4" s="72" customFormat="1" ht="15" x14ac:dyDescent="0.3">
      <c r="A12" s="75">
        <v>45209</v>
      </c>
      <c r="B12" s="76">
        <v>9884628</v>
      </c>
      <c r="C12" s="76">
        <v>9206</v>
      </c>
      <c r="D12" s="76">
        <v>9206</v>
      </c>
    </row>
    <row r="13" spans="1:4" s="72" customFormat="1" ht="15" x14ac:dyDescent="0.3">
      <c r="A13" s="75">
        <v>45210</v>
      </c>
      <c r="B13" s="76">
        <v>9897381</v>
      </c>
      <c r="C13" s="76">
        <v>12753</v>
      </c>
      <c r="D13" s="76">
        <v>12753</v>
      </c>
    </row>
    <row r="14" spans="1:4" s="72" customFormat="1" ht="15" x14ac:dyDescent="0.3">
      <c r="A14" s="75">
        <v>45211</v>
      </c>
      <c r="B14" s="76">
        <v>9908848</v>
      </c>
      <c r="C14" s="76">
        <v>11467</v>
      </c>
      <c r="D14" s="76">
        <v>11467</v>
      </c>
    </row>
    <row r="15" spans="1:4" s="72" customFormat="1" ht="15" x14ac:dyDescent="0.3">
      <c r="A15" s="75">
        <v>45212</v>
      </c>
      <c r="B15" s="76">
        <v>9919725</v>
      </c>
      <c r="C15" s="76">
        <v>10877</v>
      </c>
      <c r="D15" s="76">
        <v>10877</v>
      </c>
    </row>
    <row r="16" spans="1:4" s="72" customFormat="1" ht="15" x14ac:dyDescent="0.3">
      <c r="A16" s="75">
        <v>45213</v>
      </c>
      <c r="B16" s="76">
        <v>9929626</v>
      </c>
      <c r="C16" s="76">
        <v>9901</v>
      </c>
      <c r="D16" s="76">
        <v>9901</v>
      </c>
    </row>
    <row r="17" spans="1:4" s="72" customFormat="1" ht="15" x14ac:dyDescent="0.3">
      <c r="A17" s="75">
        <v>45214</v>
      </c>
      <c r="B17" s="76">
        <v>9930989</v>
      </c>
      <c r="C17" s="76">
        <v>1363</v>
      </c>
      <c r="D17" s="76">
        <v>1363</v>
      </c>
    </row>
    <row r="18" spans="1:4" s="72" customFormat="1" ht="15" x14ac:dyDescent="0.3">
      <c r="A18" s="75">
        <v>45215</v>
      </c>
      <c r="B18" s="76">
        <v>9940782</v>
      </c>
      <c r="C18" s="76">
        <v>9793</v>
      </c>
      <c r="D18" s="76">
        <v>9793</v>
      </c>
    </row>
    <row r="19" spans="1:4" s="72" customFormat="1" ht="15" x14ac:dyDescent="0.3">
      <c r="A19" s="75">
        <v>45216</v>
      </c>
      <c r="B19" s="76">
        <v>9949145</v>
      </c>
      <c r="C19" s="76">
        <v>8363</v>
      </c>
      <c r="D19" s="76">
        <v>8363</v>
      </c>
    </row>
    <row r="20" spans="1:4" s="72" customFormat="1" ht="15" x14ac:dyDescent="0.3">
      <c r="A20" s="75">
        <v>45217</v>
      </c>
      <c r="B20" s="76">
        <v>9960560</v>
      </c>
      <c r="C20" s="76">
        <v>11415</v>
      </c>
      <c r="D20" s="76">
        <v>11415</v>
      </c>
    </row>
    <row r="21" spans="1:4" s="72" customFormat="1" ht="15" x14ac:dyDescent="0.3">
      <c r="A21" s="75">
        <v>45218</v>
      </c>
      <c r="B21" s="76">
        <v>9972681</v>
      </c>
      <c r="C21" s="76">
        <v>12121</v>
      </c>
      <c r="D21" s="76">
        <v>12121</v>
      </c>
    </row>
    <row r="22" spans="1:4" s="72" customFormat="1" ht="15" x14ac:dyDescent="0.3">
      <c r="A22" s="75">
        <v>45219</v>
      </c>
      <c r="B22" s="76">
        <v>9985835</v>
      </c>
      <c r="C22" s="76">
        <v>13154</v>
      </c>
      <c r="D22" s="76">
        <v>13154</v>
      </c>
    </row>
    <row r="23" spans="1:4" s="72" customFormat="1" ht="15" x14ac:dyDescent="0.3">
      <c r="A23" s="75">
        <v>45220</v>
      </c>
      <c r="B23" s="76">
        <v>9987649</v>
      </c>
      <c r="C23" s="76">
        <v>1814</v>
      </c>
      <c r="D23" s="76">
        <v>1814</v>
      </c>
    </row>
    <row r="24" spans="1:4" s="72" customFormat="1" ht="15" x14ac:dyDescent="0.3">
      <c r="A24" s="75">
        <v>45221</v>
      </c>
      <c r="B24" s="76">
        <v>9987649</v>
      </c>
      <c r="C24" s="76">
        <v>0</v>
      </c>
      <c r="D24" s="76">
        <v>0</v>
      </c>
    </row>
    <row r="25" spans="1:4" s="72" customFormat="1" ht="15" x14ac:dyDescent="0.3">
      <c r="A25" s="75">
        <v>45222</v>
      </c>
      <c r="B25" s="76">
        <v>9996477</v>
      </c>
      <c r="C25" s="76">
        <v>8828</v>
      </c>
      <c r="D25" s="76">
        <v>8828</v>
      </c>
    </row>
    <row r="26" spans="1:4" s="72" customFormat="1" ht="15" x14ac:dyDescent="0.3">
      <c r="A26" s="75">
        <v>45223</v>
      </c>
      <c r="B26" s="76">
        <v>7981</v>
      </c>
      <c r="C26" s="76">
        <v>-9988496</v>
      </c>
      <c r="D26" s="76">
        <v>11504</v>
      </c>
    </row>
    <row r="27" spans="1:4" s="72" customFormat="1" ht="15" x14ac:dyDescent="0.3">
      <c r="A27" s="75">
        <v>45224</v>
      </c>
      <c r="B27" s="76">
        <v>19101</v>
      </c>
      <c r="C27" s="76">
        <v>11120</v>
      </c>
      <c r="D27" s="76">
        <v>11120</v>
      </c>
    </row>
    <row r="28" spans="1:4" s="72" customFormat="1" ht="15" x14ac:dyDescent="0.3">
      <c r="A28" s="75">
        <v>45225</v>
      </c>
      <c r="B28" s="76">
        <v>29425</v>
      </c>
      <c r="C28" s="76">
        <v>10324</v>
      </c>
      <c r="D28" s="76">
        <v>10324</v>
      </c>
    </row>
    <row r="29" spans="1:4" s="72" customFormat="1" ht="15" x14ac:dyDescent="0.3">
      <c r="A29" s="75">
        <v>45226</v>
      </c>
      <c r="B29" s="76">
        <v>40734</v>
      </c>
      <c r="C29" s="76">
        <v>11309</v>
      </c>
      <c r="D29" s="76">
        <v>11309</v>
      </c>
    </row>
    <row r="30" spans="1:4" s="72" customFormat="1" ht="15" x14ac:dyDescent="0.3">
      <c r="A30" s="75">
        <v>45227</v>
      </c>
      <c r="B30" s="76">
        <v>52752</v>
      </c>
      <c r="C30" s="76">
        <v>12018</v>
      </c>
      <c r="D30" s="76">
        <v>12018</v>
      </c>
    </row>
    <row r="31" spans="1:4" s="72" customFormat="1" ht="15" x14ac:dyDescent="0.3">
      <c r="A31" s="75">
        <v>45228</v>
      </c>
      <c r="B31" s="76">
        <v>59801</v>
      </c>
      <c r="C31" s="76">
        <v>7049</v>
      </c>
      <c r="D31" s="76">
        <v>7049</v>
      </c>
    </row>
    <row r="32" spans="1:4" s="72" customFormat="1" ht="15" x14ac:dyDescent="0.3">
      <c r="A32" s="75">
        <v>45229</v>
      </c>
      <c r="B32" s="76">
        <v>64707</v>
      </c>
      <c r="C32" s="76">
        <v>4906</v>
      </c>
      <c r="D32" s="76">
        <v>4906</v>
      </c>
    </row>
    <row r="33" spans="1:4" s="72" customFormat="1" ht="15" x14ac:dyDescent="0.3">
      <c r="A33" s="75">
        <v>45230</v>
      </c>
      <c r="B33" s="76">
        <v>73530</v>
      </c>
      <c r="C33" s="76">
        <v>8823</v>
      </c>
      <c r="D33" s="76">
        <v>8823</v>
      </c>
    </row>
    <row r="34" spans="1:4" s="72" customFormat="1" x14ac:dyDescent="0.3">
      <c r="A34" s="77" t="s">
        <v>96</v>
      </c>
      <c r="B34" s="71"/>
      <c r="C34" s="71"/>
      <c r="D34" s="78">
        <f>SUM(D3:D33)</f>
        <v>272289</v>
      </c>
    </row>
    <row r="35" spans="1:4" s="72" customFormat="1" x14ac:dyDescent="0.3">
      <c r="A35" s="77" t="s">
        <v>97</v>
      </c>
      <c r="B35" s="71"/>
      <c r="C35" s="71"/>
      <c r="D35" s="78">
        <f>ROUND(AVERAGE(D3:D33),0)</f>
        <v>8784</v>
      </c>
    </row>
    <row r="36" spans="1:4" s="72" customFormat="1" x14ac:dyDescent="0.3">
      <c r="A36" s="77" t="s">
        <v>98</v>
      </c>
      <c r="B36" s="71"/>
      <c r="C36" s="71"/>
      <c r="D36" s="78">
        <f>IFERROR(ROUND(AVERAGEIF(D3:D33,"&gt;0"),0),0)</f>
        <v>9076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DF88-B181-4441-A2DF-FCB7A1E887E8}">
  <dimension ref="A1:X35"/>
  <sheetViews>
    <sheetView workbookViewId="0">
      <selection activeCell="G34" sqref="G34"/>
    </sheetView>
  </sheetViews>
  <sheetFormatPr defaultRowHeight="15.75" x14ac:dyDescent="0.3"/>
  <cols>
    <col min="1" max="1" width="16.7109375" style="79" customWidth="1"/>
    <col min="2" max="4" width="21.85546875" style="72" customWidth="1"/>
    <col min="5" max="24" width="9.140625" style="72"/>
  </cols>
  <sheetData>
    <row r="1" spans="1:4" ht="18.75" x14ac:dyDescent="0.35">
      <c r="A1" s="70" t="str">
        <f ca="1">_xlfn.CONCAT(TEXT(OFFSET(A2,2,0), "MMMM YYYY"), " Daily Flow")</f>
        <v>October 2023 Daily Flow</v>
      </c>
      <c r="B1" s="71"/>
      <c r="C1" s="71"/>
      <c r="D1" s="71"/>
    </row>
    <row r="2" spans="1:4" x14ac:dyDescent="0.3">
      <c r="A2" s="73" t="s">
        <v>92</v>
      </c>
      <c r="B2" s="74" t="s">
        <v>103</v>
      </c>
      <c r="C2" s="74" t="s">
        <v>104</v>
      </c>
      <c r="D2" s="74" t="s">
        <v>95</v>
      </c>
    </row>
    <row r="3" spans="1:4" x14ac:dyDescent="0.3">
      <c r="A3" s="75">
        <v>45200</v>
      </c>
      <c r="B3" s="76">
        <v>102</v>
      </c>
      <c r="C3" s="76">
        <v>560</v>
      </c>
      <c r="D3" s="76">
        <v>662</v>
      </c>
    </row>
    <row r="4" spans="1:4" x14ac:dyDescent="0.3">
      <c r="A4" s="75">
        <v>45201</v>
      </c>
      <c r="B4" s="76">
        <v>4454</v>
      </c>
      <c r="C4" s="76">
        <v>4480</v>
      </c>
      <c r="D4" s="76">
        <v>8934</v>
      </c>
    </row>
    <row r="5" spans="1:4" x14ac:dyDescent="0.3">
      <c r="A5" s="75">
        <v>45202</v>
      </c>
      <c r="B5" s="76">
        <v>8548</v>
      </c>
      <c r="C5" s="76">
        <v>8661</v>
      </c>
      <c r="D5" s="76">
        <v>17209</v>
      </c>
    </row>
    <row r="6" spans="1:4" x14ac:dyDescent="0.3">
      <c r="A6" s="75">
        <v>45203</v>
      </c>
      <c r="B6" s="76">
        <v>7481</v>
      </c>
      <c r="C6" s="76">
        <v>5227</v>
      </c>
      <c r="D6" s="76">
        <v>12708</v>
      </c>
    </row>
    <row r="7" spans="1:4" x14ac:dyDescent="0.3">
      <c r="A7" s="75">
        <v>45204</v>
      </c>
      <c r="B7" s="76">
        <v>8513</v>
      </c>
      <c r="C7" s="76">
        <v>8113</v>
      </c>
      <c r="D7" s="76">
        <v>16626</v>
      </c>
    </row>
    <row r="8" spans="1:4" x14ac:dyDescent="0.3">
      <c r="A8" s="75">
        <v>45205</v>
      </c>
      <c r="B8" s="76">
        <v>5827</v>
      </c>
      <c r="C8" s="76">
        <v>7613</v>
      </c>
      <c r="D8" s="76">
        <v>13440</v>
      </c>
    </row>
    <row r="9" spans="1:4" x14ac:dyDescent="0.3">
      <c r="A9" s="75">
        <v>45206</v>
      </c>
      <c r="B9" s="76">
        <v>4287</v>
      </c>
      <c r="C9" s="76">
        <v>3920</v>
      </c>
      <c r="D9" s="76">
        <v>8207</v>
      </c>
    </row>
    <row r="10" spans="1:4" x14ac:dyDescent="0.3">
      <c r="A10" s="75">
        <v>45207</v>
      </c>
      <c r="B10" s="76">
        <v>1982</v>
      </c>
      <c r="C10" s="76">
        <v>1680</v>
      </c>
      <c r="D10" s="76">
        <v>3662</v>
      </c>
    </row>
    <row r="11" spans="1:4" x14ac:dyDescent="0.3">
      <c r="A11" s="75">
        <v>45208</v>
      </c>
      <c r="B11" s="76">
        <v>7287</v>
      </c>
      <c r="C11" s="76">
        <v>6160</v>
      </c>
      <c r="D11" s="76">
        <v>13447</v>
      </c>
    </row>
    <row r="12" spans="1:4" x14ac:dyDescent="0.3">
      <c r="A12" s="75">
        <v>45209</v>
      </c>
      <c r="B12" s="76">
        <v>6959</v>
      </c>
      <c r="C12" s="76">
        <v>6160</v>
      </c>
      <c r="D12" s="76">
        <v>13119</v>
      </c>
    </row>
    <row r="13" spans="1:4" x14ac:dyDescent="0.3">
      <c r="A13" s="75">
        <v>45210</v>
      </c>
      <c r="B13" s="76">
        <v>8779</v>
      </c>
      <c r="C13" s="76">
        <v>7840</v>
      </c>
      <c r="D13" s="76">
        <v>16619</v>
      </c>
    </row>
    <row r="14" spans="1:4" x14ac:dyDescent="0.3">
      <c r="A14" s="75">
        <v>45211</v>
      </c>
      <c r="B14" s="76">
        <v>8131</v>
      </c>
      <c r="C14" s="76">
        <v>8127</v>
      </c>
      <c r="D14" s="76">
        <v>16258</v>
      </c>
    </row>
    <row r="15" spans="1:4" x14ac:dyDescent="0.3">
      <c r="A15" s="75">
        <v>45212</v>
      </c>
      <c r="B15" s="76">
        <v>9008</v>
      </c>
      <c r="C15" s="76">
        <v>8547</v>
      </c>
      <c r="D15" s="76">
        <v>17555</v>
      </c>
    </row>
    <row r="16" spans="1:4" x14ac:dyDescent="0.3">
      <c r="A16" s="75">
        <v>45213</v>
      </c>
      <c r="B16" s="76">
        <v>6963</v>
      </c>
      <c r="C16" s="76">
        <v>7518</v>
      </c>
      <c r="D16" s="76">
        <v>14481</v>
      </c>
    </row>
    <row r="17" spans="1:4" x14ac:dyDescent="0.3">
      <c r="A17" s="75">
        <v>45214</v>
      </c>
      <c r="B17" s="76">
        <v>881</v>
      </c>
      <c r="C17" s="76">
        <v>1120</v>
      </c>
      <c r="D17" s="76">
        <v>2001</v>
      </c>
    </row>
    <row r="18" spans="1:4" x14ac:dyDescent="0.3">
      <c r="A18" s="75">
        <v>45215</v>
      </c>
      <c r="B18" s="76">
        <v>5888</v>
      </c>
      <c r="C18" s="76">
        <v>5600</v>
      </c>
      <c r="D18" s="76">
        <v>11488</v>
      </c>
    </row>
    <row r="19" spans="1:4" x14ac:dyDescent="0.3">
      <c r="A19" s="75">
        <v>45216</v>
      </c>
      <c r="B19" s="76">
        <v>6635</v>
      </c>
      <c r="C19" s="76">
        <v>6762</v>
      </c>
      <c r="D19" s="76">
        <v>13397</v>
      </c>
    </row>
    <row r="20" spans="1:4" x14ac:dyDescent="0.3">
      <c r="A20" s="75">
        <v>45217</v>
      </c>
      <c r="B20" s="76">
        <v>7537</v>
      </c>
      <c r="C20" s="76">
        <v>7586</v>
      </c>
      <c r="D20" s="76">
        <v>15123</v>
      </c>
    </row>
    <row r="21" spans="1:4" x14ac:dyDescent="0.3">
      <c r="A21" s="75">
        <v>45218</v>
      </c>
      <c r="B21" s="76">
        <v>8646</v>
      </c>
      <c r="C21" s="76">
        <v>8932</v>
      </c>
      <c r="D21" s="76">
        <v>17578</v>
      </c>
    </row>
    <row r="22" spans="1:4" x14ac:dyDescent="0.3">
      <c r="A22" s="75">
        <v>45219</v>
      </c>
      <c r="B22" s="76">
        <v>9154</v>
      </c>
      <c r="C22" s="76">
        <v>8960</v>
      </c>
      <c r="D22" s="76">
        <v>18114</v>
      </c>
    </row>
    <row r="23" spans="1:4" x14ac:dyDescent="0.3">
      <c r="A23" s="75">
        <v>45220</v>
      </c>
      <c r="B23" s="76">
        <v>1767</v>
      </c>
      <c r="C23" s="76">
        <v>1120</v>
      </c>
      <c r="D23" s="76">
        <v>2887</v>
      </c>
    </row>
    <row r="24" spans="1:4" x14ac:dyDescent="0.3">
      <c r="A24" s="75">
        <v>45221</v>
      </c>
      <c r="B24" s="76">
        <v>0</v>
      </c>
      <c r="C24" s="76">
        <v>0</v>
      </c>
      <c r="D24" s="76">
        <v>0</v>
      </c>
    </row>
    <row r="25" spans="1:4" x14ac:dyDescent="0.3">
      <c r="A25" s="75">
        <v>45222</v>
      </c>
      <c r="B25" s="76">
        <v>5646</v>
      </c>
      <c r="C25" s="76">
        <v>5551</v>
      </c>
      <c r="D25" s="76">
        <v>11197</v>
      </c>
    </row>
    <row r="26" spans="1:4" x14ac:dyDescent="0.3">
      <c r="A26" s="75">
        <v>45223</v>
      </c>
      <c r="B26" s="76">
        <v>7777</v>
      </c>
      <c r="C26" s="76">
        <v>7980</v>
      </c>
      <c r="D26" s="76">
        <v>15757</v>
      </c>
    </row>
    <row r="27" spans="1:4" x14ac:dyDescent="0.3">
      <c r="A27" s="75">
        <v>45224</v>
      </c>
      <c r="B27" s="76">
        <v>7869</v>
      </c>
      <c r="C27" s="76">
        <v>6720</v>
      </c>
      <c r="D27" s="76">
        <v>14589</v>
      </c>
    </row>
    <row r="28" spans="1:4" x14ac:dyDescent="0.3">
      <c r="A28" s="75">
        <v>45225</v>
      </c>
      <c r="B28" s="76">
        <v>6487</v>
      </c>
      <c r="C28" s="76">
        <v>7572</v>
      </c>
      <c r="D28" s="76">
        <v>14059</v>
      </c>
    </row>
    <row r="29" spans="1:4" x14ac:dyDescent="0.3">
      <c r="A29" s="75">
        <v>45226</v>
      </c>
      <c r="B29" s="76">
        <v>7707</v>
      </c>
      <c r="C29" s="76">
        <v>8738</v>
      </c>
      <c r="D29" s="76">
        <v>16445</v>
      </c>
    </row>
    <row r="30" spans="1:4" x14ac:dyDescent="0.3">
      <c r="A30" s="75">
        <v>45227</v>
      </c>
      <c r="B30" s="76">
        <v>8108</v>
      </c>
      <c r="C30" s="76">
        <v>9191</v>
      </c>
      <c r="D30" s="76">
        <v>17299</v>
      </c>
    </row>
    <row r="31" spans="1:4" x14ac:dyDescent="0.3">
      <c r="A31" s="75">
        <v>45228</v>
      </c>
      <c r="B31" s="76">
        <v>5467</v>
      </c>
      <c r="C31" s="76">
        <v>4702</v>
      </c>
      <c r="D31" s="76">
        <v>10169</v>
      </c>
    </row>
    <row r="32" spans="1:4" x14ac:dyDescent="0.3">
      <c r="A32" s="75">
        <v>45229</v>
      </c>
      <c r="B32" s="76">
        <v>3141</v>
      </c>
      <c r="C32" s="76">
        <v>3768</v>
      </c>
      <c r="D32" s="76">
        <v>6909</v>
      </c>
    </row>
    <row r="33" spans="1:4" x14ac:dyDescent="0.3">
      <c r="A33" s="75">
        <v>45230</v>
      </c>
      <c r="B33" s="76">
        <v>5784</v>
      </c>
      <c r="C33" s="76">
        <v>6601</v>
      </c>
      <c r="D33" s="76">
        <v>12385</v>
      </c>
    </row>
    <row r="34" spans="1:4" x14ac:dyDescent="0.3">
      <c r="A34" s="77" t="s">
        <v>96</v>
      </c>
      <c r="B34" s="71"/>
      <c r="C34" s="71"/>
      <c r="D34" s="78">
        <f>SUM(D3:D33)</f>
        <v>372324</v>
      </c>
    </row>
    <row r="35" spans="1:4" x14ac:dyDescent="0.3">
      <c r="A35" s="77" t="s">
        <v>97</v>
      </c>
      <c r="B35" s="71"/>
      <c r="C35" s="71"/>
      <c r="D35" s="78">
        <f>ROUND(AVERAGE(D3:D33),0)</f>
        <v>12010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03A6-38A2-4DDE-B3FF-E6FAD3EB57AD}">
  <dimension ref="A1:Z35"/>
  <sheetViews>
    <sheetView workbookViewId="0">
      <selection sqref="A1:D34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September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s="72" customFormat="1" ht="15" x14ac:dyDescent="0.3">
      <c r="A3" s="75">
        <v>45170</v>
      </c>
      <c r="B3" s="76">
        <v>9563943</v>
      </c>
      <c r="C3" s="76">
        <v>8970</v>
      </c>
      <c r="D3" s="76">
        <v>8970</v>
      </c>
    </row>
    <row r="4" spans="1:4" s="72" customFormat="1" ht="15" x14ac:dyDescent="0.3">
      <c r="A4" s="75">
        <v>45171</v>
      </c>
      <c r="B4" s="76">
        <v>9566989</v>
      </c>
      <c r="C4" s="76">
        <v>3046</v>
      </c>
      <c r="D4" s="76">
        <v>3046</v>
      </c>
    </row>
    <row r="5" spans="1:4" s="72" customFormat="1" ht="15" x14ac:dyDescent="0.3">
      <c r="A5" s="75">
        <v>45172</v>
      </c>
      <c r="B5" s="76">
        <v>9566989</v>
      </c>
      <c r="C5" s="76">
        <v>0</v>
      </c>
      <c r="D5" s="76">
        <v>0</v>
      </c>
    </row>
    <row r="6" spans="1:4" s="72" customFormat="1" ht="15" x14ac:dyDescent="0.3">
      <c r="A6" s="75">
        <v>45173</v>
      </c>
      <c r="B6" s="76">
        <v>9568387</v>
      </c>
      <c r="C6" s="76">
        <v>1398</v>
      </c>
      <c r="D6" s="76">
        <v>1398</v>
      </c>
    </row>
    <row r="7" spans="1:4" s="72" customFormat="1" ht="15" x14ac:dyDescent="0.3">
      <c r="A7" s="75">
        <v>45174</v>
      </c>
      <c r="B7" s="76">
        <v>9576767</v>
      </c>
      <c r="C7" s="76">
        <v>8380</v>
      </c>
      <c r="D7" s="76">
        <v>8380</v>
      </c>
    </row>
    <row r="8" spans="1:4" s="72" customFormat="1" ht="15" x14ac:dyDescent="0.3">
      <c r="A8" s="75">
        <v>45175</v>
      </c>
      <c r="B8" s="76">
        <v>9587449</v>
      </c>
      <c r="C8" s="76">
        <v>10682</v>
      </c>
      <c r="D8" s="76">
        <v>10682</v>
      </c>
    </row>
    <row r="9" spans="1:4" s="72" customFormat="1" ht="15" x14ac:dyDescent="0.3">
      <c r="A9" s="75">
        <v>45176</v>
      </c>
      <c r="B9" s="76">
        <v>9602581</v>
      </c>
      <c r="C9" s="76">
        <v>15132</v>
      </c>
      <c r="D9" s="76">
        <v>15132</v>
      </c>
    </row>
    <row r="10" spans="1:4" s="72" customFormat="1" ht="15" x14ac:dyDescent="0.3">
      <c r="A10" s="75">
        <v>45177</v>
      </c>
      <c r="B10" s="76">
        <v>9617056</v>
      </c>
      <c r="C10" s="76">
        <v>14475</v>
      </c>
      <c r="D10" s="76">
        <v>14475</v>
      </c>
    </row>
    <row r="11" spans="1:4" s="72" customFormat="1" ht="15" x14ac:dyDescent="0.3">
      <c r="A11" s="75">
        <v>45178</v>
      </c>
      <c r="B11" s="76">
        <v>9619569</v>
      </c>
      <c r="C11" s="76">
        <v>2513</v>
      </c>
      <c r="D11" s="76">
        <v>2513</v>
      </c>
    </row>
    <row r="12" spans="1:4" s="72" customFormat="1" ht="15" x14ac:dyDescent="0.3">
      <c r="A12" s="75">
        <v>45179</v>
      </c>
      <c r="B12" s="76">
        <v>9621989</v>
      </c>
      <c r="C12" s="76">
        <v>2420</v>
      </c>
      <c r="D12" s="76">
        <v>2420</v>
      </c>
    </row>
    <row r="13" spans="1:4" s="72" customFormat="1" ht="15" x14ac:dyDescent="0.3">
      <c r="A13" s="75">
        <v>45180</v>
      </c>
      <c r="B13" s="76">
        <v>9627710</v>
      </c>
      <c r="C13" s="76">
        <v>5721</v>
      </c>
      <c r="D13" s="76">
        <v>5721</v>
      </c>
    </row>
    <row r="14" spans="1:4" s="72" customFormat="1" ht="15" x14ac:dyDescent="0.3">
      <c r="A14" s="75">
        <v>45181</v>
      </c>
      <c r="B14" s="76">
        <v>9642120</v>
      </c>
      <c r="C14" s="76">
        <v>14410</v>
      </c>
      <c r="D14" s="76">
        <v>14410</v>
      </c>
    </row>
    <row r="15" spans="1:4" s="72" customFormat="1" ht="15" x14ac:dyDescent="0.3">
      <c r="A15" s="75">
        <v>45182</v>
      </c>
      <c r="B15" s="76">
        <v>9652721</v>
      </c>
      <c r="C15" s="76">
        <v>10601</v>
      </c>
      <c r="D15" s="76">
        <v>10601</v>
      </c>
    </row>
    <row r="16" spans="1:4" s="72" customFormat="1" ht="15" x14ac:dyDescent="0.3">
      <c r="A16" s="75">
        <v>45183</v>
      </c>
      <c r="B16" s="76">
        <v>9665015</v>
      </c>
      <c r="C16" s="76">
        <v>12294</v>
      </c>
      <c r="D16" s="76">
        <v>12294</v>
      </c>
    </row>
    <row r="17" spans="1:4" s="72" customFormat="1" ht="15" x14ac:dyDescent="0.3">
      <c r="A17" s="75">
        <v>45184</v>
      </c>
      <c r="B17" s="76">
        <v>9672719</v>
      </c>
      <c r="C17" s="76">
        <v>7704</v>
      </c>
      <c r="D17" s="76">
        <v>7704</v>
      </c>
    </row>
    <row r="18" spans="1:4" s="72" customFormat="1" ht="15" x14ac:dyDescent="0.3">
      <c r="A18" s="75">
        <v>45185</v>
      </c>
      <c r="B18" s="76">
        <v>9677394</v>
      </c>
      <c r="C18" s="76">
        <v>4675</v>
      </c>
      <c r="D18" s="76">
        <v>4675</v>
      </c>
    </row>
    <row r="19" spans="1:4" s="72" customFormat="1" ht="15" x14ac:dyDescent="0.3">
      <c r="A19" s="75">
        <v>45186</v>
      </c>
      <c r="B19" s="76">
        <v>9681026</v>
      </c>
      <c r="C19" s="76">
        <v>3632</v>
      </c>
      <c r="D19" s="76">
        <v>3632</v>
      </c>
    </row>
    <row r="20" spans="1:4" s="72" customFormat="1" ht="15" x14ac:dyDescent="0.3">
      <c r="A20" s="75">
        <v>45187</v>
      </c>
      <c r="B20" s="76">
        <v>9687659</v>
      </c>
      <c r="C20" s="76">
        <v>6633</v>
      </c>
      <c r="D20" s="76">
        <v>6633</v>
      </c>
    </row>
    <row r="21" spans="1:4" s="72" customFormat="1" ht="15" x14ac:dyDescent="0.3">
      <c r="A21" s="75">
        <v>45188</v>
      </c>
      <c r="B21" s="76">
        <v>9694678</v>
      </c>
      <c r="C21" s="76">
        <v>7019</v>
      </c>
      <c r="D21" s="76">
        <v>7019</v>
      </c>
    </row>
    <row r="22" spans="1:4" s="72" customFormat="1" ht="15" x14ac:dyDescent="0.3">
      <c r="A22" s="75">
        <v>45189</v>
      </c>
      <c r="B22" s="76">
        <v>9707554</v>
      </c>
      <c r="C22" s="76">
        <v>12876</v>
      </c>
      <c r="D22" s="76">
        <v>12876</v>
      </c>
    </row>
    <row r="23" spans="1:4" s="72" customFormat="1" ht="15" x14ac:dyDescent="0.3">
      <c r="A23" s="75">
        <v>45190</v>
      </c>
      <c r="B23" s="76">
        <v>9717063</v>
      </c>
      <c r="C23" s="76">
        <v>9509</v>
      </c>
      <c r="D23" s="76">
        <v>9509</v>
      </c>
    </row>
    <row r="24" spans="1:4" s="72" customFormat="1" ht="15" x14ac:dyDescent="0.3">
      <c r="A24" s="75">
        <v>45191</v>
      </c>
      <c r="B24" s="76">
        <v>9730521</v>
      </c>
      <c r="C24" s="76">
        <v>13458</v>
      </c>
      <c r="D24" s="76">
        <v>13458</v>
      </c>
    </row>
    <row r="25" spans="1:4" s="72" customFormat="1" ht="15" x14ac:dyDescent="0.3">
      <c r="A25" s="75">
        <v>45192</v>
      </c>
      <c r="B25" s="76">
        <v>9733500</v>
      </c>
      <c r="C25" s="76">
        <v>2979</v>
      </c>
      <c r="D25" s="76">
        <v>2979</v>
      </c>
    </row>
    <row r="26" spans="1:4" s="72" customFormat="1" ht="15" x14ac:dyDescent="0.3">
      <c r="A26" s="75">
        <v>45193</v>
      </c>
      <c r="B26" s="76">
        <v>9735092</v>
      </c>
      <c r="C26" s="76">
        <v>1592</v>
      </c>
      <c r="D26" s="76">
        <v>1592</v>
      </c>
    </row>
    <row r="27" spans="1:4" s="72" customFormat="1" ht="15" x14ac:dyDescent="0.3">
      <c r="A27" s="75">
        <v>45194</v>
      </c>
      <c r="B27" s="76">
        <v>9742313</v>
      </c>
      <c r="C27" s="76">
        <v>7221</v>
      </c>
      <c r="D27" s="76">
        <v>7221</v>
      </c>
    </row>
    <row r="28" spans="1:4" s="72" customFormat="1" ht="15" x14ac:dyDescent="0.3">
      <c r="A28" s="75">
        <v>45195</v>
      </c>
      <c r="B28" s="76">
        <v>9756162</v>
      </c>
      <c r="C28" s="76">
        <v>13849</v>
      </c>
      <c r="D28" s="76">
        <v>13849</v>
      </c>
    </row>
    <row r="29" spans="1:4" s="72" customFormat="1" ht="15" x14ac:dyDescent="0.3">
      <c r="A29" s="75">
        <v>45196</v>
      </c>
      <c r="B29" s="76">
        <v>9766296</v>
      </c>
      <c r="C29" s="76">
        <v>10134</v>
      </c>
      <c r="D29" s="76">
        <v>10134</v>
      </c>
    </row>
    <row r="30" spans="1:4" s="72" customFormat="1" ht="15" x14ac:dyDescent="0.3">
      <c r="A30" s="75">
        <v>45197</v>
      </c>
      <c r="B30" s="76">
        <v>9780999</v>
      </c>
      <c r="C30" s="76">
        <v>14703</v>
      </c>
      <c r="D30" s="76">
        <v>14703</v>
      </c>
    </row>
    <row r="31" spans="1:4" s="72" customFormat="1" ht="15" x14ac:dyDescent="0.3">
      <c r="A31" s="75">
        <v>45198</v>
      </c>
      <c r="B31" s="76">
        <v>9793537</v>
      </c>
      <c r="C31" s="76">
        <v>12538</v>
      </c>
      <c r="D31" s="76">
        <v>12538</v>
      </c>
    </row>
    <row r="32" spans="1:4" s="72" customFormat="1" ht="15" x14ac:dyDescent="0.3">
      <c r="A32" s="75">
        <v>45199</v>
      </c>
      <c r="B32" s="76">
        <v>9801241</v>
      </c>
      <c r="C32" s="76">
        <v>7704</v>
      </c>
      <c r="D32" s="76">
        <v>7704</v>
      </c>
    </row>
    <row r="33" spans="1:4" s="72" customFormat="1" x14ac:dyDescent="0.3">
      <c r="A33" s="77" t="s">
        <v>96</v>
      </c>
      <c r="B33" s="71"/>
      <c r="C33" s="71"/>
      <c r="D33" s="78">
        <f>SUM(D3:D32)</f>
        <v>246268</v>
      </c>
    </row>
    <row r="34" spans="1:4" s="72" customFormat="1" x14ac:dyDescent="0.3">
      <c r="A34" s="77" t="s">
        <v>97</v>
      </c>
      <c r="B34" s="71"/>
      <c r="C34" s="71"/>
      <c r="D34" s="78">
        <f>ROUND(AVERAGE(D3:D32),0)</f>
        <v>8209</v>
      </c>
    </row>
    <row r="35" spans="1:4" s="72" customFormat="1" x14ac:dyDescent="0.3">
      <c r="A35" s="77" t="s">
        <v>98</v>
      </c>
      <c r="B35" s="71"/>
      <c r="C35" s="71"/>
      <c r="D35" s="78">
        <f>IFERROR(ROUND(AVERAGEIF(D3:D32,"&gt;0"),0),0)</f>
        <v>8492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A1A5-0049-430D-BFA3-C567E062C85F}">
  <dimension ref="A1:X34"/>
  <sheetViews>
    <sheetView workbookViewId="0">
      <selection activeCell="G26" sqref="G26"/>
    </sheetView>
  </sheetViews>
  <sheetFormatPr defaultRowHeight="15.75" x14ac:dyDescent="0.3"/>
  <cols>
    <col min="1" max="1" width="16.7109375" style="79" customWidth="1"/>
    <col min="2" max="4" width="21.85546875" style="72" customWidth="1"/>
    <col min="5" max="24" width="9.140625" style="72"/>
  </cols>
  <sheetData>
    <row r="1" spans="1:4" ht="18.75" x14ac:dyDescent="0.35">
      <c r="A1" s="70" t="str">
        <f ca="1">_xlfn.CONCAT(TEXT(OFFSET(A2,2,0), "MMMM YYYY"), " Daily Flow")</f>
        <v>September 2023 Daily Flow</v>
      </c>
      <c r="B1" s="71"/>
      <c r="C1" s="71"/>
      <c r="D1" s="71"/>
    </row>
    <row r="2" spans="1:4" x14ac:dyDescent="0.3">
      <c r="A2" s="73" t="s">
        <v>92</v>
      </c>
      <c r="B2" s="74" t="s">
        <v>103</v>
      </c>
      <c r="C2" s="74" t="s">
        <v>104</v>
      </c>
      <c r="D2" s="74" t="s">
        <v>95</v>
      </c>
    </row>
    <row r="3" spans="1:4" x14ac:dyDescent="0.3">
      <c r="A3" s="75">
        <v>45170</v>
      </c>
      <c r="B3" s="76">
        <v>6104</v>
      </c>
      <c r="C3" s="76">
        <v>6160</v>
      </c>
      <c r="D3" s="76">
        <v>12264</v>
      </c>
    </row>
    <row r="4" spans="1:4" x14ac:dyDescent="0.3">
      <c r="A4" s="75">
        <v>45171</v>
      </c>
      <c r="B4" s="76">
        <v>2698</v>
      </c>
      <c r="C4" s="76">
        <v>3294</v>
      </c>
      <c r="D4" s="76">
        <v>5992</v>
      </c>
    </row>
    <row r="5" spans="1:4" x14ac:dyDescent="0.3">
      <c r="A5" s="75">
        <v>45172</v>
      </c>
      <c r="B5" s="76">
        <v>0</v>
      </c>
      <c r="C5" s="76">
        <v>0</v>
      </c>
      <c r="D5" s="76">
        <v>0</v>
      </c>
    </row>
    <row r="6" spans="1:4" x14ac:dyDescent="0.3">
      <c r="A6" s="75">
        <v>45173</v>
      </c>
      <c r="B6" s="76">
        <v>925</v>
      </c>
      <c r="C6" s="76">
        <v>1120</v>
      </c>
      <c r="D6" s="76">
        <v>2045</v>
      </c>
    </row>
    <row r="7" spans="1:4" x14ac:dyDescent="0.3">
      <c r="A7" s="75">
        <v>45174</v>
      </c>
      <c r="B7" s="76">
        <v>5381</v>
      </c>
      <c r="C7" s="76">
        <v>5332</v>
      </c>
      <c r="D7" s="76">
        <v>10713</v>
      </c>
    </row>
    <row r="8" spans="1:4" x14ac:dyDescent="0.3">
      <c r="A8" s="75">
        <v>45175</v>
      </c>
      <c r="B8" s="76">
        <v>6000</v>
      </c>
      <c r="C8" s="76">
        <v>6795</v>
      </c>
      <c r="D8" s="76">
        <v>12795</v>
      </c>
    </row>
    <row r="9" spans="1:4" x14ac:dyDescent="0.3">
      <c r="A9" s="75">
        <v>45176</v>
      </c>
      <c r="B9" s="76">
        <v>8305</v>
      </c>
      <c r="C9" s="76">
        <v>9447</v>
      </c>
      <c r="D9" s="76">
        <v>17752</v>
      </c>
    </row>
    <row r="10" spans="1:4" x14ac:dyDescent="0.3">
      <c r="A10" s="75">
        <v>45177</v>
      </c>
      <c r="B10" s="76">
        <v>8183</v>
      </c>
      <c r="C10" s="76">
        <v>9422</v>
      </c>
      <c r="D10" s="76">
        <v>17605</v>
      </c>
    </row>
    <row r="11" spans="1:4" x14ac:dyDescent="0.3">
      <c r="A11" s="75">
        <v>45178</v>
      </c>
      <c r="B11" s="76">
        <v>1500</v>
      </c>
      <c r="C11" s="76">
        <v>1617</v>
      </c>
      <c r="D11" s="76">
        <v>3117</v>
      </c>
    </row>
    <row r="12" spans="1:4" x14ac:dyDescent="0.3">
      <c r="A12" s="75">
        <v>45179</v>
      </c>
      <c r="B12" s="76">
        <v>1288</v>
      </c>
      <c r="C12" s="76">
        <v>1680</v>
      </c>
      <c r="D12" s="76">
        <v>2968</v>
      </c>
    </row>
    <row r="13" spans="1:4" x14ac:dyDescent="0.3">
      <c r="A13" s="75">
        <v>45180</v>
      </c>
      <c r="B13" s="76">
        <v>2995</v>
      </c>
      <c r="C13" s="76">
        <v>2800</v>
      </c>
      <c r="D13" s="76">
        <v>5795</v>
      </c>
    </row>
    <row r="14" spans="1:4" x14ac:dyDescent="0.3">
      <c r="A14" s="75">
        <v>45181</v>
      </c>
      <c r="B14" s="76">
        <v>8763</v>
      </c>
      <c r="C14" s="76">
        <v>9730</v>
      </c>
      <c r="D14" s="76">
        <v>18493</v>
      </c>
    </row>
    <row r="15" spans="1:4" x14ac:dyDescent="0.3">
      <c r="A15" s="75">
        <v>45182</v>
      </c>
      <c r="B15" s="76">
        <v>7039</v>
      </c>
      <c r="C15" s="76">
        <v>6160</v>
      </c>
      <c r="D15" s="76">
        <v>13199</v>
      </c>
    </row>
    <row r="16" spans="1:4" x14ac:dyDescent="0.3">
      <c r="A16" s="75">
        <v>45183</v>
      </c>
      <c r="B16" s="76">
        <v>7992</v>
      </c>
      <c r="C16" s="76">
        <v>8452</v>
      </c>
      <c r="D16" s="76">
        <v>16444</v>
      </c>
    </row>
    <row r="17" spans="1:4" x14ac:dyDescent="0.3">
      <c r="A17" s="75">
        <v>45184</v>
      </c>
      <c r="B17" s="76">
        <v>4985</v>
      </c>
      <c r="C17" s="76">
        <v>5350</v>
      </c>
      <c r="D17" s="76">
        <v>10335</v>
      </c>
    </row>
    <row r="18" spans="1:4" x14ac:dyDescent="0.3">
      <c r="A18" s="75">
        <v>45185</v>
      </c>
      <c r="B18" s="76">
        <v>2930</v>
      </c>
      <c r="C18" s="76">
        <v>3334</v>
      </c>
      <c r="D18" s="76">
        <v>6264</v>
      </c>
    </row>
    <row r="19" spans="1:4" x14ac:dyDescent="0.3">
      <c r="A19" s="75">
        <v>45186</v>
      </c>
      <c r="B19" s="76">
        <v>2577</v>
      </c>
      <c r="C19" s="76">
        <v>2240</v>
      </c>
      <c r="D19" s="76">
        <v>4817</v>
      </c>
    </row>
    <row r="20" spans="1:4" x14ac:dyDescent="0.3">
      <c r="A20" s="75">
        <v>45187</v>
      </c>
      <c r="B20" s="76">
        <v>4000</v>
      </c>
      <c r="C20" s="76">
        <v>4513</v>
      </c>
      <c r="D20" s="76">
        <v>8513</v>
      </c>
    </row>
    <row r="21" spans="1:4" x14ac:dyDescent="0.3">
      <c r="A21" s="75">
        <v>45188</v>
      </c>
      <c r="B21" s="76">
        <v>4806</v>
      </c>
      <c r="C21" s="76">
        <v>5420</v>
      </c>
      <c r="D21" s="76">
        <v>10226</v>
      </c>
    </row>
    <row r="22" spans="1:4" x14ac:dyDescent="0.3">
      <c r="A22" s="75">
        <v>45189</v>
      </c>
      <c r="B22" s="76">
        <v>9081</v>
      </c>
      <c r="C22" s="76">
        <v>8841</v>
      </c>
      <c r="D22" s="76">
        <v>17922</v>
      </c>
    </row>
    <row r="23" spans="1:4" x14ac:dyDescent="0.3">
      <c r="A23" s="75">
        <v>45190</v>
      </c>
      <c r="B23" s="76">
        <v>6109</v>
      </c>
      <c r="C23" s="76">
        <v>6576</v>
      </c>
      <c r="D23" s="76">
        <v>12685</v>
      </c>
    </row>
    <row r="24" spans="1:4" x14ac:dyDescent="0.3">
      <c r="A24" s="75">
        <v>45191</v>
      </c>
      <c r="B24" s="76">
        <v>8952</v>
      </c>
      <c r="C24" s="76">
        <v>8400</v>
      </c>
      <c r="D24" s="76">
        <v>17352</v>
      </c>
    </row>
    <row r="25" spans="1:4" x14ac:dyDescent="0.3">
      <c r="A25" s="75">
        <v>45192</v>
      </c>
      <c r="B25" s="76">
        <v>2000</v>
      </c>
      <c r="C25" s="76">
        <v>1759</v>
      </c>
      <c r="D25" s="76">
        <v>3759</v>
      </c>
    </row>
    <row r="26" spans="1:4" x14ac:dyDescent="0.3">
      <c r="A26" s="75">
        <v>45193</v>
      </c>
      <c r="B26" s="76">
        <v>933</v>
      </c>
      <c r="C26" s="76">
        <v>1120</v>
      </c>
      <c r="D26" s="76">
        <v>2053</v>
      </c>
    </row>
    <row r="27" spans="1:4" x14ac:dyDescent="0.3">
      <c r="A27" s="75">
        <v>45194</v>
      </c>
      <c r="B27" s="76">
        <v>4956</v>
      </c>
      <c r="C27" s="76">
        <v>5040</v>
      </c>
      <c r="D27" s="76">
        <v>9996</v>
      </c>
    </row>
    <row r="28" spans="1:4" x14ac:dyDescent="0.3">
      <c r="A28" s="75">
        <v>45195</v>
      </c>
      <c r="B28" s="76">
        <v>8765</v>
      </c>
      <c r="C28" s="76">
        <v>8631</v>
      </c>
      <c r="D28" s="76">
        <v>17396</v>
      </c>
    </row>
    <row r="29" spans="1:4" x14ac:dyDescent="0.3">
      <c r="A29" s="75">
        <v>45196</v>
      </c>
      <c r="B29" s="76">
        <v>5960</v>
      </c>
      <c r="C29" s="76">
        <v>7147</v>
      </c>
      <c r="D29" s="76">
        <v>13107</v>
      </c>
    </row>
    <row r="30" spans="1:4" x14ac:dyDescent="0.3">
      <c r="A30" s="75">
        <v>45197</v>
      </c>
      <c r="B30" s="76">
        <v>9207</v>
      </c>
      <c r="C30" s="76">
        <v>9422</v>
      </c>
      <c r="D30" s="76">
        <v>18629</v>
      </c>
    </row>
    <row r="31" spans="1:4" x14ac:dyDescent="0.3">
      <c r="A31" s="75">
        <v>45198</v>
      </c>
      <c r="B31" s="76">
        <v>7645</v>
      </c>
      <c r="C31" s="76">
        <v>9035</v>
      </c>
      <c r="D31" s="76">
        <v>16680</v>
      </c>
    </row>
    <row r="32" spans="1:4" x14ac:dyDescent="0.3">
      <c r="A32" s="75">
        <v>45199</v>
      </c>
      <c r="B32" s="76">
        <v>5367</v>
      </c>
      <c r="C32" s="76">
        <v>4480</v>
      </c>
      <c r="D32" s="76">
        <v>9847</v>
      </c>
    </row>
    <row r="33" spans="1:4" x14ac:dyDescent="0.3">
      <c r="A33" s="77" t="s">
        <v>96</v>
      </c>
      <c r="B33" s="71"/>
      <c r="C33" s="71"/>
      <c r="D33" s="78">
        <f>SUM(D3:D32)</f>
        <v>318763</v>
      </c>
    </row>
    <row r="34" spans="1:4" x14ac:dyDescent="0.3">
      <c r="A34" s="77" t="s">
        <v>97</v>
      </c>
      <c r="B34" s="71"/>
      <c r="C34" s="71"/>
      <c r="D34" s="78">
        <f>ROUND(AVERAGE(D3:D32),0)</f>
        <v>10625</v>
      </c>
    </row>
  </sheetData>
  <mergeCells count="3">
    <mergeCell ref="A1:D1"/>
    <mergeCell ref="A33:C33"/>
    <mergeCell ref="A34:C3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C76E-214A-40EA-B0A2-667F42D8E469}">
  <dimension ref="A1:Z36"/>
  <sheetViews>
    <sheetView workbookViewId="0">
      <selection sqref="A1:D3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August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s="72" customFormat="1" ht="15" x14ac:dyDescent="0.3">
      <c r="A3" s="75">
        <v>45139</v>
      </c>
      <c r="B3" s="76">
        <v>9281984</v>
      </c>
      <c r="C3" s="76">
        <v>6171</v>
      </c>
      <c r="D3" s="76">
        <v>6171</v>
      </c>
    </row>
    <row r="4" spans="1:4" s="72" customFormat="1" ht="15" x14ac:dyDescent="0.3">
      <c r="A4" s="75">
        <v>45140</v>
      </c>
      <c r="B4" s="76">
        <v>9297034</v>
      </c>
      <c r="C4" s="76">
        <v>15050</v>
      </c>
      <c r="D4" s="76">
        <v>15050</v>
      </c>
    </row>
    <row r="5" spans="1:4" s="72" customFormat="1" ht="15" x14ac:dyDescent="0.3">
      <c r="A5" s="75">
        <v>45141</v>
      </c>
      <c r="B5" s="76">
        <v>9308793</v>
      </c>
      <c r="C5" s="76">
        <v>11759</v>
      </c>
      <c r="D5" s="76">
        <v>11759</v>
      </c>
    </row>
    <row r="6" spans="1:4" s="72" customFormat="1" ht="15" x14ac:dyDescent="0.3">
      <c r="A6" s="75">
        <v>45142</v>
      </c>
      <c r="B6" s="76">
        <v>9324379</v>
      </c>
      <c r="C6" s="76">
        <v>15586</v>
      </c>
      <c r="D6" s="76">
        <v>15586</v>
      </c>
    </row>
    <row r="7" spans="1:4" s="72" customFormat="1" ht="15" x14ac:dyDescent="0.3">
      <c r="A7" s="75">
        <v>45143</v>
      </c>
      <c r="B7" s="76">
        <v>9327618</v>
      </c>
      <c r="C7" s="76">
        <v>3239</v>
      </c>
      <c r="D7" s="76">
        <v>3239</v>
      </c>
    </row>
    <row r="8" spans="1:4" s="72" customFormat="1" ht="15" x14ac:dyDescent="0.3">
      <c r="A8" s="75">
        <v>45144</v>
      </c>
      <c r="B8" s="76">
        <v>9331451</v>
      </c>
      <c r="C8" s="76">
        <v>3833</v>
      </c>
      <c r="D8" s="76">
        <v>3833</v>
      </c>
    </row>
    <row r="9" spans="1:4" s="72" customFormat="1" ht="15" x14ac:dyDescent="0.3">
      <c r="A9" s="75">
        <v>45145</v>
      </c>
      <c r="B9" s="76">
        <v>9331451</v>
      </c>
      <c r="C9" s="76">
        <v>0</v>
      </c>
      <c r="D9" s="76">
        <v>0</v>
      </c>
    </row>
    <row r="10" spans="1:4" s="72" customFormat="1" ht="15" x14ac:dyDescent="0.3">
      <c r="A10" s="75">
        <v>45146</v>
      </c>
      <c r="B10" s="76">
        <v>9341323</v>
      </c>
      <c r="C10" s="76">
        <v>9872</v>
      </c>
      <c r="D10" s="76">
        <v>9872</v>
      </c>
    </row>
    <row r="11" spans="1:4" s="72" customFormat="1" ht="15" x14ac:dyDescent="0.3">
      <c r="A11" s="75">
        <v>45147</v>
      </c>
      <c r="B11" s="76">
        <v>9357689</v>
      </c>
      <c r="C11" s="76">
        <v>16366</v>
      </c>
      <c r="D11" s="76">
        <v>16366</v>
      </c>
    </row>
    <row r="12" spans="1:4" s="72" customFormat="1" ht="15" x14ac:dyDescent="0.3">
      <c r="A12" s="75">
        <v>45148</v>
      </c>
      <c r="B12" s="76">
        <v>9366754</v>
      </c>
      <c r="C12" s="76">
        <v>9065</v>
      </c>
      <c r="D12" s="76">
        <v>9065</v>
      </c>
    </row>
    <row r="13" spans="1:4" s="72" customFormat="1" ht="15" x14ac:dyDescent="0.3">
      <c r="A13" s="75">
        <v>45149</v>
      </c>
      <c r="B13" s="76">
        <v>9383101</v>
      </c>
      <c r="C13" s="76">
        <v>16347</v>
      </c>
      <c r="D13" s="76">
        <v>16347</v>
      </c>
    </row>
    <row r="14" spans="1:4" s="72" customFormat="1" ht="15" x14ac:dyDescent="0.3">
      <c r="A14" s="75">
        <v>45150</v>
      </c>
      <c r="B14" s="76">
        <v>9394779</v>
      </c>
      <c r="C14" s="76">
        <v>11678</v>
      </c>
      <c r="D14" s="76">
        <v>11678</v>
      </c>
    </row>
    <row r="15" spans="1:4" s="72" customFormat="1" ht="15" x14ac:dyDescent="0.3">
      <c r="A15" s="75">
        <v>45151</v>
      </c>
      <c r="B15" s="76">
        <v>9396640</v>
      </c>
      <c r="C15" s="76">
        <v>1861</v>
      </c>
      <c r="D15" s="76">
        <v>1861</v>
      </c>
    </row>
    <row r="16" spans="1:4" s="72" customFormat="1" ht="15" x14ac:dyDescent="0.3">
      <c r="A16" s="75">
        <v>45152</v>
      </c>
      <c r="B16" s="76">
        <v>9404796</v>
      </c>
      <c r="C16" s="76">
        <v>8156</v>
      </c>
      <c r="D16" s="76">
        <v>8156</v>
      </c>
    </row>
    <row r="17" spans="1:4" s="72" customFormat="1" ht="15" x14ac:dyDescent="0.3">
      <c r="A17" s="75">
        <v>45153</v>
      </c>
      <c r="B17" s="76">
        <v>9419064</v>
      </c>
      <c r="C17" s="76">
        <v>14268</v>
      </c>
      <c r="D17" s="76">
        <v>14268</v>
      </c>
    </row>
    <row r="18" spans="1:4" s="72" customFormat="1" ht="15" x14ac:dyDescent="0.3">
      <c r="A18" s="75">
        <v>45154</v>
      </c>
      <c r="B18" s="76">
        <v>9426843</v>
      </c>
      <c r="C18" s="76">
        <v>7779</v>
      </c>
      <c r="D18" s="76">
        <v>7779</v>
      </c>
    </row>
    <row r="19" spans="1:4" s="72" customFormat="1" ht="15" x14ac:dyDescent="0.3">
      <c r="A19" s="75">
        <v>45155</v>
      </c>
      <c r="B19" s="76">
        <v>9437430</v>
      </c>
      <c r="C19" s="76">
        <v>10587</v>
      </c>
      <c r="D19" s="76">
        <v>10587</v>
      </c>
    </row>
    <row r="20" spans="1:4" s="72" customFormat="1" ht="15" x14ac:dyDescent="0.3">
      <c r="A20" s="75">
        <v>45156</v>
      </c>
      <c r="B20" s="76">
        <v>9446889</v>
      </c>
      <c r="C20" s="76">
        <v>9459</v>
      </c>
      <c r="D20" s="76">
        <v>9459</v>
      </c>
    </row>
    <row r="21" spans="1:4" s="72" customFormat="1" ht="15" x14ac:dyDescent="0.3">
      <c r="A21" s="75">
        <v>45157</v>
      </c>
      <c r="B21" s="76">
        <v>9454564</v>
      </c>
      <c r="C21" s="76">
        <v>7675</v>
      </c>
      <c r="D21" s="76">
        <v>7675</v>
      </c>
    </row>
    <row r="22" spans="1:4" s="72" customFormat="1" ht="15" x14ac:dyDescent="0.3">
      <c r="A22" s="75">
        <v>45158</v>
      </c>
      <c r="B22" s="76">
        <v>9456196</v>
      </c>
      <c r="C22" s="76">
        <v>1632</v>
      </c>
      <c r="D22" s="76">
        <v>1632</v>
      </c>
    </row>
    <row r="23" spans="1:4" s="72" customFormat="1" ht="15" x14ac:dyDescent="0.3">
      <c r="A23" s="75">
        <v>45159</v>
      </c>
      <c r="B23" s="76">
        <v>9463709</v>
      </c>
      <c r="C23" s="76">
        <v>7513</v>
      </c>
      <c r="D23" s="76">
        <v>7513</v>
      </c>
    </row>
    <row r="24" spans="1:4" s="72" customFormat="1" ht="15" x14ac:dyDescent="0.3">
      <c r="A24" s="75">
        <v>45160</v>
      </c>
      <c r="B24" s="76">
        <v>9477437</v>
      </c>
      <c r="C24" s="76">
        <v>13728</v>
      </c>
      <c r="D24" s="76">
        <v>13728</v>
      </c>
    </row>
    <row r="25" spans="1:4" s="72" customFormat="1" ht="15" x14ac:dyDescent="0.3">
      <c r="A25" s="75">
        <v>45161</v>
      </c>
      <c r="B25" s="76">
        <v>9490937</v>
      </c>
      <c r="C25" s="76">
        <v>13500</v>
      </c>
      <c r="D25" s="76">
        <v>13500</v>
      </c>
    </row>
    <row r="26" spans="1:4" s="72" customFormat="1" ht="15" x14ac:dyDescent="0.3">
      <c r="A26" s="75">
        <v>45162</v>
      </c>
      <c r="B26" s="76">
        <v>9502904</v>
      </c>
      <c r="C26" s="76">
        <v>11967</v>
      </c>
      <c r="D26" s="76">
        <v>11967</v>
      </c>
    </row>
    <row r="27" spans="1:4" s="72" customFormat="1" ht="15" x14ac:dyDescent="0.3">
      <c r="A27" s="75">
        <v>45163</v>
      </c>
      <c r="B27" s="76">
        <v>9511326</v>
      </c>
      <c r="C27" s="76">
        <v>8422</v>
      </c>
      <c r="D27" s="76">
        <v>8422</v>
      </c>
    </row>
    <row r="28" spans="1:4" s="72" customFormat="1" ht="15" x14ac:dyDescent="0.3">
      <c r="A28" s="75">
        <v>45164</v>
      </c>
      <c r="B28" s="76">
        <v>9515566</v>
      </c>
      <c r="C28" s="76">
        <v>4240</v>
      </c>
      <c r="D28" s="76">
        <v>4240</v>
      </c>
    </row>
    <row r="29" spans="1:4" s="72" customFormat="1" ht="15" x14ac:dyDescent="0.3">
      <c r="A29" s="75">
        <v>45165</v>
      </c>
      <c r="B29" s="76">
        <v>9516949</v>
      </c>
      <c r="C29" s="76">
        <v>1383</v>
      </c>
      <c r="D29" s="76">
        <v>1383</v>
      </c>
    </row>
    <row r="30" spans="1:4" s="72" customFormat="1" ht="15" x14ac:dyDescent="0.3">
      <c r="A30" s="75">
        <v>45166</v>
      </c>
      <c r="B30" s="76">
        <v>9522955</v>
      </c>
      <c r="C30" s="76">
        <v>6006</v>
      </c>
      <c r="D30" s="76">
        <v>6006</v>
      </c>
    </row>
    <row r="31" spans="1:4" s="72" customFormat="1" ht="15" x14ac:dyDescent="0.3">
      <c r="A31" s="75">
        <v>45167</v>
      </c>
      <c r="B31" s="76">
        <v>9535293</v>
      </c>
      <c r="C31" s="76">
        <v>12338</v>
      </c>
      <c r="D31" s="76">
        <v>12338</v>
      </c>
    </row>
    <row r="32" spans="1:4" s="72" customFormat="1" ht="15" x14ac:dyDescent="0.3">
      <c r="A32" s="75">
        <v>45168</v>
      </c>
      <c r="B32" s="76">
        <v>9544838</v>
      </c>
      <c r="C32" s="76">
        <v>9545</v>
      </c>
      <c r="D32" s="76">
        <v>9545</v>
      </c>
    </row>
    <row r="33" spans="1:4" s="72" customFormat="1" ht="15" x14ac:dyDescent="0.3">
      <c r="A33" s="75">
        <v>45169</v>
      </c>
      <c r="B33" s="76">
        <v>9554973</v>
      </c>
      <c r="C33" s="76">
        <v>10135</v>
      </c>
      <c r="D33" s="76">
        <v>10135</v>
      </c>
    </row>
    <row r="34" spans="1:4" s="72" customFormat="1" x14ac:dyDescent="0.3">
      <c r="A34" s="77" t="s">
        <v>96</v>
      </c>
      <c r="B34" s="71"/>
      <c r="C34" s="71"/>
      <c r="D34" s="78">
        <f>SUM(D3:D33)</f>
        <v>279160</v>
      </c>
    </row>
    <row r="35" spans="1:4" s="72" customFormat="1" x14ac:dyDescent="0.3">
      <c r="A35" s="77" t="s">
        <v>97</v>
      </c>
      <c r="B35" s="71"/>
      <c r="C35" s="71"/>
      <c r="D35" s="78">
        <f>ROUND(AVERAGE(D3:D33),0)</f>
        <v>9005</v>
      </c>
    </row>
    <row r="36" spans="1:4" s="72" customFormat="1" x14ac:dyDescent="0.3">
      <c r="A36" s="77" t="s">
        <v>98</v>
      </c>
      <c r="B36" s="71"/>
      <c r="C36" s="71"/>
      <c r="D36" s="78">
        <f>IFERROR(ROUND(AVERAGEIF(D3:D33,"&gt;0"),0),0)</f>
        <v>9305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0C10-F070-4108-BBAA-6CFC96FF0253}">
  <dimension ref="A1:Z35"/>
  <sheetViews>
    <sheetView workbookViewId="0">
      <selection activeCell="G47" sqref="G47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August 2023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45139</v>
      </c>
      <c r="B3" s="76">
        <v>10914046</v>
      </c>
      <c r="C3" s="76">
        <v>4036</v>
      </c>
      <c r="D3" s="76">
        <v>12598892</v>
      </c>
      <c r="E3" s="76">
        <v>4795</v>
      </c>
      <c r="F3" s="76">
        <v>8831</v>
      </c>
    </row>
    <row r="4" spans="1:6" x14ac:dyDescent="0.3">
      <c r="A4" s="75">
        <v>45140</v>
      </c>
      <c r="B4" s="76">
        <v>10922546</v>
      </c>
      <c r="C4" s="76">
        <v>8500</v>
      </c>
      <c r="D4" s="76">
        <v>12609567</v>
      </c>
      <c r="E4" s="76">
        <v>10675</v>
      </c>
      <c r="F4" s="76">
        <v>19175</v>
      </c>
    </row>
    <row r="5" spans="1:6" x14ac:dyDescent="0.3">
      <c r="A5" s="75">
        <v>45141</v>
      </c>
      <c r="B5" s="76">
        <v>10929365</v>
      </c>
      <c r="C5" s="76">
        <v>6819</v>
      </c>
      <c r="D5" s="76">
        <v>12616847</v>
      </c>
      <c r="E5" s="76">
        <v>7280</v>
      </c>
      <c r="F5" s="76">
        <v>14099</v>
      </c>
    </row>
    <row r="6" spans="1:6" x14ac:dyDescent="0.3">
      <c r="A6" s="75">
        <v>45142</v>
      </c>
      <c r="B6" s="76">
        <v>10939056</v>
      </c>
      <c r="C6" s="76">
        <v>9691</v>
      </c>
      <c r="D6" s="76">
        <v>12626857</v>
      </c>
      <c r="E6" s="76">
        <v>10010</v>
      </c>
      <c r="F6" s="76">
        <v>19701</v>
      </c>
    </row>
    <row r="7" spans="1:6" x14ac:dyDescent="0.3">
      <c r="A7" s="75">
        <v>45143</v>
      </c>
      <c r="B7" s="76">
        <v>10940556</v>
      </c>
      <c r="C7" s="76">
        <v>1500</v>
      </c>
      <c r="D7" s="76">
        <v>12628961</v>
      </c>
      <c r="E7" s="76">
        <v>2104</v>
      </c>
      <c r="F7" s="76">
        <v>3604</v>
      </c>
    </row>
    <row r="8" spans="1:6" x14ac:dyDescent="0.3">
      <c r="A8" s="75">
        <v>45144</v>
      </c>
      <c r="B8" s="76">
        <v>10942556</v>
      </c>
      <c r="C8" s="76">
        <v>2000</v>
      </c>
      <c r="D8" s="76">
        <v>12631761</v>
      </c>
      <c r="E8" s="76">
        <v>2800</v>
      </c>
      <c r="F8" s="76">
        <v>4800</v>
      </c>
    </row>
    <row r="9" spans="1:6" x14ac:dyDescent="0.3">
      <c r="A9" s="75">
        <v>45145</v>
      </c>
      <c r="B9" s="76">
        <v>10942556</v>
      </c>
      <c r="C9" s="76">
        <v>0</v>
      </c>
      <c r="D9" s="76">
        <v>12631761</v>
      </c>
      <c r="E9" s="76">
        <v>0</v>
      </c>
      <c r="F9" s="76">
        <v>0</v>
      </c>
    </row>
    <row r="10" spans="1:6" x14ac:dyDescent="0.3">
      <c r="A10" s="75">
        <v>45146</v>
      </c>
      <c r="B10" s="76">
        <v>10948517</v>
      </c>
      <c r="C10" s="76">
        <v>5961</v>
      </c>
      <c r="D10" s="76">
        <v>12637676</v>
      </c>
      <c r="E10" s="76">
        <v>5915</v>
      </c>
      <c r="F10" s="76">
        <v>11876</v>
      </c>
    </row>
    <row r="11" spans="1:6" x14ac:dyDescent="0.3">
      <c r="A11" s="75">
        <v>45147</v>
      </c>
      <c r="B11" s="76">
        <v>10957962</v>
      </c>
      <c r="C11" s="76">
        <v>9445</v>
      </c>
      <c r="D11" s="76">
        <v>12647980</v>
      </c>
      <c r="E11" s="76">
        <v>10304</v>
      </c>
      <c r="F11" s="76">
        <v>19749</v>
      </c>
    </row>
    <row r="12" spans="1:6" x14ac:dyDescent="0.3">
      <c r="A12" s="75">
        <v>45148</v>
      </c>
      <c r="B12" s="76">
        <v>10963294</v>
      </c>
      <c r="C12" s="76">
        <v>5332</v>
      </c>
      <c r="D12" s="76">
        <v>12654472</v>
      </c>
      <c r="E12" s="76">
        <v>6492</v>
      </c>
      <c r="F12" s="76">
        <v>11824</v>
      </c>
    </row>
    <row r="13" spans="1:6" x14ac:dyDescent="0.3">
      <c r="A13" s="75">
        <v>45149</v>
      </c>
      <c r="B13" s="76">
        <v>10973329</v>
      </c>
      <c r="C13" s="76">
        <v>10035</v>
      </c>
      <c r="D13" s="76">
        <v>12665009</v>
      </c>
      <c r="E13" s="76">
        <v>10537</v>
      </c>
      <c r="F13" s="76">
        <v>20572</v>
      </c>
    </row>
    <row r="14" spans="1:6" x14ac:dyDescent="0.3">
      <c r="A14" s="75">
        <v>45150</v>
      </c>
      <c r="B14" s="76">
        <v>10980867</v>
      </c>
      <c r="C14" s="76">
        <v>7538</v>
      </c>
      <c r="D14" s="76">
        <v>12673227</v>
      </c>
      <c r="E14" s="76">
        <v>8218</v>
      </c>
      <c r="F14" s="76">
        <v>15756</v>
      </c>
    </row>
    <row r="15" spans="1:6" x14ac:dyDescent="0.3">
      <c r="A15" s="75">
        <v>45151</v>
      </c>
      <c r="B15" s="76">
        <v>10981867</v>
      </c>
      <c r="C15" s="76">
        <v>1000</v>
      </c>
      <c r="D15" s="76">
        <v>12674907</v>
      </c>
      <c r="E15" s="76">
        <v>1680</v>
      </c>
      <c r="F15" s="76">
        <v>2680</v>
      </c>
    </row>
    <row r="16" spans="1:6" x14ac:dyDescent="0.3">
      <c r="A16" s="75">
        <v>45152</v>
      </c>
      <c r="B16" s="76">
        <v>10987188</v>
      </c>
      <c r="C16" s="76">
        <v>5321</v>
      </c>
      <c r="D16" s="76">
        <v>12680507</v>
      </c>
      <c r="E16" s="76">
        <v>5600</v>
      </c>
      <c r="F16" s="76">
        <v>10921</v>
      </c>
    </row>
    <row r="17" spans="1:6" x14ac:dyDescent="0.3">
      <c r="A17" s="75">
        <v>45153</v>
      </c>
      <c r="B17" s="76">
        <v>10996833</v>
      </c>
      <c r="C17" s="76">
        <v>9645</v>
      </c>
      <c r="D17" s="76">
        <v>12690288</v>
      </c>
      <c r="E17" s="76">
        <v>9781</v>
      </c>
      <c r="F17" s="76">
        <v>19426</v>
      </c>
    </row>
    <row r="18" spans="1:6" x14ac:dyDescent="0.3">
      <c r="A18" s="75">
        <v>45154</v>
      </c>
      <c r="B18" s="76">
        <v>11002225</v>
      </c>
      <c r="C18" s="76">
        <v>5392</v>
      </c>
      <c r="D18" s="76">
        <v>12695888</v>
      </c>
      <c r="E18" s="76">
        <v>5600</v>
      </c>
      <c r="F18" s="76">
        <v>10992</v>
      </c>
    </row>
    <row r="19" spans="1:6" x14ac:dyDescent="0.3">
      <c r="A19" s="75">
        <v>45155</v>
      </c>
      <c r="B19" s="76">
        <v>11009754</v>
      </c>
      <c r="C19" s="76">
        <v>7529</v>
      </c>
      <c r="D19" s="76">
        <v>12703728</v>
      </c>
      <c r="E19" s="76">
        <v>7840</v>
      </c>
      <c r="F19" s="76">
        <v>15369</v>
      </c>
    </row>
    <row r="20" spans="1:6" x14ac:dyDescent="0.3">
      <c r="A20" s="75">
        <v>45156</v>
      </c>
      <c r="B20" s="76">
        <v>11016908</v>
      </c>
      <c r="C20" s="76">
        <v>7154</v>
      </c>
      <c r="D20" s="76">
        <v>12710689</v>
      </c>
      <c r="E20" s="76">
        <v>6961</v>
      </c>
      <c r="F20" s="76">
        <v>14115</v>
      </c>
    </row>
    <row r="21" spans="1:6" x14ac:dyDescent="0.3">
      <c r="A21" s="75">
        <v>45157</v>
      </c>
      <c r="B21" s="76">
        <v>11021712</v>
      </c>
      <c r="C21" s="76">
        <v>4804</v>
      </c>
      <c r="D21" s="76">
        <v>12716184</v>
      </c>
      <c r="E21" s="76">
        <v>5495</v>
      </c>
      <c r="F21" s="76">
        <v>10299</v>
      </c>
    </row>
    <row r="22" spans="1:6" x14ac:dyDescent="0.3">
      <c r="A22" s="75">
        <v>45158</v>
      </c>
      <c r="B22" s="76">
        <v>11022894</v>
      </c>
      <c r="C22" s="76">
        <v>1182</v>
      </c>
      <c r="D22" s="76">
        <v>12717304</v>
      </c>
      <c r="E22" s="76">
        <v>1120</v>
      </c>
      <c r="F22" s="76">
        <v>2302</v>
      </c>
    </row>
    <row r="23" spans="1:6" x14ac:dyDescent="0.3">
      <c r="A23" s="75">
        <v>45159</v>
      </c>
      <c r="B23" s="76">
        <v>11027850</v>
      </c>
      <c r="C23" s="76">
        <v>4956</v>
      </c>
      <c r="D23" s="76">
        <v>12722344</v>
      </c>
      <c r="E23" s="76">
        <v>5040</v>
      </c>
      <c r="F23" s="76">
        <v>9996</v>
      </c>
    </row>
    <row r="24" spans="1:6" x14ac:dyDescent="0.3">
      <c r="A24" s="75">
        <v>45160</v>
      </c>
      <c r="B24" s="76">
        <v>11037279</v>
      </c>
      <c r="C24" s="76">
        <v>9429</v>
      </c>
      <c r="D24" s="76">
        <v>12731304</v>
      </c>
      <c r="E24" s="76">
        <v>8960</v>
      </c>
      <c r="F24" s="76">
        <v>18389</v>
      </c>
    </row>
    <row r="25" spans="1:6" x14ac:dyDescent="0.3">
      <c r="A25" s="75">
        <v>45161</v>
      </c>
      <c r="B25" s="76">
        <v>11046248</v>
      </c>
      <c r="C25" s="76">
        <v>8969</v>
      </c>
      <c r="D25" s="76">
        <v>12741848</v>
      </c>
      <c r="E25" s="76">
        <v>10544</v>
      </c>
      <c r="F25" s="76">
        <v>19513</v>
      </c>
    </row>
    <row r="26" spans="1:6" x14ac:dyDescent="0.3">
      <c r="A26" s="75">
        <v>45162</v>
      </c>
      <c r="B26" s="76">
        <v>11054710</v>
      </c>
      <c r="C26" s="76">
        <v>8462</v>
      </c>
      <c r="D26" s="76">
        <v>12751849</v>
      </c>
      <c r="E26" s="76">
        <v>10001</v>
      </c>
      <c r="F26" s="76">
        <v>18463</v>
      </c>
    </row>
    <row r="27" spans="1:6" x14ac:dyDescent="0.3">
      <c r="A27" s="75">
        <v>45163</v>
      </c>
      <c r="B27" s="76">
        <v>11060585</v>
      </c>
      <c r="C27" s="76">
        <v>5875</v>
      </c>
      <c r="D27" s="76">
        <v>12757981</v>
      </c>
      <c r="E27" s="76">
        <v>6132</v>
      </c>
      <c r="F27" s="76">
        <v>12007</v>
      </c>
    </row>
    <row r="28" spans="1:6" x14ac:dyDescent="0.3">
      <c r="A28" s="75">
        <v>45164</v>
      </c>
      <c r="B28" s="76">
        <v>11063585</v>
      </c>
      <c r="C28" s="76">
        <v>3000</v>
      </c>
      <c r="D28" s="76">
        <v>12761341</v>
      </c>
      <c r="E28" s="76">
        <v>3360</v>
      </c>
      <c r="F28" s="76">
        <v>6360</v>
      </c>
    </row>
    <row r="29" spans="1:6" x14ac:dyDescent="0.3">
      <c r="A29" s="75">
        <v>45165</v>
      </c>
      <c r="B29" s="76">
        <v>11064508</v>
      </c>
      <c r="C29" s="76">
        <v>923</v>
      </c>
      <c r="D29" s="76">
        <v>12762461</v>
      </c>
      <c r="E29" s="76">
        <v>1120</v>
      </c>
      <c r="F29" s="76">
        <v>2043</v>
      </c>
    </row>
    <row r="30" spans="1:6" x14ac:dyDescent="0.3">
      <c r="A30" s="75">
        <v>45166</v>
      </c>
      <c r="B30" s="76">
        <v>11069008</v>
      </c>
      <c r="C30" s="76">
        <v>4500</v>
      </c>
      <c r="D30" s="76">
        <v>12766941</v>
      </c>
      <c r="E30" s="76">
        <v>4480</v>
      </c>
      <c r="F30" s="76">
        <v>8980</v>
      </c>
    </row>
    <row r="31" spans="1:6" x14ac:dyDescent="0.3">
      <c r="A31" s="75">
        <v>45167</v>
      </c>
      <c r="B31" s="76">
        <v>11077710</v>
      </c>
      <c r="C31" s="76">
        <v>8702</v>
      </c>
      <c r="D31" s="76">
        <v>12775698</v>
      </c>
      <c r="E31" s="76">
        <v>8757</v>
      </c>
      <c r="F31" s="76">
        <v>17459</v>
      </c>
    </row>
    <row r="32" spans="1:6" x14ac:dyDescent="0.3">
      <c r="A32" s="75">
        <v>45168</v>
      </c>
      <c r="B32" s="76">
        <v>11084117</v>
      </c>
      <c r="C32" s="76">
        <v>6407</v>
      </c>
      <c r="D32" s="76">
        <v>12782166</v>
      </c>
      <c r="E32" s="76">
        <v>6468</v>
      </c>
      <c r="F32" s="76">
        <v>12875</v>
      </c>
    </row>
    <row r="33" spans="1:6" x14ac:dyDescent="0.3">
      <c r="A33" s="75">
        <v>45169</v>
      </c>
      <c r="B33" s="76">
        <v>11091154</v>
      </c>
      <c r="C33" s="76">
        <v>7037</v>
      </c>
      <c r="D33" s="76">
        <v>12790006</v>
      </c>
      <c r="E33" s="76">
        <v>7840</v>
      </c>
      <c r="F33" s="76">
        <v>14877</v>
      </c>
    </row>
    <row r="34" spans="1:6" x14ac:dyDescent="0.3">
      <c r="A34" s="77" t="s">
        <v>96</v>
      </c>
      <c r="B34" s="71"/>
      <c r="C34" s="71"/>
      <c r="D34" s="71"/>
      <c r="E34" s="71"/>
      <c r="F34" s="78">
        <f>SUM(F3:F33)</f>
        <v>377053</v>
      </c>
    </row>
    <row r="35" spans="1:6" x14ac:dyDescent="0.3">
      <c r="A35" s="77" t="s">
        <v>97</v>
      </c>
      <c r="B35" s="71"/>
      <c r="C35" s="71"/>
      <c r="D35" s="71"/>
      <c r="E35" s="71"/>
      <c r="F35" s="78">
        <f>ROUND(AVERAGE(F3:F33),0)</f>
        <v>12163</v>
      </c>
    </row>
  </sheetData>
  <mergeCells count="3">
    <mergeCell ref="A1:F1"/>
    <mergeCell ref="A34:E34"/>
    <mergeCell ref="A35:E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9A2D-2942-480B-B2D3-80DE25B4F88F}">
  <dimension ref="A2:I20"/>
  <sheetViews>
    <sheetView workbookViewId="0">
      <selection activeCell="J33" sqref="J33"/>
    </sheetView>
  </sheetViews>
  <sheetFormatPr defaultColWidth="9.28515625" defaultRowHeight="15" x14ac:dyDescent="0.25"/>
  <cols>
    <col min="1" max="1" width="16.7109375" customWidth="1"/>
    <col min="2" max="9" width="7.7109375" customWidth="1"/>
    <col min="10" max="10" width="12.7109375" customWidth="1"/>
    <col min="12" max="12" width="10.28515625" customWidth="1"/>
    <col min="13" max="13" width="12.42578125" customWidth="1"/>
  </cols>
  <sheetData>
    <row r="2" spans="1:9" ht="18.75" x14ac:dyDescent="0.25">
      <c r="A2" s="14" t="s">
        <v>33</v>
      </c>
      <c r="B2" s="32" t="s">
        <v>53</v>
      </c>
      <c r="C2" s="32"/>
      <c r="D2" s="32"/>
      <c r="E2" s="32"/>
      <c r="F2" s="32"/>
      <c r="G2" s="32"/>
      <c r="H2" s="32"/>
      <c r="I2" s="32"/>
    </row>
    <row r="3" spans="1:9" x14ac:dyDescent="0.25">
      <c r="A3" s="14"/>
      <c r="B3" s="18" t="s">
        <v>3</v>
      </c>
      <c r="C3" s="18" t="s">
        <v>35</v>
      </c>
      <c r="D3" s="18" t="s">
        <v>36</v>
      </c>
      <c r="E3" s="18" t="s">
        <v>48</v>
      </c>
      <c r="F3" s="18" t="s">
        <v>49</v>
      </c>
      <c r="G3" s="18" t="s">
        <v>50</v>
      </c>
      <c r="H3" s="33" t="s">
        <v>51</v>
      </c>
      <c r="I3" s="33" t="s">
        <v>52</v>
      </c>
    </row>
    <row r="4" spans="1:9" x14ac:dyDescent="0.25">
      <c r="A4" s="19" t="s">
        <v>1</v>
      </c>
      <c r="B4" s="20"/>
      <c r="C4" s="20" t="s">
        <v>41</v>
      </c>
      <c r="D4" s="20" t="s">
        <v>2</v>
      </c>
      <c r="E4" s="20" t="s">
        <v>2</v>
      </c>
      <c r="F4" s="20" t="s">
        <v>2</v>
      </c>
      <c r="G4" s="20" t="s">
        <v>2</v>
      </c>
      <c r="H4" s="9" t="s">
        <v>2</v>
      </c>
      <c r="I4" s="9" t="s">
        <v>2</v>
      </c>
    </row>
    <row r="5" spans="1:9" x14ac:dyDescent="0.25">
      <c r="A5" s="19" t="s">
        <v>42</v>
      </c>
      <c r="B5" s="34"/>
      <c r="C5" s="34"/>
      <c r="D5" s="34"/>
      <c r="E5" s="34"/>
      <c r="F5" s="34"/>
      <c r="G5" s="34"/>
      <c r="H5" s="34"/>
      <c r="I5" s="34"/>
    </row>
    <row r="6" spans="1:9" x14ac:dyDescent="0.25">
      <c r="A6" s="24">
        <v>45484</v>
      </c>
      <c r="B6" s="25">
        <v>7.83</v>
      </c>
      <c r="C6" s="26">
        <v>22.3</v>
      </c>
      <c r="D6" s="25">
        <v>0.51</v>
      </c>
      <c r="E6" s="27">
        <v>6</v>
      </c>
      <c r="F6" s="26">
        <v>1.3</v>
      </c>
      <c r="G6" s="25">
        <v>0.06</v>
      </c>
      <c r="H6" s="35">
        <v>0.3</v>
      </c>
      <c r="I6" s="36">
        <f t="shared" ref="I6:I18" si="0">F6+G6+H6</f>
        <v>1.6600000000000001</v>
      </c>
    </row>
    <row r="7" spans="1:9" x14ac:dyDescent="0.25">
      <c r="A7" s="24">
        <v>45511.447916666664</v>
      </c>
      <c r="B7" s="25" t="s">
        <v>43</v>
      </c>
      <c r="C7" s="26">
        <v>20.3</v>
      </c>
      <c r="D7" s="25">
        <v>1.2</v>
      </c>
      <c r="E7" s="27">
        <v>5</v>
      </c>
      <c r="F7" s="26">
        <v>1</v>
      </c>
      <c r="G7" s="25">
        <v>0.06</v>
      </c>
      <c r="H7" s="35">
        <v>0.3</v>
      </c>
      <c r="I7" s="36">
        <f t="shared" si="0"/>
        <v>1.36</v>
      </c>
    </row>
    <row r="8" spans="1:9" x14ac:dyDescent="0.25">
      <c r="A8" s="24">
        <v>45539</v>
      </c>
      <c r="B8" s="25">
        <v>7.35</v>
      </c>
      <c r="C8" s="26">
        <v>22.1</v>
      </c>
      <c r="D8" s="25">
        <v>0.66</v>
      </c>
      <c r="E8" s="27">
        <v>29</v>
      </c>
      <c r="F8" s="26">
        <v>1</v>
      </c>
      <c r="G8" s="25">
        <v>0.06</v>
      </c>
      <c r="H8" s="35">
        <v>0.3</v>
      </c>
      <c r="I8" s="36">
        <f t="shared" si="0"/>
        <v>1.36</v>
      </c>
    </row>
    <row r="9" spans="1:9" x14ac:dyDescent="0.25">
      <c r="A9" s="24">
        <v>45567</v>
      </c>
      <c r="B9" s="25" t="s">
        <v>43</v>
      </c>
      <c r="C9" s="26" t="s">
        <v>43</v>
      </c>
      <c r="D9" s="25" t="s">
        <v>43</v>
      </c>
      <c r="E9" s="27">
        <v>25</v>
      </c>
      <c r="F9" s="26">
        <v>0.5</v>
      </c>
      <c r="G9" s="25">
        <v>0.06</v>
      </c>
      <c r="H9" s="35">
        <v>0.3</v>
      </c>
      <c r="I9" s="36">
        <f t="shared" si="0"/>
        <v>0.8600000000000001</v>
      </c>
    </row>
    <row r="10" spans="1:9" x14ac:dyDescent="0.25">
      <c r="A10" s="24">
        <v>45609</v>
      </c>
      <c r="B10" s="25" t="s">
        <v>43</v>
      </c>
      <c r="C10" s="26">
        <v>14.2</v>
      </c>
      <c r="D10" s="25">
        <v>0.51</v>
      </c>
      <c r="E10" s="27">
        <v>30</v>
      </c>
      <c r="F10" s="26">
        <v>0.9</v>
      </c>
      <c r="G10" s="25">
        <v>0.06</v>
      </c>
      <c r="H10" s="35">
        <v>0.3</v>
      </c>
      <c r="I10" s="36">
        <f t="shared" si="0"/>
        <v>1.26</v>
      </c>
    </row>
    <row r="11" spans="1:9" x14ac:dyDescent="0.25">
      <c r="A11" s="24">
        <v>45637</v>
      </c>
      <c r="B11" s="25" t="s">
        <v>43</v>
      </c>
      <c r="C11" s="26">
        <v>13.9</v>
      </c>
      <c r="D11" s="25">
        <v>0.6</v>
      </c>
      <c r="E11" s="27">
        <v>10</v>
      </c>
      <c r="F11" s="26">
        <v>0.5</v>
      </c>
      <c r="G11" s="25">
        <v>0.06</v>
      </c>
      <c r="H11" s="35">
        <v>0.3</v>
      </c>
      <c r="I11" s="36">
        <f t="shared" si="0"/>
        <v>0.8600000000000001</v>
      </c>
    </row>
    <row r="12" spans="1:9" x14ac:dyDescent="0.25">
      <c r="A12" s="24">
        <v>45666</v>
      </c>
      <c r="B12" s="25" t="s">
        <v>43</v>
      </c>
      <c r="C12" s="26">
        <v>7.1</v>
      </c>
      <c r="D12" s="25">
        <v>2.21</v>
      </c>
      <c r="E12" s="27">
        <v>35</v>
      </c>
      <c r="F12" s="26">
        <v>0.1</v>
      </c>
      <c r="G12" s="25">
        <v>0.06</v>
      </c>
      <c r="H12" s="35">
        <v>0.3</v>
      </c>
      <c r="I12" s="36">
        <f t="shared" si="0"/>
        <v>0.45999999999999996</v>
      </c>
    </row>
    <row r="13" spans="1:9" x14ac:dyDescent="0.25">
      <c r="A13" s="24">
        <v>45693</v>
      </c>
      <c r="B13" s="25" t="s">
        <v>44</v>
      </c>
      <c r="C13" s="26">
        <v>7.2</v>
      </c>
      <c r="D13" s="25">
        <v>2.61</v>
      </c>
      <c r="E13" s="27">
        <v>29</v>
      </c>
      <c r="F13" s="26">
        <v>0.1</v>
      </c>
      <c r="G13" s="25">
        <v>0.06</v>
      </c>
      <c r="H13" s="35">
        <v>0.3</v>
      </c>
      <c r="I13" s="36">
        <f t="shared" si="0"/>
        <v>0.45999999999999996</v>
      </c>
    </row>
    <row r="14" spans="1:9" x14ac:dyDescent="0.25">
      <c r="A14" s="24">
        <v>45721</v>
      </c>
      <c r="B14" s="25" t="s">
        <v>43</v>
      </c>
      <c r="C14" s="26" t="s">
        <v>43</v>
      </c>
      <c r="D14" s="25" t="s">
        <v>43</v>
      </c>
      <c r="E14" s="27">
        <v>34</v>
      </c>
      <c r="F14" s="26">
        <v>0.1</v>
      </c>
      <c r="G14" s="25">
        <v>0.06</v>
      </c>
      <c r="H14" s="35">
        <v>0.3</v>
      </c>
      <c r="I14" s="36">
        <f t="shared" si="0"/>
        <v>0.45999999999999996</v>
      </c>
    </row>
    <row r="15" spans="1:9" x14ac:dyDescent="0.25">
      <c r="A15" s="24">
        <v>45749.5</v>
      </c>
      <c r="B15" s="25">
        <v>7.51</v>
      </c>
      <c r="C15" s="26">
        <v>9.6</v>
      </c>
      <c r="D15" s="25">
        <v>2.58</v>
      </c>
      <c r="E15" s="27">
        <v>10</v>
      </c>
      <c r="F15" s="26">
        <v>5.0999999999999996</v>
      </c>
      <c r="G15" s="25">
        <v>0.21</v>
      </c>
      <c r="H15" s="35">
        <v>0.44</v>
      </c>
      <c r="I15" s="36">
        <f t="shared" si="0"/>
        <v>5.75</v>
      </c>
    </row>
    <row r="16" spans="1:9" x14ac:dyDescent="0.25">
      <c r="A16" s="24">
        <v>45791</v>
      </c>
      <c r="B16" s="25">
        <v>6.5</v>
      </c>
      <c r="C16" s="26">
        <v>16.399999999999999</v>
      </c>
      <c r="D16" s="25">
        <v>0.77</v>
      </c>
      <c r="E16" s="27">
        <v>10</v>
      </c>
      <c r="F16" s="26">
        <v>1.5</v>
      </c>
      <c r="G16" s="25">
        <v>0.06</v>
      </c>
      <c r="H16" s="35">
        <v>0.3</v>
      </c>
      <c r="I16" s="36">
        <f t="shared" si="0"/>
        <v>1.86</v>
      </c>
    </row>
    <row r="17" spans="1:9" x14ac:dyDescent="0.25">
      <c r="A17" s="24">
        <v>45819</v>
      </c>
      <c r="B17" s="25" t="s">
        <v>43</v>
      </c>
      <c r="C17" s="26" t="s">
        <v>43</v>
      </c>
      <c r="D17" s="25" t="s">
        <v>43</v>
      </c>
      <c r="E17" s="27">
        <v>36</v>
      </c>
      <c r="F17" s="26">
        <v>2.6</v>
      </c>
      <c r="G17" s="25">
        <v>0.06</v>
      </c>
      <c r="H17" s="35">
        <v>0.3</v>
      </c>
      <c r="I17" s="36">
        <f t="shared" si="0"/>
        <v>2.96</v>
      </c>
    </row>
    <row r="18" spans="1:9" x14ac:dyDescent="0.25">
      <c r="A18" s="24">
        <v>45847.416666666664</v>
      </c>
      <c r="B18" s="25"/>
      <c r="C18" s="26"/>
      <c r="D18" s="25"/>
      <c r="E18" s="27">
        <v>32</v>
      </c>
      <c r="F18" s="26">
        <v>1.4</v>
      </c>
      <c r="G18" s="25">
        <v>0.06</v>
      </c>
      <c r="H18" s="35">
        <v>0.3</v>
      </c>
      <c r="I18" s="36">
        <f t="shared" si="0"/>
        <v>1.76</v>
      </c>
    </row>
    <row r="19" spans="1:9" x14ac:dyDescent="0.25">
      <c r="A19" s="28" t="s">
        <v>45</v>
      </c>
      <c r="B19" s="29">
        <f ca="1">IFERROR(AVERAGE(OFFSET(B4,2,0):OFFSET(B19,-1,0)),"-")</f>
        <v>7.2974999999999994</v>
      </c>
      <c r="C19" s="30">
        <f ca="1">IFERROR(AVERAGE(OFFSET(C4,2,0):OFFSET(C19,-1,0)),"-")</f>
        <v>14.788888888888888</v>
      </c>
      <c r="D19" s="29">
        <f ca="1">IFERROR(AVERAGE(OFFSET(D4,2,0):OFFSET(D19,-1,0)),"-")</f>
        <v>1.2944444444444443</v>
      </c>
      <c r="E19" s="31">
        <f ca="1">IFERROR(AVERAGE(OFFSET(E4,2,0):OFFSET(E19,-1,0)),"-")</f>
        <v>22.384615384615383</v>
      </c>
      <c r="F19" s="30">
        <f ca="1">IFERROR(AVERAGE(OFFSET(F4,2,0):OFFSET(F19,-1,0)),"-")</f>
        <v>1.2384615384615383</v>
      </c>
      <c r="G19" s="29">
        <f ca="1">IFERROR(AVERAGE(OFFSET(G4,2,0):OFFSET(G19,-1,0)),"-")</f>
        <v>7.1538461538461551E-2</v>
      </c>
      <c r="H19" s="29">
        <f ca="1">IFERROR(AVERAGE(OFFSET(H4,2,0):OFFSET(H19,-1,0)),"-")</f>
        <v>0.31076923076923069</v>
      </c>
      <c r="I19" s="30">
        <f ca="1">IFERROR(AVERAGE(OFFSET(I4,2,0):OFFSET(I19,-1,0)),"-")</f>
        <v>1.620769230769231</v>
      </c>
    </row>
    <row r="20" spans="1:9" x14ac:dyDescent="0.25">
      <c r="A20" s="28" t="s">
        <v>46</v>
      </c>
      <c r="B20" s="29">
        <f ca="1">IFERROR(MEDIAN(OFFSET(B4,2,0):OFFSET(B20,-2,0)),"-")</f>
        <v>7.43</v>
      </c>
      <c r="C20" s="30">
        <f ca="1">IFERROR(MEDIAN(OFFSET(C4,2,0):OFFSET(C20,-2,0)),"-")</f>
        <v>14.2</v>
      </c>
      <c r="D20" s="29">
        <f ca="1">IFERROR(MEDIAN(OFFSET(D4,2,0):OFFSET(D20,-2,0)),"-")</f>
        <v>0.77</v>
      </c>
      <c r="E20" s="31">
        <f ca="1">IFERROR(MEDIAN(OFFSET(E4,2,0):OFFSET(E20,-2,0)),"-")</f>
        <v>29</v>
      </c>
      <c r="F20" s="30">
        <f ca="1">IFERROR(MEDIAN(OFFSET(F4,2,0):OFFSET(F20,-2,0)),"-")</f>
        <v>1</v>
      </c>
      <c r="G20" s="29">
        <f ca="1">IFERROR(MEDIAN(OFFSET(G4,2,0):OFFSET(G20,-2,0)),"-")</f>
        <v>0.06</v>
      </c>
      <c r="H20" s="29">
        <f ca="1">IFERROR(MEDIAN(OFFSET(H4,2,0):OFFSET(H20,-2,0)),"-")</f>
        <v>0.3</v>
      </c>
      <c r="I20" s="30">
        <f ca="1">IFERROR(MEDIAN(OFFSET(I4,2,0):OFFSET(I20,-2,0)),"-")</f>
        <v>1.36</v>
      </c>
    </row>
  </sheetData>
  <mergeCells count="3">
    <mergeCell ref="A2:A3"/>
    <mergeCell ref="B2:I2"/>
    <mergeCell ref="B5:I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F73F-BB9A-415C-879E-12CD5D93E7DD}">
  <dimension ref="A1:Z36"/>
  <sheetViews>
    <sheetView workbookViewId="0">
      <selection sqref="A1:D3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July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s="72" customFormat="1" ht="15" x14ac:dyDescent="0.3">
      <c r="A3" s="75">
        <v>45108</v>
      </c>
      <c r="B3" s="76">
        <v>8932481</v>
      </c>
      <c r="C3" s="76">
        <v>12785</v>
      </c>
      <c r="D3" s="76">
        <v>12785</v>
      </c>
    </row>
    <row r="4" spans="1:4" s="72" customFormat="1" ht="15" x14ac:dyDescent="0.3">
      <c r="A4" s="75">
        <v>45109</v>
      </c>
      <c r="B4" s="76">
        <v>8945209</v>
      </c>
      <c r="C4" s="76">
        <v>12728</v>
      </c>
      <c r="D4" s="76">
        <v>12728</v>
      </c>
    </row>
    <row r="5" spans="1:4" s="72" customFormat="1" ht="15" x14ac:dyDescent="0.3">
      <c r="A5" s="75">
        <v>45110</v>
      </c>
      <c r="B5" s="76">
        <v>8961546</v>
      </c>
      <c r="C5" s="76">
        <v>16337</v>
      </c>
      <c r="D5" s="76">
        <v>16337</v>
      </c>
    </row>
    <row r="6" spans="1:4" s="72" customFormat="1" ht="15" x14ac:dyDescent="0.3">
      <c r="A6" s="75">
        <v>45111</v>
      </c>
      <c r="B6" s="76">
        <v>8979107</v>
      </c>
      <c r="C6" s="76">
        <v>17561</v>
      </c>
      <c r="D6" s="76">
        <v>17561</v>
      </c>
    </row>
    <row r="7" spans="1:4" s="72" customFormat="1" ht="15" x14ac:dyDescent="0.3">
      <c r="A7" s="75">
        <v>45112</v>
      </c>
      <c r="B7" s="76">
        <v>8998943</v>
      </c>
      <c r="C7" s="76">
        <v>19836</v>
      </c>
      <c r="D7" s="76">
        <v>19836</v>
      </c>
    </row>
    <row r="8" spans="1:4" s="72" customFormat="1" ht="15" x14ac:dyDescent="0.3">
      <c r="A8" s="75">
        <v>45113</v>
      </c>
      <c r="B8" s="76">
        <v>9011919</v>
      </c>
      <c r="C8" s="76">
        <v>12976</v>
      </c>
      <c r="D8" s="76">
        <v>12976</v>
      </c>
    </row>
    <row r="9" spans="1:4" s="72" customFormat="1" ht="15" x14ac:dyDescent="0.3">
      <c r="A9" s="75">
        <v>45114</v>
      </c>
      <c r="B9" s="76">
        <v>9023295</v>
      </c>
      <c r="C9" s="76">
        <v>11376</v>
      </c>
      <c r="D9" s="76">
        <v>11376</v>
      </c>
    </row>
    <row r="10" spans="1:4" s="72" customFormat="1" ht="15" x14ac:dyDescent="0.3">
      <c r="A10" s="75">
        <v>45115</v>
      </c>
      <c r="B10" s="76">
        <v>9024716</v>
      </c>
      <c r="C10" s="76">
        <v>1421</v>
      </c>
      <c r="D10" s="76">
        <v>1421</v>
      </c>
    </row>
    <row r="11" spans="1:4" s="72" customFormat="1" ht="15" x14ac:dyDescent="0.3">
      <c r="A11" s="75">
        <v>45116</v>
      </c>
      <c r="B11" s="76">
        <v>9024716</v>
      </c>
      <c r="C11" s="76">
        <v>0</v>
      </c>
      <c r="D11" s="76">
        <v>0</v>
      </c>
    </row>
    <row r="12" spans="1:4" s="72" customFormat="1" ht="15" x14ac:dyDescent="0.3">
      <c r="A12" s="75">
        <v>45117</v>
      </c>
      <c r="B12" s="76">
        <v>9030305</v>
      </c>
      <c r="C12" s="76">
        <v>5589</v>
      </c>
      <c r="D12" s="76">
        <v>5589</v>
      </c>
    </row>
    <row r="13" spans="1:4" s="72" customFormat="1" ht="15" x14ac:dyDescent="0.3">
      <c r="A13" s="75">
        <v>45118</v>
      </c>
      <c r="B13" s="76">
        <v>9040672</v>
      </c>
      <c r="C13" s="76">
        <v>10367</v>
      </c>
      <c r="D13" s="76">
        <v>10367</v>
      </c>
    </row>
    <row r="14" spans="1:4" s="72" customFormat="1" ht="15" x14ac:dyDescent="0.3">
      <c r="A14" s="75">
        <v>45119</v>
      </c>
      <c r="B14" s="76">
        <v>9118621</v>
      </c>
      <c r="C14" s="76">
        <v>77949</v>
      </c>
      <c r="D14" s="76">
        <v>77949</v>
      </c>
    </row>
    <row r="15" spans="1:4" s="72" customFormat="1" ht="15" x14ac:dyDescent="0.3">
      <c r="A15" s="75">
        <v>45120</v>
      </c>
      <c r="B15" s="76">
        <v>9137394</v>
      </c>
      <c r="C15" s="76">
        <v>18773</v>
      </c>
      <c r="D15" s="76">
        <v>18773</v>
      </c>
    </row>
    <row r="16" spans="1:4" s="72" customFormat="1" ht="15" x14ac:dyDescent="0.3">
      <c r="A16" s="75">
        <v>45121</v>
      </c>
      <c r="B16" s="76">
        <v>9155945</v>
      </c>
      <c r="C16" s="76">
        <v>18551</v>
      </c>
      <c r="D16" s="76">
        <v>18551</v>
      </c>
    </row>
    <row r="17" spans="1:4" s="72" customFormat="1" ht="15" x14ac:dyDescent="0.3">
      <c r="A17" s="75">
        <v>45122</v>
      </c>
      <c r="B17" s="76">
        <v>9169219</v>
      </c>
      <c r="C17" s="76">
        <v>13274</v>
      </c>
      <c r="D17" s="76">
        <v>13274</v>
      </c>
    </row>
    <row r="18" spans="1:4" s="72" customFormat="1" ht="15" x14ac:dyDescent="0.3">
      <c r="A18" s="75">
        <v>45123</v>
      </c>
      <c r="B18" s="76">
        <v>9169219</v>
      </c>
      <c r="C18" s="76">
        <v>0</v>
      </c>
      <c r="D18" s="76">
        <v>0</v>
      </c>
    </row>
    <row r="19" spans="1:4" s="72" customFormat="1" ht="15" x14ac:dyDescent="0.3">
      <c r="A19" s="75">
        <v>45124</v>
      </c>
      <c r="B19" s="76">
        <v>9178572</v>
      </c>
      <c r="C19" s="76">
        <v>9353</v>
      </c>
      <c r="D19" s="76">
        <v>9353</v>
      </c>
    </row>
    <row r="20" spans="1:4" s="72" customFormat="1" ht="15" x14ac:dyDescent="0.3">
      <c r="A20" s="75">
        <v>45125</v>
      </c>
      <c r="B20" s="76">
        <v>9191159</v>
      </c>
      <c r="C20" s="76">
        <v>12587</v>
      </c>
      <c r="D20" s="76">
        <v>12587</v>
      </c>
    </row>
    <row r="21" spans="1:4" s="72" customFormat="1" ht="15" x14ac:dyDescent="0.3">
      <c r="A21" s="75">
        <v>45126</v>
      </c>
      <c r="B21" s="76">
        <v>9203529</v>
      </c>
      <c r="C21" s="76">
        <v>12370</v>
      </c>
      <c r="D21" s="76">
        <v>12370</v>
      </c>
    </row>
    <row r="22" spans="1:4" s="72" customFormat="1" ht="15" x14ac:dyDescent="0.3">
      <c r="A22" s="75">
        <v>45127</v>
      </c>
      <c r="B22" s="76">
        <v>9214839</v>
      </c>
      <c r="C22" s="76">
        <v>11310</v>
      </c>
      <c r="D22" s="76">
        <v>11310</v>
      </c>
    </row>
    <row r="23" spans="1:4" s="72" customFormat="1" ht="15" x14ac:dyDescent="0.3">
      <c r="A23" s="75">
        <v>45128</v>
      </c>
      <c r="B23" s="76">
        <v>9229891</v>
      </c>
      <c r="C23" s="76">
        <v>15052</v>
      </c>
      <c r="D23" s="76">
        <v>15052</v>
      </c>
    </row>
    <row r="24" spans="1:4" s="72" customFormat="1" ht="15" x14ac:dyDescent="0.3">
      <c r="A24" s="75">
        <v>45129</v>
      </c>
      <c r="B24" s="76">
        <v>9233655</v>
      </c>
      <c r="C24" s="76">
        <v>3764</v>
      </c>
      <c r="D24" s="76">
        <v>3764</v>
      </c>
    </row>
    <row r="25" spans="1:4" s="72" customFormat="1" ht="15" x14ac:dyDescent="0.3">
      <c r="A25" s="75">
        <v>45130</v>
      </c>
      <c r="B25" s="76">
        <v>9237148</v>
      </c>
      <c r="C25" s="76">
        <v>3493</v>
      </c>
      <c r="D25" s="76">
        <v>3493</v>
      </c>
    </row>
    <row r="26" spans="1:4" s="72" customFormat="1" ht="15" x14ac:dyDescent="0.3">
      <c r="A26" s="75">
        <v>45131</v>
      </c>
      <c r="B26" s="76">
        <v>9242177</v>
      </c>
      <c r="C26" s="76">
        <v>5029</v>
      </c>
      <c r="D26" s="76">
        <v>5029</v>
      </c>
    </row>
    <row r="27" spans="1:4" s="72" customFormat="1" ht="15" x14ac:dyDescent="0.3">
      <c r="A27" s="75">
        <v>45132</v>
      </c>
      <c r="B27" s="76">
        <v>9247678</v>
      </c>
      <c r="C27" s="76">
        <v>5501</v>
      </c>
      <c r="D27" s="76">
        <v>5501</v>
      </c>
    </row>
    <row r="28" spans="1:4" s="72" customFormat="1" ht="15" x14ac:dyDescent="0.3">
      <c r="A28" s="75">
        <v>45133</v>
      </c>
      <c r="B28" s="76">
        <v>9254140</v>
      </c>
      <c r="C28" s="76">
        <v>6462</v>
      </c>
      <c r="D28" s="76">
        <v>6462</v>
      </c>
    </row>
    <row r="29" spans="1:4" s="72" customFormat="1" ht="15" x14ac:dyDescent="0.3">
      <c r="A29" s="75">
        <v>45134</v>
      </c>
      <c r="B29" s="76">
        <v>9259044</v>
      </c>
      <c r="C29" s="76">
        <v>4904</v>
      </c>
      <c r="D29" s="76">
        <v>4904</v>
      </c>
    </row>
    <row r="30" spans="1:4" s="72" customFormat="1" ht="15" x14ac:dyDescent="0.3">
      <c r="A30" s="75">
        <v>45135</v>
      </c>
      <c r="B30" s="76">
        <v>9265213</v>
      </c>
      <c r="C30" s="76">
        <v>6169</v>
      </c>
      <c r="D30" s="76">
        <v>6169</v>
      </c>
    </row>
    <row r="31" spans="1:4" s="72" customFormat="1" ht="15" x14ac:dyDescent="0.3">
      <c r="A31" s="75">
        <v>45136</v>
      </c>
      <c r="B31" s="76">
        <v>9268734</v>
      </c>
      <c r="C31" s="76">
        <v>3521</v>
      </c>
      <c r="D31" s="76">
        <v>3521</v>
      </c>
    </row>
    <row r="32" spans="1:4" s="72" customFormat="1" ht="15" x14ac:dyDescent="0.3">
      <c r="A32" s="75">
        <v>45137</v>
      </c>
      <c r="B32" s="76">
        <v>9271007</v>
      </c>
      <c r="C32" s="76">
        <v>2273</v>
      </c>
      <c r="D32" s="76">
        <v>2273</v>
      </c>
    </row>
    <row r="33" spans="1:4" s="72" customFormat="1" ht="15" x14ac:dyDescent="0.3">
      <c r="A33" s="75">
        <v>45138</v>
      </c>
      <c r="B33" s="76">
        <v>9275813</v>
      </c>
      <c r="C33" s="76">
        <v>4806</v>
      </c>
      <c r="D33" s="76">
        <v>4806</v>
      </c>
    </row>
    <row r="34" spans="1:4" s="72" customFormat="1" x14ac:dyDescent="0.3">
      <c r="A34" s="77" t="s">
        <v>96</v>
      </c>
      <c r="B34" s="71"/>
      <c r="C34" s="71"/>
      <c r="D34" s="78">
        <f>SUM(D3:D33)</f>
        <v>356117</v>
      </c>
    </row>
    <row r="35" spans="1:4" s="72" customFormat="1" x14ac:dyDescent="0.3">
      <c r="A35" s="77" t="s">
        <v>97</v>
      </c>
      <c r="B35" s="71"/>
      <c r="C35" s="71"/>
      <c r="D35" s="78">
        <f>ROUND(AVERAGE(D3:D33),0)</f>
        <v>11488</v>
      </c>
    </row>
    <row r="36" spans="1:4" s="72" customFormat="1" x14ac:dyDescent="0.3">
      <c r="A36" s="77" t="s">
        <v>98</v>
      </c>
      <c r="B36" s="71"/>
      <c r="C36" s="71"/>
      <c r="D36" s="78">
        <f>IFERROR(ROUND(AVERAGEIF(D3:D33,"&gt;0"),0),0)</f>
        <v>12280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62A9-17BE-480D-86BF-E9A5C3E38B98}">
  <dimension ref="A1:Z35"/>
  <sheetViews>
    <sheetView workbookViewId="0">
      <selection activeCell="H33" sqref="H33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July 2023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45108</v>
      </c>
      <c r="B3" s="76">
        <v>10699960</v>
      </c>
      <c r="C3" s="76">
        <v>10500</v>
      </c>
      <c r="D3" s="76">
        <v>12359781</v>
      </c>
      <c r="E3" s="76">
        <v>12644</v>
      </c>
      <c r="F3" s="76">
        <v>23144</v>
      </c>
    </row>
    <row r="4" spans="1:6" x14ac:dyDescent="0.3">
      <c r="A4" s="75">
        <v>45109</v>
      </c>
      <c r="B4" s="76">
        <v>10710960</v>
      </c>
      <c r="C4" s="76">
        <v>11000</v>
      </c>
      <c r="D4" s="76">
        <v>12372243</v>
      </c>
      <c r="E4" s="76">
        <v>12462</v>
      </c>
      <c r="F4" s="76">
        <v>23462</v>
      </c>
    </row>
    <row r="5" spans="1:6" x14ac:dyDescent="0.3">
      <c r="A5" s="75">
        <v>45110</v>
      </c>
      <c r="B5" s="76">
        <v>10724960</v>
      </c>
      <c r="C5" s="76">
        <v>14000</v>
      </c>
      <c r="D5" s="76">
        <v>12388483</v>
      </c>
      <c r="E5" s="76">
        <v>16240</v>
      </c>
      <c r="F5" s="76">
        <v>30240</v>
      </c>
    </row>
    <row r="6" spans="1:6" x14ac:dyDescent="0.3">
      <c r="A6" s="75">
        <v>45111</v>
      </c>
      <c r="B6" s="76">
        <v>10741981</v>
      </c>
      <c r="C6" s="76">
        <v>17021</v>
      </c>
      <c r="D6" s="76">
        <v>12408083</v>
      </c>
      <c r="E6" s="76">
        <v>19600</v>
      </c>
      <c r="F6" s="76">
        <v>36621</v>
      </c>
    </row>
    <row r="7" spans="1:6" x14ac:dyDescent="0.3">
      <c r="A7" s="75">
        <v>45112</v>
      </c>
      <c r="B7" s="76">
        <v>10760981</v>
      </c>
      <c r="C7" s="76">
        <v>19000</v>
      </c>
      <c r="D7" s="76">
        <v>12429363</v>
      </c>
      <c r="E7" s="76">
        <v>21280</v>
      </c>
      <c r="F7" s="76">
        <v>40280</v>
      </c>
    </row>
    <row r="8" spans="1:6" x14ac:dyDescent="0.3">
      <c r="A8" s="75">
        <v>45113</v>
      </c>
      <c r="B8" s="76">
        <v>10774388</v>
      </c>
      <c r="C8" s="76">
        <v>13407</v>
      </c>
      <c r="D8" s="76">
        <v>12443923</v>
      </c>
      <c r="E8" s="76">
        <v>14560</v>
      </c>
      <c r="F8" s="76">
        <v>27967</v>
      </c>
    </row>
    <row r="9" spans="1:6" x14ac:dyDescent="0.3">
      <c r="A9" s="75">
        <v>45114</v>
      </c>
      <c r="B9" s="76">
        <v>10785729</v>
      </c>
      <c r="C9" s="76">
        <v>11341</v>
      </c>
      <c r="D9" s="76">
        <v>12456803</v>
      </c>
      <c r="E9" s="76">
        <v>12880</v>
      </c>
      <c r="F9" s="76">
        <v>24221</v>
      </c>
    </row>
    <row r="10" spans="1:6" x14ac:dyDescent="0.3">
      <c r="A10" s="75">
        <v>45115</v>
      </c>
      <c r="B10" s="76">
        <v>10787229</v>
      </c>
      <c r="C10" s="76">
        <v>1500</v>
      </c>
      <c r="D10" s="76">
        <v>12458453</v>
      </c>
      <c r="E10" s="76">
        <v>1650</v>
      </c>
      <c r="F10" s="76">
        <v>3150</v>
      </c>
    </row>
    <row r="11" spans="1:6" x14ac:dyDescent="0.3">
      <c r="A11" s="75">
        <v>45116</v>
      </c>
      <c r="B11" s="76">
        <v>10787229</v>
      </c>
      <c r="C11" s="76">
        <v>0</v>
      </c>
      <c r="D11" s="76">
        <v>12458453</v>
      </c>
      <c r="E11" s="76">
        <v>0</v>
      </c>
      <c r="F11" s="76">
        <v>0</v>
      </c>
    </row>
    <row r="12" spans="1:6" x14ac:dyDescent="0.3">
      <c r="A12" s="75">
        <v>45117</v>
      </c>
      <c r="B12" s="76">
        <v>10791848</v>
      </c>
      <c r="C12" s="76">
        <v>4619</v>
      </c>
      <c r="D12" s="76">
        <v>12464013</v>
      </c>
      <c r="E12" s="76">
        <v>5560</v>
      </c>
      <c r="F12" s="76">
        <v>10179</v>
      </c>
    </row>
    <row r="13" spans="1:6" x14ac:dyDescent="0.3">
      <c r="A13" s="75">
        <v>45118</v>
      </c>
      <c r="B13" s="76">
        <v>10802783</v>
      </c>
      <c r="C13" s="76">
        <v>10935</v>
      </c>
      <c r="D13" s="76">
        <v>12476774</v>
      </c>
      <c r="E13" s="76">
        <v>12761</v>
      </c>
      <c r="F13" s="76">
        <v>23696</v>
      </c>
    </row>
    <row r="14" spans="1:6" x14ac:dyDescent="0.3">
      <c r="A14" s="75">
        <v>45119</v>
      </c>
      <c r="B14" s="76">
        <v>10810642</v>
      </c>
      <c r="C14" s="76">
        <v>7859</v>
      </c>
      <c r="D14" s="76">
        <v>12485807</v>
      </c>
      <c r="E14" s="76">
        <v>9033</v>
      </c>
      <c r="F14" s="76">
        <v>16892</v>
      </c>
    </row>
    <row r="15" spans="1:6" x14ac:dyDescent="0.3">
      <c r="A15" s="75">
        <v>45120</v>
      </c>
      <c r="B15" s="76">
        <v>10821840</v>
      </c>
      <c r="C15" s="76">
        <v>11198</v>
      </c>
      <c r="D15" s="76">
        <v>12498157</v>
      </c>
      <c r="E15" s="76">
        <v>12350</v>
      </c>
      <c r="F15" s="76">
        <v>23548</v>
      </c>
    </row>
    <row r="16" spans="1:6" x14ac:dyDescent="0.3">
      <c r="A16" s="75">
        <v>45121</v>
      </c>
      <c r="B16" s="76">
        <v>10833235</v>
      </c>
      <c r="C16" s="76">
        <v>11395</v>
      </c>
      <c r="D16" s="76">
        <v>12509917</v>
      </c>
      <c r="E16" s="76">
        <v>11760</v>
      </c>
      <c r="F16" s="76">
        <v>23155</v>
      </c>
    </row>
    <row r="17" spans="1:6" x14ac:dyDescent="0.3">
      <c r="A17" s="75">
        <v>45122</v>
      </c>
      <c r="B17" s="76">
        <v>10841235</v>
      </c>
      <c r="C17" s="76">
        <v>8000</v>
      </c>
      <c r="D17" s="76">
        <v>12519227</v>
      </c>
      <c r="E17" s="76">
        <v>9310</v>
      </c>
      <c r="F17" s="76">
        <v>17310</v>
      </c>
    </row>
    <row r="18" spans="1:6" x14ac:dyDescent="0.3">
      <c r="A18" s="75">
        <v>45123</v>
      </c>
      <c r="B18" s="76">
        <v>10841235</v>
      </c>
      <c r="C18" s="76">
        <v>0</v>
      </c>
      <c r="D18" s="76">
        <v>12519227</v>
      </c>
      <c r="E18" s="76">
        <v>0</v>
      </c>
      <c r="F18" s="76">
        <v>0</v>
      </c>
    </row>
    <row r="19" spans="1:6" x14ac:dyDescent="0.3">
      <c r="A19" s="75">
        <v>45124</v>
      </c>
      <c r="B19" s="76">
        <v>10846235</v>
      </c>
      <c r="C19" s="76">
        <v>5000</v>
      </c>
      <c r="D19" s="76">
        <v>12525935</v>
      </c>
      <c r="E19" s="76">
        <v>6708</v>
      </c>
      <c r="F19" s="76">
        <v>11708</v>
      </c>
    </row>
    <row r="20" spans="1:6" x14ac:dyDescent="0.3">
      <c r="A20" s="75">
        <v>45125</v>
      </c>
      <c r="B20" s="76">
        <v>10854854</v>
      </c>
      <c r="C20" s="76">
        <v>8619</v>
      </c>
      <c r="D20" s="76">
        <v>12534335</v>
      </c>
      <c r="E20" s="76">
        <v>8400</v>
      </c>
      <c r="F20" s="76">
        <v>17019</v>
      </c>
    </row>
    <row r="21" spans="1:6" x14ac:dyDescent="0.3">
      <c r="A21" s="75">
        <v>45126</v>
      </c>
      <c r="B21" s="76">
        <v>10863079</v>
      </c>
      <c r="C21" s="76">
        <v>8225</v>
      </c>
      <c r="D21" s="76">
        <v>12542735</v>
      </c>
      <c r="E21" s="76">
        <v>8400</v>
      </c>
      <c r="F21" s="76">
        <v>16625</v>
      </c>
    </row>
    <row r="22" spans="1:6" x14ac:dyDescent="0.3">
      <c r="A22" s="75">
        <v>45127</v>
      </c>
      <c r="B22" s="76">
        <v>10870208</v>
      </c>
      <c r="C22" s="76">
        <v>7129</v>
      </c>
      <c r="D22" s="76">
        <v>12550659</v>
      </c>
      <c r="E22" s="76">
        <v>7924</v>
      </c>
      <c r="F22" s="76">
        <v>15053</v>
      </c>
    </row>
    <row r="23" spans="1:6" x14ac:dyDescent="0.3">
      <c r="A23" s="75">
        <v>45128</v>
      </c>
      <c r="B23" s="76">
        <v>10880488</v>
      </c>
      <c r="C23" s="76">
        <v>10280</v>
      </c>
      <c r="D23" s="76">
        <v>12561183</v>
      </c>
      <c r="E23" s="76">
        <v>10524</v>
      </c>
      <c r="F23" s="76">
        <v>20804</v>
      </c>
    </row>
    <row r="24" spans="1:6" x14ac:dyDescent="0.3">
      <c r="A24" s="75">
        <v>45129</v>
      </c>
      <c r="B24" s="76">
        <v>10882821</v>
      </c>
      <c r="C24" s="76">
        <v>2333</v>
      </c>
      <c r="D24" s="76">
        <v>12564302</v>
      </c>
      <c r="E24" s="76">
        <v>3119</v>
      </c>
      <c r="F24" s="76">
        <v>5452</v>
      </c>
    </row>
    <row r="25" spans="1:6" x14ac:dyDescent="0.3">
      <c r="A25" s="75">
        <v>45130</v>
      </c>
      <c r="B25" s="76">
        <v>10885321</v>
      </c>
      <c r="C25" s="76">
        <v>2500</v>
      </c>
      <c r="D25" s="76">
        <v>12566542</v>
      </c>
      <c r="E25" s="76">
        <v>2240</v>
      </c>
      <c r="F25" s="76">
        <v>4740</v>
      </c>
    </row>
    <row r="26" spans="1:6" x14ac:dyDescent="0.3">
      <c r="A26" s="75">
        <v>45131</v>
      </c>
      <c r="B26" s="76">
        <v>10888321</v>
      </c>
      <c r="C26" s="76">
        <v>3000</v>
      </c>
      <c r="D26" s="76">
        <v>12570423</v>
      </c>
      <c r="E26" s="76">
        <v>3881</v>
      </c>
      <c r="F26" s="76">
        <v>6881</v>
      </c>
    </row>
    <row r="27" spans="1:6" x14ac:dyDescent="0.3">
      <c r="A27" s="75">
        <v>45132</v>
      </c>
      <c r="B27" s="76">
        <v>10891708</v>
      </c>
      <c r="C27" s="76">
        <v>3387</v>
      </c>
      <c r="D27" s="76">
        <v>12574308</v>
      </c>
      <c r="E27" s="76">
        <v>3885</v>
      </c>
      <c r="F27" s="76">
        <v>7272</v>
      </c>
    </row>
    <row r="28" spans="1:6" x14ac:dyDescent="0.3">
      <c r="A28" s="75">
        <v>45133</v>
      </c>
      <c r="B28" s="76">
        <v>10895348</v>
      </c>
      <c r="C28" s="76">
        <v>3640</v>
      </c>
      <c r="D28" s="76">
        <v>12579369</v>
      </c>
      <c r="E28" s="76">
        <v>5061</v>
      </c>
      <c r="F28" s="76">
        <v>8701</v>
      </c>
    </row>
    <row r="29" spans="1:6" x14ac:dyDescent="0.3">
      <c r="A29" s="75">
        <v>45134</v>
      </c>
      <c r="B29" s="76">
        <v>10898975</v>
      </c>
      <c r="C29" s="76">
        <v>3627</v>
      </c>
      <c r="D29" s="76">
        <v>12582729</v>
      </c>
      <c r="E29" s="76">
        <v>3360</v>
      </c>
      <c r="F29" s="76">
        <v>6987</v>
      </c>
    </row>
    <row r="30" spans="1:6" x14ac:dyDescent="0.3">
      <c r="A30" s="75">
        <v>45135</v>
      </c>
      <c r="B30" s="76">
        <v>10902856</v>
      </c>
      <c r="C30" s="76">
        <v>3881</v>
      </c>
      <c r="D30" s="76">
        <v>12587209</v>
      </c>
      <c r="E30" s="76">
        <v>4480</v>
      </c>
      <c r="F30" s="76">
        <v>8361</v>
      </c>
    </row>
    <row r="31" spans="1:6" x14ac:dyDescent="0.3">
      <c r="A31" s="75">
        <v>45136</v>
      </c>
      <c r="B31" s="76">
        <v>10905277</v>
      </c>
      <c r="C31" s="76">
        <v>2421</v>
      </c>
      <c r="D31" s="76">
        <v>12589057</v>
      </c>
      <c r="E31" s="76">
        <v>1848</v>
      </c>
      <c r="F31" s="76">
        <v>4269</v>
      </c>
    </row>
    <row r="32" spans="1:6" x14ac:dyDescent="0.3">
      <c r="A32" s="75">
        <v>45137</v>
      </c>
      <c r="B32" s="76">
        <v>10906777</v>
      </c>
      <c r="C32" s="76">
        <v>1500</v>
      </c>
      <c r="D32" s="76">
        <v>12590737</v>
      </c>
      <c r="E32" s="76">
        <v>1680</v>
      </c>
      <c r="F32" s="76">
        <v>3180</v>
      </c>
    </row>
    <row r="33" spans="1:6" x14ac:dyDescent="0.3">
      <c r="A33" s="75">
        <v>45138</v>
      </c>
      <c r="B33" s="76">
        <v>10910010</v>
      </c>
      <c r="C33" s="76">
        <v>3233</v>
      </c>
      <c r="D33" s="76">
        <v>12594097</v>
      </c>
      <c r="E33" s="76">
        <v>3360</v>
      </c>
      <c r="F33" s="76">
        <v>6593</v>
      </c>
    </row>
    <row r="34" spans="1:6" x14ac:dyDescent="0.3">
      <c r="A34" s="77" t="s">
        <v>96</v>
      </c>
      <c r="B34" s="71"/>
      <c r="C34" s="71"/>
      <c r="D34" s="71"/>
      <c r="E34" s="71"/>
      <c r="F34" s="78">
        <f>SUM(F3:F33)</f>
        <v>467510</v>
      </c>
    </row>
    <row r="35" spans="1:6" x14ac:dyDescent="0.3">
      <c r="A35" s="77" t="s">
        <v>97</v>
      </c>
      <c r="B35" s="71"/>
      <c r="C35" s="71"/>
      <c r="D35" s="71"/>
      <c r="E35" s="71"/>
      <c r="F35" s="78">
        <f>ROUND(AVERAGE(F3:F33),0)</f>
        <v>15081</v>
      </c>
    </row>
  </sheetData>
  <mergeCells count="3">
    <mergeCell ref="A1:F1"/>
    <mergeCell ref="A34:E34"/>
    <mergeCell ref="A35:E3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C446-4779-45CD-9229-DAD2467E1393}">
  <dimension ref="A1:Z35"/>
  <sheetViews>
    <sheetView workbookViewId="0">
      <selection sqref="A1:D34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June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s="72" customFormat="1" ht="15" x14ac:dyDescent="0.3">
      <c r="A3" s="75">
        <v>45078</v>
      </c>
      <c r="B3" s="76">
        <v>8678848</v>
      </c>
      <c r="C3" s="76">
        <v>8990</v>
      </c>
      <c r="D3" s="76">
        <v>8990</v>
      </c>
    </row>
    <row r="4" spans="1:4" s="72" customFormat="1" ht="15" x14ac:dyDescent="0.3">
      <c r="A4" s="75">
        <v>45079</v>
      </c>
      <c r="B4" s="76">
        <v>8693951</v>
      </c>
      <c r="C4" s="76">
        <v>15103</v>
      </c>
      <c r="D4" s="76">
        <v>15103</v>
      </c>
    </row>
    <row r="5" spans="1:4" s="72" customFormat="1" ht="15" x14ac:dyDescent="0.3">
      <c r="A5" s="75">
        <v>45080</v>
      </c>
      <c r="B5" s="76">
        <v>8703828</v>
      </c>
      <c r="C5" s="76">
        <v>9877</v>
      </c>
      <c r="D5" s="76">
        <v>9877</v>
      </c>
    </row>
    <row r="6" spans="1:4" s="72" customFormat="1" ht="15" x14ac:dyDescent="0.3">
      <c r="A6" s="75">
        <v>45081</v>
      </c>
      <c r="B6" s="76">
        <v>8703828</v>
      </c>
      <c r="C6" s="76">
        <v>0</v>
      </c>
      <c r="D6" s="76">
        <v>0</v>
      </c>
    </row>
    <row r="7" spans="1:4" s="72" customFormat="1" ht="15" x14ac:dyDescent="0.3">
      <c r="A7" s="75">
        <v>45082</v>
      </c>
      <c r="B7" s="76">
        <v>8713055</v>
      </c>
      <c r="C7" s="76">
        <v>9227</v>
      </c>
      <c r="D7" s="76">
        <v>9227</v>
      </c>
    </row>
    <row r="8" spans="1:4" s="72" customFormat="1" ht="15" x14ac:dyDescent="0.3">
      <c r="A8" s="75">
        <v>45083</v>
      </c>
      <c r="B8" s="76">
        <v>8722253</v>
      </c>
      <c r="C8" s="76">
        <v>9198</v>
      </c>
      <c r="D8" s="76">
        <v>9198</v>
      </c>
    </row>
    <row r="9" spans="1:4" s="72" customFormat="1" ht="15" x14ac:dyDescent="0.3">
      <c r="A9" s="75">
        <v>45084</v>
      </c>
      <c r="B9" s="76">
        <v>8731499</v>
      </c>
      <c r="C9" s="76">
        <v>9246</v>
      </c>
      <c r="D9" s="76">
        <v>9246</v>
      </c>
    </row>
    <row r="10" spans="1:4" s="72" customFormat="1" ht="15" x14ac:dyDescent="0.3">
      <c r="A10" s="75">
        <v>45085</v>
      </c>
      <c r="B10" s="76">
        <v>8742199</v>
      </c>
      <c r="C10" s="76">
        <v>10700</v>
      </c>
      <c r="D10" s="76">
        <v>10700</v>
      </c>
    </row>
    <row r="11" spans="1:4" s="72" customFormat="1" ht="15" x14ac:dyDescent="0.3">
      <c r="A11" s="75">
        <v>45086</v>
      </c>
      <c r="B11" s="76">
        <v>8749095</v>
      </c>
      <c r="C11" s="76">
        <v>6896</v>
      </c>
      <c r="D11" s="76">
        <v>6896</v>
      </c>
    </row>
    <row r="12" spans="1:4" s="72" customFormat="1" ht="15" x14ac:dyDescent="0.3">
      <c r="A12" s="75">
        <v>45087</v>
      </c>
      <c r="B12" s="76">
        <v>8754963</v>
      </c>
      <c r="C12" s="76">
        <v>5868</v>
      </c>
      <c r="D12" s="76">
        <v>5868</v>
      </c>
    </row>
    <row r="13" spans="1:4" s="72" customFormat="1" ht="15" x14ac:dyDescent="0.3">
      <c r="A13" s="75">
        <v>45088</v>
      </c>
      <c r="B13" s="76">
        <v>8754963</v>
      </c>
      <c r="C13" s="76">
        <v>0</v>
      </c>
      <c r="D13" s="76">
        <v>0</v>
      </c>
    </row>
    <row r="14" spans="1:4" s="72" customFormat="1" ht="15" x14ac:dyDescent="0.3">
      <c r="A14" s="75">
        <v>45089</v>
      </c>
      <c r="B14" s="76">
        <v>8759335</v>
      </c>
      <c r="C14" s="76">
        <v>4372</v>
      </c>
      <c r="D14" s="76">
        <v>4372</v>
      </c>
    </row>
    <row r="15" spans="1:4" s="72" customFormat="1" ht="15" x14ac:dyDescent="0.3">
      <c r="A15" s="75">
        <v>45090</v>
      </c>
      <c r="B15" s="76">
        <v>8770763</v>
      </c>
      <c r="C15" s="76">
        <v>11428</v>
      </c>
      <c r="D15" s="76">
        <v>11428</v>
      </c>
    </row>
    <row r="16" spans="1:4" s="72" customFormat="1" ht="15" x14ac:dyDescent="0.3">
      <c r="A16" s="75">
        <v>45091</v>
      </c>
      <c r="B16" s="76">
        <v>8780409</v>
      </c>
      <c r="C16" s="76">
        <v>9646</v>
      </c>
      <c r="D16" s="76">
        <v>9646</v>
      </c>
    </row>
    <row r="17" spans="1:4" s="72" customFormat="1" ht="15" x14ac:dyDescent="0.3">
      <c r="A17" s="75">
        <v>45092</v>
      </c>
      <c r="B17" s="76">
        <v>8792499</v>
      </c>
      <c r="C17" s="76">
        <v>12090</v>
      </c>
      <c r="D17" s="76">
        <v>12090</v>
      </c>
    </row>
    <row r="18" spans="1:4" s="72" customFormat="1" ht="15" x14ac:dyDescent="0.3">
      <c r="A18" s="75">
        <v>45093</v>
      </c>
      <c r="B18" s="76">
        <v>8804405</v>
      </c>
      <c r="C18" s="76">
        <v>11906</v>
      </c>
      <c r="D18" s="76">
        <v>11906</v>
      </c>
    </row>
    <row r="19" spans="1:4" s="72" customFormat="1" ht="15" x14ac:dyDescent="0.3">
      <c r="A19" s="75">
        <v>45094</v>
      </c>
      <c r="B19" s="76">
        <v>8804405</v>
      </c>
      <c r="C19" s="76">
        <v>0</v>
      </c>
      <c r="D19" s="76">
        <v>0</v>
      </c>
    </row>
    <row r="20" spans="1:4" s="72" customFormat="1" ht="15" x14ac:dyDescent="0.3">
      <c r="A20" s="75">
        <v>45095</v>
      </c>
      <c r="B20" s="76">
        <v>8806871</v>
      </c>
      <c r="C20" s="76">
        <v>2466</v>
      </c>
      <c r="D20" s="76">
        <v>2466</v>
      </c>
    </row>
    <row r="21" spans="1:4" s="72" customFormat="1" ht="15" x14ac:dyDescent="0.3">
      <c r="A21" s="75">
        <v>45096</v>
      </c>
      <c r="B21" s="76">
        <v>8812354</v>
      </c>
      <c r="C21" s="76">
        <v>5483</v>
      </c>
      <c r="D21" s="76">
        <v>5483</v>
      </c>
    </row>
    <row r="22" spans="1:4" s="72" customFormat="1" ht="15" x14ac:dyDescent="0.3">
      <c r="A22" s="75">
        <v>45097</v>
      </c>
      <c r="B22" s="76">
        <v>8824405</v>
      </c>
      <c r="C22" s="76">
        <v>12051</v>
      </c>
      <c r="D22" s="76">
        <v>12051</v>
      </c>
    </row>
    <row r="23" spans="1:4" s="72" customFormat="1" ht="15" x14ac:dyDescent="0.3">
      <c r="A23" s="75">
        <v>45098</v>
      </c>
      <c r="B23" s="76">
        <v>8835992</v>
      </c>
      <c r="C23" s="76">
        <v>11587</v>
      </c>
      <c r="D23" s="76">
        <v>11587</v>
      </c>
    </row>
    <row r="24" spans="1:4" s="72" customFormat="1" ht="15" x14ac:dyDescent="0.3">
      <c r="A24" s="75">
        <v>45099</v>
      </c>
      <c r="B24" s="76">
        <v>8847004</v>
      </c>
      <c r="C24" s="76">
        <v>11012</v>
      </c>
      <c r="D24" s="76">
        <v>11012</v>
      </c>
    </row>
    <row r="25" spans="1:4" s="72" customFormat="1" ht="15" x14ac:dyDescent="0.3">
      <c r="A25" s="75">
        <v>45100</v>
      </c>
      <c r="B25" s="76">
        <v>8857183</v>
      </c>
      <c r="C25" s="76">
        <v>10179</v>
      </c>
      <c r="D25" s="76">
        <v>10179</v>
      </c>
    </row>
    <row r="26" spans="1:4" s="72" customFormat="1" ht="15" x14ac:dyDescent="0.3">
      <c r="A26" s="75">
        <v>45101</v>
      </c>
      <c r="B26" s="76">
        <v>8865487</v>
      </c>
      <c r="C26" s="76">
        <v>8304</v>
      </c>
      <c r="D26" s="76">
        <v>8304</v>
      </c>
    </row>
    <row r="27" spans="1:4" s="72" customFormat="1" ht="15" x14ac:dyDescent="0.3">
      <c r="A27" s="75">
        <v>45102</v>
      </c>
      <c r="B27" s="76">
        <v>8866227</v>
      </c>
      <c r="C27" s="76">
        <v>740</v>
      </c>
      <c r="D27" s="76">
        <v>740</v>
      </c>
    </row>
    <row r="28" spans="1:4" s="72" customFormat="1" ht="15" x14ac:dyDescent="0.3">
      <c r="A28" s="75">
        <v>45103</v>
      </c>
      <c r="B28" s="76">
        <v>8874800</v>
      </c>
      <c r="C28" s="76">
        <v>8573</v>
      </c>
      <c r="D28" s="76">
        <v>8573</v>
      </c>
    </row>
    <row r="29" spans="1:4" s="72" customFormat="1" ht="15" x14ac:dyDescent="0.3">
      <c r="A29" s="75">
        <v>45104</v>
      </c>
      <c r="B29" s="76">
        <v>8883053</v>
      </c>
      <c r="C29" s="76">
        <v>8253</v>
      </c>
      <c r="D29" s="76">
        <v>8253</v>
      </c>
    </row>
    <row r="30" spans="1:4" s="72" customFormat="1" ht="15" x14ac:dyDescent="0.3">
      <c r="A30" s="75">
        <v>45105</v>
      </c>
      <c r="B30" s="76">
        <v>8896365</v>
      </c>
      <c r="C30" s="76">
        <v>13312</v>
      </c>
      <c r="D30" s="76">
        <v>13312</v>
      </c>
    </row>
    <row r="31" spans="1:4" s="72" customFormat="1" ht="15" x14ac:dyDescent="0.3">
      <c r="A31" s="75">
        <v>45106</v>
      </c>
      <c r="B31" s="76">
        <v>8906418</v>
      </c>
      <c r="C31" s="76">
        <v>10053</v>
      </c>
      <c r="D31" s="76">
        <v>10053</v>
      </c>
    </row>
    <row r="32" spans="1:4" s="72" customFormat="1" ht="15" x14ac:dyDescent="0.3">
      <c r="A32" s="75">
        <v>45107</v>
      </c>
      <c r="B32" s="76">
        <v>8919696</v>
      </c>
      <c r="C32" s="76">
        <v>13278</v>
      </c>
      <c r="D32" s="76">
        <v>13278</v>
      </c>
    </row>
    <row r="33" spans="1:4" s="72" customFormat="1" x14ac:dyDescent="0.3">
      <c r="A33" s="77" t="s">
        <v>96</v>
      </c>
      <c r="B33" s="71"/>
      <c r="C33" s="71"/>
      <c r="D33" s="78">
        <f>SUM(D3:D32)</f>
        <v>249838</v>
      </c>
    </row>
    <row r="34" spans="1:4" s="72" customFormat="1" x14ac:dyDescent="0.3">
      <c r="A34" s="77" t="s">
        <v>97</v>
      </c>
      <c r="B34" s="71"/>
      <c r="C34" s="71"/>
      <c r="D34" s="78">
        <f>ROUND(AVERAGE(D3:D32),0)</f>
        <v>8328</v>
      </c>
    </row>
    <row r="35" spans="1:4" s="72" customFormat="1" x14ac:dyDescent="0.3">
      <c r="A35" s="77" t="s">
        <v>98</v>
      </c>
      <c r="B35" s="71"/>
      <c r="C35" s="71"/>
      <c r="D35" s="78">
        <f>IFERROR(ROUND(AVERAGEIF(D3:D32,"&gt;0"),0),0)</f>
        <v>9253</v>
      </c>
    </row>
  </sheetData>
  <mergeCells count="4">
    <mergeCell ref="A1:D1"/>
    <mergeCell ref="A33:C33"/>
    <mergeCell ref="A34:C34"/>
    <mergeCell ref="A35:C35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6D08-B5B7-4DF6-8568-B5EFA5A6A350}">
  <dimension ref="A1:Z34"/>
  <sheetViews>
    <sheetView workbookViewId="0">
      <selection activeCell="I30" sqref="I30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June 2023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45078</v>
      </c>
      <c r="B3" s="76">
        <v>10473865</v>
      </c>
      <c r="C3" s="76">
        <v>6871</v>
      </c>
      <c r="D3" s="76">
        <v>12109043</v>
      </c>
      <c r="E3" s="76">
        <v>8169</v>
      </c>
      <c r="F3" s="76">
        <v>15040</v>
      </c>
    </row>
    <row r="4" spans="1:6" x14ac:dyDescent="0.3">
      <c r="A4" s="75">
        <v>45079</v>
      </c>
      <c r="B4" s="76">
        <v>10485365</v>
      </c>
      <c r="C4" s="76">
        <v>11500</v>
      </c>
      <c r="D4" s="76">
        <v>12122124</v>
      </c>
      <c r="E4" s="76">
        <v>13081</v>
      </c>
      <c r="F4" s="76">
        <v>24581</v>
      </c>
    </row>
    <row r="5" spans="1:6" x14ac:dyDescent="0.3">
      <c r="A5" s="75">
        <v>45080</v>
      </c>
      <c r="B5" s="76">
        <v>10493365</v>
      </c>
      <c r="C5" s="76">
        <v>8000</v>
      </c>
      <c r="D5" s="76">
        <v>12130865</v>
      </c>
      <c r="E5" s="76">
        <v>8741</v>
      </c>
      <c r="F5" s="76">
        <v>16741</v>
      </c>
    </row>
    <row r="6" spans="1:6" x14ac:dyDescent="0.3">
      <c r="A6" s="75">
        <v>45081</v>
      </c>
      <c r="B6" s="76">
        <v>10493365</v>
      </c>
      <c r="C6" s="76">
        <v>0</v>
      </c>
      <c r="D6" s="76">
        <v>12130865</v>
      </c>
      <c r="E6" s="76">
        <v>0</v>
      </c>
      <c r="F6" s="76">
        <v>0</v>
      </c>
    </row>
    <row r="7" spans="1:6" x14ac:dyDescent="0.3">
      <c r="A7" s="75">
        <v>45082</v>
      </c>
      <c r="B7" s="76">
        <v>10500560</v>
      </c>
      <c r="C7" s="76">
        <v>7195</v>
      </c>
      <c r="D7" s="76">
        <v>12138705</v>
      </c>
      <c r="E7" s="76">
        <v>7840</v>
      </c>
      <c r="F7" s="76">
        <v>15035</v>
      </c>
    </row>
    <row r="8" spans="1:6" x14ac:dyDescent="0.3">
      <c r="A8" s="75">
        <v>45083</v>
      </c>
      <c r="B8" s="76">
        <v>10508285</v>
      </c>
      <c r="C8" s="76">
        <v>7725</v>
      </c>
      <c r="D8" s="76">
        <v>12146729</v>
      </c>
      <c r="E8" s="76">
        <v>8024</v>
      </c>
      <c r="F8" s="76">
        <v>15749</v>
      </c>
    </row>
    <row r="9" spans="1:6" x14ac:dyDescent="0.3">
      <c r="A9" s="75">
        <v>45084</v>
      </c>
      <c r="B9" s="76">
        <v>10516179</v>
      </c>
      <c r="C9" s="76">
        <v>7894</v>
      </c>
      <c r="D9" s="76">
        <v>12155535</v>
      </c>
      <c r="E9" s="76">
        <v>8806</v>
      </c>
      <c r="F9" s="76">
        <v>16700</v>
      </c>
    </row>
    <row r="10" spans="1:6" x14ac:dyDescent="0.3">
      <c r="A10" s="75">
        <v>45085</v>
      </c>
      <c r="B10" s="76">
        <v>10526360</v>
      </c>
      <c r="C10" s="76">
        <v>10181</v>
      </c>
      <c r="D10" s="76">
        <v>12166175</v>
      </c>
      <c r="E10" s="76">
        <v>10640</v>
      </c>
      <c r="F10" s="76">
        <v>20821</v>
      </c>
    </row>
    <row r="11" spans="1:6" x14ac:dyDescent="0.3">
      <c r="A11" s="75">
        <v>45086</v>
      </c>
      <c r="B11" s="76">
        <v>10532527</v>
      </c>
      <c r="C11" s="76">
        <v>6167</v>
      </c>
      <c r="D11" s="76">
        <v>12173222</v>
      </c>
      <c r="E11" s="76">
        <v>7047</v>
      </c>
      <c r="F11" s="76">
        <v>13214</v>
      </c>
    </row>
    <row r="12" spans="1:6" x14ac:dyDescent="0.3">
      <c r="A12" s="75">
        <v>45087</v>
      </c>
      <c r="B12" s="76">
        <v>10538027</v>
      </c>
      <c r="C12" s="76">
        <v>5500</v>
      </c>
      <c r="D12" s="76">
        <v>12179382</v>
      </c>
      <c r="E12" s="76">
        <v>6160</v>
      </c>
      <c r="F12" s="76">
        <v>11660</v>
      </c>
    </row>
    <row r="13" spans="1:6" x14ac:dyDescent="0.3">
      <c r="A13" s="75">
        <v>45088</v>
      </c>
      <c r="B13" s="76">
        <v>10538027</v>
      </c>
      <c r="C13" s="76">
        <v>0</v>
      </c>
      <c r="D13" s="76">
        <v>12179382</v>
      </c>
      <c r="E13" s="76">
        <v>0</v>
      </c>
      <c r="F13" s="76">
        <v>0</v>
      </c>
    </row>
    <row r="14" spans="1:6" x14ac:dyDescent="0.3">
      <c r="A14" s="75">
        <v>45089</v>
      </c>
      <c r="B14" s="76">
        <v>10542310</v>
      </c>
      <c r="C14" s="76">
        <v>4283</v>
      </c>
      <c r="D14" s="76">
        <v>12183862</v>
      </c>
      <c r="E14" s="76">
        <v>4480</v>
      </c>
      <c r="F14" s="76">
        <v>8763</v>
      </c>
    </row>
    <row r="15" spans="1:6" x14ac:dyDescent="0.3">
      <c r="A15" s="75">
        <v>45090</v>
      </c>
      <c r="B15" s="76">
        <v>10553031</v>
      </c>
      <c r="C15" s="76">
        <v>10721</v>
      </c>
      <c r="D15" s="76">
        <v>12195622</v>
      </c>
      <c r="E15" s="76">
        <v>11760</v>
      </c>
      <c r="F15" s="76">
        <v>22481</v>
      </c>
    </row>
    <row r="16" spans="1:6" x14ac:dyDescent="0.3">
      <c r="A16" s="75">
        <v>45091</v>
      </c>
      <c r="B16" s="76">
        <v>10560658</v>
      </c>
      <c r="C16" s="76">
        <v>7627</v>
      </c>
      <c r="D16" s="76">
        <v>12204696</v>
      </c>
      <c r="E16" s="76">
        <v>9074</v>
      </c>
      <c r="F16" s="76">
        <v>16701</v>
      </c>
    </row>
    <row r="17" spans="1:6" x14ac:dyDescent="0.3">
      <c r="A17" s="75">
        <v>45092</v>
      </c>
      <c r="B17" s="76">
        <v>10572319</v>
      </c>
      <c r="C17" s="76">
        <v>11661</v>
      </c>
      <c r="D17" s="76">
        <v>12217464</v>
      </c>
      <c r="E17" s="76">
        <v>12768</v>
      </c>
      <c r="F17" s="76">
        <v>24429</v>
      </c>
    </row>
    <row r="18" spans="1:6" x14ac:dyDescent="0.3">
      <c r="A18" s="75">
        <v>45093</v>
      </c>
      <c r="B18" s="76">
        <v>10583356</v>
      </c>
      <c r="C18" s="76">
        <v>11037</v>
      </c>
      <c r="D18" s="76">
        <v>12229744</v>
      </c>
      <c r="E18" s="76">
        <v>12280</v>
      </c>
      <c r="F18" s="76">
        <v>23317</v>
      </c>
    </row>
    <row r="19" spans="1:6" x14ac:dyDescent="0.3">
      <c r="A19" s="75">
        <v>45094</v>
      </c>
      <c r="B19" s="76">
        <v>10583356</v>
      </c>
      <c r="C19" s="76">
        <v>0</v>
      </c>
      <c r="D19" s="76">
        <v>12229744</v>
      </c>
      <c r="E19" s="76">
        <v>0</v>
      </c>
      <c r="F19" s="76">
        <v>0</v>
      </c>
    </row>
    <row r="20" spans="1:6" x14ac:dyDescent="0.3">
      <c r="A20" s="75">
        <v>45095</v>
      </c>
      <c r="B20" s="76">
        <v>10585627</v>
      </c>
      <c r="C20" s="76">
        <v>2271</v>
      </c>
      <c r="D20" s="76">
        <v>12232355</v>
      </c>
      <c r="E20" s="76">
        <v>2611</v>
      </c>
      <c r="F20" s="76">
        <v>4882</v>
      </c>
    </row>
    <row r="21" spans="1:6" x14ac:dyDescent="0.3">
      <c r="A21" s="75">
        <v>45096</v>
      </c>
      <c r="B21" s="76">
        <v>10590352</v>
      </c>
      <c r="C21" s="76">
        <v>4725</v>
      </c>
      <c r="D21" s="76">
        <v>12237395</v>
      </c>
      <c r="E21" s="76">
        <v>5040</v>
      </c>
      <c r="F21" s="76">
        <v>9765</v>
      </c>
    </row>
    <row r="22" spans="1:6" x14ac:dyDescent="0.3">
      <c r="A22" s="75">
        <v>45097</v>
      </c>
      <c r="B22" s="76">
        <v>10602221</v>
      </c>
      <c r="C22" s="76">
        <v>11869</v>
      </c>
      <c r="D22" s="76">
        <v>12250275</v>
      </c>
      <c r="E22" s="76">
        <v>12880</v>
      </c>
      <c r="F22" s="76">
        <v>24749</v>
      </c>
    </row>
    <row r="23" spans="1:6" x14ac:dyDescent="0.3">
      <c r="A23" s="75">
        <v>45098</v>
      </c>
      <c r="B23" s="76">
        <v>10613562</v>
      </c>
      <c r="C23" s="76">
        <v>11341</v>
      </c>
      <c r="D23" s="76">
        <v>12262502</v>
      </c>
      <c r="E23" s="76">
        <v>12227</v>
      </c>
      <c r="F23" s="76">
        <v>23568</v>
      </c>
    </row>
    <row r="24" spans="1:6" x14ac:dyDescent="0.3">
      <c r="A24" s="75">
        <v>45099</v>
      </c>
      <c r="B24" s="76">
        <v>10624062</v>
      </c>
      <c r="C24" s="76">
        <v>10500</v>
      </c>
      <c r="D24" s="76">
        <v>12274533</v>
      </c>
      <c r="E24" s="76">
        <v>12031</v>
      </c>
      <c r="F24" s="76">
        <v>22531</v>
      </c>
    </row>
    <row r="25" spans="1:6" x14ac:dyDescent="0.3">
      <c r="A25" s="75">
        <v>45100</v>
      </c>
      <c r="B25" s="76">
        <v>10634062</v>
      </c>
      <c r="C25" s="76">
        <v>10000</v>
      </c>
      <c r="D25" s="76">
        <v>12286853</v>
      </c>
      <c r="E25" s="76">
        <v>12320</v>
      </c>
      <c r="F25" s="76">
        <v>22320</v>
      </c>
    </row>
    <row r="26" spans="1:6" x14ac:dyDescent="0.3">
      <c r="A26" s="75">
        <v>45101</v>
      </c>
      <c r="B26" s="76">
        <v>10642554</v>
      </c>
      <c r="C26" s="76">
        <v>8492</v>
      </c>
      <c r="D26" s="76">
        <v>12296373</v>
      </c>
      <c r="E26" s="76">
        <v>9520</v>
      </c>
      <c r="F26" s="76">
        <v>18012</v>
      </c>
    </row>
    <row r="27" spans="1:6" x14ac:dyDescent="0.3">
      <c r="A27" s="75">
        <v>45102</v>
      </c>
      <c r="B27" s="76">
        <v>10643554</v>
      </c>
      <c r="C27" s="76">
        <v>1000</v>
      </c>
      <c r="D27" s="76">
        <v>12296933</v>
      </c>
      <c r="E27" s="76">
        <v>560</v>
      </c>
      <c r="F27" s="76">
        <v>1560</v>
      </c>
    </row>
    <row r="28" spans="1:6" x14ac:dyDescent="0.3">
      <c r="A28" s="75">
        <v>45103</v>
      </c>
      <c r="B28" s="76">
        <v>10651790</v>
      </c>
      <c r="C28" s="76">
        <v>8236</v>
      </c>
      <c r="D28" s="76">
        <v>12306453</v>
      </c>
      <c r="E28" s="76">
        <v>9520</v>
      </c>
      <c r="F28" s="76">
        <v>17756</v>
      </c>
    </row>
    <row r="29" spans="1:6" x14ac:dyDescent="0.3">
      <c r="A29" s="75">
        <v>45104</v>
      </c>
      <c r="B29" s="76">
        <v>10659550</v>
      </c>
      <c r="C29" s="76">
        <v>7760</v>
      </c>
      <c r="D29" s="76">
        <v>12313756</v>
      </c>
      <c r="E29" s="76">
        <v>7303</v>
      </c>
      <c r="F29" s="76">
        <v>15063</v>
      </c>
    </row>
    <row r="30" spans="1:6" x14ac:dyDescent="0.3">
      <c r="A30" s="75">
        <v>45105</v>
      </c>
      <c r="B30" s="76">
        <v>10670050</v>
      </c>
      <c r="C30" s="76">
        <v>10500</v>
      </c>
      <c r="D30" s="76">
        <v>12325516</v>
      </c>
      <c r="E30" s="76">
        <v>11760</v>
      </c>
      <c r="F30" s="76">
        <v>22260</v>
      </c>
    </row>
    <row r="31" spans="1:6" x14ac:dyDescent="0.3">
      <c r="A31" s="75">
        <v>45106</v>
      </c>
      <c r="B31" s="76">
        <v>10677960</v>
      </c>
      <c r="C31" s="76">
        <v>7910</v>
      </c>
      <c r="D31" s="76">
        <v>12334817</v>
      </c>
      <c r="E31" s="76">
        <v>9301</v>
      </c>
      <c r="F31" s="76">
        <v>17211</v>
      </c>
    </row>
    <row r="32" spans="1:6" x14ac:dyDescent="0.3">
      <c r="A32" s="75">
        <v>45107</v>
      </c>
      <c r="B32" s="76">
        <v>10689460</v>
      </c>
      <c r="C32" s="76">
        <v>11500</v>
      </c>
      <c r="D32" s="76">
        <v>12347137</v>
      </c>
      <c r="E32" s="76">
        <v>12320</v>
      </c>
      <c r="F32" s="76">
        <v>23820</v>
      </c>
    </row>
    <row r="33" spans="1:6" x14ac:dyDescent="0.3">
      <c r="A33" s="77" t="s">
        <v>96</v>
      </c>
      <c r="B33" s="71"/>
      <c r="C33" s="71"/>
      <c r="D33" s="71"/>
      <c r="E33" s="71"/>
      <c r="F33" s="78">
        <f>SUM(F3:F32)</f>
        <v>468729</v>
      </c>
    </row>
    <row r="34" spans="1:6" x14ac:dyDescent="0.3">
      <c r="A34" s="77" t="s">
        <v>97</v>
      </c>
      <c r="B34" s="71"/>
      <c r="C34" s="71"/>
      <c r="D34" s="71"/>
      <c r="E34" s="71"/>
      <c r="F34" s="78">
        <f>ROUND(AVERAGE(F3:F32),0)</f>
        <v>15624</v>
      </c>
    </row>
  </sheetData>
  <mergeCells count="3">
    <mergeCell ref="A1:F1"/>
    <mergeCell ref="A33:E33"/>
    <mergeCell ref="A34:E3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3E3F-49BA-4301-91CD-64D9430F1932}">
  <dimension ref="A1:Z36"/>
  <sheetViews>
    <sheetView workbookViewId="0">
      <selection sqref="A1:D3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May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s="72" customFormat="1" ht="15" x14ac:dyDescent="0.3">
      <c r="A3" s="75">
        <v>45047</v>
      </c>
      <c r="B3" s="76">
        <v>8391693</v>
      </c>
      <c r="C3" s="76">
        <v>7711</v>
      </c>
      <c r="D3" s="76">
        <v>7711</v>
      </c>
    </row>
    <row r="4" spans="1:4" s="72" customFormat="1" ht="15" x14ac:dyDescent="0.3">
      <c r="A4" s="75">
        <v>45048</v>
      </c>
      <c r="B4" s="76">
        <v>8401915</v>
      </c>
      <c r="C4" s="76">
        <v>10222</v>
      </c>
      <c r="D4" s="76">
        <v>10222</v>
      </c>
    </row>
    <row r="5" spans="1:4" s="72" customFormat="1" ht="15" x14ac:dyDescent="0.3">
      <c r="A5" s="75">
        <v>45049</v>
      </c>
      <c r="B5" s="76">
        <v>8406989</v>
      </c>
      <c r="C5" s="76">
        <v>5074</v>
      </c>
      <c r="D5" s="76">
        <v>5074</v>
      </c>
    </row>
    <row r="6" spans="1:4" s="72" customFormat="1" ht="15" x14ac:dyDescent="0.3">
      <c r="A6" s="75">
        <v>45050</v>
      </c>
      <c r="B6" s="76">
        <v>8418153</v>
      </c>
      <c r="C6" s="76">
        <v>11164</v>
      </c>
      <c r="D6" s="76">
        <v>11164</v>
      </c>
    </row>
    <row r="7" spans="1:4" s="72" customFormat="1" ht="15" x14ac:dyDescent="0.3">
      <c r="A7" s="75">
        <v>45051</v>
      </c>
      <c r="B7" s="76">
        <v>8430312</v>
      </c>
      <c r="C7" s="76">
        <v>12159</v>
      </c>
      <c r="D7" s="76">
        <v>12159</v>
      </c>
    </row>
    <row r="8" spans="1:4" s="72" customFormat="1" ht="15" x14ac:dyDescent="0.3">
      <c r="A8" s="75">
        <v>45052</v>
      </c>
      <c r="B8" s="76">
        <v>8438151</v>
      </c>
      <c r="C8" s="76">
        <v>7839</v>
      </c>
      <c r="D8" s="76">
        <v>7839</v>
      </c>
    </row>
    <row r="9" spans="1:4" s="72" customFormat="1" ht="15" x14ac:dyDescent="0.3">
      <c r="A9" s="75">
        <v>45053</v>
      </c>
      <c r="B9" s="76">
        <v>8439467</v>
      </c>
      <c r="C9" s="76">
        <v>1316</v>
      </c>
      <c r="D9" s="76">
        <v>1316</v>
      </c>
    </row>
    <row r="10" spans="1:4" s="72" customFormat="1" ht="15" x14ac:dyDescent="0.3">
      <c r="A10" s="75">
        <v>45054</v>
      </c>
      <c r="B10" s="76">
        <v>8445967</v>
      </c>
      <c r="C10" s="76">
        <v>6500</v>
      </c>
      <c r="D10" s="76">
        <v>6500</v>
      </c>
    </row>
    <row r="11" spans="1:4" s="72" customFormat="1" ht="15" x14ac:dyDescent="0.3">
      <c r="A11" s="75">
        <v>45055</v>
      </c>
      <c r="B11" s="76">
        <v>8456470</v>
      </c>
      <c r="C11" s="76">
        <v>10503</v>
      </c>
      <c r="D11" s="76">
        <v>10503</v>
      </c>
    </row>
    <row r="12" spans="1:4" s="72" customFormat="1" ht="15" x14ac:dyDescent="0.3">
      <c r="A12" s="75">
        <v>45056</v>
      </c>
      <c r="B12" s="76">
        <v>8462897</v>
      </c>
      <c r="C12" s="76">
        <v>6427</v>
      </c>
      <c r="D12" s="76">
        <v>6427</v>
      </c>
    </row>
    <row r="13" spans="1:4" s="72" customFormat="1" ht="15" x14ac:dyDescent="0.3">
      <c r="A13" s="75">
        <v>45057</v>
      </c>
      <c r="B13" s="76">
        <v>8473834</v>
      </c>
      <c r="C13" s="76">
        <v>10937</v>
      </c>
      <c r="D13" s="76">
        <v>10937</v>
      </c>
    </row>
    <row r="14" spans="1:4" s="72" customFormat="1" ht="15" x14ac:dyDescent="0.3">
      <c r="A14" s="75">
        <v>45058</v>
      </c>
      <c r="B14" s="76">
        <v>8484056</v>
      </c>
      <c r="C14" s="76">
        <v>10222</v>
      </c>
      <c r="D14" s="76">
        <v>10222</v>
      </c>
    </row>
    <row r="15" spans="1:4" s="72" customFormat="1" ht="15" x14ac:dyDescent="0.3">
      <c r="A15" s="75">
        <v>45059</v>
      </c>
      <c r="B15" s="76">
        <v>8493651</v>
      </c>
      <c r="C15" s="76">
        <v>9595</v>
      </c>
      <c r="D15" s="76">
        <v>9595</v>
      </c>
    </row>
    <row r="16" spans="1:4" s="72" customFormat="1" ht="15" x14ac:dyDescent="0.3">
      <c r="A16" s="75">
        <v>45060</v>
      </c>
      <c r="B16" s="76">
        <v>8493950</v>
      </c>
      <c r="C16" s="76">
        <v>299</v>
      </c>
      <c r="D16" s="76">
        <v>299</v>
      </c>
    </row>
    <row r="17" spans="1:4" s="72" customFormat="1" ht="15" x14ac:dyDescent="0.3">
      <c r="A17" s="75">
        <v>45061</v>
      </c>
      <c r="B17" s="76">
        <v>8499989</v>
      </c>
      <c r="C17" s="76">
        <v>6039</v>
      </c>
      <c r="D17" s="76">
        <v>6039</v>
      </c>
    </row>
    <row r="18" spans="1:4" s="72" customFormat="1" ht="15" x14ac:dyDescent="0.3">
      <c r="A18" s="75">
        <v>45062</v>
      </c>
      <c r="B18" s="76">
        <v>8506705</v>
      </c>
      <c r="C18" s="76">
        <v>6716</v>
      </c>
      <c r="D18" s="76">
        <v>6716</v>
      </c>
    </row>
    <row r="19" spans="1:4" s="72" customFormat="1" ht="15" x14ac:dyDescent="0.3">
      <c r="A19" s="75">
        <v>45063</v>
      </c>
      <c r="B19" s="76">
        <v>8518914</v>
      </c>
      <c r="C19" s="76">
        <v>12209</v>
      </c>
      <c r="D19" s="76">
        <v>12209</v>
      </c>
    </row>
    <row r="20" spans="1:4" s="72" customFormat="1" ht="15" x14ac:dyDescent="0.3">
      <c r="A20" s="75">
        <v>45064</v>
      </c>
      <c r="B20" s="76">
        <v>8536518</v>
      </c>
      <c r="C20" s="76">
        <v>17604</v>
      </c>
      <c r="D20" s="76">
        <v>17604</v>
      </c>
    </row>
    <row r="21" spans="1:4" s="72" customFormat="1" ht="15" x14ac:dyDescent="0.3">
      <c r="A21" s="75">
        <v>45065</v>
      </c>
      <c r="B21" s="76">
        <v>8547860</v>
      </c>
      <c r="C21" s="76">
        <v>11342</v>
      </c>
      <c r="D21" s="76">
        <v>11342</v>
      </c>
    </row>
    <row r="22" spans="1:4" s="72" customFormat="1" ht="15" x14ac:dyDescent="0.3">
      <c r="A22" s="75">
        <v>45066</v>
      </c>
      <c r="B22" s="76">
        <v>8559651</v>
      </c>
      <c r="C22" s="76">
        <v>11791</v>
      </c>
      <c r="D22" s="76">
        <v>11791</v>
      </c>
    </row>
    <row r="23" spans="1:4" s="72" customFormat="1" ht="15" x14ac:dyDescent="0.3">
      <c r="A23" s="75">
        <v>45067</v>
      </c>
      <c r="B23" s="76">
        <v>8571823</v>
      </c>
      <c r="C23" s="76">
        <v>12172</v>
      </c>
      <c r="D23" s="76">
        <v>12172</v>
      </c>
    </row>
    <row r="24" spans="1:4" s="72" customFormat="1" ht="15" x14ac:dyDescent="0.3">
      <c r="A24" s="75">
        <v>45068</v>
      </c>
      <c r="B24" s="76">
        <v>8571823</v>
      </c>
      <c r="C24" s="76">
        <v>0</v>
      </c>
      <c r="D24" s="76">
        <v>0</v>
      </c>
    </row>
    <row r="25" spans="1:4" s="72" customFormat="1" ht="15" x14ac:dyDescent="0.3">
      <c r="A25" s="75">
        <v>45069</v>
      </c>
      <c r="B25" s="76">
        <v>8583459</v>
      </c>
      <c r="C25" s="76">
        <v>11636</v>
      </c>
      <c r="D25" s="76">
        <v>11636</v>
      </c>
    </row>
    <row r="26" spans="1:4" s="72" customFormat="1" ht="15" x14ac:dyDescent="0.3">
      <c r="A26" s="75">
        <v>45070</v>
      </c>
      <c r="B26" s="76">
        <v>8599799</v>
      </c>
      <c r="C26" s="76">
        <v>16340</v>
      </c>
      <c r="D26" s="76">
        <v>16340</v>
      </c>
    </row>
    <row r="27" spans="1:4" s="72" customFormat="1" ht="15" x14ac:dyDescent="0.3">
      <c r="A27" s="75">
        <v>45071</v>
      </c>
      <c r="B27" s="76">
        <v>8612406</v>
      </c>
      <c r="C27" s="76">
        <v>12607</v>
      </c>
      <c r="D27" s="76">
        <v>12607</v>
      </c>
    </row>
    <row r="28" spans="1:4" s="72" customFormat="1" ht="15" x14ac:dyDescent="0.3">
      <c r="A28" s="75">
        <v>45072</v>
      </c>
      <c r="B28" s="76">
        <v>8627402</v>
      </c>
      <c r="C28" s="76">
        <v>14996</v>
      </c>
      <c r="D28" s="76">
        <v>14996</v>
      </c>
    </row>
    <row r="29" spans="1:4" s="72" customFormat="1" ht="15" x14ac:dyDescent="0.3">
      <c r="A29" s="75">
        <v>45073</v>
      </c>
      <c r="B29" s="76">
        <v>8631142</v>
      </c>
      <c r="C29" s="76">
        <v>3740</v>
      </c>
      <c r="D29" s="76">
        <v>3740</v>
      </c>
    </row>
    <row r="30" spans="1:4" s="72" customFormat="1" ht="15" x14ac:dyDescent="0.3">
      <c r="A30" s="75">
        <v>45074</v>
      </c>
      <c r="B30" s="76">
        <v>8635337</v>
      </c>
      <c r="C30" s="76">
        <v>4195</v>
      </c>
      <c r="D30" s="76">
        <v>4195</v>
      </c>
    </row>
    <row r="31" spans="1:4" s="72" customFormat="1" ht="15" x14ac:dyDescent="0.3">
      <c r="A31" s="75">
        <v>45075</v>
      </c>
      <c r="B31" s="76">
        <v>8640615</v>
      </c>
      <c r="C31" s="76">
        <v>5278</v>
      </c>
      <c r="D31" s="76">
        <v>5278</v>
      </c>
    </row>
    <row r="32" spans="1:4" s="72" customFormat="1" ht="15" x14ac:dyDescent="0.3">
      <c r="A32" s="75">
        <v>45076</v>
      </c>
      <c r="B32" s="76">
        <v>8653355</v>
      </c>
      <c r="C32" s="76">
        <v>12740</v>
      </c>
      <c r="D32" s="76">
        <v>12740</v>
      </c>
    </row>
    <row r="33" spans="1:4" s="72" customFormat="1" ht="15" x14ac:dyDescent="0.3">
      <c r="A33" s="75">
        <v>45077</v>
      </c>
      <c r="B33" s="76">
        <v>8669858</v>
      </c>
      <c r="C33" s="76">
        <v>16503</v>
      </c>
      <c r="D33" s="76">
        <v>16503</v>
      </c>
    </row>
    <row r="34" spans="1:4" s="72" customFormat="1" x14ac:dyDescent="0.3">
      <c r="A34" s="77" t="s">
        <v>96</v>
      </c>
      <c r="B34" s="71"/>
      <c r="C34" s="71"/>
      <c r="D34" s="78">
        <f>SUM(D3:D33)</f>
        <v>285876</v>
      </c>
    </row>
    <row r="35" spans="1:4" s="72" customFormat="1" x14ac:dyDescent="0.3">
      <c r="A35" s="77" t="s">
        <v>97</v>
      </c>
      <c r="B35" s="71"/>
      <c r="C35" s="71"/>
      <c r="D35" s="78">
        <f>ROUND(AVERAGE(D3:D33),0)</f>
        <v>9222</v>
      </c>
    </row>
    <row r="36" spans="1:4" s="72" customFormat="1" x14ac:dyDescent="0.3">
      <c r="A36" s="77" t="s">
        <v>98</v>
      </c>
      <c r="B36" s="71"/>
      <c r="C36" s="71"/>
      <c r="D36" s="78">
        <f>IFERROR(ROUND(AVERAGEIF(D3:D33,"&gt;0"),0),0)</f>
        <v>9529</v>
      </c>
    </row>
  </sheetData>
  <mergeCells count="4">
    <mergeCell ref="A1:D1"/>
    <mergeCell ref="A34:C34"/>
    <mergeCell ref="A35:C35"/>
    <mergeCell ref="A36:C36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F0E7-52B4-4B04-93E9-C53F99509C51}">
  <dimension ref="A1:Z35"/>
  <sheetViews>
    <sheetView workbookViewId="0">
      <selection activeCell="K33" sqref="K33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May 2023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45047</v>
      </c>
      <c r="B3" s="76">
        <v>10236888</v>
      </c>
      <c r="C3" s="76">
        <v>7000</v>
      </c>
      <c r="D3" s="76">
        <v>11848998</v>
      </c>
      <c r="E3" s="76">
        <v>7905</v>
      </c>
      <c r="F3" s="76">
        <v>14905</v>
      </c>
    </row>
    <row r="4" spans="1:6" x14ac:dyDescent="0.3">
      <c r="A4" s="75">
        <v>45048</v>
      </c>
      <c r="B4" s="76">
        <v>10247023</v>
      </c>
      <c r="C4" s="76">
        <v>10135</v>
      </c>
      <c r="D4" s="76">
        <v>11859384</v>
      </c>
      <c r="E4" s="76">
        <v>10386</v>
      </c>
      <c r="F4" s="76">
        <v>20521</v>
      </c>
    </row>
    <row r="5" spans="1:6" x14ac:dyDescent="0.3">
      <c r="A5" s="75">
        <v>45049</v>
      </c>
      <c r="B5" s="76">
        <v>10251519</v>
      </c>
      <c r="C5" s="76">
        <v>4496</v>
      </c>
      <c r="D5" s="76">
        <v>11866969</v>
      </c>
      <c r="E5" s="76">
        <v>7585</v>
      </c>
      <c r="F5" s="76">
        <v>12081</v>
      </c>
    </row>
    <row r="6" spans="1:6" x14ac:dyDescent="0.3">
      <c r="A6" s="75">
        <v>45050</v>
      </c>
      <c r="B6" s="76">
        <v>10261519</v>
      </c>
      <c r="C6" s="76">
        <v>10000</v>
      </c>
      <c r="D6" s="76">
        <v>11878869</v>
      </c>
      <c r="E6" s="76">
        <v>11900</v>
      </c>
      <c r="F6" s="76">
        <v>21900</v>
      </c>
    </row>
    <row r="7" spans="1:6" x14ac:dyDescent="0.3">
      <c r="A7" s="75">
        <v>45051</v>
      </c>
      <c r="B7" s="76">
        <v>10273608</v>
      </c>
      <c r="C7" s="76">
        <v>12089</v>
      </c>
      <c r="D7" s="76">
        <v>11891686</v>
      </c>
      <c r="E7" s="76">
        <v>12817</v>
      </c>
      <c r="F7" s="76">
        <v>24906</v>
      </c>
    </row>
    <row r="8" spans="1:6" x14ac:dyDescent="0.3">
      <c r="A8" s="75">
        <v>45052</v>
      </c>
      <c r="B8" s="76">
        <v>10281806</v>
      </c>
      <c r="C8" s="76">
        <v>8198</v>
      </c>
      <c r="D8" s="76">
        <v>11900007</v>
      </c>
      <c r="E8" s="76">
        <v>8321</v>
      </c>
      <c r="F8" s="76">
        <v>16519</v>
      </c>
    </row>
    <row r="9" spans="1:6" x14ac:dyDescent="0.3">
      <c r="A9" s="75">
        <v>45053</v>
      </c>
      <c r="B9" s="76">
        <v>10282806</v>
      </c>
      <c r="C9" s="76">
        <v>1000</v>
      </c>
      <c r="D9" s="76">
        <v>11901127</v>
      </c>
      <c r="E9" s="76">
        <v>1120</v>
      </c>
      <c r="F9" s="76">
        <v>2120</v>
      </c>
    </row>
    <row r="10" spans="1:6" x14ac:dyDescent="0.3">
      <c r="A10" s="75">
        <v>45054</v>
      </c>
      <c r="B10" s="76">
        <v>10289796</v>
      </c>
      <c r="C10" s="76">
        <v>6990</v>
      </c>
      <c r="D10" s="76">
        <v>11907847</v>
      </c>
      <c r="E10" s="76">
        <v>6720</v>
      </c>
      <c r="F10" s="76">
        <v>13710</v>
      </c>
    </row>
    <row r="11" spans="1:6" x14ac:dyDescent="0.3">
      <c r="A11" s="75">
        <v>45055</v>
      </c>
      <c r="B11" s="76">
        <v>10300423</v>
      </c>
      <c r="C11" s="76">
        <v>10627</v>
      </c>
      <c r="D11" s="76">
        <v>11918487</v>
      </c>
      <c r="E11" s="76">
        <v>10640</v>
      </c>
      <c r="F11" s="76">
        <v>21267</v>
      </c>
    </row>
    <row r="12" spans="1:6" x14ac:dyDescent="0.3">
      <c r="A12" s="75">
        <v>45056</v>
      </c>
      <c r="B12" s="76">
        <v>10307000</v>
      </c>
      <c r="C12" s="76">
        <v>6577</v>
      </c>
      <c r="D12" s="76">
        <v>11925741</v>
      </c>
      <c r="E12" s="76">
        <v>7254</v>
      </c>
      <c r="F12" s="76">
        <v>13831</v>
      </c>
    </row>
    <row r="13" spans="1:6" x14ac:dyDescent="0.3">
      <c r="A13" s="75">
        <v>45057</v>
      </c>
      <c r="B13" s="76">
        <v>10318733</v>
      </c>
      <c r="C13" s="76">
        <v>11733</v>
      </c>
      <c r="D13" s="76">
        <v>11938421</v>
      </c>
      <c r="E13" s="76">
        <v>12680</v>
      </c>
      <c r="F13" s="76">
        <v>24413</v>
      </c>
    </row>
    <row r="14" spans="1:6" x14ac:dyDescent="0.3">
      <c r="A14" s="75">
        <v>45058</v>
      </c>
      <c r="B14" s="76">
        <v>10329650</v>
      </c>
      <c r="C14" s="76">
        <v>10917</v>
      </c>
      <c r="D14" s="76">
        <v>11950360</v>
      </c>
      <c r="E14" s="76">
        <v>11939</v>
      </c>
      <c r="F14" s="76">
        <v>22856</v>
      </c>
    </row>
    <row r="15" spans="1:6" x14ac:dyDescent="0.3">
      <c r="A15" s="75">
        <v>45059</v>
      </c>
      <c r="B15" s="76">
        <v>10340277</v>
      </c>
      <c r="C15" s="76">
        <v>10627</v>
      </c>
      <c r="D15" s="76">
        <v>11961560</v>
      </c>
      <c r="E15" s="76">
        <v>11200</v>
      </c>
      <c r="F15" s="76">
        <v>21827</v>
      </c>
    </row>
    <row r="16" spans="1:6" x14ac:dyDescent="0.3">
      <c r="A16" s="75">
        <v>45060</v>
      </c>
      <c r="B16" s="76">
        <v>10340777</v>
      </c>
      <c r="C16" s="76">
        <v>500</v>
      </c>
      <c r="D16" s="76">
        <v>11962277</v>
      </c>
      <c r="E16" s="76">
        <v>717</v>
      </c>
      <c r="F16" s="76">
        <v>1217</v>
      </c>
    </row>
    <row r="17" spans="1:6" x14ac:dyDescent="0.3">
      <c r="A17" s="75">
        <v>45061</v>
      </c>
      <c r="B17" s="76">
        <v>10347219</v>
      </c>
      <c r="C17" s="76">
        <v>6442</v>
      </c>
      <c r="D17" s="76">
        <v>11969291</v>
      </c>
      <c r="E17" s="76">
        <v>7014</v>
      </c>
      <c r="F17" s="76">
        <v>13456</v>
      </c>
    </row>
    <row r="18" spans="1:6" x14ac:dyDescent="0.3">
      <c r="A18" s="75">
        <v>45062</v>
      </c>
      <c r="B18" s="76">
        <v>10355102</v>
      </c>
      <c r="C18" s="76">
        <v>7883</v>
      </c>
      <c r="D18" s="76">
        <v>11977119</v>
      </c>
      <c r="E18" s="76">
        <v>7828</v>
      </c>
      <c r="F18" s="76">
        <v>15711</v>
      </c>
    </row>
    <row r="19" spans="1:6" x14ac:dyDescent="0.3">
      <c r="A19" s="75">
        <v>45063</v>
      </c>
      <c r="B19" s="76">
        <v>10364779</v>
      </c>
      <c r="C19" s="76">
        <v>9677</v>
      </c>
      <c r="D19" s="76">
        <v>11988520</v>
      </c>
      <c r="E19" s="76">
        <v>11401</v>
      </c>
      <c r="F19" s="76">
        <v>21078</v>
      </c>
    </row>
    <row r="20" spans="1:6" x14ac:dyDescent="0.3">
      <c r="A20" s="75">
        <v>45064</v>
      </c>
      <c r="B20" s="76">
        <v>10376483</v>
      </c>
      <c r="C20" s="76">
        <v>11704</v>
      </c>
      <c r="D20" s="76">
        <v>12001400</v>
      </c>
      <c r="E20" s="76">
        <v>12880</v>
      </c>
      <c r="F20" s="76">
        <v>24584</v>
      </c>
    </row>
    <row r="21" spans="1:6" x14ac:dyDescent="0.3">
      <c r="A21" s="75">
        <v>45065</v>
      </c>
      <c r="B21" s="76">
        <v>10383706</v>
      </c>
      <c r="C21" s="76">
        <v>7223</v>
      </c>
      <c r="D21" s="76">
        <v>12009240</v>
      </c>
      <c r="E21" s="76">
        <v>7840</v>
      </c>
      <c r="F21" s="76">
        <v>15063</v>
      </c>
    </row>
    <row r="22" spans="1:6" x14ac:dyDescent="0.3">
      <c r="A22" s="75">
        <v>45066</v>
      </c>
      <c r="B22" s="76">
        <v>10390206</v>
      </c>
      <c r="C22" s="76">
        <v>6500</v>
      </c>
      <c r="D22" s="76">
        <v>12017056</v>
      </c>
      <c r="E22" s="76">
        <v>7816</v>
      </c>
      <c r="F22" s="76">
        <v>14316</v>
      </c>
    </row>
    <row r="23" spans="1:6" x14ac:dyDescent="0.3">
      <c r="A23" s="75">
        <v>45067</v>
      </c>
      <c r="B23" s="76">
        <v>10398206</v>
      </c>
      <c r="C23" s="76">
        <v>8000</v>
      </c>
      <c r="D23" s="76">
        <v>12026345</v>
      </c>
      <c r="E23" s="76">
        <v>9289</v>
      </c>
      <c r="F23" s="76">
        <v>17289</v>
      </c>
    </row>
    <row r="24" spans="1:6" x14ac:dyDescent="0.3">
      <c r="A24" s="75">
        <v>45068</v>
      </c>
      <c r="B24" s="76">
        <v>10398612</v>
      </c>
      <c r="C24" s="76">
        <v>406</v>
      </c>
      <c r="D24" s="76">
        <v>12026905</v>
      </c>
      <c r="E24" s="76">
        <v>560</v>
      </c>
      <c r="F24" s="76">
        <v>966</v>
      </c>
    </row>
    <row r="25" spans="1:6" x14ac:dyDescent="0.3">
      <c r="A25" s="75">
        <v>45069</v>
      </c>
      <c r="B25" s="76">
        <v>10405612</v>
      </c>
      <c r="C25" s="76">
        <v>7000</v>
      </c>
      <c r="D25" s="76">
        <v>12034185</v>
      </c>
      <c r="E25" s="76">
        <v>7280</v>
      </c>
      <c r="F25" s="76">
        <v>14280</v>
      </c>
    </row>
    <row r="26" spans="1:6" x14ac:dyDescent="0.3">
      <c r="A26" s="75">
        <v>45070</v>
      </c>
      <c r="B26" s="76">
        <v>10416477</v>
      </c>
      <c r="C26" s="76">
        <v>10865</v>
      </c>
      <c r="D26" s="76">
        <v>12046550</v>
      </c>
      <c r="E26" s="76">
        <v>12365</v>
      </c>
      <c r="F26" s="76">
        <v>23230</v>
      </c>
    </row>
    <row r="27" spans="1:6" x14ac:dyDescent="0.3">
      <c r="A27" s="75">
        <v>45071</v>
      </c>
      <c r="B27" s="76">
        <v>10424888</v>
      </c>
      <c r="C27" s="76">
        <v>8411</v>
      </c>
      <c r="D27" s="76">
        <v>12056070</v>
      </c>
      <c r="E27" s="76">
        <v>9520</v>
      </c>
      <c r="F27" s="76">
        <v>17931</v>
      </c>
    </row>
    <row r="28" spans="1:6" x14ac:dyDescent="0.3">
      <c r="A28" s="75">
        <v>45072</v>
      </c>
      <c r="B28" s="76">
        <v>10436285</v>
      </c>
      <c r="C28" s="76">
        <v>11397</v>
      </c>
      <c r="D28" s="76">
        <v>12068390</v>
      </c>
      <c r="E28" s="76">
        <v>12320</v>
      </c>
      <c r="F28" s="76">
        <v>23717</v>
      </c>
    </row>
    <row r="29" spans="1:6" x14ac:dyDescent="0.3">
      <c r="A29" s="75">
        <v>45073</v>
      </c>
      <c r="B29" s="76">
        <v>10439285</v>
      </c>
      <c r="C29" s="76">
        <v>3000</v>
      </c>
      <c r="D29" s="76">
        <v>12071750</v>
      </c>
      <c r="E29" s="76">
        <v>3360</v>
      </c>
      <c r="F29" s="76">
        <v>6360</v>
      </c>
    </row>
    <row r="30" spans="1:6" x14ac:dyDescent="0.3">
      <c r="A30" s="75">
        <v>45074</v>
      </c>
      <c r="B30" s="76">
        <v>10442335</v>
      </c>
      <c r="C30" s="76">
        <v>3050</v>
      </c>
      <c r="D30" s="76">
        <v>12075110</v>
      </c>
      <c r="E30" s="76">
        <v>3360</v>
      </c>
      <c r="F30" s="76">
        <v>6410</v>
      </c>
    </row>
    <row r="31" spans="1:6" x14ac:dyDescent="0.3">
      <c r="A31" s="75">
        <v>45075</v>
      </c>
      <c r="B31" s="76">
        <v>10445335</v>
      </c>
      <c r="C31" s="76">
        <v>3000</v>
      </c>
      <c r="D31" s="76">
        <v>12078451</v>
      </c>
      <c r="E31" s="76">
        <v>3341</v>
      </c>
      <c r="F31" s="76">
        <v>6341</v>
      </c>
    </row>
    <row r="32" spans="1:6" x14ac:dyDescent="0.3">
      <c r="A32" s="75">
        <v>45076</v>
      </c>
      <c r="B32" s="76">
        <v>10454335</v>
      </c>
      <c r="C32" s="76">
        <v>9000</v>
      </c>
      <c r="D32" s="76">
        <v>12088531</v>
      </c>
      <c r="E32" s="76">
        <v>10080</v>
      </c>
      <c r="F32" s="76">
        <v>19080</v>
      </c>
    </row>
    <row r="33" spans="1:6" x14ac:dyDescent="0.3">
      <c r="A33" s="75">
        <v>45077</v>
      </c>
      <c r="B33" s="76">
        <v>10466994</v>
      </c>
      <c r="C33" s="76">
        <v>12659</v>
      </c>
      <c r="D33" s="76">
        <v>12100874</v>
      </c>
      <c r="E33" s="76">
        <v>12343</v>
      </c>
      <c r="F33" s="76">
        <v>25002</v>
      </c>
    </row>
    <row r="34" spans="1:6" x14ac:dyDescent="0.3">
      <c r="A34" s="77" t="s">
        <v>96</v>
      </c>
      <c r="B34" s="71"/>
      <c r="C34" s="71"/>
      <c r="D34" s="71"/>
      <c r="E34" s="71"/>
      <c r="F34" s="78">
        <f>SUM(F3:F33)</f>
        <v>496887</v>
      </c>
    </row>
    <row r="35" spans="1:6" x14ac:dyDescent="0.3">
      <c r="A35" s="77" t="s">
        <v>97</v>
      </c>
      <c r="B35" s="71"/>
      <c r="C35" s="71"/>
      <c r="D35" s="71"/>
      <c r="E35" s="71"/>
      <c r="F35" s="78">
        <f>ROUND(AVERAGE(F3:F33),0)</f>
        <v>16029</v>
      </c>
    </row>
  </sheetData>
  <mergeCells count="3">
    <mergeCell ref="A1:F1"/>
    <mergeCell ref="A34:E34"/>
    <mergeCell ref="A35:E3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9B76-3A17-489A-92FC-2496B8245AC9}">
  <dimension ref="A1:V71"/>
  <sheetViews>
    <sheetView workbookViewId="0">
      <selection activeCell="G9" sqref="G9"/>
    </sheetView>
  </sheetViews>
  <sheetFormatPr defaultRowHeight="15.75" x14ac:dyDescent="0.3"/>
  <cols>
    <col min="1" max="1" width="16.7109375" style="79" customWidth="1"/>
    <col min="2" max="5" width="21.85546875" style="72" customWidth="1"/>
    <col min="6" max="6" width="23.28515625" style="72" bestFit="1" customWidth="1"/>
    <col min="7" max="22" width="9.140625" style="72"/>
  </cols>
  <sheetData>
    <row r="1" spans="1:6" ht="18.75" x14ac:dyDescent="0.35">
      <c r="A1" s="70" t="str">
        <f ca="1">_xlfn.CONCAT(TEXT(OFFSET(A2,5,0), "MMMM YYYY"), " Daily Flow")</f>
        <v>May 2023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105</v>
      </c>
      <c r="C2" s="74" t="s">
        <v>106</v>
      </c>
      <c r="D2" s="74" t="s">
        <v>107</v>
      </c>
      <c r="E2" s="74" t="s">
        <v>108</v>
      </c>
      <c r="F2" s="74" t="s">
        <v>109</v>
      </c>
    </row>
    <row r="3" spans="1:6" x14ac:dyDescent="0.3">
      <c r="A3" s="75">
        <v>45047</v>
      </c>
      <c r="B3" s="76">
        <v>17313</v>
      </c>
      <c r="C3" s="76">
        <v>15471</v>
      </c>
      <c r="D3" s="76">
        <v>8256</v>
      </c>
      <c r="E3" s="76">
        <v>16262</v>
      </c>
      <c r="F3" s="76">
        <f>D3+E3</f>
        <v>24518</v>
      </c>
    </row>
    <row r="4" spans="1:6" x14ac:dyDescent="0.3">
      <c r="A4" s="75">
        <v>45048</v>
      </c>
      <c r="B4" s="76">
        <v>19140</v>
      </c>
      <c r="C4" s="76">
        <v>18313</v>
      </c>
      <c r="D4" s="76">
        <v>10664</v>
      </c>
      <c r="E4" s="76">
        <v>21177</v>
      </c>
      <c r="F4" s="76">
        <f t="shared" ref="F4:F67" si="0">D4+E4</f>
        <v>31841</v>
      </c>
    </row>
    <row r="5" spans="1:6" x14ac:dyDescent="0.3">
      <c r="A5" s="75">
        <v>45049</v>
      </c>
      <c r="B5" s="76">
        <v>18499</v>
      </c>
      <c r="C5" s="76">
        <v>17053</v>
      </c>
      <c r="D5" s="76">
        <v>8635</v>
      </c>
      <c r="E5" s="76">
        <v>16626</v>
      </c>
      <c r="F5" s="76">
        <f t="shared" si="0"/>
        <v>25261</v>
      </c>
    </row>
    <row r="6" spans="1:6" x14ac:dyDescent="0.3">
      <c r="A6" s="75">
        <v>45050</v>
      </c>
      <c r="B6" s="76">
        <v>18096</v>
      </c>
      <c r="C6" s="76">
        <v>17327</v>
      </c>
      <c r="D6" s="76">
        <v>10664</v>
      </c>
      <c r="E6" s="76">
        <v>21176</v>
      </c>
      <c r="F6" s="76">
        <f t="shared" si="0"/>
        <v>31840</v>
      </c>
    </row>
    <row r="7" spans="1:6" x14ac:dyDescent="0.3">
      <c r="A7" s="75">
        <v>45051</v>
      </c>
      <c r="B7" s="76">
        <v>19140</v>
      </c>
      <c r="C7" s="76">
        <v>18040</v>
      </c>
      <c r="D7" s="76">
        <v>10836</v>
      </c>
      <c r="E7" s="76">
        <v>21174</v>
      </c>
      <c r="F7" s="76">
        <f t="shared" si="0"/>
        <v>32010</v>
      </c>
    </row>
    <row r="8" spans="1:6" x14ac:dyDescent="0.3">
      <c r="A8" s="75">
        <v>45052</v>
      </c>
      <c r="B8" s="76">
        <v>15553</v>
      </c>
      <c r="C8" s="76">
        <v>15060</v>
      </c>
      <c r="D8" s="76">
        <v>7740</v>
      </c>
      <c r="E8" s="76">
        <v>15417</v>
      </c>
      <c r="F8" s="76">
        <f t="shared" si="0"/>
        <v>23157</v>
      </c>
    </row>
    <row r="9" spans="1:6" x14ac:dyDescent="0.3">
      <c r="A9" s="75">
        <v>45053</v>
      </c>
      <c r="B9" s="76">
        <v>12157</v>
      </c>
      <c r="C9" s="76">
        <v>11472</v>
      </c>
      <c r="D9" s="76">
        <v>1720</v>
      </c>
      <c r="E9" s="76">
        <v>3217</v>
      </c>
      <c r="F9" s="76">
        <f t="shared" si="0"/>
        <v>4937</v>
      </c>
    </row>
    <row r="10" spans="1:6" x14ac:dyDescent="0.3">
      <c r="A10" s="75">
        <v>45054</v>
      </c>
      <c r="B10" s="76">
        <v>16997</v>
      </c>
      <c r="C10" s="76">
        <v>15692</v>
      </c>
      <c r="D10" s="76">
        <v>6192</v>
      </c>
      <c r="E10" s="76">
        <v>12368</v>
      </c>
      <c r="F10" s="76">
        <f t="shared" si="0"/>
        <v>18560</v>
      </c>
    </row>
    <row r="11" spans="1:6" x14ac:dyDescent="0.3">
      <c r="A11" s="75">
        <v>45055</v>
      </c>
      <c r="B11" s="76">
        <v>17748</v>
      </c>
      <c r="C11" s="76">
        <v>17379</v>
      </c>
      <c r="D11" s="76">
        <v>10836</v>
      </c>
      <c r="E11" s="76">
        <v>21173</v>
      </c>
      <c r="F11" s="76">
        <f t="shared" si="0"/>
        <v>32009</v>
      </c>
    </row>
    <row r="12" spans="1:6" x14ac:dyDescent="0.3">
      <c r="A12" s="75">
        <v>45056</v>
      </c>
      <c r="B12" s="76">
        <v>18444</v>
      </c>
      <c r="C12" s="76">
        <v>17695</v>
      </c>
      <c r="D12" s="76">
        <v>7568</v>
      </c>
      <c r="E12" s="76">
        <v>15061</v>
      </c>
      <c r="F12" s="76">
        <f t="shared" si="0"/>
        <v>22629</v>
      </c>
    </row>
    <row r="13" spans="1:6" x14ac:dyDescent="0.3">
      <c r="A13" s="75">
        <v>45057</v>
      </c>
      <c r="B13" s="76">
        <v>19461</v>
      </c>
      <c r="C13" s="76">
        <v>18040</v>
      </c>
      <c r="D13" s="76">
        <v>10664</v>
      </c>
      <c r="E13" s="76">
        <v>21177</v>
      </c>
      <c r="F13" s="76">
        <f t="shared" si="0"/>
        <v>31841</v>
      </c>
    </row>
    <row r="14" spans="1:6" x14ac:dyDescent="0.3">
      <c r="A14" s="75">
        <v>45058</v>
      </c>
      <c r="B14" s="76">
        <v>19167</v>
      </c>
      <c r="C14" s="76">
        <v>18040</v>
      </c>
      <c r="D14" s="76">
        <v>10836</v>
      </c>
      <c r="E14" s="76">
        <v>21173</v>
      </c>
      <c r="F14" s="76">
        <f t="shared" si="0"/>
        <v>32009</v>
      </c>
    </row>
    <row r="15" spans="1:6" x14ac:dyDescent="0.3">
      <c r="A15" s="75">
        <v>45059</v>
      </c>
      <c r="B15" s="76">
        <v>18043</v>
      </c>
      <c r="C15" s="76">
        <v>17021</v>
      </c>
      <c r="D15" s="76">
        <v>10664</v>
      </c>
      <c r="E15" s="76">
        <v>21006</v>
      </c>
      <c r="F15" s="76">
        <f t="shared" si="0"/>
        <v>31670</v>
      </c>
    </row>
    <row r="16" spans="1:6" x14ac:dyDescent="0.3">
      <c r="A16" s="75">
        <v>45060</v>
      </c>
      <c r="B16" s="76">
        <v>12105</v>
      </c>
      <c r="C16" s="76">
        <v>11349</v>
      </c>
      <c r="D16" s="76">
        <v>0</v>
      </c>
      <c r="E16" s="76">
        <v>0</v>
      </c>
      <c r="F16" s="76">
        <f t="shared" si="0"/>
        <v>0</v>
      </c>
    </row>
    <row r="17" spans="1:6" x14ac:dyDescent="0.3">
      <c r="A17" s="75">
        <v>45061</v>
      </c>
      <c r="B17" s="76">
        <v>16252</v>
      </c>
      <c r="C17" s="76">
        <v>15014</v>
      </c>
      <c r="D17" s="76">
        <v>7052</v>
      </c>
      <c r="E17" s="76">
        <v>14062</v>
      </c>
      <c r="F17" s="76">
        <f t="shared" si="0"/>
        <v>21114</v>
      </c>
    </row>
    <row r="18" spans="1:6" x14ac:dyDescent="0.3">
      <c r="A18" s="75">
        <v>45062</v>
      </c>
      <c r="B18" s="76">
        <v>18377</v>
      </c>
      <c r="C18" s="76">
        <v>17056</v>
      </c>
      <c r="D18" s="76">
        <v>7379</v>
      </c>
      <c r="E18" s="76">
        <v>14378</v>
      </c>
      <c r="F18" s="76">
        <f t="shared" si="0"/>
        <v>21757</v>
      </c>
    </row>
    <row r="19" spans="1:6" x14ac:dyDescent="0.3">
      <c r="A19" s="75">
        <v>45063</v>
      </c>
      <c r="B19" s="76">
        <v>18818</v>
      </c>
      <c r="C19" s="76">
        <v>18065</v>
      </c>
      <c r="D19" s="76">
        <v>10721</v>
      </c>
      <c r="E19" s="76">
        <v>20874</v>
      </c>
      <c r="F19" s="76">
        <f t="shared" si="0"/>
        <v>31595</v>
      </c>
    </row>
    <row r="20" spans="1:6" x14ac:dyDescent="0.3">
      <c r="A20" s="75">
        <v>45064</v>
      </c>
      <c r="B20" s="76">
        <v>19270</v>
      </c>
      <c r="C20" s="76">
        <v>18040</v>
      </c>
      <c r="D20" s="76">
        <v>10664</v>
      </c>
      <c r="E20" s="76">
        <v>21176</v>
      </c>
      <c r="F20" s="76">
        <f t="shared" si="0"/>
        <v>31840</v>
      </c>
    </row>
    <row r="21" spans="1:6" x14ac:dyDescent="0.3">
      <c r="A21" s="75">
        <v>45065</v>
      </c>
      <c r="B21" s="76">
        <v>17514</v>
      </c>
      <c r="C21" s="76">
        <v>16400</v>
      </c>
      <c r="D21" s="76">
        <v>6708</v>
      </c>
      <c r="E21" s="76">
        <v>13213</v>
      </c>
      <c r="F21" s="76">
        <f t="shared" si="0"/>
        <v>19921</v>
      </c>
    </row>
    <row r="22" spans="1:6" x14ac:dyDescent="0.3">
      <c r="A22" s="75">
        <v>45066</v>
      </c>
      <c r="B22" s="76">
        <v>16634</v>
      </c>
      <c r="C22" s="76">
        <v>15088</v>
      </c>
      <c r="D22" s="76">
        <v>6536</v>
      </c>
      <c r="E22" s="76">
        <v>12875</v>
      </c>
      <c r="F22" s="76">
        <f t="shared" si="0"/>
        <v>19411</v>
      </c>
    </row>
    <row r="23" spans="1:6" x14ac:dyDescent="0.3">
      <c r="A23" s="75">
        <v>45067</v>
      </c>
      <c r="B23" s="76">
        <v>14941</v>
      </c>
      <c r="C23" s="76">
        <v>13737</v>
      </c>
      <c r="D23" s="76">
        <v>7052</v>
      </c>
      <c r="E23" s="76">
        <v>13720</v>
      </c>
      <c r="F23" s="76">
        <f t="shared" si="0"/>
        <v>20772</v>
      </c>
    </row>
    <row r="24" spans="1:6" x14ac:dyDescent="0.3">
      <c r="A24" s="75">
        <v>45068</v>
      </c>
      <c r="B24" s="76">
        <v>12415</v>
      </c>
      <c r="C24" s="76">
        <v>11724</v>
      </c>
      <c r="D24" s="76">
        <v>92</v>
      </c>
      <c r="E24" s="76">
        <v>260</v>
      </c>
      <c r="F24" s="76">
        <f t="shared" si="0"/>
        <v>352</v>
      </c>
    </row>
    <row r="25" spans="1:6" x14ac:dyDescent="0.3">
      <c r="A25" s="75">
        <v>45069</v>
      </c>
      <c r="B25" s="76">
        <v>16338</v>
      </c>
      <c r="C25" s="76">
        <v>15656</v>
      </c>
      <c r="D25" s="76">
        <v>7224</v>
      </c>
      <c r="E25" s="76">
        <v>14059</v>
      </c>
      <c r="F25" s="76">
        <f t="shared" si="0"/>
        <v>21283</v>
      </c>
    </row>
    <row r="26" spans="1:6" x14ac:dyDescent="0.3">
      <c r="A26" s="75">
        <v>45070</v>
      </c>
      <c r="B26" s="76">
        <v>19158</v>
      </c>
      <c r="C26" s="76">
        <v>18040</v>
      </c>
      <c r="D26" s="76">
        <v>10664</v>
      </c>
      <c r="E26" s="76">
        <v>21176</v>
      </c>
      <c r="F26" s="76">
        <f t="shared" si="0"/>
        <v>31840</v>
      </c>
    </row>
    <row r="27" spans="1:6" x14ac:dyDescent="0.3">
      <c r="A27" s="75">
        <v>45071</v>
      </c>
      <c r="B27" s="76">
        <v>19140</v>
      </c>
      <c r="C27" s="76">
        <v>18368</v>
      </c>
      <c r="D27" s="76">
        <v>8256</v>
      </c>
      <c r="E27" s="76">
        <v>16092</v>
      </c>
      <c r="F27" s="76">
        <f t="shared" si="0"/>
        <v>24348</v>
      </c>
    </row>
    <row r="28" spans="1:6" x14ac:dyDescent="0.3">
      <c r="A28" s="75">
        <v>45072</v>
      </c>
      <c r="B28" s="76">
        <v>19140</v>
      </c>
      <c r="C28" s="76">
        <v>18040</v>
      </c>
      <c r="D28" s="76">
        <v>10664</v>
      </c>
      <c r="E28" s="76">
        <v>21176</v>
      </c>
      <c r="F28" s="76">
        <f t="shared" si="0"/>
        <v>31840</v>
      </c>
    </row>
    <row r="29" spans="1:6" x14ac:dyDescent="0.3">
      <c r="A29" s="75">
        <v>45073</v>
      </c>
      <c r="B29" s="76">
        <v>12789</v>
      </c>
      <c r="C29" s="76">
        <v>12040</v>
      </c>
      <c r="D29" s="76">
        <v>2064</v>
      </c>
      <c r="E29" s="76">
        <v>3895</v>
      </c>
      <c r="F29" s="76">
        <f t="shared" si="0"/>
        <v>5959</v>
      </c>
    </row>
    <row r="30" spans="1:6" x14ac:dyDescent="0.3">
      <c r="A30" s="75">
        <v>45074</v>
      </c>
      <c r="B30" s="76">
        <v>11724</v>
      </c>
      <c r="C30" s="76">
        <v>11530</v>
      </c>
      <c r="D30" s="76">
        <v>2580</v>
      </c>
      <c r="E30" s="76">
        <v>5082</v>
      </c>
      <c r="F30" s="76">
        <f t="shared" si="0"/>
        <v>7662</v>
      </c>
    </row>
    <row r="31" spans="1:6" x14ac:dyDescent="0.3">
      <c r="A31" s="75">
        <v>45075</v>
      </c>
      <c r="B31" s="76">
        <v>15562</v>
      </c>
      <c r="C31" s="76">
        <v>14719</v>
      </c>
      <c r="D31" s="76">
        <v>3612</v>
      </c>
      <c r="E31" s="76">
        <v>7286</v>
      </c>
      <c r="F31" s="76">
        <f t="shared" si="0"/>
        <v>10898</v>
      </c>
    </row>
    <row r="32" spans="1:6" x14ac:dyDescent="0.3">
      <c r="A32" s="75">
        <v>45076</v>
      </c>
      <c r="B32" s="76">
        <v>18096</v>
      </c>
      <c r="C32" s="76">
        <v>17351</v>
      </c>
      <c r="D32" s="76">
        <v>8428</v>
      </c>
      <c r="E32" s="76">
        <v>16534</v>
      </c>
      <c r="F32" s="76">
        <f t="shared" si="0"/>
        <v>24962</v>
      </c>
    </row>
    <row r="33" spans="1:6" x14ac:dyDescent="0.3">
      <c r="A33" s="75">
        <v>45077</v>
      </c>
      <c r="B33" s="76">
        <v>18461</v>
      </c>
      <c r="C33" s="76">
        <v>16676</v>
      </c>
      <c r="D33" s="76">
        <v>10873</v>
      </c>
      <c r="E33" s="76">
        <v>21086</v>
      </c>
      <c r="F33" s="76">
        <f t="shared" si="0"/>
        <v>31959</v>
      </c>
    </row>
    <row r="34" spans="1:6" x14ac:dyDescent="0.3">
      <c r="A34" s="75">
        <v>45078</v>
      </c>
      <c r="B34" s="76">
        <v>18401</v>
      </c>
      <c r="C34" s="76">
        <v>17056</v>
      </c>
      <c r="D34" s="76">
        <v>7224</v>
      </c>
      <c r="E34" s="76">
        <v>14230</v>
      </c>
      <c r="F34" s="76">
        <f t="shared" si="0"/>
        <v>21454</v>
      </c>
    </row>
    <row r="35" spans="1:6" x14ac:dyDescent="0.3">
      <c r="A35" s="75">
        <v>45079</v>
      </c>
      <c r="B35" s="76">
        <v>19140</v>
      </c>
      <c r="C35" s="76">
        <v>18220</v>
      </c>
      <c r="D35" s="76">
        <v>10836</v>
      </c>
      <c r="E35" s="76">
        <v>21174</v>
      </c>
      <c r="F35" s="76">
        <f t="shared" si="0"/>
        <v>32010</v>
      </c>
    </row>
    <row r="36" spans="1:6" x14ac:dyDescent="0.3">
      <c r="A36" s="75">
        <v>45080</v>
      </c>
      <c r="B36" s="76">
        <v>15312</v>
      </c>
      <c r="C36" s="76">
        <v>14831</v>
      </c>
      <c r="D36" s="76">
        <v>6708</v>
      </c>
      <c r="E36" s="76">
        <v>13213</v>
      </c>
      <c r="F36" s="76">
        <f t="shared" si="0"/>
        <v>19921</v>
      </c>
    </row>
    <row r="37" spans="1:6" x14ac:dyDescent="0.3">
      <c r="A37" s="75">
        <v>45081</v>
      </c>
      <c r="B37" s="76">
        <v>11614</v>
      </c>
      <c r="C37" s="76">
        <v>10868</v>
      </c>
      <c r="D37" s="76">
        <v>0</v>
      </c>
      <c r="E37" s="76">
        <v>0</v>
      </c>
      <c r="F37" s="76">
        <f t="shared" si="0"/>
        <v>0</v>
      </c>
    </row>
    <row r="38" spans="1:6" x14ac:dyDescent="0.3">
      <c r="A38" s="75">
        <v>45082</v>
      </c>
      <c r="B38" s="76">
        <v>16623</v>
      </c>
      <c r="C38" s="76">
        <v>15416</v>
      </c>
      <c r="D38" s="76">
        <v>7396</v>
      </c>
      <c r="E38" s="76">
        <v>14568</v>
      </c>
      <c r="F38" s="76">
        <f t="shared" si="0"/>
        <v>21964</v>
      </c>
    </row>
    <row r="39" spans="1:6" x14ac:dyDescent="0.3">
      <c r="A39" s="75">
        <v>45083</v>
      </c>
      <c r="B39" s="76">
        <v>18096</v>
      </c>
      <c r="C39" s="76">
        <v>17056</v>
      </c>
      <c r="D39" s="76">
        <v>7052</v>
      </c>
      <c r="E39" s="76">
        <v>13891</v>
      </c>
      <c r="F39" s="76">
        <f t="shared" si="0"/>
        <v>20943</v>
      </c>
    </row>
    <row r="40" spans="1:6" x14ac:dyDescent="0.3">
      <c r="A40" s="75">
        <v>45084</v>
      </c>
      <c r="B40" s="76">
        <v>17052</v>
      </c>
      <c r="C40" s="76">
        <v>16673</v>
      </c>
      <c r="D40" s="76">
        <v>7568</v>
      </c>
      <c r="E40" s="76">
        <v>15078</v>
      </c>
      <c r="F40" s="76">
        <f t="shared" si="0"/>
        <v>22646</v>
      </c>
    </row>
    <row r="41" spans="1:6" x14ac:dyDescent="0.3">
      <c r="A41" s="75">
        <v>45085</v>
      </c>
      <c r="B41" s="76">
        <v>17748</v>
      </c>
      <c r="C41" s="76">
        <v>17026</v>
      </c>
      <c r="D41" s="76">
        <v>8600</v>
      </c>
      <c r="E41" s="76">
        <v>16923</v>
      </c>
      <c r="F41" s="76">
        <f t="shared" si="0"/>
        <v>25523</v>
      </c>
    </row>
    <row r="42" spans="1:6" x14ac:dyDescent="0.3">
      <c r="A42" s="75">
        <v>45086</v>
      </c>
      <c r="B42" s="76">
        <v>17388</v>
      </c>
      <c r="C42" s="76">
        <v>16072</v>
      </c>
      <c r="D42" s="76">
        <v>7224</v>
      </c>
      <c r="E42" s="76">
        <v>14401</v>
      </c>
      <c r="F42" s="76">
        <f t="shared" si="0"/>
        <v>21625</v>
      </c>
    </row>
    <row r="43" spans="1:6" x14ac:dyDescent="0.3">
      <c r="A43" s="75">
        <v>45087</v>
      </c>
      <c r="B43" s="76">
        <v>12378</v>
      </c>
      <c r="C43" s="76">
        <v>11991</v>
      </c>
      <c r="D43" s="76">
        <v>4472</v>
      </c>
      <c r="E43" s="76">
        <v>8638</v>
      </c>
      <c r="F43" s="76">
        <f t="shared" si="0"/>
        <v>13110</v>
      </c>
    </row>
    <row r="44" spans="1:6" x14ac:dyDescent="0.3">
      <c r="A44" s="75">
        <v>45088</v>
      </c>
      <c r="B44" s="76">
        <v>11901</v>
      </c>
      <c r="C44" s="76">
        <v>11032</v>
      </c>
      <c r="D44" s="76">
        <v>0</v>
      </c>
      <c r="E44" s="76">
        <v>0</v>
      </c>
      <c r="F44" s="76">
        <f t="shared" si="0"/>
        <v>0</v>
      </c>
    </row>
    <row r="45" spans="1:6" x14ac:dyDescent="0.3">
      <c r="A45" s="75">
        <v>45089</v>
      </c>
      <c r="B45" s="76">
        <v>11742</v>
      </c>
      <c r="C45" s="76">
        <v>10794</v>
      </c>
      <c r="D45" s="76">
        <v>3784</v>
      </c>
      <c r="E45" s="76">
        <v>7453</v>
      </c>
      <c r="F45" s="76">
        <f t="shared" si="0"/>
        <v>11237</v>
      </c>
    </row>
    <row r="46" spans="1:6" x14ac:dyDescent="0.3">
      <c r="A46" s="75">
        <v>45090</v>
      </c>
      <c r="B46" s="76">
        <v>18108</v>
      </c>
      <c r="C46" s="76">
        <v>17384</v>
      </c>
      <c r="D46" s="76">
        <v>10664</v>
      </c>
      <c r="E46" s="76">
        <v>20972</v>
      </c>
      <c r="F46" s="76">
        <f t="shared" si="0"/>
        <v>31636</v>
      </c>
    </row>
    <row r="47" spans="1:6" x14ac:dyDescent="0.3">
      <c r="A47" s="75">
        <v>45091</v>
      </c>
      <c r="B47" s="76">
        <v>19227</v>
      </c>
      <c r="C47" s="76">
        <v>17791</v>
      </c>
      <c r="D47" s="76">
        <v>8606</v>
      </c>
      <c r="E47" s="76">
        <v>16167</v>
      </c>
      <c r="F47" s="76">
        <f t="shared" si="0"/>
        <v>24773</v>
      </c>
    </row>
    <row r="48" spans="1:6" x14ac:dyDescent="0.3">
      <c r="A48" s="75">
        <v>45092</v>
      </c>
      <c r="B48" s="76">
        <v>19140</v>
      </c>
      <c r="C48" s="76">
        <v>18333</v>
      </c>
      <c r="D48" s="76">
        <v>10836</v>
      </c>
      <c r="E48" s="76">
        <v>21174</v>
      </c>
      <c r="F48" s="76">
        <f t="shared" si="0"/>
        <v>32010</v>
      </c>
    </row>
    <row r="49" spans="1:6" x14ac:dyDescent="0.3">
      <c r="A49" s="75">
        <v>45093</v>
      </c>
      <c r="B49" s="76">
        <v>18409</v>
      </c>
      <c r="C49" s="76">
        <v>16728</v>
      </c>
      <c r="D49" s="76">
        <v>10148</v>
      </c>
      <c r="E49" s="76">
        <v>20160</v>
      </c>
      <c r="F49" s="76">
        <f t="shared" si="0"/>
        <v>30308</v>
      </c>
    </row>
    <row r="50" spans="1:6" x14ac:dyDescent="0.3">
      <c r="A50" s="75">
        <v>45094</v>
      </c>
      <c r="B50" s="76">
        <v>12580</v>
      </c>
      <c r="C50" s="76">
        <v>11453</v>
      </c>
      <c r="D50" s="76">
        <v>0</v>
      </c>
      <c r="E50" s="76">
        <v>0</v>
      </c>
      <c r="F50" s="76">
        <f t="shared" si="0"/>
        <v>0</v>
      </c>
    </row>
    <row r="51" spans="1:6" x14ac:dyDescent="0.3">
      <c r="A51" s="75">
        <v>45095</v>
      </c>
      <c r="B51" s="76">
        <v>11693</v>
      </c>
      <c r="C51" s="76">
        <v>11056</v>
      </c>
      <c r="D51" s="76">
        <v>2580</v>
      </c>
      <c r="E51" s="76">
        <v>5082</v>
      </c>
      <c r="F51" s="76">
        <f t="shared" si="0"/>
        <v>7662</v>
      </c>
    </row>
    <row r="52" spans="1:6" x14ac:dyDescent="0.3">
      <c r="A52" s="75">
        <v>45096</v>
      </c>
      <c r="B52" s="76">
        <v>17035</v>
      </c>
      <c r="C52" s="76">
        <v>15744</v>
      </c>
      <c r="D52" s="76">
        <v>4816</v>
      </c>
      <c r="E52" s="76">
        <v>9486</v>
      </c>
      <c r="F52" s="76">
        <f t="shared" si="0"/>
        <v>14302</v>
      </c>
    </row>
    <row r="53" spans="1:6" x14ac:dyDescent="0.3">
      <c r="A53" s="75">
        <v>45097</v>
      </c>
      <c r="B53" s="76">
        <v>19140</v>
      </c>
      <c r="C53" s="76">
        <v>18368</v>
      </c>
      <c r="D53" s="76">
        <v>10836</v>
      </c>
      <c r="E53" s="76">
        <v>21174</v>
      </c>
      <c r="F53" s="76">
        <f t="shared" si="0"/>
        <v>32010</v>
      </c>
    </row>
    <row r="54" spans="1:6" x14ac:dyDescent="0.3">
      <c r="A54" s="75">
        <v>45098</v>
      </c>
      <c r="B54" s="76">
        <v>19395</v>
      </c>
      <c r="C54" s="76">
        <v>18040</v>
      </c>
      <c r="D54" s="76">
        <v>10664</v>
      </c>
      <c r="E54" s="76">
        <v>21176</v>
      </c>
      <c r="F54" s="76">
        <f t="shared" si="0"/>
        <v>31840</v>
      </c>
    </row>
    <row r="55" spans="1:6" x14ac:dyDescent="0.3">
      <c r="A55" s="75">
        <v>45099</v>
      </c>
      <c r="B55" s="76">
        <v>19233</v>
      </c>
      <c r="C55" s="76">
        <v>18040</v>
      </c>
      <c r="D55" s="76">
        <v>10836</v>
      </c>
      <c r="E55" s="76">
        <v>21174</v>
      </c>
      <c r="F55" s="76">
        <f t="shared" si="0"/>
        <v>32010</v>
      </c>
    </row>
    <row r="56" spans="1:6" x14ac:dyDescent="0.3">
      <c r="A56" s="75">
        <v>45100</v>
      </c>
      <c r="B56" s="76">
        <v>19140</v>
      </c>
      <c r="C56" s="76">
        <v>18368</v>
      </c>
      <c r="D56" s="76">
        <v>9804</v>
      </c>
      <c r="E56" s="76">
        <v>19312</v>
      </c>
      <c r="F56" s="76">
        <f t="shared" si="0"/>
        <v>29116</v>
      </c>
    </row>
    <row r="57" spans="1:6" x14ac:dyDescent="0.3">
      <c r="A57" s="75">
        <v>45101</v>
      </c>
      <c r="B57" s="76">
        <v>17052</v>
      </c>
      <c r="C57" s="76">
        <v>16058</v>
      </c>
      <c r="D57" s="76">
        <v>8944</v>
      </c>
      <c r="E57" s="76">
        <v>17788</v>
      </c>
      <c r="F57" s="76">
        <f t="shared" si="0"/>
        <v>26732</v>
      </c>
    </row>
    <row r="58" spans="1:6" x14ac:dyDescent="0.3">
      <c r="A58" s="75">
        <v>45102</v>
      </c>
      <c r="B58" s="76">
        <v>12826</v>
      </c>
      <c r="C58" s="76">
        <v>12661</v>
      </c>
      <c r="D58" s="76">
        <v>0</v>
      </c>
      <c r="E58" s="76">
        <v>0</v>
      </c>
      <c r="F58" s="76">
        <f t="shared" si="0"/>
        <v>0</v>
      </c>
    </row>
    <row r="59" spans="1:6" x14ac:dyDescent="0.3">
      <c r="A59" s="75">
        <v>45103</v>
      </c>
      <c r="B59" s="76">
        <v>16693</v>
      </c>
      <c r="C59" s="76">
        <v>16056</v>
      </c>
      <c r="D59" s="76">
        <v>8772</v>
      </c>
      <c r="E59" s="76">
        <v>17279</v>
      </c>
      <c r="F59" s="76">
        <f t="shared" si="0"/>
        <v>26051</v>
      </c>
    </row>
    <row r="60" spans="1:6" x14ac:dyDescent="0.3">
      <c r="A60" s="75">
        <v>45104</v>
      </c>
      <c r="B60" s="76">
        <v>18360</v>
      </c>
      <c r="C60" s="76">
        <v>17064</v>
      </c>
      <c r="D60" s="76">
        <v>7757</v>
      </c>
      <c r="E60" s="76">
        <v>15092</v>
      </c>
      <c r="F60" s="76">
        <f t="shared" si="0"/>
        <v>22849</v>
      </c>
    </row>
    <row r="61" spans="1:6" x14ac:dyDescent="0.3">
      <c r="A61" s="75">
        <v>45105</v>
      </c>
      <c r="B61" s="76">
        <v>19250</v>
      </c>
      <c r="C61" s="76">
        <v>18040</v>
      </c>
      <c r="D61" s="76">
        <v>10836</v>
      </c>
      <c r="E61" s="76">
        <v>21173</v>
      </c>
      <c r="F61" s="76">
        <f t="shared" si="0"/>
        <v>32009</v>
      </c>
    </row>
    <row r="62" spans="1:6" x14ac:dyDescent="0.3">
      <c r="A62" s="75">
        <v>45106</v>
      </c>
      <c r="B62" s="76">
        <v>18096</v>
      </c>
      <c r="C62" s="76">
        <v>17321</v>
      </c>
      <c r="D62" s="76">
        <v>8084</v>
      </c>
      <c r="E62" s="76">
        <v>16025</v>
      </c>
      <c r="F62" s="76">
        <f t="shared" si="0"/>
        <v>24109</v>
      </c>
    </row>
    <row r="63" spans="1:6" x14ac:dyDescent="0.3">
      <c r="A63" s="75">
        <v>45107</v>
      </c>
      <c r="B63" s="76">
        <v>19140</v>
      </c>
      <c r="C63" s="76">
        <v>18368</v>
      </c>
      <c r="D63" s="76">
        <v>10664</v>
      </c>
      <c r="E63" s="76">
        <v>21176</v>
      </c>
      <c r="F63" s="76">
        <f t="shared" si="0"/>
        <v>31840</v>
      </c>
    </row>
    <row r="64" spans="1:6" x14ac:dyDescent="0.3">
      <c r="A64" s="75">
        <v>45108</v>
      </c>
      <c r="B64" s="76">
        <v>23243</v>
      </c>
      <c r="C64" s="76">
        <v>21320</v>
      </c>
      <c r="D64" s="76">
        <v>10836</v>
      </c>
      <c r="E64" s="76">
        <v>21174</v>
      </c>
      <c r="F64" s="76">
        <f t="shared" si="0"/>
        <v>32010</v>
      </c>
    </row>
    <row r="65" spans="1:6" x14ac:dyDescent="0.3">
      <c r="A65" s="75">
        <v>45109</v>
      </c>
      <c r="B65" s="76">
        <v>29615</v>
      </c>
      <c r="C65" s="76">
        <v>27563</v>
      </c>
      <c r="D65" s="76">
        <v>12413</v>
      </c>
      <c r="E65" s="76">
        <v>22716</v>
      </c>
      <c r="F65" s="76">
        <f t="shared" si="0"/>
        <v>35129</v>
      </c>
    </row>
    <row r="66" spans="1:6" x14ac:dyDescent="0.3">
      <c r="A66" s="75">
        <v>45110</v>
      </c>
      <c r="B66" s="76">
        <v>28849</v>
      </c>
      <c r="C66" s="76">
        <v>27552</v>
      </c>
      <c r="D66" s="76">
        <v>22365</v>
      </c>
      <c r="E66" s="76">
        <v>31590</v>
      </c>
      <c r="F66" s="76">
        <f t="shared" si="0"/>
        <v>53955</v>
      </c>
    </row>
    <row r="67" spans="1:6" x14ac:dyDescent="0.3">
      <c r="A67" s="75">
        <v>45111</v>
      </c>
      <c r="B67" s="76">
        <v>39339</v>
      </c>
      <c r="C67" s="76">
        <v>35219</v>
      </c>
      <c r="D67" s="76">
        <v>34922</v>
      </c>
      <c r="E67" s="76">
        <v>42845</v>
      </c>
      <c r="F67" s="76">
        <f t="shared" si="0"/>
        <v>77767</v>
      </c>
    </row>
    <row r="68" spans="1:6" x14ac:dyDescent="0.3">
      <c r="A68" s="75">
        <v>45112</v>
      </c>
      <c r="B68" s="76">
        <v>29014</v>
      </c>
      <c r="C68" s="76">
        <v>27320</v>
      </c>
      <c r="D68" s="76">
        <v>23796</v>
      </c>
      <c r="E68" s="76">
        <v>32987</v>
      </c>
      <c r="F68" s="76">
        <f t="shared" ref="F68:F69" si="1">D68+E68</f>
        <v>56783</v>
      </c>
    </row>
    <row r="69" spans="1:6" x14ac:dyDescent="0.3">
      <c r="A69" s="75">
        <v>45113</v>
      </c>
      <c r="B69" s="76">
        <v>13920</v>
      </c>
      <c r="C69" s="76">
        <v>13120</v>
      </c>
      <c r="D69" s="76">
        <v>9796</v>
      </c>
      <c r="E69" s="76">
        <v>17086</v>
      </c>
      <c r="F69" s="76">
        <f t="shared" si="1"/>
        <v>26882</v>
      </c>
    </row>
    <row r="70" spans="1:6" x14ac:dyDescent="0.3">
      <c r="A70" s="77" t="s">
        <v>96</v>
      </c>
      <c r="B70" s="71"/>
      <c r="C70" s="71"/>
      <c r="D70" s="71"/>
      <c r="E70" s="71"/>
      <c r="F70" s="78">
        <f>SUM(F3:F69)</f>
        <v>1622011</v>
      </c>
    </row>
    <row r="71" spans="1:6" x14ac:dyDescent="0.3">
      <c r="A71" s="77" t="s">
        <v>97</v>
      </c>
      <c r="B71" s="71"/>
      <c r="C71" s="71"/>
      <c r="D71" s="71"/>
      <c r="E71" s="71"/>
      <c r="F71" s="78">
        <f>ROUND(AVERAGE(F3:F69),0)</f>
        <v>24209</v>
      </c>
    </row>
  </sheetData>
  <mergeCells count="3">
    <mergeCell ref="A1:F1"/>
    <mergeCell ref="A70:E70"/>
    <mergeCell ref="A71:E7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7AC1-989F-40AD-9B71-863EAB4A3718}">
  <dimension ref="A1:Z34"/>
  <sheetViews>
    <sheetView workbookViewId="0">
      <selection activeCell="G16" sqref="G16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April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45017</v>
      </c>
      <c r="B3" s="76">
        <v>8165821</v>
      </c>
      <c r="C3" s="76">
        <v>8645</v>
      </c>
      <c r="D3" s="76">
        <v>8645</v>
      </c>
    </row>
    <row r="4" spans="1:4" x14ac:dyDescent="0.3">
      <c r="A4" s="75">
        <v>45018</v>
      </c>
      <c r="B4" s="76">
        <v>8174380</v>
      </c>
      <c r="C4" s="76">
        <v>8559</v>
      </c>
      <c r="D4" s="76">
        <v>8559</v>
      </c>
    </row>
    <row r="5" spans="1:4" x14ac:dyDescent="0.3">
      <c r="A5" s="75">
        <v>45019</v>
      </c>
      <c r="B5" s="76">
        <v>8182788</v>
      </c>
      <c r="C5" s="76">
        <v>8408</v>
      </c>
      <c r="D5" s="76">
        <v>8408</v>
      </c>
    </row>
    <row r="6" spans="1:4" x14ac:dyDescent="0.3">
      <c r="A6" s="75">
        <v>45020</v>
      </c>
      <c r="B6" s="76">
        <v>8191345</v>
      </c>
      <c r="C6" s="76">
        <v>8557</v>
      </c>
      <c r="D6" s="76">
        <v>8557</v>
      </c>
    </row>
    <row r="7" spans="1:4" x14ac:dyDescent="0.3">
      <c r="A7" s="75">
        <v>45021</v>
      </c>
      <c r="B7" s="76">
        <v>8200456</v>
      </c>
      <c r="C7" s="76">
        <v>9111</v>
      </c>
      <c r="D7" s="76">
        <v>9111</v>
      </c>
    </row>
    <row r="8" spans="1:4" x14ac:dyDescent="0.3">
      <c r="A8" s="75">
        <v>45022</v>
      </c>
      <c r="B8" s="76">
        <v>8209281</v>
      </c>
      <c r="C8" s="76">
        <v>8825</v>
      </c>
      <c r="D8" s="76">
        <v>8825</v>
      </c>
    </row>
    <row r="9" spans="1:4" x14ac:dyDescent="0.3">
      <c r="A9" s="75">
        <v>45023</v>
      </c>
      <c r="B9" s="76">
        <v>8218090</v>
      </c>
      <c r="C9" s="76">
        <v>8809</v>
      </c>
      <c r="D9" s="76">
        <v>8809</v>
      </c>
    </row>
    <row r="10" spans="1:4" x14ac:dyDescent="0.3">
      <c r="A10" s="75">
        <v>45024</v>
      </c>
      <c r="B10" s="76">
        <v>8226656</v>
      </c>
      <c r="C10" s="76">
        <v>8566</v>
      </c>
      <c r="D10" s="76">
        <v>8566</v>
      </c>
    </row>
    <row r="11" spans="1:4" x14ac:dyDescent="0.3">
      <c r="A11" s="75">
        <v>45025</v>
      </c>
      <c r="B11" s="76">
        <v>8233243</v>
      </c>
      <c r="C11" s="76">
        <v>6587</v>
      </c>
      <c r="D11" s="76">
        <v>6587</v>
      </c>
    </row>
    <row r="12" spans="1:4" x14ac:dyDescent="0.3">
      <c r="A12" s="75">
        <v>45026</v>
      </c>
      <c r="B12" s="76">
        <v>8237867</v>
      </c>
      <c r="C12" s="76">
        <v>4624</v>
      </c>
      <c r="D12" s="76">
        <v>4624</v>
      </c>
    </row>
    <row r="13" spans="1:4" x14ac:dyDescent="0.3">
      <c r="A13" s="75">
        <v>45027</v>
      </c>
      <c r="B13" s="76">
        <v>8247016</v>
      </c>
      <c r="C13" s="76">
        <v>9149</v>
      </c>
      <c r="D13" s="76">
        <v>9149</v>
      </c>
    </row>
    <row r="14" spans="1:4" x14ac:dyDescent="0.3">
      <c r="A14" s="75">
        <v>45028</v>
      </c>
      <c r="B14" s="76">
        <v>8256073</v>
      </c>
      <c r="C14" s="76">
        <v>9057</v>
      </c>
      <c r="D14" s="76">
        <v>9057</v>
      </c>
    </row>
    <row r="15" spans="1:4" x14ac:dyDescent="0.3">
      <c r="A15" s="75">
        <v>45029</v>
      </c>
      <c r="B15" s="76">
        <v>8265056</v>
      </c>
      <c r="C15" s="76">
        <v>8983</v>
      </c>
      <c r="D15" s="76">
        <v>8983</v>
      </c>
    </row>
    <row r="16" spans="1:4" x14ac:dyDescent="0.3">
      <c r="A16" s="75">
        <v>45030</v>
      </c>
      <c r="B16" s="76">
        <v>8271312</v>
      </c>
      <c r="C16" s="76">
        <v>6256</v>
      </c>
      <c r="D16" s="76">
        <v>6256</v>
      </c>
    </row>
    <row r="17" spans="1:4" x14ac:dyDescent="0.3">
      <c r="A17" s="75">
        <v>45031</v>
      </c>
      <c r="B17" s="76">
        <v>8277329</v>
      </c>
      <c r="C17" s="76">
        <v>6017</v>
      </c>
      <c r="D17" s="76">
        <v>6017</v>
      </c>
    </row>
    <row r="18" spans="1:4" x14ac:dyDescent="0.3">
      <c r="A18" s="75">
        <v>45032</v>
      </c>
      <c r="B18" s="76">
        <v>8281012</v>
      </c>
      <c r="C18" s="76">
        <v>3683</v>
      </c>
      <c r="D18" s="76">
        <v>3683</v>
      </c>
    </row>
    <row r="19" spans="1:4" x14ac:dyDescent="0.3">
      <c r="A19" s="75">
        <v>45033</v>
      </c>
      <c r="B19" s="76">
        <v>8288345</v>
      </c>
      <c r="C19" s="76">
        <v>7333</v>
      </c>
      <c r="D19" s="76">
        <v>7333</v>
      </c>
    </row>
    <row r="20" spans="1:4" x14ac:dyDescent="0.3">
      <c r="A20" s="75">
        <v>45034</v>
      </c>
      <c r="B20" s="76">
        <v>8298234</v>
      </c>
      <c r="C20" s="76">
        <v>9889</v>
      </c>
      <c r="D20" s="76">
        <v>9889</v>
      </c>
    </row>
    <row r="21" spans="1:4" x14ac:dyDescent="0.3">
      <c r="A21" s="75">
        <v>45035</v>
      </c>
      <c r="B21" s="76">
        <v>8308247</v>
      </c>
      <c r="C21" s="76">
        <v>10013</v>
      </c>
      <c r="D21" s="76">
        <v>10013</v>
      </c>
    </row>
    <row r="22" spans="1:4" x14ac:dyDescent="0.3">
      <c r="A22" s="75">
        <v>45036</v>
      </c>
      <c r="B22" s="76">
        <v>8318213</v>
      </c>
      <c r="C22" s="76">
        <v>9966</v>
      </c>
      <c r="D22" s="76">
        <v>9966</v>
      </c>
    </row>
    <row r="23" spans="1:4" x14ac:dyDescent="0.3">
      <c r="A23" s="75">
        <v>45037</v>
      </c>
      <c r="B23" s="76">
        <v>8324242</v>
      </c>
      <c r="C23" s="76">
        <v>6029</v>
      </c>
      <c r="D23" s="76">
        <v>6029</v>
      </c>
    </row>
    <row r="24" spans="1:4" x14ac:dyDescent="0.3">
      <c r="A24" s="75">
        <v>45038</v>
      </c>
      <c r="B24" s="76">
        <v>8332035</v>
      </c>
      <c r="C24" s="76">
        <v>7793</v>
      </c>
      <c r="D24" s="76">
        <v>7793</v>
      </c>
    </row>
    <row r="25" spans="1:4" x14ac:dyDescent="0.3">
      <c r="A25" s="75">
        <v>45039</v>
      </c>
      <c r="B25" s="76">
        <v>8334535</v>
      </c>
      <c r="C25" s="76">
        <v>2500</v>
      </c>
      <c r="D25" s="76">
        <v>2500</v>
      </c>
    </row>
    <row r="26" spans="1:4" x14ac:dyDescent="0.3">
      <c r="A26" s="75">
        <v>45040</v>
      </c>
      <c r="B26" s="76">
        <v>8340828</v>
      </c>
      <c r="C26" s="76">
        <v>6293</v>
      </c>
      <c r="D26" s="76">
        <v>6293</v>
      </c>
    </row>
    <row r="27" spans="1:4" x14ac:dyDescent="0.3">
      <c r="A27" s="75">
        <v>45041</v>
      </c>
      <c r="B27" s="76">
        <v>8351181</v>
      </c>
      <c r="C27" s="76">
        <v>10353</v>
      </c>
      <c r="D27" s="76">
        <v>10353</v>
      </c>
    </row>
    <row r="28" spans="1:4" x14ac:dyDescent="0.3">
      <c r="A28" s="75">
        <v>45042</v>
      </c>
      <c r="B28" s="76">
        <v>8360894</v>
      </c>
      <c r="C28" s="76">
        <v>9713</v>
      </c>
      <c r="D28" s="76">
        <v>9713</v>
      </c>
    </row>
    <row r="29" spans="1:4" x14ac:dyDescent="0.3">
      <c r="A29" s="75">
        <v>45043</v>
      </c>
      <c r="B29" s="76">
        <v>8370922</v>
      </c>
      <c r="C29" s="76">
        <v>10028</v>
      </c>
      <c r="D29" s="76">
        <v>10028</v>
      </c>
    </row>
    <row r="30" spans="1:4" x14ac:dyDescent="0.3">
      <c r="A30" s="75">
        <v>45044</v>
      </c>
      <c r="B30" s="76">
        <v>8376668</v>
      </c>
      <c r="C30" s="76">
        <v>5746</v>
      </c>
      <c r="D30" s="76">
        <v>5746</v>
      </c>
    </row>
    <row r="31" spans="1:4" x14ac:dyDescent="0.3">
      <c r="A31" s="75">
        <v>45045</v>
      </c>
      <c r="B31" s="76">
        <v>8381099</v>
      </c>
      <c r="C31" s="76">
        <v>4431</v>
      </c>
      <c r="D31" s="76">
        <v>4431</v>
      </c>
    </row>
    <row r="32" spans="1:4" x14ac:dyDescent="0.3">
      <c r="A32" s="75">
        <v>45046</v>
      </c>
      <c r="B32" s="76">
        <v>8383982</v>
      </c>
      <c r="C32" s="76">
        <v>2883</v>
      </c>
      <c r="D32" s="76">
        <v>2883</v>
      </c>
    </row>
    <row r="33" spans="1:4" x14ac:dyDescent="0.3">
      <c r="A33" s="77" t="s">
        <v>96</v>
      </c>
      <c r="B33" s="71"/>
      <c r="C33" s="71"/>
      <c r="D33" s="78">
        <f>SUM(D3:D32)</f>
        <v>226806</v>
      </c>
    </row>
    <row r="34" spans="1:4" x14ac:dyDescent="0.3">
      <c r="A34" s="77" t="s">
        <v>97</v>
      </c>
      <c r="B34" s="71"/>
      <c r="C34" s="71"/>
      <c r="D34" s="78">
        <f>ROUND(AVERAGE(D3:D32),0)</f>
        <v>7560</v>
      </c>
    </row>
  </sheetData>
  <mergeCells count="3">
    <mergeCell ref="A1:D1"/>
    <mergeCell ref="A33:C33"/>
    <mergeCell ref="A34:C34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5855-61A3-4728-B569-E1E1DBA2AB33}">
  <dimension ref="A1:Z35"/>
  <sheetViews>
    <sheetView workbookViewId="0">
      <selection activeCell="G26" sqref="G26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March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44986</v>
      </c>
      <c r="B3" s="76">
        <v>7916751</v>
      </c>
      <c r="C3" s="76">
        <v>8474</v>
      </c>
      <c r="D3" s="76">
        <v>8474</v>
      </c>
    </row>
    <row r="4" spans="1:4" x14ac:dyDescent="0.3">
      <c r="A4" s="75">
        <v>44987</v>
      </c>
      <c r="B4" s="76">
        <v>7924859</v>
      </c>
      <c r="C4" s="76">
        <v>8108</v>
      </c>
      <c r="D4" s="76">
        <v>8108</v>
      </c>
    </row>
    <row r="5" spans="1:4" x14ac:dyDescent="0.3">
      <c r="A5" s="75">
        <v>44988</v>
      </c>
      <c r="B5" s="76">
        <v>7933418</v>
      </c>
      <c r="C5" s="76">
        <v>8559</v>
      </c>
      <c r="D5" s="76">
        <v>8559</v>
      </c>
    </row>
    <row r="6" spans="1:4" x14ac:dyDescent="0.3">
      <c r="A6" s="75">
        <v>44989</v>
      </c>
      <c r="B6" s="76">
        <v>7939468</v>
      </c>
      <c r="C6" s="76">
        <v>6050</v>
      </c>
      <c r="D6" s="76">
        <v>6050</v>
      </c>
    </row>
    <row r="7" spans="1:4" x14ac:dyDescent="0.3">
      <c r="A7" s="75">
        <v>44990</v>
      </c>
      <c r="B7" s="76">
        <v>7941262</v>
      </c>
      <c r="C7" s="76">
        <v>1794</v>
      </c>
      <c r="D7" s="76">
        <v>1794</v>
      </c>
    </row>
    <row r="8" spans="1:4" x14ac:dyDescent="0.3">
      <c r="A8" s="75">
        <v>44991</v>
      </c>
      <c r="B8" s="76">
        <v>7948932</v>
      </c>
      <c r="C8" s="76">
        <v>7670</v>
      </c>
      <c r="D8" s="76">
        <v>7670</v>
      </c>
    </row>
    <row r="9" spans="1:4" x14ac:dyDescent="0.3">
      <c r="A9" s="75">
        <v>44992</v>
      </c>
      <c r="B9" s="76">
        <v>7957716</v>
      </c>
      <c r="C9" s="76">
        <v>8784</v>
      </c>
      <c r="D9" s="76">
        <v>8784</v>
      </c>
    </row>
    <row r="10" spans="1:4" x14ac:dyDescent="0.3">
      <c r="A10" s="75">
        <v>44993</v>
      </c>
      <c r="B10" s="76">
        <v>7965999</v>
      </c>
      <c r="C10" s="76">
        <v>8283</v>
      </c>
      <c r="D10" s="76">
        <v>8283</v>
      </c>
    </row>
    <row r="11" spans="1:4" x14ac:dyDescent="0.3">
      <c r="A11" s="75">
        <v>44994</v>
      </c>
      <c r="B11" s="76">
        <v>7974873</v>
      </c>
      <c r="C11" s="76">
        <v>8874</v>
      </c>
      <c r="D11" s="76">
        <v>8874</v>
      </c>
    </row>
    <row r="12" spans="1:4" x14ac:dyDescent="0.3">
      <c r="A12" s="75">
        <v>44995</v>
      </c>
      <c r="B12" s="76">
        <v>7982000</v>
      </c>
      <c r="C12" s="76">
        <v>7127</v>
      </c>
      <c r="D12" s="76">
        <v>7127</v>
      </c>
    </row>
    <row r="13" spans="1:4" x14ac:dyDescent="0.3">
      <c r="A13" s="75">
        <v>44996</v>
      </c>
      <c r="B13" s="76">
        <v>7989062</v>
      </c>
      <c r="C13" s="76">
        <v>7062</v>
      </c>
      <c r="D13" s="76">
        <v>7062</v>
      </c>
    </row>
    <row r="14" spans="1:4" x14ac:dyDescent="0.3">
      <c r="A14" s="75">
        <v>44997</v>
      </c>
      <c r="B14" s="76">
        <v>7992002</v>
      </c>
      <c r="C14" s="76">
        <v>2940</v>
      </c>
      <c r="D14" s="76">
        <v>2940</v>
      </c>
    </row>
    <row r="15" spans="1:4" x14ac:dyDescent="0.3">
      <c r="A15" s="75">
        <v>44998</v>
      </c>
      <c r="B15" s="76">
        <v>7995209</v>
      </c>
      <c r="C15" s="76">
        <v>3207</v>
      </c>
      <c r="D15" s="76">
        <v>3207</v>
      </c>
    </row>
    <row r="16" spans="1:4" x14ac:dyDescent="0.3">
      <c r="A16" s="75">
        <v>44999</v>
      </c>
      <c r="B16" s="76">
        <v>8004602</v>
      </c>
      <c r="C16" s="76">
        <v>9393</v>
      </c>
      <c r="D16" s="76">
        <v>9393</v>
      </c>
    </row>
    <row r="17" spans="1:4" x14ac:dyDescent="0.3">
      <c r="A17" s="75">
        <v>45000</v>
      </c>
      <c r="B17" s="76">
        <v>8013614</v>
      </c>
      <c r="C17" s="76">
        <v>9012</v>
      </c>
      <c r="D17" s="76">
        <v>9012</v>
      </c>
    </row>
    <row r="18" spans="1:4" x14ac:dyDescent="0.3">
      <c r="A18" s="75">
        <v>45001</v>
      </c>
      <c r="B18" s="76">
        <v>8028145</v>
      </c>
      <c r="C18" s="76">
        <v>14531</v>
      </c>
      <c r="D18" s="76">
        <v>14531</v>
      </c>
    </row>
    <row r="19" spans="1:4" x14ac:dyDescent="0.3">
      <c r="A19" s="75">
        <v>45002</v>
      </c>
      <c r="B19" s="76">
        <v>8045282</v>
      </c>
      <c r="C19" s="76">
        <v>17137</v>
      </c>
      <c r="D19" s="76">
        <v>17137</v>
      </c>
    </row>
    <row r="20" spans="1:4" x14ac:dyDescent="0.3">
      <c r="A20" s="75">
        <v>45003</v>
      </c>
      <c r="B20" s="76">
        <v>8057645</v>
      </c>
      <c r="C20" s="76">
        <v>12363</v>
      </c>
      <c r="D20" s="76">
        <v>12363</v>
      </c>
    </row>
    <row r="21" spans="1:4" x14ac:dyDescent="0.3">
      <c r="A21" s="75">
        <v>45004</v>
      </c>
      <c r="B21" s="76">
        <v>8067075</v>
      </c>
      <c r="C21" s="76">
        <v>9430</v>
      </c>
      <c r="D21" s="76">
        <v>9430</v>
      </c>
    </row>
    <row r="22" spans="1:4" x14ac:dyDescent="0.3">
      <c r="A22" s="75">
        <v>45005</v>
      </c>
      <c r="B22" s="76">
        <v>8076083</v>
      </c>
      <c r="C22" s="76">
        <v>9008</v>
      </c>
      <c r="D22" s="76">
        <v>9008</v>
      </c>
    </row>
    <row r="23" spans="1:4" x14ac:dyDescent="0.3">
      <c r="A23" s="75">
        <v>45006</v>
      </c>
      <c r="B23" s="76">
        <v>8084970</v>
      </c>
      <c r="C23" s="76">
        <v>8887</v>
      </c>
      <c r="D23" s="76">
        <v>8887</v>
      </c>
    </row>
    <row r="24" spans="1:4" x14ac:dyDescent="0.3">
      <c r="A24" s="75">
        <v>45007</v>
      </c>
      <c r="B24" s="76">
        <v>8088501</v>
      </c>
      <c r="C24" s="76">
        <v>3531</v>
      </c>
      <c r="D24" s="76">
        <v>3531</v>
      </c>
    </row>
    <row r="25" spans="1:4" x14ac:dyDescent="0.3">
      <c r="A25" s="75">
        <v>45008</v>
      </c>
      <c r="B25" s="76">
        <v>8091239</v>
      </c>
      <c r="C25" s="76">
        <v>2738</v>
      </c>
      <c r="D25" s="76">
        <v>2738</v>
      </c>
    </row>
    <row r="26" spans="1:4" x14ac:dyDescent="0.3">
      <c r="A26" s="75">
        <v>45009</v>
      </c>
      <c r="B26" s="76">
        <v>8100774</v>
      </c>
      <c r="C26" s="76">
        <v>9535</v>
      </c>
      <c r="D26" s="76">
        <v>9535</v>
      </c>
    </row>
    <row r="27" spans="1:4" x14ac:dyDescent="0.3">
      <c r="A27" s="75">
        <v>45010</v>
      </c>
      <c r="B27" s="76">
        <v>8107840</v>
      </c>
      <c r="C27" s="76">
        <v>7066</v>
      </c>
      <c r="D27" s="76">
        <v>7066</v>
      </c>
    </row>
    <row r="28" spans="1:4" x14ac:dyDescent="0.3">
      <c r="A28" s="75">
        <v>45011</v>
      </c>
      <c r="B28" s="76">
        <v>8115227</v>
      </c>
      <c r="C28" s="76">
        <v>7387</v>
      </c>
      <c r="D28" s="76">
        <v>7387</v>
      </c>
    </row>
    <row r="29" spans="1:4" x14ac:dyDescent="0.3">
      <c r="A29" s="75">
        <v>45012</v>
      </c>
      <c r="B29" s="76">
        <v>8120975</v>
      </c>
      <c r="C29" s="76">
        <v>5748</v>
      </c>
      <c r="D29" s="76">
        <v>5748</v>
      </c>
    </row>
    <row r="30" spans="1:4" x14ac:dyDescent="0.3">
      <c r="A30" s="75">
        <v>45013</v>
      </c>
      <c r="B30" s="76">
        <v>8130375</v>
      </c>
      <c r="C30" s="76">
        <v>9400</v>
      </c>
      <c r="D30" s="76">
        <v>9400</v>
      </c>
    </row>
    <row r="31" spans="1:4" x14ac:dyDescent="0.3">
      <c r="A31" s="75">
        <v>45014</v>
      </c>
      <c r="B31" s="76">
        <v>8139625</v>
      </c>
      <c r="C31" s="76">
        <v>9250</v>
      </c>
      <c r="D31" s="76">
        <v>9250</v>
      </c>
    </row>
    <row r="32" spans="1:4" x14ac:dyDescent="0.3">
      <c r="A32" s="75">
        <v>45015</v>
      </c>
      <c r="B32" s="76">
        <v>8148433</v>
      </c>
      <c r="C32" s="76">
        <v>8808</v>
      </c>
      <c r="D32" s="76">
        <v>8808</v>
      </c>
    </row>
    <row r="33" spans="1:4" x14ac:dyDescent="0.3">
      <c r="A33" s="75">
        <v>45016</v>
      </c>
      <c r="B33" s="76">
        <v>8157176</v>
      </c>
      <c r="C33" s="76">
        <v>8743</v>
      </c>
      <c r="D33" s="76">
        <v>8743</v>
      </c>
    </row>
    <row r="34" spans="1:4" x14ac:dyDescent="0.3">
      <c r="A34" s="77" t="s">
        <v>96</v>
      </c>
      <c r="B34" s="71"/>
      <c r="C34" s="71"/>
      <c r="D34" s="78">
        <f>SUM(D3:D33)</f>
        <v>248899</v>
      </c>
    </row>
    <row r="35" spans="1:4" x14ac:dyDescent="0.3">
      <c r="A35" s="77" t="s">
        <v>97</v>
      </c>
      <c r="B35" s="71"/>
      <c r="C35" s="71"/>
      <c r="D35" s="78">
        <f>ROUND(AVERAGE(D3:D33),0)</f>
        <v>8029</v>
      </c>
    </row>
  </sheetData>
  <mergeCells count="3">
    <mergeCell ref="A1:D1"/>
    <mergeCell ref="A34:C34"/>
    <mergeCell ref="A35:C35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BAA2-CEFF-4A79-85D5-3A6807ABEA58}">
  <dimension ref="A1:Z32"/>
  <sheetViews>
    <sheetView workbookViewId="0">
      <selection activeCell="H29" sqref="H29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February 2023 Daily Flow</v>
      </c>
      <c r="B1" s="71"/>
      <c r="C1" s="71"/>
      <c r="D1" s="71"/>
    </row>
    <row r="2" spans="1:4" x14ac:dyDescent="0.3">
      <c r="A2" s="73" t="s">
        <v>92</v>
      </c>
      <c r="B2" s="74" t="s">
        <v>110</v>
      </c>
      <c r="C2" s="74" t="s">
        <v>94</v>
      </c>
      <c r="D2" s="74" t="s">
        <v>95</v>
      </c>
    </row>
    <row r="3" spans="1:4" x14ac:dyDescent="0.3">
      <c r="A3" s="75">
        <v>44958</v>
      </c>
      <c r="B3" s="76">
        <v>7675744</v>
      </c>
      <c r="C3" s="76">
        <v>11945</v>
      </c>
      <c r="D3" s="76">
        <v>11945</v>
      </c>
    </row>
    <row r="4" spans="1:4" x14ac:dyDescent="0.3">
      <c r="A4" s="75">
        <v>44959</v>
      </c>
      <c r="B4" s="76">
        <v>7686749</v>
      </c>
      <c r="C4" s="76">
        <v>11005</v>
      </c>
      <c r="D4" s="76">
        <v>11005</v>
      </c>
    </row>
    <row r="5" spans="1:4" x14ac:dyDescent="0.3">
      <c r="A5" s="75">
        <v>44960</v>
      </c>
      <c r="B5" s="76">
        <v>7699069</v>
      </c>
      <c r="C5" s="76">
        <v>12320</v>
      </c>
      <c r="D5" s="76">
        <v>12320</v>
      </c>
    </row>
    <row r="6" spans="1:4" x14ac:dyDescent="0.3">
      <c r="A6" s="75">
        <v>44961</v>
      </c>
      <c r="B6" s="76">
        <v>7703708</v>
      </c>
      <c r="C6" s="76">
        <v>4639</v>
      </c>
      <c r="D6" s="76">
        <v>4639</v>
      </c>
    </row>
    <row r="7" spans="1:4" x14ac:dyDescent="0.3">
      <c r="A7" s="75">
        <v>44962</v>
      </c>
      <c r="B7" s="76">
        <v>7715630</v>
      </c>
      <c r="C7" s="76">
        <v>11922</v>
      </c>
      <c r="D7" s="76">
        <v>11922</v>
      </c>
    </row>
    <row r="8" spans="1:4" x14ac:dyDescent="0.3">
      <c r="A8" s="75">
        <v>44963</v>
      </c>
      <c r="B8" s="76">
        <v>7727092</v>
      </c>
      <c r="C8" s="76">
        <v>11462</v>
      </c>
      <c r="D8" s="76">
        <v>11462</v>
      </c>
    </row>
    <row r="9" spans="1:4" x14ac:dyDescent="0.3">
      <c r="A9" s="75">
        <v>44964</v>
      </c>
      <c r="B9" s="76">
        <v>7735486</v>
      </c>
      <c r="C9" s="76">
        <v>8394</v>
      </c>
      <c r="D9" s="76">
        <v>8394</v>
      </c>
    </row>
    <row r="10" spans="1:4" x14ac:dyDescent="0.3">
      <c r="A10" s="75">
        <v>44965</v>
      </c>
      <c r="B10" s="76">
        <v>7746458</v>
      </c>
      <c r="C10" s="76">
        <v>10972</v>
      </c>
      <c r="D10" s="76">
        <v>10972</v>
      </c>
    </row>
    <row r="11" spans="1:4" x14ac:dyDescent="0.3">
      <c r="A11" s="75">
        <v>44966</v>
      </c>
      <c r="B11" s="76">
        <v>7757279</v>
      </c>
      <c r="C11" s="76">
        <v>10821</v>
      </c>
      <c r="D11" s="76">
        <v>10821</v>
      </c>
    </row>
    <row r="12" spans="1:4" x14ac:dyDescent="0.3">
      <c r="A12" s="75">
        <v>44967</v>
      </c>
      <c r="B12" s="76">
        <v>7767751</v>
      </c>
      <c r="C12" s="76">
        <v>10472</v>
      </c>
      <c r="D12" s="76">
        <v>10472</v>
      </c>
    </row>
    <row r="13" spans="1:4" x14ac:dyDescent="0.3">
      <c r="A13" s="75">
        <v>44968</v>
      </c>
      <c r="B13" s="76">
        <v>7777848</v>
      </c>
      <c r="C13" s="76">
        <v>10097</v>
      </c>
      <c r="D13" s="76">
        <v>10097</v>
      </c>
    </row>
    <row r="14" spans="1:4" x14ac:dyDescent="0.3">
      <c r="A14" s="75">
        <v>44969</v>
      </c>
      <c r="B14" s="76">
        <v>7787839</v>
      </c>
      <c r="C14" s="76">
        <v>9991</v>
      </c>
      <c r="D14" s="76">
        <v>9991</v>
      </c>
    </row>
    <row r="15" spans="1:4" x14ac:dyDescent="0.3">
      <c r="A15" s="75">
        <v>44970</v>
      </c>
      <c r="B15" s="76">
        <v>7797387</v>
      </c>
      <c r="C15" s="76">
        <v>9548</v>
      </c>
      <c r="D15" s="76">
        <v>9548</v>
      </c>
    </row>
    <row r="16" spans="1:4" x14ac:dyDescent="0.3">
      <c r="A16" s="75">
        <v>44971</v>
      </c>
      <c r="B16" s="76">
        <v>7806736</v>
      </c>
      <c r="C16" s="76">
        <v>9349</v>
      </c>
      <c r="D16" s="76">
        <v>9349</v>
      </c>
    </row>
    <row r="17" spans="1:4" x14ac:dyDescent="0.3">
      <c r="A17" s="75">
        <v>44972</v>
      </c>
      <c r="B17" s="76">
        <v>7813904</v>
      </c>
      <c r="C17" s="76">
        <v>7168</v>
      </c>
      <c r="D17" s="76">
        <v>7168</v>
      </c>
    </row>
    <row r="18" spans="1:4" x14ac:dyDescent="0.3">
      <c r="A18" s="75">
        <v>44973</v>
      </c>
      <c r="B18" s="76">
        <v>7823059</v>
      </c>
      <c r="C18" s="76">
        <v>9155</v>
      </c>
      <c r="D18" s="76">
        <v>9155</v>
      </c>
    </row>
    <row r="19" spans="1:4" x14ac:dyDescent="0.3">
      <c r="A19" s="75">
        <v>44974</v>
      </c>
      <c r="B19" s="76">
        <v>7832094</v>
      </c>
      <c r="C19" s="76">
        <v>9035</v>
      </c>
      <c r="D19" s="76">
        <v>9035</v>
      </c>
    </row>
    <row r="20" spans="1:4" x14ac:dyDescent="0.3">
      <c r="A20" s="75">
        <v>44975</v>
      </c>
      <c r="B20" s="76">
        <v>7841128</v>
      </c>
      <c r="C20" s="76">
        <v>9034</v>
      </c>
      <c r="D20" s="76">
        <v>9034</v>
      </c>
    </row>
    <row r="21" spans="1:4" x14ac:dyDescent="0.3">
      <c r="A21" s="75">
        <v>44976</v>
      </c>
      <c r="B21" s="76">
        <v>7850704</v>
      </c>
      <c r="C21" s="76">
        <v>9576</v>
      </c>
      <c r="D21" s="76">
        <v>9576</v>
      </c>
    </row>
    <row r="22" spans="1:4" x14ac:dyDescent="0.3">
      <c r="A22" s="75">
        <v>44977</v>
      </c>
      <c r="B22" s="76">
        <v>7853148</v>
      </c>
      <c r="C22" s="76">
        <v>2444</v>
      </c>
      <c r="D22" s="76">
        <v>2444</v>
      </c>
    </row>
    <row r="23" spans="1:4" x14ac:dyDescent="0.3">
      <c r="A23" s="75">
        <v>44978</v>
      </c>
      <c r="B23" s="76">
        <v>7858566</v>
      </c>
      <c r="C23" s="76">
        <v>5418</v>
      </c>
      <c r="D23" s="76">
        <v>5418</v>
      </c>
    </row>
    <row r="24" spans="1:4" x14ac:dyDescent="0.3">
      <c r="A24" s="75">
        <v>44979</v>
      </c>
      <c r="B24" s="76">
        <v>7867213</v>
      </c>
      <c r="C24" s="76">
        <v>8647</v>
      </c>
      <c r="D24" s="76">
        <v>8647</v>
      </c>
    </row>
    <row r="25" spans="1:4" x14ac:dyDescent="0.3">
      <c r="A25" s="75">
        <v>44980</v>
      </c>
      <c r="B25" s="76">
        <v>7871738</v>
      </c>
      <c r="C25" s="76">
        <v>4525</v>
      </c>
      <c r="D25" s="76">
        <v>4525</v>
      </c>
    </row>
    <row r="26" spans="1:4" x14ac:dyDescent="0.3">
      <c r="A26" s="75">
        <v>44981</v>
      </c>
      <c r="B26" s="76">
        <v>7879720</v>
      </c>
      <c r="C26" s="76">
        <v>7982</v>
      </c>
      <c r="D26" s="76">
        <v>7982</v>
      </c>
    </row>
    <row r="27" spans="1:4" x14ac:dyDescent="0.3">
      <c r="A27" s="75">
        <v>44982</v>
      </c>
      <c r="B27" s="76">
        <v>7883035</v>
      </c>
      <c r="C27" s="76">
        <v>3315</v>
      </c>
      <c r="D27" s="76">
        <v>3315</v>
      </c>
    </row>
    <row r="28" spans="1:4" x14ac:dyDescent="0.3">
      <c r="A28" s="75">
        <v>44983</v>
      </c>
      <c r="B28" s="76">
        <v>7891027</v>
      </c>
      <c r="C28" s="76">
        <v>7992</v>
      </c>
      <c r="D28" s="76">
        <v>7992</v>
      </c>
    </row>
    <row r="29" spans="1:4" x14ac:dyDescent="0.3">
      <c r="A29" s="75">
        <v>44984</v>
      </c>
      <c r="B29" s="76">
        <v>7899598</v>
      </c>
      <c r="C29" s="76">
        <v>8571</v>
      </c>
      <c r="D29" s="76">
        <v>8571</v>
      </c>
    </row>
    <row r="30" spans="1:4" x14ac:dyDescent="0.3">
      <c r="A30" s="75">
        <v>44985</v>
      </c>
      <c r="B30" s="76">
        <v>7908277</v>
      </c>
      <c r="C30" s="76">
        <v>8679</v>
      </c>
      <c r="D30" s="76">
        <v>8679</v>
      </c>
    </row>
    <row r="31" spans="1:4" x14ac:dyDescent="0.3">
      <c r="A31" s="77" t="s">
        <v>96</v>
      </c>
      <c r="B31" s="71"/>
      <c r="C31" s="71"/>
      <c r="D31" s="78">
        <f>SUM(D3:D30)</f>
        <v>244478</v>
      </c>
    </row>
    <row r="32" spans="1:4" x14ac:dyDescent="0.3">
      <c r="A32" s="77" t="s">
        <v>97</v>
      </c>
      <c r="B32" s="71"/>
      <c r="C32" s="71"/>
      <c r="D32" s="78">
        <f>ROUND(AVERAGE(D3:D30),0)</f>
        <v>8731</v>
      </c>
    </row>
  </sheetData>
  <mergeCells count="3">
    <mergeCell ref="A1:D1"/>
    <mergeCell ref="A31:C31"/>
    <mergeCell ref="A32:C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810-95B5-4E1C-9B84-09350D31A464}">
  <dimension ref="A1:I20"/>
  <sheetViews>
    <sheetView workbookViewId="0">
      <selection activeCell="K22" sqref="K22"/>
    </sheetView>
  </sheetViews>
  <sheetFormatPr defaultColWidth="9.28515625" defaultRowHeight="15" x14ac:dyDescent="0.25"/>
  <cols>
    <col min="1" max="1" width="16.7109375" customWidth="1"/>
    <col min="2" max="9" width="7.7109375" customWidth="1"/>
    <col min="10" max="10" width="12.7109375" customWidth="1"/>
    <col min="12" max="12" width="10.28515625" customWidth="1"/>
    <col min="13" max="13" width="12.42578125" customWidth="1"/>
  </cols>
  <sheetData>
    <row r="1" spans="1:9" x14ac:dyDescent="0.25">
      <c r="A1" s="38"/>
    </row>
    <row r="2" spans="1:9" ht="18.75" x14ac:dyDescent="0.25">
      <c r="A2" s="14" t="s">
        <v>33</v>
      </c>
      <c r="B2" s="32" t="s">
        <v>54</v>
      </c>
      <c r="C2" s="32"/>
      <c r="D2" s="32"/>
      <c r="E2" s="32"/>
      <c r="F2" s="32"/>
      <c r="G2" s="32"/>
      <c r="H2" s="32"/>
      <c r="I2" s="32"/>
    </row>
    <row r="3" spans="1:9" x14ac:dyDescent="0.25">
      <c r="A3" s="14"/>
      <c r="B3" s="18" t="s">
        <v>3</v>
      </c>
      <c r="C3" s="18" t="s">
        <v>35</v>
      </c>
      <c r="D3" s="18" t="s">
        <v>36</v>
      </c>
      <c r="E3" s="18" t="s">
        <v>48</v>
      </c>
      <c r="F3" s="18" t="s">
        <v>49</v>
      </c>
      <c r="G3" s="18" t="s">
        <v>50</v>
      </c>
      <c r="H3" s="33" t="s">
        <v>51</v>
      </c>
      <c r="I3" s="33" t="s">
        <v>52</v>
      </c>
    </row>
    <row r="4" spans="1:9" x14ac:dyDescent="0.25">
      <c r="A4" s="19" t="s">
        <v>1</v>
      </c>
      <c r="B4" s="20"/>
      <c r="C4" s="20" t="s">
        <v>41</v>
      </c>
      <c r="D4" s="20" t="s">
        <v>2</v>
      </c>
      <c r="E4" s="20" t="s">
        <v>2</v>
      </c>
      <c r="F4" s="20" t="s">
        <v>2</v>
      </c>
      <c r="G4" s="20" t="s">
        <v>2</v>
      </c>
      <c r="H4" s="9" t="s">
        <v>2</v>
      </c>
      <c r="I4" s="9" t="s">
        <v>2</v>
      </c>
    </row>
    <row r="5" spans="1:9" x14ac:dyDescent="0.25">
      <c r="A5" s="19" t="s">
        <v>42</v>
      </c>
      <c r="B5" s="34"/>
      <c r="C5" s="34"/>
      <c r="D5" s="34"/>
      <c r="E5" s="34"/>
      <c r="F5" s="34"/>
      <c r="G5" s="34"/>
      <c r="H5" s="34"/>
      <c r="I5" s="34"/>
    </row>
    <row r="6" spans="1:9" x14ac:dyDescent="0.25">
      <c r="A6" s="24">
        <v>45484</v>
      </c>
      <c r="B6" s="25">
        <v>7.52</v>
      </c>
      <c r="C6" s="26">
        <v>21.4</v>
      </c>
      <c r="D6" s="25">
        <v>0.32</v>
      </c>
      <c r="E6" s="27">
        <v>197</v>
      </c>
      <c r="F6" s="26">
        <v>12.2</v>
      </c>
      <c r="G6" s="25">
        <v>0.06</v>
      </c>
      <c r="H6" s="35">
        <v>0.3</v>
      </c>
      <c r="I6" s="36">
        <f t="shared" ref="I6:I15" si="0">F6+G6+H6</f>
        <v>12.56</v>
      </c>
    </row>
    <row r="7" spans="1:9" x14ac:dyDescent="0.25">
      <c r="A7" s="24">
        <v>45511.447916666664</v>
      </c>
      <c r="B7" s="25" t="s">
        <v>43</v>
      </c>
      <c r="C7" s="26">
        <v>20.2</v>
      </c>
      <c r="D7" s="25">
        <v>0.32</v>
      </c>
      <c r="E7" s="27">
        <v>78</v>
      </c>
      <c r="F7" s="26">
        <v>0.7</v>
      </c>
      <c r="G7" s="25">
        <v>0.06</v>
      </c>
      <c r="H7" s="35">
        <v>0.3</v>
      </c>
      <c r="I7" s="36">
        <f t="shared" si="0"/>
        <v>1.06</v>
      </c>
    </row>
    <row r="8" spans="1:9" x14ac:dyDescent="0.25">
      <c r="A8" s="24">
        <v>45539</v>
      </c>
      <c r="B8" s="25">
        <v>7.36</v>
      </c>
      <c r="C8" s="26">
        <v>21.2</v>
      </c>
      <c r="D8" s="25">
        <v>0.46</v>
      </c>
      <c r="E8" s="27">
        <v>86</v>
      </c>
      <c r="F8" s="26">
        <v>1</v>
      </c>
      <c r="G8" s="25">
        <v>0.06</v>
      </c>
      <c r="H8" s="35">
        <v>0.3</v>
      </c>
      <c r="I8" s="36">
        <f t="shared" si="0"/>
        <v>1.36</v>
      </c>
    </row>
    <row r="9" spans="1:9" x14ac:dyDescent="0.25">
      <c r="A9" s="24">
        <v>45567</v>
      </c>
      <c r="B9" s="25" t="s">
        <v>43</v>
      </c>
      <c r="C9" s="26" t="s">
        <v>43</v>
      </c>
      <c r="D9" s="25" t="s">
        <v>43</v>
      </c>
      <c r="E9" s="27">
        <v>94</v>
      </c>
      <c r="F9" s="26">
        <v>1.1000000000000001</v>
      </c>
      <c r="G9" s="25">
        <v>0.06</v>
      </c>
      <c r="H9" s="35">
        <v>0.3</v>
      </c>
      <c r="I9" s="36">
        <f t="shared" si="0"/>
        <v>1.4600000000000002</v>
      </c>
    </row>
    <row r="10" spans="1:9" x14ac:dyDescent="0.25">
      <c r="A10" s="24">
        <v>45609</v>
      </c>
      <c r="B10" s="25" t="s">
        <v>43</v>
      </c>
      <c r="C10" s="26">
        <v>14.4</v>
      </c>
      <c r="D10" s="25">
        <v>0.39</v>
      </c>
      <c r="E10" s="27">
        <v>121</v>
      </c>
      <c r="F10" s="26">
        <v>4.9000000000000004</v>
      </c>
      <c r="G10" s="25">
        <v>0.06</v>
      </c>
      <c r="H10" s="35">
        <v>0.3</v>
      </c>
      <c r="I10" s="36">
        <f t="shared" si="0"/>
        <v>5.26</v>
      </c>
    </row>
    <row r="11" spans="1:9" x14ac:dyDescent="0.25">
      <c r="A11" s="24">
        <v>45637</v>
      </c>
      <c r="B11" s="25" t="s">
        <v>43</v>
      </c>
      <c r="C11" s="26">
        <v>13.2</v>
      </c>
      <c r="D11" s="25">
        <v>0.37</v>
      </c>
      <c r="E11" s="27">
        <v>93</v>
      </c>
      <c r="F11" s="26">
        <v>3</v>
      </c>
      <c r="G11" s="25">
        <v>0.06</v>
      </c>
      <c r="H11" s="35">
        <v>0.3</v>
      </c>
      <c r="I11" s="36">
        <f t="shared" si="0"/>
        <v>3.36</v>
      </c>
    </row>
    <row r="12" spans="1:9" x14ac:dyDescent="0.25">
      <c r="A12" s="24">
        <v>45666</v>
      </c>
      <c r="B12" s="25" t="s">
        <v>43</v>
      </c>
      <c r="C12" s="26">
        <v>2.11</v>
      </c>
      <c r="D12" s="25">
        <v>7.5</v>
      </c>
      <c r="E12" s="27">
        <v>89</v>
      </c>
      <c r="F12" s="26">
        <v>0.2</v>
      </c>
      <c r="G12" s="25">
        <v>0.06</v>
      </c>
      <c r="H12" s="35">
        <v>0.3</v>
      </c>
      <c r="I12" s="36">
        <f t="shared" si="0"/>
        <v>0.56000000000000005</v>
      </c>
    </row>
    <row r="13" spans="1:9" x14ac:dyDescent="0.25">
      <c r="A13" s="24">
        <v>45693</v>
      </c>
      <c r="B13" s="25" t="s">
        <v>44</v>
      </c>
      <c r="C13" s="26">
        <v>8.3000000000000007</v>
      </c>
      <c r="D13" s="25">
        <v>2.33</v>
      </c>
      <c r="E13" s="27">
        <v>165</v>
      </c>
      <c r="F13" s="26">
        <v>0.1</v>
      </c>
      <c r="G13" s="25">
        <v>0.06</v>
      </c>
      <c r="H13" s="35">
        <v>0.3</v>
      </c>
      <c r="I13" s="36">
        <f t="shared" si="0"/>
        <v>0.45999999999999996</v>
      </c>
    </row>
    <row r="14" spans="1:9" x14ac:dyDescent="0.25">
      <c r="A14" s="24">
        <v>45721</v>
      </c>
      <c r="B14" s="25" t="s">
        <v>43</v>
      </c>
      <c r="C14" s="26" t="s">
        <v>43</v>
      </c>
      <c r="D14" s="25" t="s">
        <v>43</v>
      </c>
      <c r="E14" s="27">
        <v>199</v>
      </c>
      <c r="F14" s="26">
        <v>0.1</v>
      </c>
      <c r="G14" s="25">
        <v>0.06</v>
      </c>
      <c r="H14" s="35">
        <v>0.3</v>
      </c>
      <c r="I14" s="36">
        <f t="shared" si="0"/>
        <v>0.45999999999999996</v>
      </c>
    </row>
    <row r="15" spans="1:9" x14ac:dyDescent="0.25">
      <c r="A15" s="24">
        <v>45749.5</v>
      </c>
      <c r="B15" s="25">
        <v>7.84</v>
      </c>
      <c r="C15" s="26">
        <v>8.9</v>
      </c>
      <c r="D15" s="25">
        <v>4.87</v>
      </c>
      <c r="E15" s="27">
        <v>57</v>
      </c>
      <c r="F15" s="26">
        <v>8.1999999999999993</v>
      </c>
      <c r="G15" s="25">
        <v>0.06</v>
      </c>
      <c r="H15" s="35">
        <v>0.3</v>
      </c>
      <c r="I15" s="36">
        <f t="shared" si="0"/>
        <v>8.56</v>
      </c>
    </row>
    <row r="16" spans="1:9" x14ac:dyDescent="0.25">
      <c r="A16" s="24">
        <v>45791</v>
      </c>
      <c r="B16" s="25">
        <v>6.9</v>
      </c>
      <c r="C16" s="26">
        <v>2.8</v>
      </c>
      <c r="D16" s="25">
        <v>15.6</v>
      </c>
      <c r="E16" s="27">
        <v>13</v>
      </c>
      <c r="F16" s="26">
        <v>8.3000000000000007</v>
      </c>
      <c r="G16" s="25">
        <v>7.38</v>
      </c>
      <c r="H16" s="35">
        <v>0.99</v>
      </c>
      <c r="I16" s="36">
        <f>F16+G16+H16</f>
        <v>16.669999999999998</v>
      </c>
    </row>
    <row r="17" spans="1:9" x14ac:dyDescent="0.25">
      <c r="A17" s="24">
        <v>45819</v>
      </c>
      <c r="B17" s="25" t="s">
        <v>43</v>
      </c>
      <c r="C17" s="26" t="s">
        <v>43</v>
      </c>
      <c r="D17" s="25" t="s">
        <v>43</v>
      </c>
      <c r="E17" s="27">
        <v>25</v>
      </c>
      <c r="F17" s="26">
        <v>7.8</v>
      </c>
      <c r="G17" s="25">
        <v>1.01</v>
      </c>
      <c r="H17" s="35">
        <v>1.17</v>
      </c>
      <c r="I17" s="36">
        <f>F17+G17+H17</f>
        <v>9.98</v>
      </c>
    </row>
    <row r="18" spans="1:9" x14ac:dyDescent="0.25">
      <c r="A18" s="24">
        <v>45847.416666666664</v>
      </c>
      <c r="B18" s="25"/>
      <c r="C18" s="26"/>
      <c r="D18" s="25"/>
      <c r="E18" s="27">
        <v>48</v>
      </c>
      <c r="F18" s="26">
        <v>3.4</v>
      </c>
      <c r="G18" s="25">
        <v>0.06</v>
      </c>
      <c r="H18" s="35">
        <v>0.3</v>
      </c>
      <c r="I18" s="36">
        <f>F18+G18+H18</f>
        <v>3.76</v>
      </c>
    </row>
    <row r="19" spans="1:9" x14ac:dyDescent="0.25">
      <c r="A19" s="28" t="s">
        <v>45</v>
      </c>
      <c r="B19" s="29">
        <f ca="1">IFERROR(AVERAGE(OFFSET(B4,2,0):OFFSET(B19,-1,0)),"-")</f>
        <v>7.4049999999999994</v>
      </c>
      <c r="C19" s="30">
        <f ca="1">IFERROR(AVERAGE(OFFSET(C4,2,0):OFFSET(C19,-1,0)),"-")</f>
        <v>12.501111111111111</v>
      </c>
      <c r="D19" s="29">
        <f ca="1">IFERROR(AVERAGE(OFFSET(D4,2,0):OFFSET(D19,-1,0)),"-")</f>
        <v>3.5733333333333328</v>
      </c>
      <c r="E19" s="31">
        <f ca="1">IFERROR(AVERAGE(OFFSET(E4,2,0):OFFSET(E19,-1,0)),"-")</f>
        <v>97.307692307692307</v>
      </c>
      <c r="F19" s="30">
        <f ca="1">IFERROR(AVERAGE(OFFSET(F4,2,0):OFFSET(F19,-1,0)),"-")</f>
        <v>3.9230769230769225</v>
      </c>
      <c r="G19" s="29">
        <f ca="1">IFERROR(AVERAGE(OFFSET(G4,2,0):OFFSET(G19,-1,0)),"-")</f>
        <v>0.69615384615384623</v>
      </c>
      <c r="H19" s="29">
        <f ca="1">IFERROR(AVERAGE(OFFSET(H4,2,0):OFFSET(H19,-1,0)),"-")</f>
        <v>0.41999999999999993</v>
      </c>
      <c r="I19" s="30">
        <f ca="1">IFERROR(AVERAGE(OFFSET(I4,2,0):OFFSET(I19,-1,0)),"-")</f>
        <v>5.0392307692307696</v>
      </c>
    </row>
    <row r="20" spans="1:9" x14ac:dyDescent="0.25">
      <c r="A20" s="28" t="s">
        <v>46</v>
      </c>
      <c r="B20" s="29">
        <f ca="1">IFERROR(MEDIAN(OFFSET(B4,2,0):OFFSET(B20,-2,0)),"-")</f>
        <v>7.4399999999999995</v>
      </c>
      <c r="C20" s="30">
        <f ca="1">IFERROR(MEDIAN(OFFSET(C4,2,0):OFFSET(C20,-2,0)),"-")</f>
        <v>13.2</v>
      </c>
      <c r="D20" s="29">
        <f ca="1">IFERROR(MEDIAN(OFFSET(D4,2,0):OFFSET(D20,-2,0)),"-")</f>
        <v>0.46</v>
      </c>
      <c r="E20" s="31">
        <f ca="1">IFERROR(MEDIAN(OFFSET(E4,2,0):OFFSET(E20,-2,0)),"-")</f>
        <v>89</v>
      </c>
      <c r="F20" s="30">
        <f ca="1">IFERROR(MEDIAN(OFFSET(F4,2,0):OFFSET(F20,-2,0)),"-")</f>
        <v>3</v>
      </c>
      <c r="G20" s="29">
        <f ca="1">IFERROR(MEDIAN(OFFSET(G4,2,0):OFFSET(G20,-2,0)),"-")</f>
        <v>0.06</v>
      </c>
      <c r="H20" s="29">
        <f ca="1">IFERROR(MEDIAN(OFFSET(H4,2,0):OFFSET(H20,-2,0)),"-")</f>
        <v>0.3</v>
      </c>
      <c r="I20" s="30">
        <f ca="1">IFERROR(MEDIAN(OFFSET(I4,2,0):OFFSET(I20,-2,0)),"-")</f>
        <v>3.36</v>
      </c>
    </row>
  </sheetData>
  <mergeCells count="3">
    <mergeCell ref="A2:A3"/>
    <mergeCell ref="B2:I2"/>
    <mergeCell ref="B5:I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93F3-01F0-414E-91BE-64F56FBC64EC}">
  <dimension ref="A1:Z35"/>
  <sheetViews>
    <sheetView workbookViewId="0">
      <selection sqref="A1:D3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January 2023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44927</v>
      </c>
      <c r="B3" s="76">
        <v>7362297</v>
      </c>
      <c r="C3" s="76">
        <v>12611</v>
      </c>
      <c r="D3" s="76">
        <v>12611</v>
      </c>
    </row>
    <row r="4" spans="1:4" x14ac:dyDescent="0.3">
      <c r="A4" s="75">
        <v>44928</v>
      </c>
      <c r="B4" s="76">
        <v>7374749</v>
      </c>
      <c r="C4" s="76">
        <v>12452</v>
      </c>
      <c r="D4" s="76">
        <v>12452</v>
      </c>
    </row>
    <row r="5" spans="1:4" x14ac:dyDescent="0.3">
      <c r="A5" s="75">
        <v>44929</v>
      </c>
      <c r="B5" s="76">
        <v>7387341</v>
      </c>
      <c r="C5" s="76">
        <v>12592</v>
      </c>
      <c r="D5" s="76">
        <v>12592</v>
      </c>
    </row>
    <row r="6" spans="1:4" x14ac:dyDescent="0.3">
      <c r="A6" s="75">
        <v>44930</v>
      </c>
      <c r="B6" s="76">
        <v>7399795</v>
      </c>
      <c r="C6" s="76">
        <v>12454</v>
      </c>
      <c r="D6" s="76">
        <v>12454</v>
      </c>
    </row>
    <row r="7" spans="1:4" x14ac:dyDescent="0.3">
      <c r="A7" s="75">
        <v>44931</v>
      </c>
      <c r="B7" s="76">
        <v>7412085</v>
      </c>
      <c r="C7" s="76">
        <v>12290</v>
      </c>
      <c r="D7" s="76">
        <v>12290</v>
      </c>
    </row>
    <row r="8" spans="1:4" x14ac:dyDescent="0.3">
      <c r="A8" s="75">
        <v>44932</v>
      </c>
      <c r="B8" s="76">
        <v>7424794</v>
      </c>
      <c r="C8" s="76">
        <v>12709</v>
      </c>
      <c r="D8" s="76">
        <v>12709</v>
      </c>
    </row>
    <row r="9" spans="1:4" x14ac:dyDescent="0.3">
      <c r="A9" s="75">
        <v>44933</v>
      </c>
      <c r="B9" s="76">
        <v>7435801</v>
      </c>
      <c r="C9" s="76">
        <v>11007</v>
      </c>
      <c r="D9" s="76">
        <v>11007</v>
      </c>
    </row>
    <row r="10" spans="1:4" x14ac:dyDescent="0.3">
      <c r="A10" s="75">
        <v>44934</v>
      </c>
      <c r="B10" s="76">
        <v>7448214</v>
      </c>
      <c r="C10" s="76">
        <v>12413</v>
      </c>
      <c r="D10" s="76">
        <v>12413</v>
      </c>
    </row>
    <row r="11" spans="1:4" x14ac:dyDescent="0.3">
      <c r="A11" s="75">
        <v>44935</v>
      </c>
      <c r="B11" s="76">
        <v>7460490</v>
      </c>
      <c r="C11" s="76">
        <v>12276</v>
      </c>
      <c r="D11" s="76">
        <v>12276</v>
      </c>
    </row>
    <row r="12" spans="1:4" x14ac:dyDescent="0.3">
      <c r="A12" s="75">
        <v>44936</v>
      </c>
      <c r="B12" s="76">
        <v>7471287</v>
      </c>
      <c r="C12" s="76">
        <v>10797</v>
      </c>
      <c r="D12" s="76">
        <v>10797</v>
      </c>
    </row>
    <row r="13" spans="1:4" x14ac:dyDescent="0.3">
      <c r="A13" s="75">
        <v>44937</v>
      </c>
      <c r="B13" s="76">
        <v>7482849</v>
      </c>
      <c r="C13" s="76">
        <v>11562</v>
      </c>
      <c r="D13" s="76">
        <v>11562</v>
      </c>
    </row>
    <row r="14" spans="1:4" x14ac:dyDescent="0.3">
      <c r="A14" s="75">
        <v>44938</v>
      </c>
      <c r="B14" s="76">
        <v>7494472</v>
      </c>
      <c r="C14" s="76">
        <v>11623</v>
      </c>
      <c r="D14" s="76">
        <v>11623</v>
      </c>
    </row>
    <row r="15" spans="1:4" x14ac:dyDescent="0.3">
      <c r="A15" s="75">
        <v>44939</v>
      </c>
      <c r="B15" s="76">
        <v>7506220</v>
      </c>
      <c r="C15" s="76">
        <v>11748</v>
      </c>
      <c r="D15" s="76">
        <v>11748</v>
      </c>
    </row>
    <row r="16" spans="1:4" x14ac:dyDescent="0.3">
      <c r="A16" s="75">
        <v>44940</v>
      </c>
      <c r="B16" s="76">
        <v>7511297</v>
      </c>
      <c r="C16" s="76">
        <v>5077</v>
      </c>
      <c r="D16" s="76">
        <v>5077</v>
      </c>
    </row>
    <row r="17" spans="1:4" x14ac:dyDescent="0.3">
      <c r="A17" s="75">
        <v>44941</v>
      </c>
      <c r="B17" s="76">
        <v>7515863</v>
      </c>
      <c r="C17" s="76">
        <v>4566</v>
      </c>
      <c r="D17" s="76">
        <v>4566</v>
      </c>
    </row>
    <row r="18" spans="1:4" x14ac:dyDescent="0.3">
      <c r="A18" s="75">
        <v>44942</v>
      </c>
      <c r="B18" s="76">
        <v>7519550</v>
      </c>
      <c r="C18" s="76">
        <v>3687</v>
      </c>
      <c r="D18" s="76">
        <v>3687</v>
      </c>
    </row>
    <row r="19" spans="1:4" x14ac:dyDescent="0.3">
      <c r="A19" s="75">
        <v>44943</v>
      </c>
      <c r="B19" s="76">
        <v>7530899</v>
      </c>
      <c r="C19" s="76">
        <v>11349</v>
      </c>
      <c r="D19" s="76">
        <v>11349</v>
      </c>
    </row>
    <row r="20" spans="1:4" x14ac:dyDescent="0.3">
      <c r="A20" s="75">
        <v>44944</v>
      </c>
      <c r="B20" s="76">
        <v>7542340</v>
      </c>
      <c r="C20" s="76">
        <v>11441</v>
      </c>
      <c r="D20" s="76">
        <v>11441</v>
      </c>
    </row>
    <row r="21" spans="1:4" x14ac:dyDescent="0.3">
      <c r="A21" s="75">
        <v>44945</v>
      </c>
      <c r="B21" s="76">
        <v>7553903</v>
      </c>
      <c r="C21" s="76">
        <v>11563</v>
      </c>
      <c r="D21" s="76">
        <v>11563</v>
      </c>
    </row>
    <row r="22" spans="1:4" x14ac:dyDescent="0.3">
      <c r="A22" s="75">
        <v>44946</v>
      </c>
      <c r="B22" s="76">
        <v>7565466</v>
      </c>
      <c r="C22" s="76">
        <v>11563</v>
      </c>
      <c r="D22" s="76">
        <v>11563</v>
      </c>
    </row>
    <row r="23" spans="1:4" x14ac:dyDescent="0.3">
      <c r="A23" s="75">
        <v>44947</v>
      </c>
      <c r="B23" s="76">
        <v>7574376</v>
      </c>
      <c r="C23" s="76">
        <v>8910</v>
      </c>
      <c r="D23" s="76">
        <v>8910</v>
      </c>
    </row>
    <row r="24" spans="1:4" x14ac:dyDescent="0.3">
      <c r="A24" s="75">
        <v>44948</v>
      </c>
      <c r="B24" s="76">
        <v>7574376</v>
      </c>
      <c r="C24" s="76">
        <v>0</v>
      </c>
      <c r="D24" s="76">
        <v>0</v>
      </c>
    </row>
    <row r="25" spans="1:4" x14ac:dyDescent="0.3">
      <c r="A25" s="75">
        <v>44949</v>
      </c>
      <c r="B25" s="76">
        <v>7580175</v>
      </c>
      <c r="C25" s="76">
        <v>5799</v>
      </c>
      <c r="D25" s="76">
        <v>5799</v>
      </c>
    </row>
    <row r="26" spans="1:4" x14ac:dyDescent="0.3">
      <c r="A26" s="75">
        <v>44950</v>
      </c>
      <c r="B26" s="76">
        <v>7591889</v>
      </c>
      <c r="C26" s="76">
        <v>11714</v>
      </c>
      <c r="D26" s="76">
        <v>11714</v>
      </c>
    </row>
    <row r="27" spans="1:4" x14ac:dyDescent="0.3">
      <c r="A27" s="75">
        <v>44951</v>
      </c>
      <c r="B27" s="76">
        <v>7609523</v>
      </c>
      <c r="C27" s="76">
        <v>17634</v>
      </c>
      <c r="D27" s="76">
        <v>17634</v>
      </c>
    </row>
    <row r="28" spans="1:4" x14ac:dyDescent="0.3">
      <c r="A28" s="75">
        <v>44952</v>
      </c>
      <c r="B28" s="76">
        <v>7618092</v>
      </c>
      <c r="C28" s="76">
        <v>8569</v>
      </c>
      <c r="D28" s="76">
        <v>8569</v>
      </c>
    </row>
    <row r="29" spans="1:4" x14ac:dyDescent="0.3">
      <c r="A29" s="75">
        <v>44953</v>
      </c>
      <c r="B29" s="76">
        <v>7633140</v>
      </c>
      <c r="C29" s="76">
        <v>15048</v>
      </c>
      <c r="D29" s="76">
        <v>15048</v>
      </c>
    </row>
    <row r="30" spans="1:4" x14ac:dyDescent="0.3">
      <c r="A30" s="75">
        <v>44954</v>
      </c>
      <c r="B30" s="76">
        <v>7644580</v>
      </c>
      <c r="C30" s="76">
        <v>11440</v>
      </c>
      <c r="D30" s="76">
        <v>11440</v>
      </c>
    </row>
    <row r="31" spans="1:4" x14ac:dyDescent="0.3">
      <c r="A31" s="75">
        <v>44955</v>
      </c>
      <c r="B31" s="76">
        <v>7644581</v>
      </c>
      <c r="C31" s="76">
        <v>1</v>
      </c>
      <c r="D31" s="76">
        <v>1</v>
      </c>
    </row>
    <row r="32" spans="1:4" x14ac:dyDescent="0.3">
      <c r="A32" s="75">
        <v>44956</v>
      </c>
      <c r="B32" s="76">
        <v>7650312</v>
      </c>
      <c r="C32" s="76">
        <v>5731</v>
      </c>
      <c r="D32" s="76">
        <v>5731</v>
      </c>
    </row>
    <row r="33" spans="1:4" x14ac:dyDescent="0.3">
      <c r="A33" s="75">
        <v>44957</v>
      </c>
      <c r="B33" s="76">
        <v>7663799</v>
      </c>
      <c r="C33" s="76">
        <v>13487</v>
      </c>
      <c r="D33" s="76">
        <v>13487</v>
      </c>
    </row>
    <row r="34" spans="1:4" x14ac:dyDescent="0.3">
      <c r="A34" s="77" t="s">
        <v>96</v>
      </c>
      <c r="B34" s="71"/>
      <c r="C34" s="71"/>
      <c r="D34" s="78">
        <f>SUM(D3:D33)</f>
        <v>314113</v>
      </c>
    </row>
    <row r="35" spans="1:4" x14ac:dyDescent="0.3">
      <c r="A35" s="77" t="s">
        <v>97</v>
      </c>
      <c r="B35" s="71"/>
      <c r="C35" s="71"/>
      <c r="D35" s="78">
        <f>ROUND(AVERAGE(D3:D33),0)</f>
        <v>10133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5BCF-1B22-45A1-A9C6-1EE48498C8F3}">
  <dimension ref="A1:Z35"/>
  <sheetViews>
    <sheetView workbookViewId="0">
      <selection activeCell="H17" sqref="H17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December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44896</v>
      </c>
      <c r="B3" s="76">
        <v>7110365</v>
      </c>
      <c r="C3" s="76">
        <v>11438</v>
      </c>
      <c r="D3" s="76">
        <v>11438</v>
      </c>
    </row>
    <row r="4" spans="1:4" x14ac:dyDescent="0.3">
      <c r="A4" s="75">
        <v>44897</v>
      </c>
      <c r="B4" s="76">
        <v>7122617</v>
      </c>
      <c r="C4" s="76">
        <v>12252</v>
      </c>
      <c r="D4" s="76">
        <v>12252</v>
      </c>
    </row>
    <row r="5" spans="1:4" x14ac:dyDescent="0.3">
      <c r="A5" s="75">
        <v>44898</v>
      </c>
      <c r="B5" s="76">
        <v>7134607</v>
      </c>
      <c r="C5" s="76">
        <v>11990</v>
      </c>
      <c r="D5" s="76">
        <v>11990</v>
      </c>
    </row>
    <row r="6" spans="1:4" x14ac:dyDescent="0.3">
      <c r="A6" s="75">
        <v>44899</v>
      </c>
      <c r="B6" s="76">
        <v>7138333</v>
      </c>
      <c r="C6" s="76">
        <v>3726</v>
      </c>
      <c r="D6" s="76">
        <v>3726</v>
      </c>
    </row>
    <row r="7" spans="1:4" x14ac:dyDescent="0.3">
      <c r="A7" s="75">
        <v>44900</v>
      </c>
      <c r="B7" s="76">
        <v>7146594</v>
      </c>
      <c r="C7" s="76">
        <v>8261</v>
      </c>
      <c r="D7" s="76">
        <v>8261</v>
      </c>
    </row>
    <row r="8" spans="1:4" x14ac:dyDescent="0.3">
      <c r="A8" s="75">
        <v>44901</v>
      </c>
      <c r="B8" s="76">
        <v>7155752</v>
      </c>
      <c r="C8" s="76">
        <v>9158</v>
      </c>
      <c r="D8" s="76">
        <v>9158</v>
      </c>
    </row>
    <row r="9" spans="1:4" x14ac:dyDescent="0.3">
      <c r="A9" s="75">
        <v>44902</v>
      </c>
      <c r="B9" s="76">
        <v>7168230</v>
      </c>
      <c r="C9" s="76">
        <v>12478</v>
      </c>
      <c r="D9" s="76">
        <v>12478</v>
      </c>
    </row>
    <row r="10" spans="1:4" x14ac:dyDescent="0.3">
      <c r="A10" s="75">
        <v>44903</v>
      </c>
      <c r="B10" s="76">
        <v>7180981</v>
      </c>
      <c r="C10" s="76">
        <v>12751</v>
      </c>
      <c r="D10" s="76">
        <v>12751</v>
      </c>
    </row>
    <row r="11" spans="1:4" x14ac:dyDescent="0.3">
      <c r="A11" s="75">
        <v>44904</v>
      </c>
      <c r="B11" s="76">
        <v>7193392</v>
      </c>
      <c r="C11" s="76">
        <v>12411</v>
      </c>
      <c r="D11" s="76">
        <v>12411</v>
      </c>
    </row>
    <row r="12" spans="1:4" x14ac:dyDescent="0.3">
      <c r="A12" s="75">
        <v>44905</v>
      </c>
      <c r="B12" s="76">
        <v>7201364</v>
      </c>
      <c r="C12" s="76">
        <v>7972</v>
      </c>
      <c r="D12" s="76">
        <v>7972</v>
      </c>
    </row>
    <row r="13" spans="1:4" x14ac:dyDescent="0.3">
      <c r="A13" s="75">
        <v>44906</v>
      </c>
      <c r="B13" s="76">
        <v>7209461</v>
      </c>
      <c r="C13" s="76">
        <v>8097</v>
      </c>
      <c r="D13" s="76">
        <v>8097</v>
      </c>
    </row>
    <row r="14" spans="1:4" x14ac:dyDescent="0.3">
      <c r="A14" s="75">
        <v>44907</v>
      </c>
      <c r="B14" s="76">
        <v>7221536</v>
      </c>
      <c r="C14" s="76">
        <v>12075</v>
      </c>
      <c r="D14" s="76">
        <v>12075</v>
      </c>
    </row>
    <row r="15" spans="1:4" x14ac:dyDescent="0.3">
      <c r="A15" s="75">
        <v>44908</v>
      </c>
      <c r="B15" s="76">
        <v>7233986</v>
      </c>
      <c r="C15" s="76">
        <v>12450</v>
      </c>
      <c r="D15" s="76">
        <v>12450</v>
      </c>
    </row>
    <row r="16" spans="1:4" x14ac:dyDescent="0.3">
      <c r="A16" s="75">
        <v>44909</v>
      </c>
      <c r="B16" s="76">
        <v>7241892</v>
      </c>
      <c r="C16" s="76">
        <v>7906</v>
      </c>
      <c r="D16" s="76">
        <v>7906</v>
      </c>
    </row>
    <row r="17" spans="1:4" x14ac:dyDescent="0.3">
      <c r="A17" s="75">
        <v>44910</v>
      </c>
      <c r="B17" s="76">
        <v>7252407</v>
      </c>
      <c r="C17" s="76">
        <v>10515</v>
      </c>
      <c r="D17" s="76">
        <v>10515</v>
      </c>
    </row>
    <row r="18" spans="1:4" x14ac:dyDescent="0.3">
      <c r="A18" s="75">
        <v>44911</v>
      </c>
      <c r="B18" s="76">
        <v>7257630</v>
      </c>
      <c r="C18" s="76">
        <v>5223</v>
      </c>
      <c r="D18" s="76">
        <v>5223</v>
      </c>
    </row>
    <row r="19" spans="1:4" x14ac:dyDescent="0.3">
      <c r="A19" s="75">
        <v>44912</v>
      </c>
      <c r="B19" s="76">
        <v>7269686</v>
      </c>
      <c r="C19" s="76">
        <v>12056</v>
      </c>
      <c r="D19" s="76">
        <v>12056</v>
      </c>
    </row>
    <row r="20" spans="1:4" x14ac:dyDescent="0.3">
      <c r="A20" s="75">
        <v>44913</v>
      </c>
      <c r="B20" s="76">
        <v>7271990</v>
      </c>
      <c r="C20" s="76">
        <v>2304</v>
      </c>
      <c r="D20" s="76">
        <v>2304</v>
      </c>
    </row>
    <row r="21" spans="1:4" x14ac:dyDescent="0.3">
      <c r="A21" s="75">
        <v>44914</v>
      </c>
      <c r="B21" s="76">
        <v>7277212</v>
      </c>
      <c r="C21" s="76">
        <v>5222</v>
      </c>
      <c r="D21" s="76">
        <v>5222</v>
      </c>
    </row>
    <row r="22" spans="1:4" x14ac:dyDescent="0.3">
      <c r="A22" s="75">
        <v>44915</v>
      </c>
      <c r="B22" s="76">
        <v>7289626</v>
      </c>
      <c r="C22" s="76">
        <v>12414</v>
      </c>
      <c r="D22" s="76">
        <v>12414</v>
      </c>
    </row>
    <row r="23" spans="1:4" x14ac:dyDescent="0.3">
      <c r="A23" s="75">
        <v>44916</v>
      </c>
      <c r="B23" s="76">
        <v>7296076</v>
      </c>
      <c r="C23" s="76">
        <v>6450</v>
      </c>
      <c r="D23" s="76">
        <v>6450</v>
      </c>
    </row>
    <row r="24" spans="1:4" x14ac:dyDescent="0.3">
      <c r="A24" s="75">
        <v>44917</v>
      </c>
      <c r="B24" s="76">
        <v>7302574</v>
      </c>
      <c r="C24" s="76">
        <v>6498</v>
      </c>
      <c r="D24" s="76">
        <v>6498</v>
      </c>
    </row>
    <row r="25" spans="1:4" x14ac:dyDescent="0.3">
      <c r="A25" s="75">
        <v>44918</v>
      </c>
      <c r="B25" s="76">
        <v>7309926</v>
      </c>
      <c r="C25" s="76">
        <v>7352</v>
      </c>
      <c r="D25" s="76">
        <v>7352</v>
      </c>
    </row>
    <row r="26" spans="1:4" x14ac:dyDescent="0.3">
      <c r="A26" s="75">
        <v>44919</v>
      </c>
      <c r="B26" s="76">
        <v>7313118</v>
      </c>
      <c r="C26" s="76">
        <v>3192</v>
      </c>
      <c r="D26" s="76">
        <v>3192</v>
      </c>
    </row>
    <row r="27" spans="1:4" x14ac:dyDescent="0.3">
      <c r="A27" s="75">
        <v>44920</v>
      </c>
      <c r="B27" s="76">
        <v>7315924</v>
      </c>
      <c r="C27" s="76">
        <v>2806</v>
      </c>
      <c r="D27" s="76">
        <v>2806</v>
      </c>
    </row>
    <row r="28" spans="1:4" x14ac:dyDescent="0.3">
      <c r="A28" s="75">
        <v>44921</v>
      </c>
      <c r="B28" s="76">
        <v>7315924</v>
      </c>
      <c r="C28" s="76">
        <v>0</v>
      </c>
      <c r="D28" s="76">
        <v>0</v>
      </c>
    </row>
    <row r="29" spans="1:4" x14ac:dyDescent="0.3">
      <c r="A29" s="75">
        <v>44922</v>
      </c>
      <c r="B29" s="76">
        <v>7321389</v>
      </c>
      <c r="C29" s="76">
        <v>5465</v>
      </c>
      <c r="D29" s="76">
        <v>5465</v>
      </c>
    </row>
    <row r="30" spans="1:4" x14ac:dyDescent="0.3">
      <c r="A30" s="75">
        <v>44923</v>
      </c>
      <c r="B30" s="76">
        <v>7321789</v>
      </c>
      <c r="C30" s="76">
        <v>400</v>
      </c>
      <c r="D30" s="76">
        <v>400</v>
      </c>
    </row>
    <row r="31" spans="1:4" x14ac:dyDescent="0.3">
      <c r="A31" s="75">
        <v>44924</v>
      </c>
      <c r="B31" s="76">
        <v>7330191</v>
      </c>
      <c r="C31" s="76">
        <v>8402</v>
      </c>
      <c r="D31" s="76">
        <v>8402</v>
      </c>
    </row>
    <row r="32" spans="1:4" x14ac:dyDescent="0.3">
      <c r="A32" s="75">
        <v>44925</v>
      </c>
      <c r="B32" s="76">
        <v>7337650</v>
      </c>
      <c r="C32" s="76">
        <v>7459</v>
      </c>
      <c r="D32" s="76">
        <v>7459</v>
      </c>
    </row>
    <row r="33" spans="1:4" x14ac:dyDescent="0.3">
      <c r="A33" s="75">
        <v>44926</v>
      </c>
      <c r="B33" s="76">
        <v>7349686</v>
      </c>
      <c r="C33" s="76">
        <v>12036</v>
      </c>
      <c r="D33" s="76">
        <v>12036</v>
      </c>
    </row>
    <row r="34" spans="1:4" x14ac:dyDescent="0.3">
      <c r="A34" s="77" t="s">
        <v>96</v>
      </c>
      <c r="B34" s="71"/>
      <c r="C34" s="71"/>
      <c r="D34" s="78">
        <f>SUM(D3:D33)</f>
        <v>250759</v>
      </c>
    </row>
    <row r="35" spans="1:4" x14ac:dyDescent="0.3">
      <c r="A35" s="77" t="s">
        <v>97</v>
      </c>
      <c r="B35" s="71"/>
      <c r="C35" s="71"/>
      <c r="D35" s="78">
        <f>ROUND(AVERAGE(D3:D33),0)</f>
        <v>8089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9235-3411-4473-8B76-BDECB6B54D40}">
  <dimension ref="A1:Z34"/>
  <sheetViews>
    <sheetView workbookViewId="0">
      <selection activeCell="I26" sqref="I26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_xlfn.CONCAT(TEXT(OFFSET(A2,2,0), "MMMM YYYY"), " Daily Flow")</f>
        <v>November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44866</v>
      </c>
      <c r="B3" s="76">
        <v>6804785</v>
      </c>
      <c r="C3" s="76">
        <v>9197</v>
      </c>
      <c r="D3" s="76">
        <v>9197</v>
      </c>
    </row>
    <row r="4" spans="1:4" x14ac:dyDescent="0.3">
      <c r="A4" s="75">
        <v>44867</v>
      </c>
      <c r="B4" s="76">
        <v>6813329</v>
      </c>
      <c r="C4" s="76">
        <v>8544</v>
      </c>
      <c r="D4" s="76">
        <v>8544</v>
      </c>
    </row>
    <row r="5" spans="1:4" x14ac:dyDescent="0.3">
      <c r="A5" s="75">
        <v>44868</v>
      </c>
      <c r="B5" s="76">
        <v>6822504</v>
      </c>
      <c r="C5" s="76">
        <v>9175</v>
      </c>
      <c r="D5" s="76">
        <v>9175</v>
      </c>
    </row>
    <row r="6" spans="1:4" x14ac:dyDescent="0.3">
      <c r="A6" s="75">
        <v>44869</v>
      </c>
      <c r="B6" s="76">
        <v>6832137</v>
      </c>
      <c r="C6" s="76">
        <v>9633</v>
      </c>
      <c r="D6" s="76">
        <v>9633</v>
      </c>
    </row>
    <row r="7" spans="1:4" x14ac:dyDescent="0.3">
      <c r="A7" s="75">
        <v>44870</v>
      </c>
      <c r="B7" s="76">
        <v>6843130</v>
      </c>
      <c r="C7" s="76">
        <v>10993</v>
      </c>
      <c r="D7" s="76">
        <v>10993</v>
      </c>
    </row>
    <row r="8" spans="1:4" x14ac:dyDescent="0.3">
      <c r="A8" s="75">
        <v>44871</v>
      </c>
      <c r="B8" s="76">
        <v>6843130</v>
      </c>
      <c r="C8" s="76">
        <v>0</v>
      </c>
      <c r="D8" s="76">
        <v>0</v>
      </c>
    </row>
    <row r="9" spans="1:4" x14ac:dyDescent="0.3">
      <c r="A9" s="75">
        <v>44872</v>
      </c>
      <c r="B9" s="76">
        <v>6849032</v>
      </c>
      <c r="C9" s="76">
        <v>5902</v>
      </c>
      <c r="D9" s="76">
        <v>5902</v>
      </c>
    </row>
    <row r="10" spans="1:4" x14ac:dyDescent="0.3">
      <c r="A10" s="75">
        <v>44873</v>
      </c>
      <c r="B10" s="76">
        <v>6860986</v>
      </c>
      <c r="C10" s="76">
        <v>11954</v>
      </c>
      <c r="D10" s="76">
        <v>11954</v>
      </c>
    </row>
    <row r="11" spans="1:4" x14ac:dyDescent="0.3">
      <c r="A11" s="75">
        <v>44874</v>
      </c>
      <c r="B11" s="76">
        <v>6872734</v>
      </c>
      <c r="C11" s="76">
        <v>11748</v>
      </c>
      <c r="D11" s="76">
        <v>11748</v>
      </c>
    </row>
    <row r="12" spans="1:4" x14ac:dyDescent="0.3">
      <c r="A12" s="75">
        <v>44875</v>
      </c>
      <c r="B12" s="76">
        <v>6883751</v>
      </c>
      <c r="C12" s="76">
        <v>11017</v>
      </c>
      <c r="D12" s="76">
        <v>11017</v>
      </c>
    </row>
    <row r="13" spans="1:4" x14ac:dyDescent="0.3">
      <c r="A13" s="75">
        <v>44876</v>
      </c>
      <c r="B13" s="76">
        <v>6891492</v>
      </c>
      <c r="C13" s="76">
        <v>7741</v>
      </c>
      <c r="D13" s="76">
        <v>7741</v>
      </c>
    </row>
    <row r="14" spans="1:4" x14ac:dyDescent="0.3">
      <c r="A14" s="75">
        <v>44877</v>
      </c>
      <c r="B14" s="76">
        <v>6897463</v>
      </c>
      <c r="C14" s="76">
        <v>5971</v>
      </c>
      <c r="D14" s="76">
        <v>5971</v>
      </c>
    </row>
    <row r="15" spans="1:4" x14ac:dyDescent="0.3">
      <c r="A15" s="75">
        <v>44878</v>
      </c>
      <c r="B15" s="76">
        <v>6897463</v>
      </c>
      <c r="C15" s="76">
        <v>0</v>
      </c>
      <c r="D15" s="76">
        <v>0</v>
      </c>
    </row>
    <row r="16" spans="1:4" x14ac:dyDescent="0.3">
      <c r="A16" s="75">
        <v>44879</v>
      </c>
      <c r="B16" s="76">
        <v>6905751</v>
      </c>
      <c r="C16" s="76">
        <v>8288</v>
      </c>
      <c r="D16" s="76">
        <v>8288</v>
      </c>
    </row>
    <row r="17" spans="1:4" x14ac:dyDescent="0.3">
      <c r="A17" s="75">
        <v>44880</v>
      </c>
      <c r="B17" s="76">
        <v>6915370</v>
      </c>
      <c r="C17" s="76">
        <v>9619</v>
      </c>
      <c r="D17" s="76">
        <v>9619</v>
      </c>
    </row>
    <row r="18" spans="1:4" x14ac:dyDescent="0.3">
      <c r="A18" s="75">
        <v>44881</v>
      </c>
      <c r="B18" s="76">
        <v>6923532</v>
      </c>
      <c r="C18" s="76">
        <v>8162</v>
      </c>
      <c r="D18" s="76">
        <v>8162</v>
      </c>
    </row>
    <row r="19" spans="1:4" x14ac:dyDescent="0.3">
      <c r="A19" s="75">
        <v>44882</v>
      </c>
      <c r="B19" s="76">
        <v>6936691</v>
      </c>
      <c r="C19" s="76">
        <v>13159</v>
      </c>
      <c r="D19" s="76">
        <v>13159</v>
      </c>
    </row>
    <row r="20" spans="1:4" x14ac:dyDescent="0.3">
      <c r="A20" s="75">
        <v>44883</v>
      </c>
      <c r="B20" s="76">
        <v>6950051</v>
      </c>
      <c r="C20" s="76">
        <v>13360</v>
      </c>
      <c r="D20" s="76">
        <v>13360</v>
      </c>
    </row>
    <row r="21" spans="1:4" x14ac:dyDescent="0.3">
      <c r="A21" s="75">
        <v>44884</v>
      </c>
      <c r="B21" s="76">
        <v>6964648</v>
      </c>
      <c r="C21" s="76">
        <v>14597</v>
      </c>
      <c r="D21" s="76">
        <v>14597</v>
      </c>
    </row>
    <row r="22" spans="1:4" x14ac:dyDescent="0.3">
      <c r="A22" s="75">
        <v>44885</v>
      </c>
      <c r="B22" s="76">
        <v>6973486</v>
      </c>
      <c r="C22" s="76">
        <v>8838</v>
      </c>
      <c r="D22" s="76">
        <v>8838</v>
      </c>
    </row>
    <row r="23" spans="1:4" x14ac:dyDescent="0.3">
      <c r="A23" s="75">
        <v>44886</v>
      </c>
      <c r="B23" s="76">
        <v>6978164</v>
      </c>
      <c r="C23" s="76">
        <v>4678</v>
      </c>
      <c r="D23" s="76">
        <v>4678</v>
      </c>
    </row>
    <row r="24" spans="1:4" x14ac:dyDescent="0.3">
      <c r="A24" s="75">
        <v>44887</v>
      </c>
      <c r="B24" s="76">
        <v>6988406</v>
      </c>
      <c r="C24" s="76">
        <v>10242</v>
      </c>
      <c r="D24" s="76">
        <v>10242</v>
      </c>
    </row>
    <row r="25" spans="1:4" x14ac:dyDescent="0.3">
      <c r="A25" s="75">
        <v>44888</v>
      </c>
      <c r="B25" s="76">
        <v>7001817</v>
      </c>
      <c r="C25" s="76">
        <v>13411</v>
      </c>
      <c r="D25" s="76">
        <v>13411</v>
      </c>
    </row>
    <row r="26" spans="1:4" x14ac:dyDescent="0.3">
      <c r="A26" s="75">
        <v>44889</v>
      </c>
      <c r="B26" s="76">
        <v>7016353</v>
      </c>
      <c r="C26" s="76">
        <v>14536</v>
      </c>
      <c r="D26" s="76">
        <v>14536</v>
      </c>
    </row>
    <row r="27" spans="1:4" x14ac:dyDescent="0.3">
      <c r="A27" s="75">
        <v>44890</v>
      </c>
      <c r="B27" s="76">
        <v>7029867</v>
      </c>
      <c r="C27" s="76">
        <v>13514</v>
      </c>
      <c r="D27" s="76">
        <v>13514</v>
      </c>
    </row>
    <row r="28" spans="1:4" x14ac:dyDescent="0.3">
      <c r="A28" s="75">
        <v>44891</v>
      </c>
      <c r="B28" s="76">
        <v>7043935</v>
      </c>
      <c r="C28" s="76">
        <v>14068</v>
      </c>
      <c r="D28" s="76">
        <v>14068</v>
      </c>
    </row>
    <row r="29" spans="1:4" x14ac:dyDescent="0.3">
      <c r="A29" s="75">
        <v>44892</v>
      </c>
      <c r="B29" s="76">
        <v>7056573</v>
      </c>
      <c r="C29" s="76">
        <v>12638</v>
      </c>
      <c r="D29" s="76">
        <v>12638</v>
      </c>
    </row>
    <row r="30" spans="1:4" x14ac:dyDescent="0.3">
      <c r="A30" s="75">
        <v>44893</v>
      </c>
      <c r="B30" s="76">
        <v>7069443</v>
      </c>
      <c r="C30" s="76">
        <v>12870</v>
      </c>
      <c r="D30" s="76">
        <v>12870</v>
      </c>
    </row>
    <row r="31" spans="1:4" x14ac:dyDescent="0.3">
      <c r="A31" s="75">
        <v>44894</v>
      </c>
      <c r="B31" s="76">
        <v>7081737</v>
      </c>
      <c r="C31" s="76">
        <v>12294</v>
      </c>
      <c r="D31" s="76">
        <v>12294</v>
      </c>
    </row>
    <row r="32" spans="1:4" x14ac:dyDescent="0.3">
      <c r="A32" s="75">
        <v>44895</v>
      </c>
      <c r="B32" s="76">
        <v>7098927</v>
      </c>
      <c r="C32" s="76">
        <v>17190</v>
      </c>
      <c r="D32" s="76">
        <v>17190</v>
      </c>
    </row>
    <row r="33" spans="1:4" x14ac:dyDescent="0.3">
      <c r="A33" s="77" t="s">
        <v>96</v>
      </c>
      <c r="B33" s="71"/>
      <c r="C33" s="71"/>
      <c r="D33" s="78">
        <f>SUM(D3:D32)</f>
        <v>303339</v>
      </c>
    </row>
    <row r="34" spans="1:4" x14ac:dyDescent="0.3">
      <c r="A34" s="77" t="s">
        <v>97</v>
      </c>
      <c r="B34" s="71"/>
      <c r="C34" s="71"/>
      <c r="D34" s="78">
        <f>ROUND(AVERAGE(D3:D32),0)</f>
        <v>10111</v>
      </c>
    </row>
  </sheetData>
  <mergeCells count="3">
    <mergeCell ref="A1:D1"/>
    <mergeCell ref="A33:C33"/>
    <mergeCell ref="A34:C3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1220-97C2-438C-96AD-A67D8A445542}">
  <dimension ref="A1:Z6"/>
  <sheetViews>
    <sheetView workbookViewId="0">
      <selection activeCell="B4" sqref="B4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January 1900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44866</v>
      </c>
      <c r="B3" s="76">
        <v>6804785</v>
      </c>
      <c r="C3" s="76">
        <v>9197</v>
      </c>
      <c r="D3" s="76">
        <v>9197</v>
      </c>
    </row>
    <row r="4" spans="1:4" x14ac:dyDescent="0.3">
      <c r="A4" s="75">
        <v>44867</v>
      </c>
      <c r="B4" s="76">
        <v>6808868</v>
      </c>
      <c r="C4" s="76">
        <v>4083</v>
      </c>
      <c r="D4" s="76">
        <v>4083</v>
      </c>
    </row>
    <row r="5" spans="1:4" x14ac:dyDescent="0.3">
      <c r="A5" s="77" t="s">
        <v>96</v>
      </c>
      <c r="B5" s="71"/>
      <c r="C5" s="71"/>
      <c r="D5" s="78">
        <f>SUM(D3:D4)</f>
        <v>13280</v>
      </c>
    </row>
    <row r="6" spans="1:4" x14ac:dyDescent="0.3">
      <c r="A6" s="77" t="s">
        <v>97</v>
      </c>
      <c r="B6" s="71"/>
      <c r="C6" s="71"/>
      <c r="D6" s="78">
        <f>ROUND(AVERAGE(D3:D4),0)</f>
        <v>6640</v>
      </c>
    </row>
  </sheetData>
  <mergeCells count="3">
    <mergeCell ref="A1:D1"/>
    <mergeCell ref="A5:C5"/>
    <mergeCell ref="A6:C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BDC8-721A-43F6-A699-2A3A57C77E57}">
  <dimension ref="A1:Z35"/>
  <sheetViews>
    <sheetView workbookViewId="0">
      <selection activeCell="A24" sqref="A24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October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44835</v>
      </c>
      <c r="B3" s="76">
        <v>6478174</v>
      </c>
      <c r="C3" s="76">
        <v>8820</v>
      </c>
      <c r="D3" s="76">
        <v>8820</v>
      </c>
    </row>
    <row r="4" spans="1:4" x14ac:dyDescent="0.3">
      <c r="A4" s="75">
        <v>44836</v>
      </c>
      <c r="B4" s="76">
        <v>6486959</v>
      </c>
      <c r="C4" s="76">
        <v>8785</v>
      </c>
      <c r="D4" s="76">
        <v>8785</v>
      </c>
    </row>
    <row r="5" spans="1:4" x14ac:dyDescent="0.3">
      <c r="A5" s="75">
        <v>44837</v>
      </c>
      <c r="B5" s="76">
        <v>6495417</v>
      </c>
      <c r="C5" s="76">
        <v>8458</v>
      </c>
      <c r="D5" s="76">
        <v>8458</v>
      </c>
    </row>
    <row r="6" spans="1:4" x14ac:dyDescent="0.3">
      <c r="A6" s="75">
        <v>44838</v>
      </c>
      <c r="B6" s="76">
        <v>6503778</v>
      </c>
      <c r="C6" s="76">
        <v>8361</v>
      </c>
      <c r="D6" s="76">
        <v>8361</v>
      </c>
    </row>
    <row r="7" spans="1:4" x14ac:dyDescent="0.3">
      <c r="A7" s="75">
        <v>44839</v>
      </c>
      <c r="B7" s="76">
        <v>6520595</v>
      </c>
      <c r="C7" s="76">
        <v>16817</v>
      </c>
      <c r="D7" s="76">
        <v>16817</v>
      </c>
    </row>
    <row r="8" spans="1:4" x14ac:dyDescent="0.3">
      <c r="A8" s="75">
        <v>44840</v>
      </c>
      <c r="B8" s="76">
        <v>6536993</v>
      </c>
      <c r="C8" s="76">
        <v>16398</v>
      </c>
      <c r="D8" s="76">
        <v>16398</v>
      </c>
    </row>
    <row r="9" spans="1:4" x14ac:dyDescent="0.3">
      <c r="A9" s="75">
        <v>44841</v>
      </c>
      <c r="B9" s="76">
        <v>6561205</v>
      </c>
      <c r="C9" s="76">
        <v>24212</v>
      </c>
      <c r="D9" s="76">
        <v>24212</v>
      </c>
    </row>
    <row r="10" spans="1:4" x14ac:dyDescent="0.3">
      <c r="A10" s="75">
        <v>44842</v>
      </c>
      <c r="B10" s="76">
        <v>6582833</v>
      </c>
      <c r="C10" s="76">
        <v>21628</v>
      </c>
      <c r="D10" s="76">
        <v>21628</v>
      </c>
    </row>
    <row r="11" spans="1:4" x14ac:dyDescent="0.3">
      <c r="A11" s="75">
        <v>44843</v>
      </c>
      <c r="B11" s="76">
        <v>6598961</v>
      </c>
      <c r="C11" s="76">
        <v>16128</v>
      </c>
      <c r="D11" s="76">
        <v>16128</v>
      </c>
    </row>
    <row r="12" spans="1:4" x14ac:dyDescent="0.3">
      <c r="A12" s="75">
        <v>44844</v>
      </c>
      <c r="B12" s="76">
        <v>6614039</v>
      </c>
      <c r="C12" s="76">
        <v>15078</v>
      </c>
      <c r="D12" s="76">
        <v>15078</v>
      </c>
    </row>
    <row r="13" spans="1:4" x14ac:dyDescent="0.3">
      <c r="A13" s="75">
        <v>44845</v>
      </c>
      <c r="B13" s="76">
        <v>6628048</v>
      </c>
      <c r="C13" s="76">
        <v>14009</v>
      </c>
      <c r="D13" s="76">
        <v>14009</v>
      </c>
    </row>
    <row r="14" spans="1:4" x14ac:dyDescent="0.3">
      <c r="A14" s="75">
        <v>44846</v>
      </c>
      <c r="B14" s="76">
        <v>6639582</v>
      </c>
      <c r="C14" s="76">
        <v>11534</v>
      </c>
      <c r="D14" s="76">
        <v>11534</v>
      </c>
    </row>
    <row r="15" spans="1:4" x14ac:dyDescent="0.3">
      <c r="A15" s="75">
        <v>44847</v>
      </c>
      <c r="B15" s="76">
        <v>6651154</v>
      </c>
      <c r="C15" s="76">
        <v>11572</v>
      </c>
      <c r="D15" s="76">
        <v>11572</v>
      </c>
    </row>
    <row r="16" spans="1:4" x14ac:dyDescent="0.3">
      <c r="A16" s="75">
        <v>44848</v>
      </c>
      <c r="B16" s="76">
        <v>6663302</v>
      </c>
      <c r="C16" s="76">
        <v>12148</v>
      </c>
      <c r="D16" s="76">
        <v>12148</v>
      </c>
    </row>
    <row r="17" spans="1:4" x14ac:dyDescent="0.3">
      <c r="A17" s="75">
        <v>44849</v>
      </c>
      <c r="B17" s="76">
        <v>6674967</v>
      </c>
      <c r="C17" s="76">
        <v>11665</v>
      </c>
      <c r="D17" s="76">
        <v>11665</v>
      </c>
    </row>
    <row r="18" spans="1:4" x14ac:dyDescent="0.3">
      <c r="A18" s="75">
        <v>44850</v>
      </c>
      <c r="B18" s="76">
        <v>6682339</v>
      </c>
      <c r="C18" s="76">
        <v>7372</v>
      </c>
      <c r="D18" s="76">
        <v>7372</v>
      </c>
    </row>
    <row r="19" spans="1:4" x14ac:dyDescent="0.3">
      <c r="A19" s="75">
        <v>44851</v>
      </c>
      <c r="B19" s="76">
        <v>6686535</v>
      </c>
      <c r="C19" s="76">
        <v>4196</v>
      </c>
      <c r="D19" s="76">
        <v>4196</v>
      </c>
    </row>
    <row r="20" spans="1:4" x14ac:dyDescent="0.3">
      <c r="A20" s="75">
        <v>44852</v>
      </c>
      <c r="B20" s="76">
        <v>6697868</v>
      </c>
      <c r="C20" s="76">
        <v>11333</v>
      </c>
      <c r="D20" s="76">
        <v>11333</v>
      </c>
    </row>
    <row r="21" spans="1:4" x14ac:dyDescent="0.3">
      <c r="A21" s="75">
        <v>44853</v>
      </c>
      <c r="B21" s="76">
        <v>6706920</v>
      </c>
      <c r="C21" s="76">
        <v>9052</v>
      </c>
      <c r="D21" s="76">
        <v>9052</v>
      </c>
    </row>
    <row r="22" spans="1:4" x14ac:dyDescent="0.3">
      <c r="A22" s="75">
        <v>44854</v>
      </c>
      <c r="B22" s="76">
        <v>6717525</v>
      </c>
      <c r="C22" s="76">
        <v>10605</v>
      </c>
      <c r="D22" s="76">
        <v>10605</v>
      </c>
    </row>
    <row r="23" spans="1:4" x14ac:dyDescent="0.3">
      <c r="A23" s="75">
        <v>44855</v>
      </c>
      <c r="B23" s="76">
        <v>6728189</v>
      </c>
      <c r="C23" s="76">
        <v>10664</v>
      </c>
      <c r="D23" s="76">
        <v>10664</v>
      </c>
    </row>
    <row r="24" spans="1:4" x14ac:dyDescent="0.3">
      <c r="A24" s="75">
        <v>44856</v>
      </c>
      <c r="B24" s="76">
        <v>6733539</v>
      </c>
      <c r="C24" s="76">
        <v>5350</v>
      </c>
      <c r="D24" s="76">
        <v>5350</v>
      </c>
    </row>
    <row r="25" spans="1:4" x14ac:dyDescent="0.3">
      <c r="A25" s="75">
        <v>44857</v>
      </c>
      <c r="B25" s="76">
        <v>6736646</v>
      </c>
      <c r="C25" s="76">
        <v>3107</v>
      </c>
      <c r="D25" s="76">
        <v>3107</v>
      </c>
    </row>
    <row r="26" spans="1:4" x14ac:dyDescent="0.3">
      <c r="A26" s="75">
        <v>44858</v>
      </c>
      <c r="B26" s="76">
        <v>6746061</v>
      </c>
      <c r="C26" s="76">
        <v>9415</v>
      </c>
      <c r="D26" s="76">
        <v>9415</v>
      </c>
    </row>
    <row r="27" spans="1:4" x14ac:dyDescent="0.3">
      <c r="A27" s="75">
        <v>44859</v>
      </c>
      <c r="B27" s="76">
        <v>6755730</v>
      </c>
      <c r="C27" s="76">
        <v>9669</v>
      </c>
      <c r="D27" s="76">
        <v>9669</v>
      </c>
    </row>
    <row r="28" spans="1:4" x14ac:dyDescent="0.3">
      <c r="A28" s="75">
        <v>44860</v>
      </c>
      <c r="B28" s="76">
        <v>6765449</v>
      </c>
      <c r="C28" s="76">
        <v>9719</v>
      </c>
      <c r="D28" s="76">
        <v>9719</v>
      </c>
    </row>
    <row r="29" spans="1:4" x14ac:dyDescent="0.3">
      <c r="A29" s="75">
        <v>44861</v>
      </c>
      <c r="B29" s="76">
        <v>6774609</v>
      </c>
      <c r="C29" s="76">
        <v>9160</v>
      </c>
      <c r="D29" s="76">
        <v>9160</v>
      </c>
    </row>
    <row r="30" spans="1:4" x14ac:dyDescent="0.3">
      <c r="A30" s="75">
        <v>44862</v>
      </c>
      <c r="B30" s="76">
        <v>6783178</v>
      </c>
      <c r="C30" s="76">
        <v>8569</v>
      </c>
      <c r="D30" s="76">
        <v>8569</v>
      </c>
    </row>
    <row r="31" spans="1:4" x14ac:dyDescent="0.3">
      <c r="A31" s="75">
        <v>44863</v>
      </c>
      <c r="B31" s="76">
        <v>6791603</v>
      </c>
      <c r="C31" s="76">
        <v>8425</v>
      </c>
      <c r="D31" s="76">
        <v>8425</v>
      </c>
    </row>
    <row r="32" spans="1:4" x14ac:dyDescent="0.3">
      <c r="A32" s="75">
        <v>44864</v>
      </c>
      <c r="B32" s="76">
        <v>6791603</v>
      </c>
      <c r="C32" s="76">
        <v>0</v>
      </c>
      <c r="D32" s="76">
        <v>0</v>
      </c>
    </row>
    <row r="33" spans="1:4" x14ac:dyDescent="0.3">
      <c r="A33" s="75">
        <v>44865</v>
      </c>
      <c r="B33" s="76">
        <v>6795588</v>
      </c>
      <c r="C33" s="76">
        <v>3985</v>
      </c>
      <c r="D33" s="76">
        <v>3985</v>
      </c>
    </row>
    <row r="34" spans="1:4" x14ac:dyDescent="0.3">
      <c r="A34" s="77" t="s">
        <v>96</v>
      </c>
      <c r="B34" s="71"/>
      <c r="C34" s="71"/>
      <c r="D34" s="78">
        <f>SUM(D3:D33)</f>
        <v>326234</v>
      </c>
    </row>
    <row r="35" spans="1:4" x14ac:dyDescent="0.3">
      <c r="A35" s="77" t="s">
        <v>97</v>
      </c>
      <c r="B35" s="71"/>
      <c r="C35" s="71"/>
      <c r="D35" s="78">
        <f>ROUND(AVERAGE(D3:D33),0)</f>
        <v>10524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4794-9FF6-4D1B-AF75-D55572A76C69}">
  <dimension ref="A1:Z72"/>
  <sheetViews>
    <sheetView workbookViewId="0">
      <selection activeCell="F15" sqref="F15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September 2022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44805</v>
      </c>
      <c r="B3" s="76">
        <v>8632452</v>
      </c>
      <c r="C3" s="76">
        <v>15000</v>
      </c>
      <c r="D3" s="76">
        <v>9409878</v>
      </c>
      <c r="E3" s="76">
        <v>16800</v>
      </c>
      <c r="F3" s="76">
        <v>31800</v>
      </c>
    </row>
    <row r="4" spans="1:6" x14ac:dyDescent="0.3">
      <c r="A4" s="75">
        <v>44806</v>
      </c>
      <c r="B4" s="76">
        <v>8647452</v>
      </c>
      <c r="C4" s="76">
        <v>15000</v>
      </c>
      <c r="D4" s="76">
        <v>9426678</v>
      </c>
      <c r="E4" s="76">
        <v>16800</v>
      </c>
      <c r="F4" s="76">
        <v>31800</v>
      </c>
    </row>
    <row r="5" spans="1:6" x14ac:dyDescent="0.3">
      <c r="A5" s="75">
        <v>44807</v>
      </c>
      <c r="B5" s="76">
        <v>8660952</v>
      </c>
      <c r="C5" s="76">
        <v>13500</v>
      </c>
      <c r="D5" s="76">
        <v>9441798</v>
      </c>
      <c r="E5" s="76">
        <v>15120</v>
      </c>
      <c r="F5" s="76">
        <v>28620</v>
      </c>
    </row>
    <row r="6" spans="1:6" x14ac:dyDescent="0.3">
      <c r="A6" s="75">
        <v>44808</v>
      </c>
      <c r="B6" s="76">
        <v>8662827</v>
      </c>
      <c r="C6" s="76">
        <v>1875</v>
      </c>
      <c r="D6" s="76">
        <v>9444318</v>
      </c>
      <c r="E6" s="76">
        <v>2520</v>
      </c>
      <c r="F6" s="76">
        <v>4395</v>
      </c>
    </row>
    <row r="7" spans="1:6" x14ac:dyDescent="0.3">
      <c r="A7" s="75">
        <v>44809</v>
      </c>
      <c r="B7" s="76">
        <v>8662827</v>
      </c>
      <c r="C7" s="76">
        <v>0</v>
      </c>
      <c r="D7" s="76">
        <v>9444318</v>
      </c>
      <c r="E7" s="76">
        <v>0</v>
      </c>
      <c r="F7" s="76">
        <v>0</v>
      </c>
    </row>
    <row r="8" spans="1:6" x14ac:dyDescent="0.3">
      <c r="A8" s="75">
        <v>44810</v>
      </c>
      <c r="B8" s="76">
        <v>8674077</v>
      </c>
      <c r="C8" s="76">
        <v>11250</v>
      </c>
      <c r="D8" s="76">
        <v>9456498</v>
      </c>
      <c r="E8" s="76">
        <v>12180</v>
      </c>
      <c r="F8" s="76">
        <v>23430</v>
      </c>
    </row>
    <row r="9" spans="1:6" x14ac:dyDescent="0.3">
      <c r="A9" s="75">
        <v>44811</v>
      </c>
      <c r="B9" s="76">
        <v>8688610</v>
      </c>
      <c r="C9" s="76">
        <v>14533</v>
      </c>
      <c r="D9" s="76">
        <v>9472050</v>
      </c>
      <c r="E9" s="76">
        <v>15552</v>
      </c>
      <c r="F9" s="76">
        <v>30085</v>
      </c>
    </row>
    <row r="10" spans="1:6" x14ac:dyDescent="0.3">
      <c r="A10" s="75">
        <v>44812</v>
      </c>
      <c r="B10" s="76">
        <v>8697885</v>
      </c>
      <c r="C10" s="76">
        <v>9275</v>
      </c>
      <c r="D10" s="76">
        <v>9482769</v>
      </c>
      <c r="E10" s="76">
        <v>10719</v>
      </c>
      <c r="F10" s="76">
        <v>19994</v>
      </c>
    </row>
    <row r="11" spans="1:6" x14ac:dyDescent="0.3">
      <c r="A11" s="75">
        <v>44813</v>
      </c>
      <c r="B11" s="76">
        <v>8707988</v>
      </c>
      <c r="C11" s="76">
        <v>10103</v>
      </c>
      <c r="D11" s="76">
        <v>9494109</v>
      </c>
      <c r="E11" s="76">
        <v>11340</v>
      </c>
      <c r="F11" s="76">
        <v>21443</v>
      </c>
    </row>
    <row r="12" spans="1:6" x14ac:dyDescent="0.3">
      <c r="A12" s="75">
        <v>44814</v>
      </c>
      <c r="B12" s="76">
        <v>8713238</v>
      </c>
      <c r="C12" s="76">
        <v>5250</v>
      </c>
      <c r="D12" s="76">
        <v>9499597</v>
      </c>
      <c r="E12" s="76">
        <v>5488</v>
      </c>
      <c r="F12" s="76">
        <v>10738</v>
      </c>
    </row>
    <row r="13" spans="1:6" x14ac:dyDescent="0.3">
      <c r="A13" s="75">
        <v>44815</v>
      </c>
      <c r="B13" s="76">
        <v>8713238</v>
      </c>
      <c r="C13" s="76">
        <v>0</v>
      </c>
      <c r="D13" s="76">
        <v>9499597</v>
      </c>
      <c r="E13" s="76">
        <v>0</v>
      </c>
      <c r="F13" s="76">
        <v>0</v>
      </c>
    </row>
    <row r="14" spans="1:6" x14ac:dyDescent="0.3">
      <c r="A14" s="75">
        <v>44816</v>
      </c>
      <c r="B14" s="76">
        <v>8719975</v>
      </c>
      <c r="C14" s="76">
        <v>6737</v>
      </c>
      <c r="D14" s="76">
        <v>9506737</v>
      </c>
      <c r="E14" s="76">
        <v>7140</v>
      </c>
      <c r="F14" s="76">
        <v>13877</v>
      </c>
    </row>
    <row r="15" spans="1:6" x14ac:dyDescent="0.3">
      <c r="A15" s="75">
        <v>44817</v>
      </c>
      <c r="B15" s="76">
        <v>8731638</v>
      </c>
      <c r="C15" s="76">
        <v>11663</v>
      </c>
      <c r="D15" s="76">
        <v>9520079</v>
      </c>
      <c r="E15" s="76">
        <v>13342</v>
      </c>
      <c r="F15" s="76">
        <v>25005</v>
      </c>
    </row>
    <row r="16" spans="1:6" x14ac:dyDescent="0.3">
      <c r="A16" s="75">
        <v>44818</v>
      </c>
      <c r="B16" s="76">
        <v>8743171</v>
      </c>
      <c r="C16" s="76">
        <v>11533</v>
      </c>
      <c r="D16" s="76">
        <v>9532661</v>
      </c>
      <c r="E16" s="76">
        <v>12582</v>
      </c>
      <c r="F16" s="76">
        <v>24115</v>
      </c>
    </row>
    <row r="17" spans="1:6" x14ac:dyDescent="0.3">
      <c r="A17" s="75">
        <v>44819</v>
      </c>
      <c r="B17" s="76">
        <v>8755960</v>
      </c>
      <c r="C17" s="76">
        <v>12789</v>
      </c>
      <c r="D17" s="76">
        <v>9547323</v>
      </c>
      <c r="E17" s="76">
        <v>14662</v>
      </c>
      <c r="F17" s="76">
        <v>27451</v>
      </c>
    </row>
    <row r="18" spans="1:6" x14ac:dyDescent="0.3">
      <c r="A18" s="75">
        <v>44820</v>
      </c>
      <c r="B18" s="76">
        <v>8770546</v>
      </c>
      <c r="C18" s="76">
        <v>14586</v>
      </c>
      <c r="D18" s="76">
        <v>9563694</v>
      </c>
      <c r="E18" s="76">
        <v>16371</v>
      </c>
      <c r="F18" s="76">
        <v>30957</v>
      </c>
    </row>
    <row r="19" spans="1:6" x14ac:dyDescent="0.3">
      <c r="A19" s="75">
        <v>44821</v>
      </c>
      <c r="B19" s="76">
        <v>8785546</v>
      </c>
      <c r="C19" s="76">
        <v>15000</v>
      </c>
      <c r="D19" s="76">
        <v>9580494</v>
      </c>
      <c r="E19" s="76">
        <v>16800</v>
      </c>
      <c r="F19" s="76">
        <v>31800</v>
      </c>
    </row>
    <row r="20" spans="1:6" x14ac:dyDescent="0.3">
      <c r="A20" s="75">
        <v>44822</v>
      </c>
      <c r="B20" s="76">
        <v>8804892</v>
      </c>
      <c r="C20" s="76">
        <v>19346</v>
      </c>
      <c r="D20" s="76">
        <v>9603174</v>
      </c>
      <c r="E20" s="76">
        <v>22680</v>
      </c>
      <c r="F20" s="76">
        <v>42026</v>
      </c>
    </row>
    <row r="21" spans="1:6" x14ac:dyDescent="0.3">
      <c r="A21" s="75">
        <v>44823</v>
      </c>
      <c r="B21" s="76">
        <v>8822785</v>
      </c>
      <c r="C21" s="76">
        <v>17893</v>
      </c>
      <c r="D21" s="76">
        <v>9622494</v>
      </c>
      <c r="E21" s="76">
        <v>19320</v>
      </c>
      <c r="F21" s="76">
        <v>37213</v>
      </c>
    </row>
    <row r="22" spans="1:6" x14ac:dyDescent="0.3">
      <c r="A22" s="75">
        <v>44824</v>
      </c>
      <c r="B22" s="76">
        <v>8841233</v>
      </c>
      <c r="C22" s="76">
        <v>18448</v>
      </c>
      <c r="D22" s="76">
        <v>9643494</v>
      </c>
      <c r="E22" s="76">
        <v>21000</v>
      </c>
      <c r="F22" s="76">
        <v>39448</v>
      </c>
    </row>
    <row r="23" spans="1:6" x14ac:dyDescent="0.3">
      <c r="A23" s="75">
        <v>44825</v>
      </c>
      <c r="B23" s="76">
        <v>8860588</v>
      </c>
      <c r="C23" s="76">
        <v>19355</v>
      </c>
      <c r="D23" s="76">
        <v>9669541</v>
      </c>
      <c r="E23" s="76">
        <v>26047</v>
      </c>
      <c r="F23" s="76">
        <v>45402</v>
      </c>
    </row>
    <row r="24" spans="1:6" x14ac:dyDescent="0.3">
      <c r="A24" s="75">
        <v>44826</v>
      </c>
      <c r="B24" s="76">
        <v>8884629</v>
      </c>
      <c r="C24" s="76">
        <v>24041</v>
      </c>
      <c r="D24" s="76">
        <v>9697702</v>
      </c>
      <c r="E24" s="76">
        <v>28161</v>
      </c>
      <c r="F24" s="76">
        <v>52202</v>
      </c>
    </row>
    <row r="25" spans="1:6" x14ac:dyDescent="0.3">
      <c r="A25" s="75">
        <v>44827</v>
      </c>
      <c r="B25" s="76">
        <v>8905579</v>
      </c>
      <c r="C25" s="76">
        <v>20950</v>
      </c>
      <c r="D25" s="76">
        <v>9720382</v>
      </c>
      <c r="E25" s="76">
        <v>22680</v>
      </c>
      <c r="F25" s="76">
        <v>43630</v>
      </c>
    </row>
    <row r="26" spans="1:6" x14ac:dyDescent="0.3">
      <c r="A26" s="75">
        <v>44828</v>
      </c>
      <c r="B26" s="76">
        <v>8925827</v>
      </c>
      <c r="C26" s="76">
        <v>20248</v>
      </c>
      <c r="D26" s="76">
        <v>9743092</v>
      </c>
      <c r="E26" s="76">
        <v>22710</v>
      </c>
      <c r="F26" s="76">
        <v>42958</v>
      </c>
    </row>
    <row r="27" spans="1:6" x14ac:dyDescent="0.3">
      <c r="A27" s="75">
        <v>44829</v>
      </c>
      <c r="B27" s="76">
        <v>8939702</v>
      </c>
      <c r="C27" s="76">
        <v>13875</v>
      </c>
      <c r="D27" s="76">
        <v>9758212</v>
      </c>
      <c r="E27" s="76">
        <v>15120</v>
      </c>
      <c r="F27" s="76">
        <v>28995</v>
      </c>
    </row>
    <row r="28" spans="1:6" x14ac:dyDescent="0.3">
      <c r="A28" s="75">
        <v>44830</v>
      </c>
      <c r="B28" s="76">
        <v>8954702</v>
      </c>
      <c r="C28" s="76">
        <v>15000</v>
      </c>
      <c r="D28" s="76">
        <v>9775012</v>
      </c>
      <c r="E28" s="76">
        <v>16800</v>
      </c>
      <c r="F28" s="76">
        <v>31800</v>
      </c>
    </row>
    <row r="29" spans="1:6" x14ac:dyDescent="0.3">
      <c r="A29" s="75">
        <v>44831</v>
      </c>
      <c r="B29" s="76">
        <v>8969702</v>
      </c>
      <c r="C29" s="76">
        <v>15000</v>
      </c>
      <c r="D29" s="76">
        <v>9791812</v>
      </c>
      <c r="E29" s="76">
        <v>16800</v>
      </c>
      <c r="F29" s="76">
        <v>31800</v>
      </c>
    </row>
    <row r="30" spans="1:6" x14ac:dyDescent="0.3">
      <c r="A30" s="75">
        <v>44832</v>
      </c>
      <c r="B30" s="76">
        <v>8984702</v>
      </c>
      <c r="C30" s="76">
        <v>15000</v>
      </c>
      <c r="D30" s="76">
        <v>9808612</v>
      </c>
      <c r="E30" s="76">
        <v>16800</v>
      </c>
      <c r="F30" s="76">
        <v>31800</v>
      </c>
    </row>
    <row r="31" spans="1:6" x14ac:dyDescent="0.3">
      <c r="A31" s="75">
        <v>44833</v>
      </c>
      <c r="B31" s="76">
        <v>8999702</v>
      </c>
      <c r="C31" s="76">
        <v>15000</v>
      </c>
      <c r="D31" s="76">
        <v>9825412</v>
      </c>
      <c r="E31" s="76">
        <v>16800</v>
      </c>
      <c r="F31" s="76">
        <v>31800</v>
      </c>
    </row>
    <row r="32" spans="1:6" x14ac:dyDescent="0.3">
      <c r="A32" s="75">
        <v>44834</v>
      </c>
      <c r="B32" s="76">
        <v>9014702</v>
      </c>
      <c r="C32" s="76">
        <v>15000</v>
      </c>
      <c r="D32" s="76">
        <v>9842212</v>
      </c>
      <c r="E32" s="76">
        <v>16800</v>
      </c>
      <c r="F32" s="76">
        <v>31800</v>
      </c>
    </row>
    <row r="33" spans="1:6" x14ac:dyDescent="0.3">
      <c r="A33" s="75">
        <v>44835</v>
      </c>
      <c r="B33" s="76">
        <v>9029702</v>
      </c>
      <c r="C33" s="76">
        <v>15000</v>
      </c>
      <c r="D33" s="76">
        <v>9859012</v>
      </c>
      <c r="E33" s="76">
        <v>16800</v>
      </c>
      <c r="F33" s="76">
        <v>31800</v>
      </c>
    </row>
    <row r="34" spans="1:6" x14ac:dyDescent="0.3">
      <c r="A34" s="75">
        <v>44836</v>
      </c>
      <c r="B34" s="76">
        <v>9044619</v>
      </c>
      <c r="C34" s="76">
        <v>14917</v>
      </c>
      <c r="D34" s="76">
        <v>9875812</v>
      </c>
      <c r="E34" s="76">
        <v>16800</v>
      </c>
      <c r="F34" s="76">
        <v>31717</v>
      </c>
    </row>
    <row r="35" spans="1:6" x14ac:dyDescent="0.3">
      <c r="A35" s="75">
        <v>44837</v>
      </c>
      <c r="B35" s="76">
        <v>9059415</v>
      </c>
      <c r="C35" s="76">
        <v>14796</v>
      </c>
      <c r="D35" s="76">
        <v>9892612</v>
      </c>
      <c r="E35" s="76">
        <v>16800</v>
      </c>
      <c r="F35" s="76">
        <v>31596</v>
      </c>
    </row>
    <row r="36" spans="1:6" x14ac:dyDescent="0.3">
      <c r="A36" s="75">
        <v>44838</v>
      </c>
      <c r="B36" s="76">
        <v>9074327</v>
      </c>
      <c r="C36" s="76">
        <v>14912</v>
      </c>
      <c r="D36" s="76">
        <v>9909412</v>
      </c>
      <c r="E36" s="76">
        <v>16800</v>
      </c>
      <c r="F36" s="76">
        <v>31712</v>
      </c>
    </row>
    <row r="37" spans="1:6" x14ac:dyDescent="0.3">
      <c r="A37" s="75">
        <v>44839</v>
      </c>
      <c r="B37" s="76">
        <v>9086333</v>
      </c>
      <c r="C37" s="76">
        <v>12006</v>
      </c>
      <c r="D37" s="76">
        <v>9940145</v>
      </c>
      <c r="E37" s="76">
        <v>30733</v>
      </c>
      <c r="F37" s="76">
        <v>42739</v>
      </c>
    </row>
    <row r="38" spans="1:6" x14ac:dyDescent="0.3">
      <c r="A38" s="75">
        <v>44840</v>
      </c>
      <c r="B38" s="76">
        <v>9086333</v>
      </c>
      <c r="C38" s="76">
        <v>0</v>
      </c>
      <c r="D38" s="76">
        <v>9958384</v>
      </c>
      <c r="E38" s="76">
        <v>18239</v>
      </c>
      <c r="F38" s="76">
        <v>18239</v>
      </c>
    </row>
    <row r="39" spans="1:6" x14ac:dyDescent="0.3">
      <c r="A39" s="75">
        <v>44841</v>
      </c>
      <c r="B39" s="76">
        <v>9086333</v>
      </c>
      <c r="C39" s="76">
        <v>0</v>
      </c>
      <c r="D39" s="76">
        <v>9987784</v>
      </c>
      <c r="E39" s="76">
        <v>29400</v>
      </c>
      <c r="F39" s="76">
        <v>29400</v>
      </c>
    </row>
    <row r="40" spans="1:6" x14ac:dyDescent="0.3">
      <c r="A40" s="75">
        <v>44842</v>
      </c>
      <c r="B40" s="76">
        <v>9086333</v>
      </c>
      <c r="C40" s="76">
        <v>0</v>
      </c>
      <c r="D40" s="76">
        <v>10014457</v>
      </c>
      <c r="E40" s="76">
        <v>26673</v>
      </c>
      <c r="F40" s="76">
        <v>26673</v>
      </c>
    </row>
    <row r="41" spans="1:6" x14ac:dyDescent="0.3">
      <c r="A41" s="75">
        <v>44843</v>
      </c>
      <c r="B41" s="76">
        <v>9086333</v>
      </c>
      <c r="C41" s="76">
        <v>0</v>
      </c>
      <c r="D41" s="76">
        <v>10035487</v>
      </c>
      <c r="E41" s="76">
        <v>21030</v>
      </c>
      <c r="F41" s="76">
        <v>21030</v>
      </c>
    </row>
    <row r="42" spans="1:6" x14ac:dyDescent="0.3">
      <c r="A42" s="75">
        <v>44844</v>
      </c>
      <c r="B42" s="76">
        <v>9086333</v>
      </c>
      <c r="C42" s="76">
        <v>0</v>
      </c>
      <c r="D42" s="76">
        <v>10056142</v>
      </c>
      <c r="E42" s="76">
        <v>20655</v>
      </c>
      <c r="F42" s="76">
        <v>20655</v>
      </c>
    </row>
    <row r="43" spans="1:6" x14ac:dyDescent="0.3">
      <c r="A43" s="75">
        <v>44845</v>
      </c>
      <c r="B43" s="76">
        <v>9086333</v>
      </c>
      <c r="C43" s="76">
        <v>0</v>
      </c>
      <c r="D43" s="76">
        <v>10076302</v>
      </c>
      <c r="E43" s="76">
        <v>20160</v>
      </c>
      <c r="F43" s="76">
        <v>20160</v>
      </c>
    </row>
    <row r="44" spans="1:6" x14ac:dyDescent="0.3">
      <c r="A44" s="75">
        <v>44846</v>
      </c>
      <c r="B44" s="76">
        <v>9086333</v>
      </c>
      <c r="C44" s="76">
        <v>0</v>
      </c>
      <c r="D44" s="76">
        <v>10093844</v>
      </c>
      <c r="E44" s="76">
        <v>17542</v>
      </c>
      <c r="F44" s="76">
        <v>17542</v>
      </c>
    </row>
    <row r="45" spans="1:6" x14ac:dyDescent="0.3">
      <c r="A45" s="75">
        <v>44847</v>
      </c>
      <c r="B45" s="76">
        <v>9086333</v>
      </c>
      <c r="C45" s="76">
        <v>0</v>
      </c>
      <c r="D45" s="76">
        <v>10111185</v>
      </c>
      <c r="E45" s="76">
        <v>17341</v>
      </c>
      <c r="F45" s="76">
        <v>17341</v>
      </c>
    </row>
    <row r="46" spans="1:6" x14ac:dyDescent="0.3">
      <c r="A46" s="75">
        <v>44848</v>
      </c>
      <c r="B46" s="76">
        <v>9086333</v>
      </c>
      <c r="C46" s="76">
        <v>0</v>
      </c>
      <c r="D46" s="76">
        <v>10130183</v>
      </c>
      <c r="E46" s="76">
        <v>18998</v>
      </c>
      <c r="F46" s="76">
        <v>18998</v>
      </c>
    </row>
    <row r="47" spans="1:6" x14ac:dyDescent="0.3">
      <c r="A47" s="75">
        <v>44849</v>
      </c>
      <c r="B47" s="76">
        <v>9086333</v>
      </c>
      <c r="C47" s="76">
        <v>0</v>
      </c>
      <c r="D47" s="76">
        <v>10149083</v>
      </c>
      <c r="E47" s="76">
        <v>18900</v>
      </c>
      <c r="F47" s="76">
        <v>18900</v>
      </c>
    </row>
    <row r="48" spans="1:6" x14ac:dyDescent="0.3">
      <c r="A48" s="75">
        <v>44850</v>
      </c>
      <c r="B48" s="76">
        <v>9086333</v>
      </c>
      <c r="C48" s="76">
        <v>0</v>
      </c>
      <c r="D48" s="76">
        <v>10160369</v>
      </c>
      <c r="E48" s="76">
        <v>11286</v>
      </c>
      <c r="F48" s="76">
        <v>11286</v>
      </c>
    </row>
    <row r="49" spans="1:6" x14ac:dyDescent="0.3">
      <c r="A49" s="75">
        <v>44851</v>
      </c>
      <c r="B49" s="76">
        <v>9086333</v>
      </c>
      <c r="C49" s="76">
        <v>0</v>
      </c>
      <c r="D49" s="76">
        <v>10166249</v>
      </c>
      <c r="E49" s="76">
        <v>5880</v>
      </c>
      <c r="F49" s="76">
        <v>5880</v>
      </c>
    </row>
    <row r="50" spans="1:6" x14ac:dyDescent="0.3">
      <c r="A50" s="75">
        <v>44852</v>
      </c>
      <c r="B50" s="76">
        <v>9086333</v>
      </c>
      <c r="C50" s="76">
        <v>0</v>
      </c>
      <c r="D50" s="76">
        <v>10185390</v>
      </c>
      <c r="E50" s="76">
        <v>19141</v>
      </c>
      <c r="F50" s="76">
        <v>19141</v>
      </c>
    </row>
    <row r="51" spans="1:6" x14ac:dyDescent="0.3">
      <c r="A51" s="75">
        <v>44853</v>
      </c>
      <c r="B51" s="76">
        <v>9086333</v>
      </c>
      <c r="C51" s="76">
        <v>0</v>
      </c>
      <c r="D51" s="76">
        <v>10200113</v>
      </c>
      <c r="E51" s="76">
        <v>14723</v>
      </c>
      <c r="F51" s="76">
        <v>14723</v>
      </c>
    </row>
    <row r="52" spans="1:6" x14ac:dyDescent="0.3">
      <c r="A52" s="75">
        <v>44854</v>
      </c>
      <c r="B52" s="76">
        <v>9086333</v>
      </c>
      <c r="C52" s="76">
        <v>0</v>
      </c>
      <c r="D52" s="76">
        <v>10217186</v>
      </c>
      <c r="E52" s="76">
        <v>17073</v>
      </c>
      <c r="F52" s="76">
        <v>17073</v>
      </c>
    </row>
    <row r="53" spans="1:6" x14ac:dyDescent="0.3">
      <c r="A53" s="75">
        <v>44855</v>
      </c>
      <c r="B53" s="76">
        <v>9086333</v>
      </c>
      <c r="C53" s="76">
        <v>0</v>
      </c>
      <c r="D53" s="76">
        <v>10234378</v>
      </c>
      <c r="E53" s="76">
        <v>17192</v>
      </c>
      <c r="F53" s="76">
        <v>17192</v>
      </c>
    </row>
    <row r="54" spans="1:6" x14ac:dyDescent="0.3">
      <c r="A54" s="75">
        <v>44856</v>
      </c>
      <c r="B54" s="76">
        <v>9086333</v>
      </c>
      <c r="C54" s="76">
        <v>0</v>
      </c>
      <c r="D54" s="76">
        <v>10243198</v>
      </c>
      <c r="E54" s="76">
        <v>8820</v>
      </c>
      <c r="F54" s="76">
        <v>8820</v>
      </c>
    </row>
    <row r="55" spans="1:6" x14ac:dyDescent="0.3">
      <c r="A55" s="75">
        <v>44857</v>
      </c>
      <c r="B55" s="76">
        <v>9086333</v>
      </c>
      <c r="C55" s="76">
        <v>0</v>
      </c>
      <c r="D55" s="76">
        <v>10248238</v>
      </c>
      <c r="E55" s="76">
        <v>5040</v>
      </c>
      <c r="F55" s="76">
        <v>5040</v>
      </c>
    </row>
    <row r="56" spans="1:6" x14ac:dyDescent="0.3">
      <c r="A56" s="75">
        <v>44858</v>
      </c>
      <c r="B56" s="76">
        <v>9086333</v>
      </c>
      <c r="C56" s="76">
        <v>0</v>
      </c>
      <c r="D56" s="76">
        <v>10263864</v>
      </c>
      <c r="E56" s="76">
        <v>15626</v>
      </c>
      <c r="F56" s="76">
        <v>15626</v>
      </c>
    </row>
    <row r="57" spans="1:6" x14ac:dyDescent="0.3">
      <c r="A57" s="75">
        <v>44859</v>
      </c>
      <c r="B57" s="76">
        <v>9086333</v>
      </c>
      <c r="C57" s="76">
        <v>0</v>
      </c>
      <c r="D57" s="76">
        <v>10280641</v>
      </c>
      <c r="E57" s="76">
        <v>16777</v>
      </c>
      <c r="F57" s="76">
        <v>16777</v>
      </c>
    </row>
    <row r="58" spans="1:6" x14ac:dyDescent="0.3">
      <c r="A58" s="75">
        <v>44860</v>
      </c>
      <c r="B58" s="76">
        <v>9086333</v>
      </c>
      <c r="C58" s="76">
        <v>0</v>
      </c>
      <c r="D58" s="76">
        <v>10298174</v>
      </c>
      <c r="E58" s="76">
        <v>17533</v>
      </c>
      <c r="F58" s="76">
        <v>17533</v>
      </c>
    </row>
    <row r="59" spans="1:6" x14ac:dyDescent="0.3">
      <c r="A59" s="75">
        <v>44861</v>
      </c>
      <c r="B59" s="76">
        <v>9086333</v>
      </c>
      <c r="C59" s="76">
        <v>0</v>
      </c>
      <c r="D59" s="76">
        <v>10315041</v>
      </c>
      <c r="E59" s="76">
        <v>16867</v>
      </c>
      <c r="F59" s="76">
        <v>16867</v>
      </c>
    </row>
    <row r="60" spans="1:6" x14ac:dyDescent="0.3">
      <c r="A60" s="75">
        <v>44862</v>
      </c>
      <c r="B60" s="76">
        <v>9086333</v>
      </c>
      <c r="C60" s="76">
        <v>0</v>
      </c>
      <c r="D60" s="76">
        <v>10330495</v>
      </c>
      <c r="E60" s="76">
        <v>15454</v>
      </c>
      <c r="F60" s="76">
        <v>15454</v>
      </c>
    </row>
    <row r="61" spans="1:6" x14ac:dyDescent="0.3">
      <c r="A61" s="75">
        <v>44863</v>
      </c>
      <c r="B61" s="76">
        <v>9086333</v>
      </c>
      <c r="C61" s="76">
        <v>0</v>
      </c>
      <c r="D61" s="76">
        <v>10346460</v>
      </c>
      <c r="E61" s="76">
        <v>15965</v>
      </c>
      <c r="F61" s="76">
        <v>15965</v>
      </c>
    </row>
    <row r="62" spans="1:6" x14ac:dyDescent="0.3">
      <c r="A62" s="75">
        <v>44864</v>
      </c>
      <c r="B62" s="76">
        <v>9086333</v>
      </c>
      <c r="C62" s="76">
        <v>0</v>
      </c>
      <c r="D62" s="76">
        <v>10346460</v>
      </c>
      <c r="E62" s="76">
        <v>0</v>
      </c>
      <c r="F62" s="76">
        <v>0</v>
      </c>
    </row>
    <row r="63" spans="1:6" x14ac:dyDescent="0.3">
      <c r="A63" s="75">
        <v>44865</v>
      </c>
      <c r="B63" s="76">
        <v>9086333</v>
      </c>
      <c r="C63" s="76">
        <v>0</v>
      </c>
      <c r="D63" s="76">
        <v>10353712</v>
      </c>
      <c r="E63" s="76">
        <v>7252</v>
      </c>
      <c r="F63" s="76">
        <v>7252</v>
      </c>
    </row>
    <row r="64" spans="1:6" x14ac:dyDescent="0.3">
      <c r="A64" s="75">
        <v>44866</v>
      </c>
      <c r="B64" s="76">
        <v>9086333</v>
      </c>
      <c r="C64" s="76">
        <v>0</v>
      </c>
      <c r="D64" s="76">
        <v>10371900</v>
      </c>
      <c r="E64" s="76">
        <v>18188</v>
      </c>
      <c r="F64" s="76">
        <v>18188</v>
      </c>
    </row>
    <row r="65" spans="1:6" x14ac:dyDescent="0.3">
      <c r="A65" s="75">
        <v>44867</v>
      </c>
      <c r="B65" s="76">
        <v>9086333</v>
      </c>
      <c r="C65" s="76">
        <v>0</v>
      </c>
      <c r="D65" s="76">
        <v>10387935</v>
      </c>
      <c r="E65" s="76">
        <v>16035</v>
      </c>
      <c r="F65" s="76">
        <v>16035</v>
      </c>
    </row>
    <row r="66" spans="1:6" x14ac:dyDescent="0.3">
      <c r="A66" s="75">
        <v>44868</v>
      </c>
      <c r="B66" s="76">
        <v>9086333</v>
      </c>
      <c r="C66" s="76">
        <v>0</v>
      </c>
      <c r="D66" s="76">
        <v>10404574</v>
      </c>
      <c r="E66" s="76">
        <v>16639</v>
      </c>
      <c r="F66" s="76">
        <v>16639</v>
      </c>
    </row>
    <row r="67" spans="1:6" x14ac:dyDescent="0.3">
      <c r="A67" s="75">
        <v>44869</v>
      </c>
      <c r="B67" s="76">
        <v>9086333</v>
      </c>
      <c r="C67" s="76">
        <v>0</v>
      </c>
      <c r="D67" s="76">
        <v>10421766</v>
      </c>
      <c r="E67" s="76">
        <v>17192</v>
      </c>
      <c r="F67" s="76">
        <v>17192</v>
      </c>
    </row>
    <row r="68" spans="1:6" x14ac:dyDescent="0.3">
      <c r="A68" s="75">
        <v>44870</v>
      </c>
      <c r="B68" s="76">
        <v>9086333</v>
      </c>
      <c r="C68" s="76">
        <v>0</v>
      </c>
      <c r="D68" s="76">
        <v>10439550</v>
      </c>
      <c r="E68" s="76">
        <v>17784</v>
      </c>
      <c r="F68" s="76">
        <v>17784</v>
      </c>
    </row>
    <row r="69" spans="1:6" x14ac:dyDescent="0.3">
      <c r="A69" s="75">
        <v>44871</v>
      </c>
      <c r="B69" s="76">
        <v>9086333</v>
      </c>
      <c r="C69" s="76">
        <v>0</v>
      </c>
      <c r="D69" s="76">
        <v>10439550</v>
      </c>
      <c r="E69" s="76">
        <v>0</v>
      </c>
      <c r="F69" s="76">
        <v>0</v>
      </c>
    </row>
    <row r="70" spans="1:6" x14ac:dyDescent="0.3">
      <c r="A70" s="75">
        <v>44872</v>
      </c>
      <c r="B70" s="76">
        <v>9086333</v>
      </c>
      <c r="C70" s="76">
        <v>0</v>
      </c>
      <c r="D70" s="76">
        <v>10443750</v>
      </c>
      <c r="E70" s="76">
        <v>4200</v>
      </c>
      <c r="F70" s="76">
        <v>4200</v>
      </c>
    </row>
    <row r="71" spans="1:6" x14ac:dyDescent="0.3">
      <c r="A71" s="77" t="s">
        <v>96</v>
      </c>
      <c r="B71" s="71"/>
      <c r="C71" s="71"/>
      <c r="D71" s="71"/>
      <c r="E71" s="71"/>
      <c r="F71" s="78">
        <f>SUM(F3:F70)</f>
        <v>1519553</v>
      </c>
    </row>
    <row r="72" spans="1:6" x14ac:dyDescent="0.3">
      <c r="A72" s="77" t="s">
        <v>97</v>
      </c>
      <c r="B72" s="71"/>
      <c r="C72" s="71"/>
      <c r="D72" s="71"/>
      <c r="E72" s="71"/>
      <c r="F72" s="78">
        <f>ROUND(AVERAGE(F3:F70),0)</f>
        <v>22346</v>
      </c>
    </row>
  </sheetData>
  <mergeCells count="3">
    <mergeCell ref="A1:F1"/>
    <mergeCell ref="A71:E71"/>
    <mergeCell ref="A72:E7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8C55-C30A-4CA3-81DB-A6A3527A56C1}">
  <dimension ref="A1:Z34"/>
  <sheetViews>
    <sheetView workbookViewId="0">
      <selection activeCell="J33" sqref="J33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September 2022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44805</v>
      </c>
      <c r="B3" s="76">
        <v>6382665</v>
      </c>
      <c r="C3" s="76">
        <v>4572</v>
      </c>
      <c r="D3" s="76">
        <v>6385269</v>
      </c>
      <c r="E3" s="76">
        <v>4584</v>
      </c>
      <c r="F3" s="76">
        <v>9156</v>
      </c>
    </row>
    <row r="4" spans="1:6" x14ac:dyDescent="0.3">
      <c r="A4" s="75">
        <v>44806</v>
      </c>
      <c r="B4" s="76">
        <v>6387607</v>
      </c>
      <c r="C4" s="76">
        <v>4942</v>
      </c>
      <c r="D4" s="76">
        <v>6390179</v>
      </c>
      <c r="E4" s="76">
        <v>4910</v>
      </c>
      <c r="F4" s="76">
        <v>9852</v>
      </c>
    </row>
    <row r="5" spans="1:6" x14ac:dyDescent="0.3">
      <c r="A5" s="75">
        <v>44807</v>
      </c>
      <c r="B5" s="76">
        <v>6390479</v>
      </c>
      <c r="C5" s="76">
        <v>2872</v>
      </c>
      <c r="D5" s="76">
        <v>6392984</v>
      </c>
      <c r="E5" s="76">
        <v>2805</v>
      </c>
      <c r="F5" s="76">
        <v>5677</v>
      </c>
    </row>
    <row r="6" spans="1:6" x14ac:dyDescent="0.3">
      <c r="A6" s="75">
        <v>44808</v>
      </c>
      <c r="B6" s="76">
        <v>6390567</v>
      </c>
      <c r="C6" s="76">
        <v>88</v>
      </c>
      <c r="D6" s="76">
        <v>6393094</v>
      </c>
      <c r="E6" s="76">
        <v>110</v>
      </c>
      <c r="F6" s="76">
        <v>198</v>
      </c>
    </row>
    <row r="7" spans="1:6" x14ac:dyDescent="0.3">
      <c r="A7" s="75">
        <v>44809</v>
      </c>
      <c r="B7" s="76">
        <v>6390656</v>
      </c>
      <c r="C7" s="76">
        <v>89</v>
      </c>
      <c r="D7" s="76">
        <v>6393208</v>
      </c>
      <c r="E7" s="76">
        <v>114</v>
      </c>
      <c r="F7" s="76">
        <v>203</v>
      </c>
    </row>
    <row r="8" spans="1:6" x14ac:dyDescent="0.3">
      <c r="A8" s="75">
        <v>44810</v>
      </c>
      <c r="B8" s="76">
        <v>6395136</v>
      </c>
      <c r="C8" s="76">
        <v>4480</v>
      </c>
      <c r="D8" s="76">
        <v>6397313</v>
      </c>
      <c r="E8" s="76">
        <v>4105</v>
      </c>
      <c r="F8" s="76">
        <v>8585</v>
      </c>
    </row>
    <row r="9" spans="1:6" x14ac:dyDescent="0.3">
      <c r="A9" s="75">
        <v>44811</v>
      </c>
      <c r="B9" s="76">
        <v>6400217</v>
      </c>
      <c r="C9" s="76">
        <v>5081</v>
      </c>
      <c r="D9" s="76">
        <v>6402707</v>
      </c>
      <c r="E9" s="76">
        <v>5394</v>
      </c>
      <c r="F9" s="76">
        <v>10475</v>
      </c>
    </row>
    <row r="10" spans="1:6" x14ac:dyDescent="0.3">
      <c r="A10" s="75">
        <v>44812</v>
      </c>
      <c r="B10" s="76">
        <v>6405941</v>
      </c>
      <c r="C10" s="76">
        <v>5724</v>
      </c>
      <c r="D10" s="76">
        <v>6408704</v>
      </c>
      <c r="E10" s="76">
        <v>5997</v>
      </c>
      <c r="F10" s="76">
        <v>11721</v>
      </c>
    </row>
    <row r="11" spans="1:6" x14ac:dyDescent="0.3">
      <c r="A11" s="75">
        <v>44813</v>
      </c>
      <c r="B11" s="76">
        <v>6411749</v>
      </c>
      <c r="C11" s="76">
        <v>5808</v>
      </c>
      <c r="D11" s="76">
        <v>6414472</v>
      </c>
      <c r="E11" s="76">
        <v>5768</v>
      </c>
      <c r="F11" s="76">
        <v>11576</v>
      </c>
    </row>
    <row r="12" spans="1:6" x14ac:dyDescent="0.3">
      <c r="A12" s="75">
        <v>44814</v>
      </c>
      <c r="B12" s="76">
        <v>6413809</v>
      </c>
      <c r="C12" s="76">
        <v>2060</v>
      </c>
      <c r="D12" s="76">
        <v>6416343</v>
      </c>
      <c r="E12" s="76">
        <v>1871</v>
      </c>
      <c r="F12" s="76">
        <v>3931</v>
      </c>
    </row>
    <row r="13" spans="1:6" x14ac:dyDescent="0.3">
      <c r="A13" s="75">
        <v>44815</v>
      </c>
      <c r="B13" s="76">
        <v>6413986</v>
      </c>
      <c r="C13" s="76">
        <v>177</v>
      </c>
      <c r="D13" s="76">
        <v>6416520</v>
      </c>
      <c r="E13" s="76">
        <v>177</v>
      </c>
      <c r="F13" s="76">
        <v>354</v>
      </c>
    </row>
    <row r="14" spans="1:6" x14ac:dyDescent="0.3">
      <c r="A14" s="75">
        <v>44816</v>
      </c>
      <c r="B14" s="76">
        <v>6417682</v>
      </c>
      <c r="C14" s="76">
        <v>3696</v>
      </c>
      <c r="D14" s="76">
        <v>6420501</v>
      </c>
      <c r="E14" s="76">
        <v>3981</v>
      </c>
      <c r="F14" s="76">
        <v>7677</v>
      </c>
    </row>
    <row r="15" spans="1:6" x14ac:dyDescent="0.3">
      <c r="A15" s="75">
        <v>44817</v>
      </c>
      <c r="B15" s="76">
        <v>6423188</v>
      </c>
      <c r="C15" s="76">
        <v>5506</v>
      </c>
      <c r="D15" s="76">
        <v>6426285</v>
      </c>
      <c r="E15" s="76">
        <v>5784</v>
      </c>
      <c r="F15" s="76">
        <v>11290</v>
      </c>
    </row>
    <row r="16" spans="1:6" x14ac:dyDescent="0.3">
      <c r="A16" s="75">
        <v>44818</v>
      </c>
      <c r="B16" s="76">
        <v>6428680</v>
      </c>
      <c r="C16" s="76">
        <v>5492</v>
      </c>
      <c r="D16" s="76">
        <v>6431908</v>
      </c>
      <c r="E16" s="76">
        <v>5623</v>
      </c>
      <c r="F16" s="76">
        <v>11115</v>
      </c>
    </row>
    <row r="17" spans="1:6" x14ac:dyDescent="0.3">
      <c r="A17" s="75">
        <v>44819</v>
      </c>
      <c r="B17" s="76">
        <v>6434538</v>
      </c>
      <c r="C17" s="76">
        <v>5858</v>
      </c>
      <c r="D17" s="76">
        <v>6438036</v>
      </c>
      <c r="E17" s="76">
        <v>6128</v>
      </c>
      <c r="F17" s="76">
        <v>11986</v>
      </c>
    </row>
    <row r="18" spans="1:6" x14ac:dyDescent="0.3">
      <c r="A18" s="75">
        <v>44820</v>
      </c>
      <c r="B18" s="76">
        <v>6440825</v>
      </c>
      <c r="C18" s="76">
        <v>6287</v>
      </c>
      <c r="D18" s="76">
        <v>6444709</v>
      </c>
      <c r="E18" s="76">
        <v>6673</v>
      </c>
      <c r="F18" s="76">
        <v>12960</v>
      </c>
    </row>
    <row r="19" spans="1:6" x14ac:dyDescent="0.3">
      <c r="A19" s="75">
        <v>44821</v>
      </c>
      <c r="B19" s="76">
        <v>6447072</v>
      </c>
      <c r="C19" s="76">
        <v>6247</v>
      </c>
      <c r="D19" s="76">
        <v>6450346</v>
      </c>
      <c r="E19" s="76">
        <v>5637</v>
      </c>
      <c r="F19" s="76">
        <v>11884</v>
      </c>
    </row>
    <row r="20" spans="1:6" x14ac:dyDescent="0.3">
      <c r="A20" s="75">
        <v>44822</v>
      </c>
      <c r="B20" s="76">
        <v>6452413</v>
      </c>
      <c r="C20" s="76">
        <v>5341</v>
      </c>
      <c r="D20" s="76">
        <v>6455958</v>
      </c>
      <c r="E20" s="76">
        <v>5612</v>
      </c>
      <c r="F20" s="76">
        <v>10953</v>
      </c>
    </row>
    <row r="21" spans="1:6" x14ac:dyDescent="0.3">
      <c r="A21" s="75">
        <v>44823</v>
      </c>
      <c r="B21" s="76">
        <v>6456452</v>
      </c>
      <c r="C21" s="76">
        <v>4039</v>
      </c>
      <c r="D21" s="76">
        <v>6459793</v>
      </c>
      <c r="E21" s="76">
        <v>3835</v>
      </c>
      <c r="F21" s="76">
        <v>7874</v>
      </c>
    </row>
    <row r="22" spans="1:6" x14ac:dyDescent="0.3">
      <c r="A22" s="75">
        <v>44824</v>
      </c>
      <c r="B22" s="76">
        <v>6460675</v>
      </c>
      <c r="C22" s="76">
        <v>4223</v>
      </c>
      <c r="D22" s="76">
        <v>6464149</v>
      </c>
      <c r="E22" s="76">
        <v>4356</v>
      </c>
      <c r="F22" s="76">
        <v>8579</v>
      </c>
    </row>
    <row r="23" spans="1:6" x14ac:dyDescent="0.3">
      <c r="A23" s="75">
        <v>44825</v>
      </c>
      <c r="B23" s="76">
        <v>6465805</v>
      </c>
      <c r="C23" s="76">
        <v>5130</v>
      </c>
      <c r="D23" s="76">
        <v>6470069</v>
      </c>
      <c r="E23" s="76">
        <v>5920</v>
      </c>
      <c r="F23" s="76">
        <v>11050</v>
      </c>
    </row>
    <row r="24" spans="1:6" x14ac:dyDescent="0.3">
      <c r="A24" s="75">
        <v>44826</v>
      </c>
      <c r="B24" s="76">
        <v>6471143</v>
      </c>
      <c r="C24" s="76">
        <v>5338</v>
      </c>
      <c r="D24" s="76">
        <v>6475647</v>
      </c>
      <c r="E24" s="76">
        <v>5578</v>
      </c>
      <c r="F24" s="76">
        <v>10916</v>
      </c>
    </row>
    <row r="25" spans="1:6" x14ac:dyDescent="0.3">
      <c r="A25" s="75">
        <v>44827</v>
      </c>
      <c r="B25" s="76">
        <v>6475014</v>
      </c>
      <c r="C25" s="76">
        <v>3871</v>
      </c>
      <c r="D25" s="76">
        <v>6480073</v>
      </c>
      <c r="E25" s="76">
        <v>4426</v>
      </c>
      <c r="F25" s="76">
        <v>8297</v>
      </c>
    </row>
    <row r="26" spans="1:6" x14ac:dyDescent="0.3">
      <c r="A26" s="75">
        <v>44828</v>
      </c>
      <c r="B26" s="76">
        <v>6477386</v>
      </c>
      <c r="C26" s="76">
        <v>2372</v>
      </c>
      <c r="D26" s="76">
        <v>6482349</v>
      </c>
      <c r="E26" s="76">
        <v>2276</v>
      </c>
      <c r="F26" s="76">
        <v>4648</v>
      </c>
    </row>
    <row r="27" spans="1:6" x14ac:dyDescent="0.3">
      <c r="A27" s="75">
        <v>44829</v>
      </c>
      <c r="B27" s="76">
        <v>6483037</v>
      </c>
      <c r="C27" s="76">
        <v>5651</v>
      </c>
      <c r="D27" s="76">
        <v>6487642</v>
      </c>
      <c r="E27" s="76">
        <v>5293</v>
      </c>
      <c r="F27" s="76">
        <v>10944</v>
      </c>
    </row>
    <row r="28" spans="1:6" x14ac:dyDescent="0.3">
      <c r="A28" s="75">
        <v>44830</v>
      </c>
      <c r="B28" s="76">
        <v>6488364</v>
      </c>
      <c r="C28" s="76">
        <v>5327</v>
      </c>
      <c r="D28" s="76">
        <v>6493336</v>
      </c>
      <c r="E28" s="76">
        <v>5694</v>
      </c>
      <c r="F28" s="76">
        <v>11021</v>
      </c>
    </row>
    <row r="29" spans="1:6" x14ac:dyDescent="0.3">
      <c r="A29" s="75">
        <v>44831</v>
      </c>
      <c r="B29" s="76">
        <v>6493544</v>
      </c>
      <c r="C29" s="76">
        <v>5180</v>
      </c>
      <c r="D29" s="76">
        <v>6499002</v>
      </c>
      <c r="E29" s="76">
        <v>5666</v>
      </c>
      <c r="F29" s="76">
        <v>10846</v>
      </c>
    </row>
    <row r="30" spans="1:6" x14ac:dyDescent="0.3">
      <c r="A30" s="75">
        <v>44832</v>
      </c>
      <c r="B30" s="76">
        <v>6498636</v>
      </c>
      <c r="C30" s="76">
        <v>5092</v>
      </c>
      <c r="D30" s="76">
        <v>6504809</v>
      </c>
      <c r="E30" s="76">
        <v>5807</v>
      </c>
      <c r="F30" s="76">
        <v>10899</v>
      </c>
    </row>
    <row r="31" spans="1:6" x14ac:dyDescent="0.3">
      <c r="A31" s="75">
        <v>44833</v>
      </c>
      <c r="B31" s="76">
        <v>6503586</v>
      </c>
      <c r="C31" s="76">
        <v>4950</v>
      </c>
      <c r="D31" s="76">
        <v>6510911</v>
      </c>
      <c r="E31" s="76">
        <v>6102</v>
      </c>
      <c r="F31" s="76">
        <v>11052</v>
      </c>
    </row>
    <row r="32" spans="1:6" x14ac:dyDescent="0.3">
      <c r="A32" s="75">
        <v>44834</v>
      </c>
      <c r="B32" s="76">
        <v>6509724</v>
      </c>
      <c r="C32" s="76">
        <v>6138</v>
      </c>
      <c r="D32" s="76">
        <v>6517050</v>
      </c>
      <c r="E32" s="76">
        <v>6139</v>
      </c>
      <c r="F32" s="76">
        <v>12277</v>
      </c>
    </row>
    <row r="33" spans="1:6" x14ac:dyDescent="0.3">
      <c r="A33" s="77" t="s">
        <v>96</v>
      </c>
      <c r="B33" s="71"/>
      <c r="C33" s="71"/>
      <c r="D33" s="71"/>
      <c r="E33" s="71"/>
      <c r="F33" s="78">
        <f>SUM(F3:F32)</f>
        <v>267996</v>
      </c>
    </row>
    <row r="34" spans="1:6" x14ac:dyDescent="0.3">
      <c r="A34" s="77" t="s">
        <v>97</v>
      </c>
      <c r="B34" s="71"/>
      <c r="C34" s="71"/>
      <c r="D34" s="71"/>
      <c r="E34" s="71"/>
      <c r="F34" s="78">
        <f>ROUND(AVERAGE(F3:F32),0)</f>
        <v>8933</v>
      </c>
    </row>
  </sheetData>
  <mergeCells count="3">
    <mergeCell ref="A1:F1"/>
    <mergeCell ref="A33:E33"/>
    <mergeCell ref="A34:E3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4356-FB9F-46A8-B3CD-BD1EBACAD567}">
  <dimension ref="A1:Z67"/>
  <sheetViews>
    <sheetView workbookViewId="0">
      <selection activeCell="B9" sqref="B9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September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44805</v>
      </c>
      <c r="B3" s="76">
        <v>6189560</v>
      </c>
      <c r="C3" s="76">
        <v>6060</v>
      </c>
      <c r="D3" s="76">
        <v>6060</v>
      </c>
    </row>
    <row r="4" spans="1:4" x14ac:dyDescent="0.3">
      <c r="A4" s="75">
        <v>44806</v>
      </c>
      <c r="B4" s="76">
        <v>6195475</v>
      </c>
      <c r="C4" s="76">
        <v>5915</v>
      </c>
      <c r="D4" s="76">
        <v>5915</v>
      </c>
    </row>
    <row r="5" spans="1:4" x14ac:dyDescent="0.3">
      <c r="A5" s="75">
        <v>44807</v>
      </c>
      <c r="B5" s="76">
        <v>6200683</v>
      </c>
      <c r="C5" s="76">
        <v>5208</v>
      </c>
      <c r="D5" s="76">
        <v>5208</v>
      </c>
    </row>
    <row r="6" spans="1:4" x14ac:dyDescent="0.3">
      <c r="A6" s="75">
        <v>44808</v>
      </c>
      <c r="B6" s="76">
        <v>6201251</v>
      </c>
      <c r="C6" s="76">
        <v>568</v>
      </c>
      <c r="D6" s="76">
        <v>568</v>
      </c>
    </row>
    <row r="7" spans="1:4" x14ac:dyDescent="0.3">
      <c r="A7" s="75">
        <v>44809</v>
      </c>
      <c r="B7" s="76">
        <v>6201251</v>
      </c>
      <c r="C7" s="76">
        <v>0</v>
      </c>
      <c r="D7" s="76">
        <v>0</v>
      </c>
    </row>
    <row r="8" spans="1:4" x14ac:dyDescent="0.3">
      <c r="A8" s="75">
        <v>44810</v>
      </c>
      <c r="B8" s="76">
        <v>6205720</v>
      </c>
      <c r="C8" s="76">
        <v>4469</v>
      </c>
      <c r="D8" s="76">
        <v>4469</v>
      </c>
    </row>
    <row r="9" spans="1:4" x14ac:dyDescent="0.3">
      <c r="A9" s="75">
        <v>44811</v>
      </c>
      <c r="B9" s="76">
        <v>6218772</v>
      </c>
      <c r="C9" s="76">
        <v>13052</v>
      </c>
      <c r="D9" s="76">
        <v>13052</v>
      </c>
    </row>
    <row r="10" spans="1:4" x14ac:dyDescent="0.3">
      <c r="A10" s="75">
        <v>44812</v>
      </c>
      <c r="B10" s="76">
        <v>6246784</v>
      </c>
      <c r="C10" s="76">
        <v>28012</v>
      </c>
      <c r="D10" s="76">
        <v>28012</v>
      </c>
    </row>
    <row r="11" spans="1:4" x14ac:dyDescent="0.3">
      <c r="A11" s="75">
        <v>44813</v>
      </c>
      <c r="B11" s="76">
        <v>6265341</v>
      </c>
      <c r="C11" s="76">
        <v>18557</v>
      </c>
      <c r="D11" s="76">
        <v>18557</v>
      </c>
    </row>
    <row r="12" spans="1:4" x14ac:dyDescent="0.3">
      <c r="A12" s="75">
        <v>44814</v>
      </c>
      <c r="B12" s="76">
        <v>6272875</v>
      </c>
      <c r="C12" s="76">
        <v>7534</v>
      </c>
      <c r="D12" s="76">
        <v>7534</v>
      </c>
    </row>
    <row r="13" spans="1:4" x14ac:dyDescent="0.3">
      <c r="A13" s="75">
        <v>44815</v>
      </c>
      <c r="B13" s="76">
        <v>6272875</v>
      </c>
      <c r="C13" s="76">
        <v>0</v>
      </c>
      <c r="D13" s="76">
        <v>0</v>
      </c>
    </row>
    <row r="14" spans="1:4" x14ac:dyDescent="0.3">
      <c r="A14" s="75">
        <v>44816</v>
      </c>
      <c r="B14" s="76">
        <v>6280212</v>
      </c>
      <c r="C14" s="76">
        <v>7337</v>
      </c>
      <c r="D14" s="76">
        <v>7337</v>
      </c>
    </row>
    <row r="15" spans="1:4" x14ac:dyDescent="0.3">
      <c r="A15" s="75">
        <v>44817</v>
      </c>
      <c r="B15" s="76">
        <v>6293002</v>
      </c>
      <c r="C15" s="76">
        <v>12790</v>
      </c>
      <c r="D15" s="76">
        <v>12790</v>
      </c>
    </row>
    <row r="16" spans="1:4" x14ac:dyDescent="0.3">
      <c r="A16" s="75">
        <v>44818</v>
      </c>
      <c r="B16" s="76">
        <v>6304328</v>
      </c>
      <c r="C16" s="76">
        <v>11326</v>
      </c>
      <c r="D16" s="76">
        <v>11326</v>
      </c>
    </row>
    <row r="17" spans="1:4" x14ac:dyDescent="0.3">
      <c r="A17" s="75">
        <v>44819</v>
      </c>
      <c r="B17" s="76">
        <v>6316148</v>
      </c>
      <c r="C17" s="76">
        <v>11820</v>
      </c>
      <c r="D17" s="76">
        <v>11820</v>
      </c>
    </row>
    <row r="18" spans="1:4" x14ac:dyDescent="0.3">
      <c r="A18" s="75">
        <v>44820</v>
      </c>
      <c r="B18" s="76">
        <v>6328141</v>
      </c>
      <c r="C18" s="76">
        <v>11993</v>
      </c>
      <c r="D18" s="76">
        <v>11993</v>
      </c>
    </row>
    <row r="19" spans="1:4" x14ac:dyDescent="0.3">
      <c r="A19" s="75">
        <v>44821</v>
      </c>
      <c r="B19" s="76">
        <v>6339352</v>
      </c>
      <c r="C19" s="76">
        <v>11211</v>
      </c>
      <c r="D19" s="76">
        <v>11211</v>
      </c>
    </row>
    <row r="20" spans="1:4" x14ac:dyDescent="0.3">
      <c r="A20" s="75">
        <v>44822</v>
      </c>
      <c r="B20" s="76">
        <v>6348243</v>
      </c>
      <c r="C20" s="76">
        <v>8891</v>
      </c>
      <c r="D20" s="76">
        <v>8891</v>
      </c>
    </row>
    <row r="21" spans="1:4" x14ac:dyDescent="0.3">
      <c r="A21" s="75">
        <v>44823</v>
      </c>
      <c r="B21" s="76">
        <v>6356193</v>
      </c>
      <c r="C21" s="76">
        <v>7950</v>
      </c>
      <c r="D21" s="76">
        <v>7950</v>
      </c>
    </row>
    <row r="22" spans="1:4" x14ac:dyDescent="0.3">
      <c r="A22" s="75">
        <v>44824</v>
      </c>
      <c r="B22" s="76">
        <v>6363653</v>
      </c>
      <c r="C22" s="76">
        <v>7460</v>
      </c>
      <c r="D22" s="76">
        <v>7460</v>
      </c>
    </row>
    <row r="23" spans="1:4" x14ac:dyDescent="0.3">
      <c r="A23" s="75">
        <v>44825</v>
      </c>
      <c r="B23" s="76">
        <v>6382454</v>
      </c>
      <c r="C23" s="76">
        <v>18801</v>
      </c>
      <c r="D23" s="76">
        <v>18801</v>
      </c>
    </row>
    <row r="24" spans="1:4" x14ac:dyDescent="0.3">
      <c r="A24" s="75">
        <v>44826</v>
      </c>
      <c r="B24" s="76">
        <v>6397245</v>
      </c>
      <c r="C24" s="76">
        <v>14791</v>
      </c>
      <c r="D24" s="76">
        <v>14791</v>
      </c>
    </row>
    <row r="25" spans="1:4" x14ac:dyDescent="0.3">
      <c r="A25" s="75">
        <v>44827</v>
      </c>
      <c r="B25" s="76">
        <v>6409127</v>
      </c>
      <c r="C25" s="76">
        <v>11882</v>
      </c>
      <c r="D25" s="76">
        <v>11882</v>
      </c>
    </row>
    <row r="26" spans="1:4" x14ac:dyDescent="0.3">
      <c r="A26" s="75">
        <v>44828</v>
      </c>
      <c r="B26" s="76">
        <v>6420282</v>
      </c>
      <c r="C26" s="76">
        <v>11155</v>
      </c>
      <c r="D26" s="76">
        <v>11155</v>
      </c>
    </row>
    <row r="27" spans="1:4" x14ac:dyDescent="0.3">
      <c r="A27" s="75">
        <v>44829</v>
      </c>
      <c r="B27" s="76">
        <v>6427711</v>
      </c>
      <c r="C27" s="76">
        <v>7429</v>
      </c>
      <c r="D27" s="76">
        <v>7429</v>
      </c>
    </row>
    <row r="28" spans="1:4" x14ac:dyDescent="0.3">
      <c r="A28" s="75">
        <v>44830</v>
      </c>
      <c r="B28" s="76">
        <v>6435753</v>
      </c>
      <c r="C28" s="76">
        <v>8042</v>
      </c>
      <c r="D28" s="76">
        <v>8042</v>
      </c>
    </row>
    <row r="29" spans="1:4" x14ac:dyDescent="0.3">
      <c r="A29" s="75">
        <v>44831</v>
      </c>
      <c r="B29" s="76">
        <v>6443814</v>
      </c>
      <c r="C29" s="76">
        <v>8061</v>
      </c>
      <c r="D29" s="76">
        <v>8061</v>
      </c>
    </row>
    <row r="30" spans="1:4" x14ac:dyDescent="0.3">
      <c r="A30" s="75">
        <v>44832</v>
      </c>
      <c r="B30" s="76">
        <v>6452016</v>
      </c>
      <c r="C30" s="76">
        <v>8202</v>
      </c>
      <c r="D30" s="76">
        <v>8202</v>
      </c>
    </row>
    <row r="31" spans="1:4" x14ac:dyDescent="0.3">
      <c r="A31" s="75">
        <v>44833</v>
      </c>
      <c r="B31" s="76">
        <v>6460613</v>
      </c>
      <c r="C31" s="76">
        <v>8597</v>
      </c>
      <c r="D31" s="76">
        <v>8597</v>
      </c>
    </row>
    <row r="32" spans="1:4" x14ac:dyDescent="0.3">
      <c r="A32" s="75">
        <v>44834</v>
      </c>
      <c r="B32" s="76">
        <v>6469354</v>
      </c>
      <c r="C32" s="76">
        <v>8741</v>
      </c>
      <c r="D32" s="76">
        <v>8741</v>
      </c>
    </row>
    <row r="33" spans="1:4" x14ac:dyDescent="0.3">
      <c r="A33" s="75">
        <v>44835</v>
      </c>
      <c r="B33" s="76">
        <v>6478174</v>
      </c>
      <c r="C33" s="76">
        <v>8820</v>
      </c>
      <c r="D33" s="76">
        <v>8820</v>
      </c>
    </row>
    <row r="34" spans="1:4" x14ac:dyDescent="0.3">
      <c r="A34" s="75">
        <v>44836</v>
      </c>
      <c r="B34" s="76">
        <v>6486959</v>
      </c>
      <c r="C34" s="76">
        <v>8785</v>
      </c>
      <c r="D34" s="76">
        <v>8785</v>
      </c>
    </row>
    <row r="35" spans="1:4" x14ac:dyDescent="0.3">
      <c r="A35" s="75">
        <v>44837</v>
      </c>
      <c r="B35" s="76">
        <v>6495417</v>
      </c>
      <c r="C35" s="76">
        <v>8458</v>
      </c>
      <c r="D35" s="76">
        <v>8458</v>
      </c>
    </row>
    <row r="36" spans="1:4" x14ac:dyDescent="0.3">
      <c r="A36" s="75">
        <v>44838</v>
      </c>
      <c r="B36" s="76">
        <v>6503778</v>
      </c>
      <c r="C36" s="76">
        <v>8361</v>
      </c>
      <c r="D36" s="76">
        <v>8361</v>
      </c>
    </row>
    <row r="37" spans="1:4" x14ac:dyDescent="0.3">
      <c r="A37" s="75">
        <v>44839</v>
      </c>
      <c r="B37" s="76">
        <v>6520595</v>
      </c>
      <c r="C37" s="76">
        <v>16817</v>
      </c>
      <c r="D37" s="76">
        <v>16817</v>
      </c>
    </row>
    <row r="38" spans="1:4" x14ac:dyDescent="0.3">
      <c r="A38" s="75">
        <v>44840</v>
      </c>
      <c r="B38" s="76">
        <v>6536993</v>
      </c>
      <c r="C38" s="76">
        <v>16398</v>
      </c>
      <c r="D38" s="76">
        <v>16398</v>
      </c>
    </row>
    <row r="39" spans="1:4" x14ac:dyDescent="0.3">
      <c r="A39" s="75">
        <v>44841</v>
      </c>
      <c r="B39" s="76">
        <v>6561205</v>
      </c>
      <c r="C39" s="76">
        <v>24212</v>
      </c>
      <c r="D39" s="76">
        <v>24212</v>
      </c>
    </row>
    <row r="40" spans="1:4" x14ac:dyDescent="0.3">
      <c r="A40" s="75">
        <v>44842</v>
      </c>
      <c r="B40" s="76">
        <v>6582833</v>
      </c>
      <c r="C40" s="76">
        <v>21628</v>
      </c>
      <c r="D40" s="76">
        <v>21628</v>
      </c>
    </row>
    <row r="41" spans="1:4" x14ac:dyDescent="0.3">
      <c r="A41" s="75">
        <v>44843</v>
      </c>
      <c r="B41" s="76">
        <v>6598961</v>
      </c>
      <c r="C41" s="76">
        <v>16128</v>
      </c>
      <c r="D41" s="76">
        <v>16128</v>
      </c>
    </row>
    <row r="42" spans="1:4" x14ac:dyDescent="0.3">
      <c r="A42" s="75">
        <v>44844</v>
      </c>
      <c r="B42" s="76">
        <v>6614039</v>
      </c>
      <c r="C42" s="76">
        <v>15078</v>
      </c>
      <c r="D42" s="76">
        <v>15078</v>
      </c>
    </row>
    <row r="43" spans="1:4" x14ac:dyDescent="0.3">
      <c r="A43" s="75">
        <v>44845</v>
      </c>
      <c r="B43" s="76">
        <v>6628048</v>
      </c>
      <c r="C43" s="76">
        <v>14009</v>
      </c>
      <c r="D43" s="76">
        <v>14009</v>
      </c>
    </row>
    <row r="44" spans="1:4" x14ac:dyDescent="0.3">
      <c r="A44" s="75">
        <v>44846</v>
      </c>
      <c r="B44" s="76">
        <v>6639582</v>
      </c>
      <c r="C44" s="76">
        <v>11534</v>
      </c>
      <c r="D44" s="76">
        <v>11534</v>
      </c>
    </row>
    <row r="45" spans="1:4" x14ac:dyDescent="0.3">
      <c r="A45" s="75">
        <v>44847</v>
      </c>
      <c r="B45" s="76">
        <v>6651154</v>
      </c>
      <c r="C45" s="76">
        <v>11572</v>
      </c>
      <c r="D45" s="76">
        <v>11572</v>
      </c>
    </row>
    <row r="46" spans="1:4" x14ac:dyDescent="0.3">
      <c r="A46" s="75">
        <v>44848</v>
      </c>
      <c r="B46" s="76">
        <v>6663302</v>
      </c>
      <c r="C46" s="76">
        <v>12148</v>
      </c>
      <c r="D46" s="76">
        <v>12148</v>
      </c>
    </row>
    <row r="47" spans="1:4" x14ac:dyDescent="0.3">
      <c r="A47" s="75">
        <v>44849</v>
      </c>
      <c r="B47" s="76">
        <v>6674967</v>
      </c>
      <c r="C47" s="76">
        <v>11665</v>
      </c>
      <c r="D47" s="76">
        <v>11665</v>
      </c>
    </row>
    <row r="48" spans="1:4" x14ac:dyDescent="0.3">
      <c r="A48" s="75">
        <v>44850</v>
      </c>
      <c r="B48" s="76">
        <v>6682339</v>
      </c>
      <c r="C48" s="76">
        <v>7372</v>
      </c>
      <c r="D48" s="76">
        <v>7372</v>
      </c>
    </row>
    <row r="49" spans="1:4" x14ac:dyDescent="0.3">
      <c r="A49" s="75">
        <v>44851</v>
      </c>
      <c r="B49" s="76">
        <v>6686535</v>
      </c>
      <c r="C49" s="76">
        <v>4196</v>
      </c>
      <c r="D49" s="76">
        <v>4196</v>
      </c>
    </row>
    <row r="50" spans="1:4" x14ac:dyDescent="0.3">
      <c r="A50" s="75">
        <v>44852</v>
      </c>
      <c r="B50" s="76">
        <v>6697868</v>
      </c>
      <c r="C50" s="76">
        <v>11333</v>
      </c>
      <c r="D50" s="76">
        <v>11333</v>
      </c>
    </row>
    <row r="51" spans="1:4" x14ac:dyDescent="0.3">
      <c r="A51" s="75">
        <v>44853</v>
      </c>
      <c r="B51" s="76">
        <v>6706920</v>
      </c>
      <c r="C51" s="76">
        <v>9052</v>
      </c>
      <c r="D51" s="76">
        <v>9052</v>
      </c>
    </row>
    <row r="52" spans="1:4" x14ac:dyDescent="0.3">
      <c r="A52" s="75">
        <v>44854</v>
      </c>
      <c r="B52" s="76">
        <v>6717525</v>
      </c>
      <c r="C52" s="76">
        <v>10605</v>
      </c>
      <c r="D52" s="76">
        <v>10605</v>
      </c>
    </row>
    <row r="53" spans="1:4" x14ac:dyDescent="0.3">
      <c r="A53" s="75">
        <v>44855</v>
      </c>
      <c r="B53" s="76">
        <v>6728189</v>
      </c>
      <c r="C53" s="76">
        <v>10664</v>
      </c>
      <c r="D53" s="76">
        <v>10664</v>
      </c>
    </row>
    <row r="54" spans="1:4" x14ac:dyDescent="0.3">
      <c r="A54" s="75">
        <v>44856</v>
      </c>
      <c r="B54" s="76">
        <v>6733539</v>
      </c>
      <c r="C54" s="76">
        <v>5350</v>
      </c>
      <c r="D54" s="76">
        <v>5350</v>
      </c>
    </row>
    <row r="55" spans="1:4" x14ac:dyDescent="0.3">
      <c r="A55" s="75">
        <v>44857</v>
      </c>
      <c r="B55" s="76">
        <v>6736646</v>
      </c>
      <c r="C55" s="76">
        <v>3107</v>
      </c>
      <c r="D55" s="76">
        <v>3107</v>
      </c>
    </row>
    <row r="56" spans="1:4" x14ac:dyDescent="0.3">
      <c r="A56" s="75">
        <v>44858</v>
      </c>
      <c r="B56" s="76">
        <v>6746061</v>
      </c>
      <c r="C56" s="76">
        <v>9415</v>
      </c>
      <c r="D56" s="76">
        <v>9415</v>
      </c>
    </row>
    <row r="57" spans="1:4" x14ac:dyDescent="0.3">
      <c r="A57" s="75">
        <v>44859</v>
      </c>
      <c r="B57" s="76">
        <v>6755730</v>
      </c>
      <c r="C57" s="76">
        <v>9669</v>
      </c>
      <c r="D57" s="76">
        <v>9669</v>
      </c>
    </row>
    <row r="58" spans="1:4" x14ac:dyDescent="0.3">
      <c r="A58" s="75">
        <v>44860</v>
      </c>
      <c r="B58" s="76">
        <v>6765449</v>
      </c>
      <c r="C58" s="76">
        <v>9719</v>
      </c>
      <c r="D58" s="76">
        <v>9719</v>
      </c>
    </row>
    <row r="59" spans="1:4" x14ac:dyDescent="0.3">
      <c r="A59" s="75">
        <v>44861</v>
      </c>
      <c r="B59" s="76">
        <v>6774609</v>
      </c>
      <c r="C59" s="76">
        <v>9160</v>
      </c>
      <c r="D59" s="76">
        <v>9160</v>
      </c>
    </row>
    <row r="60" spans="1:4" x14ac:dyDescent="0.3">
      <c r="A60" s="75">
        <v>44862</v>
      </c>
      <c r="B60" s="76">
        <v>6783178</v>
      </c>
      <c r="C60" s="76">
        <v>8569</v>
      </c>
      <c r="D60" s="76">
        <v>8569</v>
      </c>
    </row>
    <row r="61" spans="1:4" x14ac:dyDescent="0.3">
      <c r="A61" s="75">
        <v>44863</v>
      </c>
      <c r="B61" s="76">
        <v>6791603</v>
      </c>
      <c r="C61" s="76">
        <v>8425</v>
      </c>
      <c r="D61" s="76">
        <v>8425</v>
      </c>
    </row>
    <row r="62" spans="1:4" x14ac:dyDescent="0.3">
      <c r="A62" s="75">
        <v>44864</v>
      </c>
      <c r="B62" s="76">
        <v>6791603</v>
      </c>
      <c r="C62" s="76">
        <v>0</v>
      </c>
      <c r="D62" s="76">
        <v>0</v>
      </c>
    </row>
    <row r="63" spans="1:4" x14ac:dyDescent="0.3">
      <c r="A63" s="75">
        <v>44865</v>
      </c>
      <c r="B63" s="76">
        <v>6795588</v>
      </c>
      <c r="C63" s="76">
        <v>3985</v>
      </c>
      <c r="D63" s="76">
        <v>3985</v>
      </c>
    </row>
    <row r="64" spans="1:4" x14ac:dyDescent="0.3">
      <c r="A64" s="75">
        <v>44866</v>
      </c>
      <c r="B64" s="76">
        <v>6804785</v>
      </c>
      <c r="C64" s="76">
        <v>9197</v>
      </c>
      <c r="D64" s="76">
        <v>9197</v>
      </c>
    </row>
    <row r="65" spans="1:4" x14ac:dyDescent="0.3">
      <c r="A65" s="75">
        <v>44867</v>
      </c>
      <c r="B65" s="76">
        <v>6808868</v>
      </c>
      <c r="C65" s="76">
        <v>4083</v>
      </c>
      <c r="D65" s="76">
        <v>4083</v>
      </c>
    </row>
    <row r="66" spans="1:4" x14ac:dyDescent="0.3">
      <c r="A66" s="77" t="s">
        <v>96</v>
      </c>
      <c r="B66" s="71"/>
      <c r="C66" s="71"/>
      <c r="D66" s="78">
        <f>SUM(D3:D65)</f>
        <v>625368</v>
      </c>
    </row>
    <row r="67" spans="1:4" x14ac:dyDescent="0.3">
      <c r="A67" s="77" t="s">
        <v>97</v>
      </c>
      <c r="B67" s="71"/>
      <c r="C67" s="71"/>
      <c r="D67" s="78">
        <f>ROUND(AVERAGE(D3:D65),0)</f>
        <v>9926</v>
      </c>
    </row>
  </sheetData>
  <mergeCells count="3">
    <mergeCell ref="A1:D1"/>
    <mergeCell ref="A66:C66"/>
    <mergeCell ref="A67:C6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D793-DEAF-47A7-83D1-D986FC2B0F25}">
  <dimension ref="A1:Z35"/>
  <sheetViews>
    <sheetView workbookViewId="0">
      <selection activeCell="J19" sqref="J19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August 2022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44774</v>
      </c>
      <c r="B3" s="76">
        <v>6237563</v>
      </c>
      <c r="C3" s="76">
        <v>1348</v>
      </c>
      <c r="D3" s="76">
        <v>6239213</v>
      </c>
      <c r="E3" s="76">
        <v>1206</v>
      </c>
      <c r="F3" s="76">
        <v>2554</v>
      </c>
    </row>
    <row r="4" spans="1:6" x14ac:dyDescent="0.3">
      <c r="A4" s="75">
        <v>44775</v>
      </c>
      <c r="B4" s="76">
        <v>6240814</v>
      </c>
      <c r="C4" s="76">
        <v>3251</v>
      </c>
      <c r="D4" s="76">
        <v>6242546</v>
      </c>
      <c r="E4" s="76">
        <v>3333</v>
      </c>
      <c r="F4" s="76">
        <v>6584</v>
      </c>
    </row>
    <row r="5" spans="1:6" x14ac:dyDescent="0.3">
      <c r="A5" s="75">
        <v>44776</v>
      </c>
      <c r="B5" s="76">
        <v>6243761</v>
      </c>
      <c r="C5" s="76">
        <v>2947</v>
      </c>
      <c r="D5" s="76">
        <v>6245703</v>
      </c>
      <c r="E5" s="76">
        <v>3157</v>
      </c>
      <c r="F5" s="76">
        <v>6104</v>
      </c>
    </row>
    <row r="6" spans="1:6" x14ac:dyDescent="0.3">
      <c r="A6" s="75">
        <v>44777</v>
      </c>
      <c r="B6" s="76">
        <v>6248565</v>
      </c>
      <c r="C6" s="76">
        <v>4804</v>
      </c>
      <c r="D6" s="76">
        <v>6250417</v>
      </c>
      <c r="E6" s="76">
        <v>4714</v>
      </c>
      <c r="F6" s="76">
        <v>9518</v>
      </c>
    </row>
    <row r="7" spans="1:6" x14ac:dyDescent="0.3">
      <c r="A7" s="75">
        <v>44778</v>
      </c>
      <c r="B7" s="76">
        <v>6253270</v>
      </c>
      <c r="C7" s="76">
        <v>4705</v>
      </c>
      <c r="D7" s="76">
        <v>6255178</v>
      </c>
      <c r="E7" s="76">
        <v>4761</v>
      </c>
      <c r="F7" s="76">
        <v>9466</v>
      </c>
    </row>
    <row r="8" spans="1:6" x14ac:dyDescent="0.3">
      <c r="A8" s="75">
        <v>44779</v>
      </c>
      <c r="B8" s="76">
        <v>6258336</v>
      </c>
      <c r="C8" s="76">
        <v>5066</v>
      </c>
      <c r="D8" s="76">
        <v>6260071</v>
      </c>
      <c r="E8" s="76">
        <v>4893</v>
      </c>
      <c r="F8" s="76">
        <v>9959</v>
      </c>
    </row>
    <row r="9" spans="1:6" x14ac:dyDescent="0.3">
      <c r="A9" s="75">
        <v>44780</v>
      </c>
      <c r="B9" s="76">
        <v>6264748</v>
      </c>
      <c r="C9" s="76">
        <v>6412</v>
      </c>
      <c r="D9" s="76">
        <v>6266374</v>
      </c>
      <c r="E9" s="76">
        <v>6303</v>
      </c>
      <c r="F9" s="76">
        <v>12715</v>
      </c>
    </row>
    <row r="10" spans="1:6" x14ac:dyDescent="0.3">
      <c r="A10" s="75">
        <v>44781</v>
      </c>
      <c r="B10" s="76">
        <v>6271806</v>
      </c>
      <c r="C10" s="76">
        <v>7058</v>
      </c>
      <c r="D10" s="76">
        <v>6273548</v>
      </c>
      <c r="E10" s="76">
        <v>7174</v>
      </c>
      <c r="F10" s="76">
        <v>14232</v>
      </c>
    </row>
    <row r="11" spans="1:6" x14ac:dyDescent="0.3">
      <c r="A11" s="75">
        <v>44782</v>
      </c>
      <c r="B11" s="76">
        <v>6278218</v>
      </c>
      <c r="C11" s="76">
        <v>6412</v>
      </c>
      <c r="D11" s="76">
        <v>6280198</v>
      </c>
      <c r="E11" s="76">
        <v>6650</v>
      </c>
      <c r="F11" s="76">
        <v>13062</v>
      </c>
    </row>
    <row r="12" spans="1:6" x14ac:dyDescent="0.3">
      <c r="A12" s="75">
        <v>44783</v>
      </c>
      <c r="B12" s="76">
        <v>6285747</v>
      </c>
      <c r="C12" s="76">
        <v>7529</v>
      </c>
      <c r="D12" s="76">
        <v>6287892</v>
      </c>
      <c r="E12" s="76">
        <v>7694</v>
      </c>
      <c r="F12" s="76">
        <v>15223</v>
      </c>
    </row>
    <row r="13" spans="1:6" x14ac:dyDescent="0.3">
      <c r="A13" s="75">
        <v>44784</v>
      </c>
      <c r="B13" s="76">
        <v>6292581</v>
      </c>
      <c r="C13" s="76">
        <v>6834</v>
      </c>
      <c r="D13" s="76">
        <v>6294884</v>
      </c>
      <c r="E13" s="76">
        <v>6992</v>
      </c>
      <c r="F13" s="76">
        <v>13826</v>
      </c>
    </row>
    <row r="14" spans="1:6" x14ac:dyDescent="0.3">
      <c r="A14" s="75">
        <v>44785</v>
      </c>
      <c r="B14" s="76">
        <v>6299460</v>
      </c>
      <c r="C14" s="76">
        <v>6879</v>
      </c>
      <c r="D14" s="76">
        <v>6301571</v>
      </c>
      <c r="E14" s="76">
        <v>6687</v>
      </c>
      <c r="F14" s="76">
        <v>13566</v>
      </c>
    </row>
    <row r="15" spans="1:6" x14ac:dyDescent="0.3">
      <c r="A15" s="75">
        <v>44786</v>
      </c>
      <c r="B15" s="76">
        <v>6306223</v>
      </c>
      <c r="C15" s="76">
        <v>6763</v>
      </c>
      <c r="D15" s="76">
        <v>6308504</v>
      </c>
      <c r="E15" s="76">
        <v>6933</v>
      </c>
      <c r="F15" s="76">
        <v>13696</v>
      </c>
    </row>
    <row r="16" spans="1:6" x14ac:dyDescent="0.3">
      <c r="A16" s="75">
        <v>44787</v>
      </c>
      <c r="B16" s="76">
        <v>6307904</v>
      </c>
      <c r="C16" s="76">
        <v>1681</v>
      </c>
      <c r="D16" s="76">
        <v>6310154</v>
      </c>
      <c r="E16" s="76">
        <v>1650</v>
      </c>
      <c r="F16" s="76">
        <v>3331</v>
      </c>
    </row>
    <row r="17" spans="1:6" x14ac:dyDescent="0.3">
      <c r="A17" s="75">
        <v>44788</v>
      </c>
      <c r="B17" s="76">
        <v>6310832</v>
      </c>
      <c r="C17" s="76">
        <v>2928</v>
      </c>
      <c r="D17" s="76">
        <v>6313065</v>
      </c>
      <c r="E17" s="76">
        <v>2911</v>
      </c>
      <c r="F17" s="76">
        <v>5839</v>
      </c>
    </row>
    <row r="18" spans="1:6" x14ac:dyDescent="0.3">
      <c r="A18" s="75">
        <v>44789</v>
      </c>
      <c r="B18" s="76">
        <v>6315632</v>
      </c>
      <c r="C18" s="76">
        <v>4800</v>
      </c>
      <c r="D18" s="76">
        <v>6318212</v>
      </c>
      <c r="E18" s="76">
        <v>5147</v>
      </c>
      <c r="F18" s="76">
        <v>9947</v>
      </c>
    </row>
    <row r="19" spans="1:6" x14ac:dyDescent="0.3">
      <c r="A19" s="75">
        <v>44790</v>
      </c>
      <c r="B19" s="76">
        <v>6320991</v>
      </c>
      <c r="C19" s="76">
        <v>5359</v>
      </c>
      <c r="D19" s="76">
        <v>6323734</v>
      </c>
      <c r="E19" s="76">
        <v>5522</v>
      </c>
      <c r="F19" s="76">
        <v>10881</v>
      </c>
    </row>
    <row r="20" spans="1:6" x14ac:dyDescent="0.3">
      <c r="A20" s="75">
        <v>44791</v>
      </c>
      <c r="B20" s="76">
        <v>6325710</v>
      </c>
      <c r="C20" s="76">
        <v>4719</v>
      </c>
      <c r="D20" s="76">
        <v>6328568</v>
      </c>
      <c r="E20" s="76">
        <v>4834</v>
      </c>
      <c r="F20" s="76">
        <v>9553</v>
      </c>
    </row>
    <row r="21" spans="1:6" x14ac:dyDescent="0.3">
      <c r="A21" s="75">
        <v>44792</v>
      </c>
      <c r="B21" s="76">
        <v>6330789</v>
      </c>
      <c r="C21" s="76">
        <v>5079</v>
      </c>
      <c r="D21" s="76">
        <v>6333091</v>
      </c>
      <c r="E21" s="76">
        <v>4523</v>
      </c>
      <c r="F21" s="76">
        <v>9602</v>
      </c>
    </row>
    <row r="22" spans="1:6" x14ac:dyDescent="0.3">
      <c r="A22" s="75">
        <v>44793</v>
      </c>
      <c r="B22" s="76">
        <v>6332501</v>
      </c>
      <c r="C22" s="76">
        <v>1712</v>
      </c>
      <c r="D22" s="76">
        <v>6335158</v>
      </c>
      <c r="E22" s="76">
        <v>2067</v>
      </c>
      <c r="F22" s="76">
        <v>3779</v>
      </c>
    </row>
    <row r="23" spans="1:6" x14ac:dyDescent="0.3">
      <c r="A23" s="75">
        <v>44794</v>
      </c>
      <c r="B23" s="76">
        <v>6333855</v>
      </c>
      <c r="C23" s="76">
        <v>1354</v>
      </c>
      <c r="D23" s="76">
        <v>6336506</v>
      </c>
      <c r="E23" s="76">
        <v>1348</v>
      </c>
      <c r="F23" s="76">
        <v>2702</v>
      </c>
    </row>
    <row r="24" spans="1:6" x14ac:dyDescent="0.3">
      <c r="A24" s="75">
        <v>44795</v>
      </c>
      <c r="B24" s="76">
        <v>6339602</v>
      </c>
      <c r="C24" s="76">
        <v>5747</v>
      </c>
      <c r="D24" s="76">
        <v>6342054</v>
      </c>
      <c r="E24" s="76">
        <v>5548</v>
      </c>
      <c r="F24" s="76">
        <v>11295</v>
      </c>
    </row>
    <row r="25" spans="1:6" x14ac:dyDescent="0.3">
      <c r="A25" s="75">
        <v>44796</v>
      </c>
      <c r="B25" s="76">
        <v>6346558</v>
      </c>
      <c r="C25" s="76">
        <v>6956</v>
      </c>
      <c r="D25" s="76">
        <v>6349175</v>
      </c>
      <c r="E25" s="76">
        <v>7121</v>
      </c>
      <c r="F25" s="76">
        <v>14077</v>
      </c>
    </row>
    <row r="26" spans="1:6" x14ac:dyDescent="0.3">
      <c r="A26" s="75">
        <v>44797</v>
      </c>
      <c r="B26" s="76">
        <v>6351954</v>
      </c>
      <c r="C26" s="76">
        <v>5396</v>
      </c>
      <c r="D26" s="76">
        <v>6354470</v>
      </c>
      <c r="E26" s="76">
        <v>5295</v>
      </c>
      <c r="F26" s="76">
        <v>10691</v>
      </c>
    </row>
    <row r="27" spans="1:6" x14ac:dyDescent="0.3">
      <c r="A27" s="75">
        <v>44798</v>
      </c>
      <c r="B27" s="76">
        <v>6356721</v>
      </c>
      <c r="C27" s="76">
        <v>4767</v>
      </c>
      <c r="D27" s="76">
        <v>6359075</v>
      </c>
      <c r="E27" s="76">
        <v>4605</v>
      </c>
      <c r="F27" s="76">
        <v>9372</v>
      </c>
    </row>
    <row r="28" spans="1:6" x14ac:dyDescent="0.3">
      <c r="A28" s="75">
        <v>44799</v>
      </c>
      <c r="B28" s="76">
        <v>6363008</v>
      </c>
      <c r="C28" s="76">
        <v>6287</v>
      </c>
      <c r="D28" s="76">
        <v>6366037</v>
      </c>
      <c r="E28" s="76">
        <v>6962</v>
      </c>
      <c r="F28" s="76">
        <v>13249</v>
      </c>
    </row>
    <row r="29" spans="1:6" x14ac:dyDescent="0.3">
      <c r="A29" s="75">
        <v>44800</v>
      </c>
      <c r="B29" s="76">
        <v>6363178</v>
      </c>
      <c r="C29" s="76">
        <v>170</v>
      </c>
      <c r="D29" s="76">
        <v>6366214</v>
      </c>
      <c r="E29" s="76">
        <v>177</v>
      </c>
      <c r="F29" s="76">
        <v>347</v>
      </c>
    </row>
    <row r="30" spans="1:6" x14ac:dyDescent="0.3">
      <c r="A30" s="75">
        <v>44801</v>
      </c>
      <c r="B30" s="76">
        <v>6364838</v>
      </c>
      <c r="C30" s="76">
        <v>1660</v>
      </c>
      <c r="D30" s="76">
        <v>6367652</v>
      </c>
      <c r="E30" s="76">
        <v>1438</v>
      </c>
      <c r="F30" s="76">
        <v>3098</v>
      </c>
    </row>
    <row r="31" spans="1:6" x14ac:dyDescent="0.3">
      <c r="A31" s="75">
        <v>44802</v>
      </c>
      <c r="B31" s="76">
        <v>6367696</v>
      </c>
      <c r="C31" s="76">
        <v>2858</v>
      </c>
      <c r="D31" s="76">
        <v>6370843</v>
      </c>
      <c r="E31" s="76">
        <v>3191</v>
      </c>
      <c r="F31" s="76">
        <v>6049</v>
      </c>
    </row>
    <row r="32" spans="1:6" x14ac:dyDescent="0.3">
      <c r="A32" s="75">
        <v>44803</v>
      </c>
      <c r="B32" s="76">
        <v>6372823</v>
      </c>
      <c r="C32" s="76">
        <v>5127</v>
      </c>
      <c r="D32" s="76">
        <v>6375773</v>
      </c>
      <c r="E32" s="76">
        <v>4930</v>
      </c>
      <c r="F32" s="76">
        <v>10057</v>
      </c>
    </row>
    <row r="33" spans="1:6" x14ac:dyDescent="0.3">
      <c r="A33" s="75">
        <v>44804</v>
      </c>
      <c r="B33" s="76">
        <v>6378093</v>
      </c>
      <c r="C33" s="76">
        <v>5270</v>
      </c>
      <c r="D33" s="76">
        <v>6380685</v>
      </c>
      <c r="E33" s="76">
        <v>4912</v>
      </c>
      <c r="F33" s="76">
        <v>10182</v>
      </c>
    </row>
    <row r="34" spans="1:6" x14ac:dyDescent="0.3">
      <c r="A34" s="77" t="s">
        <v>96</v>
      </c>
      <c r="B34" s="71"/>
      <c r="C34" s="71"/>
      <c r="D34" s="71"/>
      <c r="E34" s="71"/>
      <c r="F34" s="78">
        <f>SUM(F3:F33)</f>
        <v>284556</v>
      </c>
    </row>
    <row r="35" spans="1:6" x14ac:dyDescent="0.3">
      <c r="A35" s="77" t="s">
        <v>97</v>
      </c>
      <c r="B35" s="71"/>
      <c r="C35" s="71"/>
      <c r="D35" s="71"/>
      <c r="E35" s="71"/>
      <c r="F35" s="78">
        <f>ROUND(AVERAGE(F3:F33),0)</f>
        <v>9179</v>
      </c>
    </row>
  </sheetData>
  <mergeCells count="3">
    <mergeCell ref="A1:F1"/>
    <mergeCell ref="A34:E34"/>
    <mergeCell ref="A35:E3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7D49-E291-4756-A02F-BA6A28F335F7}">
  <dimension ref="A1:Z35"/>
  <sheetViews>
    <sheetView workbookViewId="0">
      <selection activeCell="D3" sqref="D3:D33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August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44774</v>
      </c>
      <c r="B3" s="76">
        <v>5939584</v>
      </c>
      <c r="C3" s="76">
        <v>2906</v>
      </c>
      <c r="D3" s="76">
        <v>2906</v>
      </c>
    </row>
    <row r="4" spans="1:4" x14ac:dyDescent="0.3">
      <c r="A4" s="75">
        <v>44775</v>
      </c>
      <c r="B4" s="76">
        <v>5946138</v>
      </c>
      <c r="C4" s="76">
        <v>6554</v>
      </c>
      <c r="D4" s="76">
        <v>6554</v>
      </c>
    </row>
    <row r="5" spans="1:4" x14ac:dyDescent="0.3">
      <c r="A5" s="75">
        <v>44776</v>
      </c>
      <c r="B5" s="76">
        <v>5952216</v>
      </c>
      <c r="C5" s="76">
        <v>6078</v>
      </c>
      <c r="D5" s="76">
        <v>6078</v>
      </c>
    </row>
    <row r="6" spans="1:4" x14ac:dyDescent="0.3">
      <c r="A6" s="75">
        <v>44777</v>
      </c>
      <c r="B6" s="76">
        <v>5962412</v>
      </c>
      <c r="C6" s="76">
        <v>10196</v>
      </c>
      <c r="D6" s="76">
        <v>10196</v>
      </c>
    </row>
    <row r="7" spans="1:4" x14ac:dyDescent="0.3">
      <c r="A7" s="75">
        <v>44778</v>
      </c>
      <c r="B7" s="76">
        <v>5971062</v>
      </c>
      <c r="C7" s="76">
        <v>8650</v>
      </c>
      <c r="D7" s="76">
        <v>8650</v>
      </c>
    </row>
    <row r="8" spans="1:4" x14ac:dyDescent="0.3">
      <c r="A8" s="75">
        <v>44779</v>
      </c>
      <c r="B8" s="76">
        <v>5986065</v>
      </c>
      <c r="C8" s="76">
        <v>15003</v>
      </c>
      <c r="D8" s="76">
        <v>15003</v>
      </c>
    </row>
    <row r="9" spans="1:4" x14ac:dyDescent="0.3">
      <c r="A9" s="75">
        <v>44780</v>
      </c>
      <c r="B9" s="76">
        <v>5997146</v>
      </c>
      <c r="C9" s="76">
        <v>11081</v>
      </c>
      <c r="D9" s="76">
        <v>11081</v>
      </c>
    </row>
    <row r="10" spans="1:4" x14ac:dyDescent="0.3">
      <c r="A10" s="75">
        <v>44781</v>
      </c>
      <c r="B10" s="76">
        <v>6015282</v>
      </c>
      <c r="C10" s="76">
        <v>18136</v>
      </c>
      <c r="D10" s="76">
        <v>18136</v>
      </c>
    </row>
    <row r="11" spans="1:4" x14ac:dyDescent="0.3">
      <c r="A11" s="75">
        <v>44782</v>
      </c>
      <c r="B11" s="76">
        <v>6024774</v>
      </c>
      <c r="C11" s="76">
        <v>9492</v>
      </c>
      <c r="D11" s="76">
        <v>9492</v>
      </c>
    </row>
    <row r="12" spans="1:4" x14ac:dyDescent="0.3">
      <c r="A12" s="75">
        <v>44783</v>
      </c>
      <c r="B12" s="76">
        <v>6036052</v>
      </c>
      <c r="C12" s="76">
        <v>11278</v>
      </c>
      <c r="D12" s="76">
        <v>11278</v>
      </c>
    </row>
    <row r="13" spans="1:4" x14ac:dyDescent="0.3">
      <c r="A13" s="75">
        <v>44784</v>
      </c>
      <c r="B13" s="76">
        <v>6047444</v>
      </c>
      <c r="C13" s="76">
        <v>11392</v>
      </c>
      <c r="D13" s="76">
        <v>11392</v>
      </c>
    </row>
    <row r="14" spans="1:4" x14ac:dyDescent="0.3">
      <c r="A14" s="75">
        <v>44785</v>
      </c>
      <c r="B14" s="76">
        <v>6057209</v>
      </c>
      <c r="C14" s="76">
        <v>9765</v>
      </c>
      <c r="D14" s="76">
        <v>9765</v>
      </c>
    </row>
    <row r="15" spans="1:4" x14ac:dyDescent="0.3">
      <c r="A15" s="75">
        <v>44786</v>
      </c>
      <c r="B15" s="76">
        <v>6067994</v>
      </c>
      <c r="C15" s="76">
        <v>10785</v>
      </c>
      <c r="D15" s="76">
        <v>10785</v>
      </c>
    </row>
    <row r="16" spans="1:4" x14ac:dyDescent="0.3">
      <c r="A16" s="75">
        <v>44787</v>
      </c>
      <c r="B16" s="76">
        <v>6071677</v>
      </c>
      <c r="C16" s="76">
        <v>3683</v>
      </c>
      <c r="D16" s="76">
        <v>3683</v>
      </c>
    </row>
    <row r="17" spans="1:4" x14ac:dyDescent="0.3">
      <c r="A17" s="75">
        <v>44788</v>
      </c>
      <c r="B17" s="76">
        <v>6074822</v>
      </c>
      <c r="C17" s="76">
        <v>3145</v>
      </c>
      <c r="D17" s="76">
        <v>3145</v>
      </c>
    </row>
    <row r="18" spans="1:4" x14ac:dyDescent="0.3">
      <c r="A18" s="75">
        <v>44789</v>
      </c>
      <c r="B18" s="76">
        <v>6083744</v>
      </c>
      <c r="C18" s="76">
        <v>8922</v>
      </c>
      <c r="D18" s="76">
        <v>8922</v>
      </c>
    </row>
    <row r="19" spans="1:4" x14ac:dyDescent="0.3">
      <c r="A19" s="75">
        <v>44790</v>
      </c>
      <c r="B19" s="76">
        <v>6092906</v>
      </c>
      <c r="C19" s="76">
        <v>9162</v>
      </c>
      <c r="D19" s="76">
        <v>9162</v>
      </c>
    </row>
    <row r="20" spans="1:4" x14ac:dyDescent="0.3">
      <c r="A20" s="75">
        <v>44791</v>
      </c>
      <c r="B20" s="76">
        <v>6100473</v>
      </c>
      <c r="C20" s="76">
        <v>7567</v>
      </c>
      <c r="D20" s="76">
        <v>7567</v>
      </c>
    </row>
    <row r="21" spans="1:4" x14ac:dyDescent="0.3">
      <c r="A21" s="75">
        <v>44792</v>
      </c>
      <c r="B21" s="76">
        <v>6107534</v>
      </c>
      <c r="C21" s="76">
        <v>7061</v>
      </c>
      <c r="D21" s="76">
        <v>7061</v>
      </c>
    </row>
    <row r="22" spans="1:4" x14ac:dyDescent="0.3">
      <c r="A22" s="75">
        <v>44793</v>
      </c>
      <c r="B22" s="76">
        <v>6110492</v>
      </c>
      <c r="C22" s="76">
        <v>2958</v>
      </c>
      <c r="D22" s="76">
        <v>2958</v>
      </c>
    </row>
    <row r="23" spans="1:4" x14ac:dyDescent="0.3">
      <c r="A23" s="75">
        <v>44794</v>
      </c>
      <c r="B23" s="76">
        <v>6112611</v>
      </c>
      <c r="C23" s="76">
        <v>2119</v>
      </c>
      <c r="D23" s="76">
        <v>2119</v>
      </c>
    </row>
    <row r="24" spans="1:4" x14ac:dyDescent="0.3">
      <c r="A24" s="75">
        <v>44795</v>
      </c>
      <c r="B24" s="76">
        <v>6120965</v>
      </c>
      <c r="C24" s="76">
        <v>8354</v>
      </c>
      <c r="D24" s="76">
        <v>8354</v>
      </c>
    </row>
    <row r="25" spans="1:4" x14ac:dyDescent="0.3">
      <c r="A25" s="75">
        <v>44796</v>
      </c>
      <c r="B25" s="76">
        <v>6134936</v>
      </c>
      <c r="C25" s="76">
        <v>13971</v>
      </c>
      <c r="D25" s="76">
        <v>13971</v>
      </c>
    </row>
    <row r="26" spans="1:4" x14ac:dyDescent="0.3">
      <c r="A26" s="75">
        <v>44797</v>
      </c>
      <c r="B26" s="76">
        <v>6146501</v>
      </c>
      <c r="C26" s="76">
        <v>11565</v>
      </c>
      <c r="D26" s="76">
        <v>11565</v>
      </c>
    </row>
    <row r="27" spans="1:4" x14ac:dyDescent="0.3">
      <c r="A27" s="75">
        <v>44798</v>
      </c>
      <c r="B27" s="76">
        <v>6153876</v>
      </c>
      <c r="C27" s="76">
        <v>7375</v>
      </c>
      <c r="D27" s="76">
        <v>7375</v>
      </c>
    </row>
    <row r="28" spans="1:4" x14ac:dyDescent="0.3">
      <c r="A28" s="75">
        <v>44799</v>
      </c>
      <c r="B28" s="76">
        <v>6164544</v>
      </c>
      <c r="C28" s="76">
        <v>10668</v>
      </c>
      <c r="D28" s="76">
        <v>10668</v>
      </c>
    </row>
    <row r="29" spans="1:4" x14ac:dyDescent="0.3">
      <c r="A29" s="75">
        <v>44800</v>
      </c>
      <c r="B29" s="76">
        <v>6165507</v>
      </c>
      <c r="C29" s="76">
        <v>963</v>
      </c>
      <c r="D29" s="76">
        <v>963</v>
      </c>
    </row>
    <row r="30" spans="1:4" x14ac:dyDescent="0.3">
      <c r="A30" s="75">
        <v>44801</v>
      </c>
      <c r="B30" s="76">
        <v>6167698</v>
      </c>
      <c r="C30" s="76">
        <v>2191</v>
      </c>
      <c r="D30" s="76">
        <v>2191</v>
      </c>
    </row>
    <row r="31" spans="1:4" x14ac:dyDescent="0.3">
      <c r="A31" s="75">
        <v>44802</v>
      </c>
      <c r="B31" s="76">
        <v>6170449</v>
      </c>
      <c r="C31" s="76">
        <v>2751</v>
      </c>
      <c r="D31" s="76">
        <v>2751</v>
      </c>
    </row>
    <row r="32" spans="1:4" x14ac:dyDescent="0.3">
      <c r="A32" s="75">
        <v>44803</v>
      </c>
      <c r="B32" s="76">
        <v>6177124</v>
      </c>
      <c r="C32" s="76">
        <v>6675</v>
      </c>
      <c r="D32" s="76">
        <v>6675</v>
      </c>
    </row>
    <row r="33" spans="1:4" x14ac:dyDescent="0.3">
      <c r="A33" s="75">
        <v>44804</v>
      </c>
      <c r="B33" s="76">
        <v>6183500</v>
      </c>
      <c r="C33" s="76">
        <v>6376</v>
      </c>
      <c r="D33" s="76">
        <v>6376</v>
      </c>
    </row>
    <row r="34" spans="1:4" x14ac:dyDescent="0.3">
      <c r="A34" s="77" t="s">
        <v>96</v>
      </c>
      <c r="B34" s="71"/>
      <c r="C34" s="71"/>
      <c r="D34" s="78">
        <f>SUM(D3:D33)</f>
        <v>246822</v>
      </c>
    </row>
    <row r="35" spans="1:4" x14ac:dyDescent="0.3">
      <c r="A35" s="77" t="s">
        <v>97</v>
      </c>
      <c r="B35" s="71"/>
      <c r="C35" s="71"/>
      <c r="D35" s="78">
        <f>ROUND(AVERAGE(D3:D33),0)</f>
        <v>7962</v>
      </c>
    </row>
  </sheetData>
  <mergeCells count="3">
    <mergeCell ref="A1:D1"/>
    <mergeCell ref="A34:C34"/>
    <mergeCell ref="A35:C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8140-B483-4FFC-B2F6-29A99D4051E0}">
  <dimension ref="A2:Q79"/>
  <sheetViews>
    <sheetView topLeftCell="A8" workbookViewId="0">
      <selection activeCell="N33" sqref="N33"/>
    </sheetView>
  </sheetViews>
  <sheetFormatPr defaultColWidth="9.28515625" defaultRowHeight="15" x14ac:dyDescent="0.25"/>
  <cols>
    <col min="1" max="1" width="16.7109375" style="39" customWidth="1"/>
    <col min="2" max="12" width="7.28515625" style="39" customWidth="1"/>
    <col min="13" max="13" width="8.7109375" style="39" customWidth="1"/>
    <col min="14" max="14" width="16" style="39" customWidth="1"/>
    <col min="15" max="15" width="18.28515625" style="39" customWidth="1"/>
    <col min="16" max="16" width="20.7109375" style="39" customWidth="1"/>
    <col min="17" max="16384" width="9.28515625" style="39"/>
  </cols>
  <sheetData>
    <row r="2" spans="1:14" ht="18.75" x14ac:dyDescent="0.25">
      <c r="A2" s="14" t="s">
        <v>33</v>
      </c>
      <c r="B2" s="32" t="s">
        <v>55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4" x14ac:dyDescent="0.25">
      <c r="A3" s="14"/>
      <c r="B3" s="18" t="s">
        <v>3</v>
      </c>
      <c r="C3" s="18" t="s">
        <v>35</v>
      </c>
      <c r="D3" s="18" t="s">
        <v>36</v>
      </c>
      <c r="E3" s="18" t="s">
        <v>48</v>
      </c>
      <c r="F3" s="18" t="s">
        <v>38</v>
      </c>
      <c r="G3" s="18" t="s">
        <v>39</v>
      </c>
      <c r="H3" s="18" t="s">
        <v>49</v>
      </c>
      <c r="I3" s="18" t="s">
        <v>50</v>
      </c>
      <c r="J3" s="18" t="s">
        <v>56</v>
      </c>
      <c r="K3" s="18" t="s">
        <v>57</v>
      </c>
      <c r="L3" s="18" t="s">
        <v>40</v>
      </c>
    </row>
    <row r="4" spans="1:14" x14ac:dyDescent="0.25">
      <c r="A4" s="19" t="s">
        <v>1</v>
      </c>
      <c r="B4" s="20"/>
      <c r="C4" s="20" t="s">
        <v>41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20" t="s">
        <v>2</v>
      </c>
      <c r="K4" s="20" t="s">
        <v>2</v>
      </c>
      <c r="L4" s="20" t="s">
        <v>2</v>
      </c>
    </row>
    <row r="5" spans="1:14" x14ac:dyDescent="0.25">
      <c r="A5" s="40" t="s">
        <v>58</v>
      </c>
      <c r="B5" s="28"/>
      <c r="C5" s="28"/>
      <c r="D5" s="28"/>
      <c r="E5" s="28">
        <v>10</v>
      </c>
      <c r="F5" s="28">
        <v>10</v>
      </c>
      <c r="G5" s="28"/>
      <c r="H5" s="28"/>
      <c r="I5" s="28"/>
      <c r="J5" s="28"/>
      <c r="K5" s="28" t="s">
        <v>59</v>
      </c>
      <c r="L5" s="28"/>
    </row>
    <row r="6" spans="1:14" x14ac:dyDescent="0.25">
      <c r="A6" s="40" t="s">
        <v>60</v>
      </c>
      <c r="B6" s="28"/>
      <c r="C6" s="28"/>
      <c r="D6" s="28"/>
      <c r="E6" s="28">
        <v>15</v>
      </c>
      <c r="F6" s="28">
        <v>15</v>
      </c>
      <c r="G6" s="28"/>
      <c r="H6" s="28"/>
      <c r="I6" s="28"/>
      <c r="J6" s="28"/>
      <c r="K6" s="28">
        <v>3.5</v>
      </c>
      <c r="L6" s="28"/>
    </row>
    <row r="7" spans="1:14" ht="15" customHeight="1" x14ac:dyDescent="0.25">
      <c r="A7" s="19" t="s">
        <v>42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4" x14ac:dyDescent="0.25">
      <c r="A8" s="24">
        <v>45496.458333333336</v>
      </c>
      <c r="B8" s="25">
        <v>7.91</v>
      </c>
      <c r="C8" s="26">
        <v>26.8</v>
      </c>
      <c r="D8" s="25">
        <v>0</v>
      </c>
      <c r="E8" s="27">
        <v>4</v>
      </c>
      <c r="F8" s="27">
        <v>8</v>
      </c>
      <c r="G8" s="26">
        <v>1.4</v>
      </c>
      <c r="H8" s="26">
        <v>0.7</v>
      </c>
      <c r="I8" s="25">
        <v>1.75</v>
      </c>
      <c r="J8" s="25">
        <v>0.3</v>
      </c>
      <c r="K8" s="26">
        <f t="shared" ref="K8:K34" si="0">I8+H8</f>
        <v>2.4500000000000002</v>
      </c>
      <c r="L8" s="27">
        <v>230</v>
      </c>
      <c r="M8" s="41">
        <f>AVERAGE(K8:K8)</f>
        <v>2.4500000000000002</v>
      </c>
      <c r="N8" s="41"/>
    </row>
    <row r="9" spans="1:14" x14ac:dyDescent="0.25">
      <c r="A9" s="24">
        <v>45511.447916666664</v>
      </c>
      <c r="B9" s="25" t="s">
        <v>43</v>
      </c>
      <c r="C9" s="26">
        <v>19.899999999999999</v>
      </c>
      <c r="D9" s="25">
        <v>1.88</v>
      </c>
      <c r="E9" s="27">
        <v>4</v>
      </c>
      <c r="F9" s="27">
        <v>4</v>
      </c>
      <c r="G9" s="26">
        <v>1.1000000000000001</v>
      </c>
      <c r="H9" s="26">
        <v>0.6</v>
      </c>
      <c r="I9" s="25">
        <v>0.5</v>
      </c>
      <c r="J9" s="25">
        <v>0.3</v>
      </c>
      <c r="K9" s="26">
        <f t="shared" si="0"/>
        <v>1.1000000000000001</v>
      </c>
      <c r="L9" s="27">
        <v>211</v>
      </c>
      <c r="M9" s="41"/>
      <c r="N9" s="41"/>
    </row>
    <row r="10" spans="1:14" x14ac:dyDescent="0.25">
      <c r="A10" s="24">
        <v>45525</v>
      </c>
      <c r="B10" s="25" t="s">
        <v>43</v>
      </c>
      <c r="C10" s="26" t="s">
        <v>43</v>
      </c>
      <c r="D10" s="25" t="s">
        <v>43</v>
      </c>
      <c r="E10" s="27">
        <v>15</v>
      </c>
      <c r="F10" s="27">
        <v>8</v>
      </c>
      <c r="G10" s="26">
        <v>1.4</v>
      </c>
      <c r="H10" s="26">
        <v>0.7</v>
      </c>
      <c r="I10" s="25">
        <v>0.06</v>
      </c>
      <c r="J10" s="25">
        <v>0.3</v>
      </c>
      <c r="K10" s="26">
        <f t="shared" si="0"/>
        <v>0.76</v>
      </c>
      <c r="L10" s="27">
        <v>147</v>
      </c>
      <c r="M10" s="41">
        <f>AVERAGE(K9:K10)</f>
        <v>0.93</v>
      </c>
      <c r="N10" s="41"/>
    </row>
    <row r="11" spans="1:14" x14ac:dyDescent="0.25">
      <c r="A11" s="24">
        <v>45539</v>
      </c>
      <c r="B11" s="25">
        <v>7.66</v>
      </c>
      <c r="C11" s="26">
        <v>21.8</v>
      </c>
      <c r="D11" s="25">
        <v>0.92</v>
      </c>
      <c r="E11" s="27">
        <v>7</v>
      </c>
      <c r="F11" s="27">
        <v>6</v>
      </c>
      <c r="G11" s="26">
        <v>1</v>
      </c>
      <c r="H11" s="26">
        <v>0.8</v>
      </c>
      <c r="I11" s="25">
        <v>0.06</v>
      </c>
      <c r="J11" s="25">
        <v>0.3</v>
      </c>
      <c r="K11" s="26">
        <f t="shared" si="0"/>
        <v>0.8600000000000001</v>
      </c>
      <c r="L11" s="27">
        <v>169</v>
      </c>
      <c r="M11" s="41"/>
      <c r="N11" s="41"/>
    </row>
    <row r="12" spans="1:14" x14ac:dyDescent="0.25">
      <c r="A12" s="24">
        <v>45553.625</v>
      </c>
      <c r="B12" s="25">
        <v>7.99</v>
      </c>
      <c r="C12" s="26">
        <v>22.4</v>
      </c>
      <c r="D12" s="25">
        <v>0</v>
      </c>
      <c r="E12" s="27">
        <v>10</v>
      </c>
      <c r="F12" s="27">
        <v>3</v>
      </c>
      <c r="G12" s="26">
        <v>2.2000000000000002</v>
      </c>
      <c r="H12" s="26">
        <v>1.5</v>
      </c>
      <c r="I12" s="25">
        <v>0.06</v>
      </c>
      <c r="J12" s="25">
        <v>0.3</v>
      </c>
      <c r="K12" s="26">
        <f t="shared" si="0"/>
        <v>1.56</v>
      </c>
      <c r="L12" s="27">
        <v>168</v>
      </c>
      <c r="M12" s="41">
        <f>AVERAGE(K11:K12)</f>
        <v>1.21</v>
      </c>
      <c r="N12" s="41"/>
    </row>
    <row r="13" spans="1:14" x14ac:dyDescent="0.25">
      <c r="A13" s="24">
        <v>45567</v>
      </c>
      <c r="B13" s="25" t="s">
        <v>43</v>
      </c>
      <c r="C13" s="26" t="s">
        <v>43</v>
      </c>
      <c r="D13" s="25" t="s">
        <v>43</v>
      </c>
      <c r="E13" s="27">
        <v>4</v>
      </c>
      <c r="F13" s="27">
        <v>7</v>
      </c>
      <c r="G13" s="26">
        <v>2.2000000000000002</v>
      </c>
      <c r="H13" s="26">
        <v>1.6</v>
      </c>
      <c r="I13" s="25">
        <v>0.06</v>
      </c>
      <c r="J13" s="25">
        <v>0.3</v>
      </c>
      <c r="K13" s="26">
        <f t="shared" si="0"/>
        <v>1.6600000000000001</v>
      </c>
      <c r="L13" s="27">
        <v>135</v>
      </c>
      <c r="M13" s="41"/>
      <c r="N13" s="41"/>
    </row>
    <row r="14" spans="1:14" x14ac:dyDescent="0.25">
      <c r="A14" s="24">
        <v>45581</v>
      </c>
      <c r="B14" s="25">
        <v>8.36</v>
      </c>
      <c r="C14" s="26">
        <v>11.9</v>
      </c>
      <c r="D14" s="25">
        <v>0</v>
      </c>
      <c r="E14" s="27">
        <v>5</v>
      </c>
      <c r="F14" s="27">
        <v>6</v>
      </c>
      <c r="G14" s="26">
        <v>1.7</v>
      </c>
      <c r="H14" s="26">
        <v>1</v>
      </c>
      <c r="I14" s="25">
        <v>6.16</v>
      </c>
      <c r="J14" s="25">
        <v>0.3</v>
      </c>
      <c r="K14" s="26">
        <f t="shared" si="0"/>
        <v>7.16</v>
      </c>
      <c r="L14" s="27">
        <v>147</v>
      </c>
      <c r="M14" s="41"/>
      <c r="N14" s="41"/>
    </row>
    <row r="15" spans="1:14" x14ac:dyDescent="0.25">
      <c r="A15" s="24">
        <v>45595</v>
      </c>
      <c r="B15" s="25" t="s">
        <v>43</v>
      </c>
      <c r="C15" s="26">
        <v>12.6</v>
      </c>
      <c r="D15" s="25">
        <v>10.58</v>
      </c>
      <c r="E15" s="27">
        <v>4</v>
      </c>
      <c r="F15" s="27">
        <v>6</v>
      </c>
      <c r="G15" s="26">
        <v>1.8</v>
      </c>
      <c r="H15" s="26">
        <v>1</v>
      </c>
      <c r="I15" s="25">
        <v>3.06</v>
      </c>
      <c r="J15" s="25">
        <v>0.48</v>
      </c>
      <c r="K15" s="26">
        <f t="shared" si="0"/>
        <v>4.0600000000000005</v>
      </c>
      <c r="L15" s="27">
        <v>133</v>
      </c>
      <c r="M15" s="41">
        <f>AVERAGE(K13:K15)</f>
        <v>4.2933333333333339</v>
      </c>
      <c r="N15" s="41"/>
    </row>
    <row r="16" spans="1:14" x14ac:dyDescent="0.25">
      <c r="A16" s="24">
        <v>45609</v>
      </c>
      <c r="B16" s="25" t="s">
        <v>43</v>
      </c>
      <c r="C16" s="26">
        <v>13.1</v>
      </c>
      <c r="D16" s="25">
        <v>0.44</v>
      </c>
      <c r="E16" s="27">
        <v>5</v>
      </c>
      <c r="F16" s="27">
        <v>12</v>
      </c>
      <c r="G16" s="26">
        <v>1.4</v>
      </c>
      <c r="H16" s="26">
        <v>1</v>
      </c>
      <c r="I16" s="25">
        <v>0.06</v>
      </c>
      <c r="J16" s="25">
        <v>0.3</v>
      </c>
      <c r="K16" s="26">
        <f t="shared" si="0"/>
        <v>1.06</v>
      </c>
      <c r="L16" s="27">
        <v>161</v>
      </c>
      <c r="M16" s="41"/>
      <c r="N16" s="41"/>
    </row>
    <row r="17" spans="1:16" x14ac:dyDescent="0.25">
      <c r="A17" s="24">
        <v>45623</v>
      </c>
      <c r="B17" s="25" t="s">
        <v>43</v>
      </c>
      <c r="C17" s="26">
        <v>14.4</v>
      </c>
      <c r="D17" s="25">
        <v>1.51</v>
      </c>
      <c r="E17" s="27">
        <v>4</v>
      </c>
      <c r="F17" s="27">
        <v>6</v>
      </c>
      <c r="G17" s="26">
        <v>1.7</v>
      </c>
      <c r="H17" s="26">
        <v>0.9</v>
      </c>
      <c r="I17" s="25">
        <v>0.26</v>
      </c>
      <c r="J17" s="25">
        <v>0.3</v>
      </c>
      <c r="K17" s="26">
        <f t="shared" si="0"/>
        <v>1.1600000000000001</v>
      </c>
      <c r="L17" s="27">
        <v>167</v>
      </c>
      <c r="M17" s="41">
        <f>AVERAGE(K16:K17)</f>
        <v>1.1100000000000001</v>
      </c>
      <c r="N17" s="41"/>
    </row>
    <row r="18" spans="1:16" x14ac:dyDescent="0.25">
      <c r="A18" s="24">
        <v>45637</v>
      </c>
      <c r="B18" s="25" t="s">
        <v>43</v>
      </c>
      <c r="C18" s="26">
        <v>15.6</v>
      </c>
      <c r="D18" s="25">
        <v>1.2</v>
      </c>
      <c r="E18" s="27">
        <v>5</v>
      </c>
      <c r="F18" s="27">
        <v>2</v>
      </c>
      <c r="G18" s="26">
        <v>1.1000000000000001</v>
      </c>
      <c r="H18" s="26">
        <v>0.5</v>
      </c>
      <c r="I18" s="25">
        <v>0.52</v>
      </c>
      <c r="J18" s="25">
        <v>0.3</v>
      </c>
      <c r="K18" s="26">
        <f t="shared" si="0"/>
        <v>1.02</v>
      </c>
      <c r="L18" s="27">
        <v>163</v>
      </c>
      <c r="M18" s="41"/>
      <c r="N18" s="41"/>
    </row>
    <row r="19" spans="1:16" x14ac:dyDescent="0.25">
      <c r="A19" s="24">
        <v>45649</v>
      </c>
      <c r="B19" s="25" t="s">
        <v>43</v>
      </c>
      <c r="C19" s="26">
        <v>8.6999999999999993</v>
      </c>
      <c r="D19" s="25">
        <v>5.27</v>
      </c>
      <c r="E19" s="27">
        <v>10</v>
      </c>
      <c r="F19" s="27">
        <v>16</v>
      </c>
      <c r="G19" s="26">
        <v>0.7</v>
      </c>
      <c r="H19" s="26">
        <v>0.1</v>
      </c>
      <c r="I19" s="25">
        <v>0.06</v>
      </c>
      <c r="J19" s="25">
        <v>0.3</v>
      </c>
      <c r="K19" s="26">
        <f t="shared" si="0"/>
        <v>0.16</v>
      </c>
      <c r="L19" s="27">
        <v>146</v>
      </c>
      <c r="M19" s="41">
        <f>AVERAGE(K18:K19)</f>
        <v>0.59</v>
      </c>
      <c r="N19" s="41"/>
      <c r="P19" s="41">
        <f>AVERAGE(K13:K19)</f>
        <v>2.3257142857142861</v>
      </c>
    </row>
    <row r="20" spans="1:16" x14ac:dyDescent="0.25">
      <c r="A20" s="24">
        <v>45666</v>
      </c>
      <c r="B20" s="25" t="s">
        <v>43</v>
      </c>
      <c r="C20" s="26">
        <v>6.7</v>
      </c>
      <c r="D20" s="25">
        <v>2.62</v>
      </c>
      <c r="E20" s="27">
        <v>5</v>
      </c>
      <c r="F20" s="27">
        <v>3</v>
      </c>
      <c r="G20" s="26">
        <v>0.9</v>
      </c>
      <c r="H20" s="26">
        <v>0.1</v>
      </c>
      <c r="I20" s="25">
        <v>0.06</v>
      </c>
      <c r="J20" s="25">
        <v>0.3</v>
      </c>
      <c r="K20" s="26">
        <f t="shared" si="0"/>
        <v>0.16</v>
      </c>
      <c r="L20" s="27">
        <v>215</v>
      </c>
      <c r="M20" s="41"/>
      <c r="N20" s="41"/>
    </row>
    <row r="21" spans="1:16" x14ac:dyDescent="0.25">
      <c r="A21" s="24">
        <v>45678</v>
      </c>
      <c r="B21" s="25" t="s">
        <v>43</v>
      </c>
      <c r="C21" s="26">
        <v>4.8</v>
      </c>
      <c r="D21" s="25">
        <v>5.08</v>
      </c>
      <c r="E21" s="27">
        <v>12</v>
      </c>
      <c r="F21" s="27">
        <v>10</v>
      </c>
      <c r="G21" s="26">
        <v>0.8</v>
      </c>
      <c r="H21" s="26">
        <v>0.2</v>
      </c>
      <c r="I21" s="25">
        <v>0.65</v>
      </c>
      <c r="J21" s="25">
        <v>0.3</v>
      </c>
      <c r="K21" s="26">
        <f t="shared" si="0"/>
        <v>0.85000000000000009</v>
      </c>
      <c r="L21" s="27">
        <v>195</v>
      </c>
      <c r="M21" s="41">
        <f t="shared" ref="M21" si="1">AVERAGE(K20:K21)</f>
        <v>0.505</v>
      </c>
      <c r="N21" s="41"/>
    </row>
    <row r="22" spans="1:16" x14ac:dyDescent="0.25">
      <c r="A22" s="24">
        <v>45693</v>
      </c>
      <c r="B22" s="25" t="s">
        <v>43</v>
      </c>
      <c r="C22" s="26">
        <v>3.3</v>
      </c>
      <c r="D22" s="25">
        <v>2.54</v>
      </c>
      <c r="E22" s="27">
        <v>12</v>
      </c>
      <c r="F22" s="27">
        <v>8</v>
      </c>
      <c r="G22" s="26">
        <v>0.6</v>
      </c>
      <c r="H22" s="26">
        <v>0.1</v>
      </c>
      <c r="I22" s="25">
        <v>0.06</v>
      </c>
      <c r="J22" s="25">
        <v>0.3</v>
      </c>
      <c r="K22" s="26">
        <f t="shared" si="0"/>
        <v>0.16</v>
      </c>
      <c r="L22" s="27">
        <v>198</v>
      </c>
      <c r="M22" s="41"/>
      <c r="N22" s="41"/>
    </row>
    <row r="23" spans="1:16" x14ac:dyDescent="0.25">
      <c r="A23" s="24">
        <v>45707</v>
      </c>
      <c r="B23" s="25" t="s">
        <v>43</v>
      </c>
      <c r="C23" s="26">
        <v>10.4</v>
      </c>
      <c r="D23" s="25">
        <v>3.16</v>
      </c>
      <c r="E23" s="27">
        <v>5</v>
      </c>
      <c r="F23" s="27">
        <v>2</v>
      </c>
      <c r="G23" s="26">
        <v>0.8</v>
      </c>
      <c r="H23" s="26">
        <v>0.1</v>
      </c>
      <c r="I23" s="25">
        <v>0.14000000000000001</v>
      </c>
      <c r="J23" s="25">
        <v>0.3</v>
      </c>
      <c r="K23" s="26">
        <f t="shared" si="0"/>
        <v>0.24000000000000002</v>
      </c>
      <c r="L23" s="27">
        <v>222</v>
      </c>
      <c r="M23" s="41">
        <f t="shared" ref="M23" si="2">AVERAGE(K22:K23)</f>
        <v>0.2</v>
      </c>
      <c r="N23" s="41"/>
    </row>
    <row r="24" spans="1:16" x14ac:dyDescent="0.25">
      <c r="A24" s="24">
        <v>45721</v>
      </c>
      <c r="B24" s="25" t="s">
        <v>43</v>
      </c>
      <c r="C24" s="26" t="s">
        <v>43</v>
      </c>
      <c r="D24" s="25" t="s">
        <v>43</v>
      </c>
      <c r="E24" s="27">
        <v>7</v>
      </c>
      <c r="F24" s="27">
        <v>5</v>
      </c>
      <c r="G24" s="26">
        <v>0.9</v>
      </c>
      <c r="H24" s="26">
        <v>0.3</v>
      </c>
      <c r="I24" s="25">
        <v>0.06</v>
      </c>
      <c r="J24" s="25">
        <v>0.3</v>
      </c>
      <c r="K24" s="26">
        <f t="shared" si="0"/>
        <v>0.36</v>
      </c>
      <c r="L24" s="27">
        <v>185</v>
      </c>
      <c r="M24" s="41"/>
      <c r="N24" s="41"/>
    </row>
    <row r="25" spans="1:16" x14ac:dyDescent="0.25">
      <c r="A25" s="24">
        <v>45737</v>
      </c>
      <c r="B25" s="25" t="s">
        <v>43</v>
      </c>
      <c r="C25" s="26" t="s">
        <v>43</v>
      </c>
      <c r="D25" s="25" t="s">
        <v>43</v>
      </c>
      <c r="E25" s="27">
        <v>18</v>
      </c>
      <c r="F25" s="27">
        <v>14</v>
      </c>
      <c r="G25" s="26">
        <v>0.5</v>
      </c>
      <c r="H25" s="26">
        <v>0.2</v>
      </c>
      <c r="I25" s="25">
        <v>0.06</v>
      </c>
      <c r="J25" s="25">
        <v>0.3</v>
      </c>
      <c r="K25" s="26">
        <f t="shared" si="0"/>
        <v>0.26</v>
      </c>
      <c r="L25" s="27">
        <v>263</v>
      </c>
      <c r="M25" s="41">
        <f>AVERAGE(K24:K25)</f>
        <v>0.31</v>
      </c>
      <c r="N25" s="41"/>
      <c r="O25" s="42"/>
    </row>
    <row r="26" spans="1:16" x14ac:dyDescent="0.25">
      <c r="A26" s="24">
        <v>45749.5</v>
      </c>
      <c r="B26" s="25">
        <v>8.11</v>
      </c>
      <c r="C26" s="26">
        <v>11</v>
      </c>
      <c r="D26" s="25">
        <v>5.12</v>
      </c>
      <c r="E26" s="27">
        <v>12</v>
      </c>
      <c r="F26" s="27">
        <v>18</v>
      </c>
      <c r="G26" s="26">
        <v>4.9000000000000004</v>
      </c>
      <c r="H26" s="26">
        <v>4.4000000000000004</v>
      </c>
      <c r="I26" s="25">
        <v>3.34</v>
      </c>
      <c r="J26" s="25">
        <v>1.68</v>
      </c>
      <c r="K26" s="26">
        <f t="shared" si="0"/>
        <v>7.74</v>
      </c>
      <c r="L26" s="27">
        <v>190</v>
      </c>
      <c r="M26" s="41"/>
      <c r="N26" s="41"/>
    </row>
    <row r="27" spans="1:16" x14ac:dyDescent="0.25">
      <c r="A27" s="24">
        <v>45763</v>
      </c>
      <c r="B27" s="25">
        <v>5.9</v>
      </c>
      <c r="C27" s="26">
        <v>10.4</v>
      </c>
      <c r="D27" s="25">
        <v>1.72</v>
      </c>
      <c r="E27" s="27">
        <v>8</v>
      </c>
      <c r="F27" s="27">
        <v>3</v>
      </c>
      <c r="G27" s="26">
        <v>1</v>
      </c>
      <c r="H27" s="26">
        <v>0.6</v>
      </c>
      <c r="I27" s="25">
        <v>0.06</v>
      </c>
      <c r="J27" s="25">
        <v>0.3</v>
      </c>
      <c r="K27" s="26">
        <f t="shared" si="0"/>
        <v>0.65999999999999992</v>
      </c>
      <c r="L27" s="27">
        <v>180</v>
      </c>
      <c r="M27" s="41"/>
      <c r="N27" s="41"/>
    </row>
    <row r="28" spans="1:16" x14ac:dyDescent="0.25">
      <c r="A28" s="24">
        <v>45777</v>
      </c>
      <c r="B28" s="25">
        <v>5.4</v>
      </c>
      <c r="C28" s="26">
        <v>15.2</v>
      </c>
      <c r="D28" s="25">
        <v>1.06</v>
      </c>
      <c r="E28" s="27">
        <v>4</v>
      </c>
      <c r="F28" s="27">
        <v>4</v>
      </c>
      <c r="G28" s="26">
        <v>1.7</v>
      </c>
      <c r="H28" s="26">
        <v>1.1000000000000001</v>
      </c>
      <c r="I28" s="25">
        <v>1.92</v>
      </c>
      <c r="J28" s="25">
        <v>0.3</v>
      </c>
      <c r="K28" s="26">
        <f t="shared" si="0"/>
        <v>3.02</v>
      </c>
      <c r="L28" s="27">
        <v>144</v>
      </c>
      <c r="M28" s="41">
        <f>AVERAGE(K26:K28)</f>
        <v>3.8066666666666666</v>
      </c>
      <c r="N28" s="41"/>
    </row>
    <row r="29" spans="1:16" x14ac:dyDescent="0.25">
      <c r="A29" s="24">
        <v>45791</v>
      </c>
      <c r="B29" s="25">
        <v>6.6</v>
      </c>
      <c r="C29" s="26">
        <v>24.2</v>
      </c>
      <c r="D29" s="25">
        <v>1.97</v>
      </c>
      <c r="E29" s="27">
        <v>4</v>
      </c>
      <c r="F29" s="27">
        <v>4</v>
      </c>
      <c r="G29" s="26">
        <v>1.9</v>
      </c>
      <c r="H29" s="26">
        <v>1.5</v>
      </c>
      <c r="I29" s="25">
        <v>0.06</v>
      </c>
      <c r="J29" s="25">
        <v>0.3</v>
      </c>
      <c r="K29" s="26">
        <f t="shared" si="0"/>
        <v>1.56</v>
      </c>
      <c r="L29" s="27">
        <v>170</v>
      </c>
      <c r="M29" s="41"/>
      <c r="N29" s="41"/>
    </row>
    <row r="30" spans="1:16" x14ac:dyDescent="0.25">
      <c r="A30" s="24">
        <v>45805.416666666664</v>
      </c>
      <c r="B30" s="25">
        <v>4.7</v>
      </c>
      <c r="C30" s="26">
        <v>17.899999999999999</v>
      </c>
      <c r="D30" s="25">
        <v>0.84</v>
      </c>
      <c r="E30" s="27">
        <v>10</v>
      </c>
      <c r="F30" s="27">
        <v>4</v>
      </c>
      <c r="G30" s="26">
        <v>2.2000000000000002</v>
      </c>
      <c r="H30" s="26">
        <v>1.6</v>
      </c>
      <c r="I30" s="25">
        <v>0.06</v>
      </c>
      <c r="J30" s="25">
        <v>0.3</v>
      </c>
      <c r="K30" s="26">
        <f t="shared" si="0"/>
        <v>1.6600000000000001</v>
      </c>
      <c r="L30" s="27">
        <v>157</v>
      </c>
      <c r="M30" s="41">
        <f>AVERAGE(K29:K30)</f>
        <v>1.61</v>
      </c>
      <c r="N30" s="41"/>
    </row>
    <row r="31" spans="1:16" x14ac:dyDescent="0.25">
      <c r="A31" s="24">
        <v>45819</v>
      </c>
      <c r="B31" s="25" t="s">
        <v>43</v>
      </c>
      <c r="C31" s="26" t="s">
        <v>43</v>
      </c>
      <c r="D31" s="25" t="s">
        <v>43</v>
      </c>
      <c r="E31" s="27">
        <v>7</v>
      </c>
      <c r="F31" s="27">
        <v>13</v>
      </c>
      <c r="G31" s="26">
        <v>3</v>
      </c>
      <c r="H31" s="26">
        <v>2.4</v>
      </c>
      <c r="I31" s="25">
        <v>0.06</v>
      </c>
      <c r="J31" s="25">
        <v>0.3</v>
      </c>
      <c r="K31" s="26">
        <f t="shared" si="0"/>
        <v>2.46</v>
      </c>
      <c r="L31" s="27">
        <v>161</v>
      </c>
      <c r="M31" s="41"/>
      <c r="N31" s="41"/>
    </row>
    <row r="32" spans="1:16" x14ac:dyDescent="0.25">
      <c r="A32" s="24">
        <v>45833</v>
      </c>
      <c r="B32" s="25">
        <v>7.2</v>
      </c>
      <c r="C32" s="26">
        <v>25</v>
      </c>
      <c r="D32" s="25">
        <v>0.12</v>
      </c>
      <c r="E32" s="27">
        <v>5</v>
      </c>
      <c r="F32" s="27">
        <v>3</v>
      </c>
      <c r="G32" s="26">
        <v>2.4</v>
      </c>
      <c r="H32" s="26">
        <v>1.8</v>
      </c>
      <c r="I32" s="25">
        <v>0.06</v>
      </c>
      <c r="J32" s="25">
        <v>0.3</v>
      </c>
      <c r="K32" s="26">
        <f t="shared" si="0"/>
        <v>1.86</v>
      </c>
      <c r="L32" s="27">
        <v>172</v>
      </c>
      <c r="M32" s="41">
        <f>AVERAGE(K31:K32)</f>
        <v>2.16</v>
      </c>
      <c r="N32" s="41"/>
    </row>
    <row r="33" spans="1:17" x14ac:dyDescent="0.25">
      <c r="A33" s="24">
        <v>45847.416666666664</v>
      </c>
      <c r="B33" s="25"/>
      <c r="C33" s="26"/>
      <c r="D33" s="25"/>
      <c r="E33" s="27">
        <v>5</v>
      </c>
      <c r="F33" s="27">
        <v>5</v>
      </c>
      <c r="G33" s="26">
        <v>1.8</v>
      </c>
      <c r="H33" s="26">
        <v>1.3</v>
      </c>
      <c r="I33" s="25">
        <v>0.06</v>
      </c>
      <c r="J33" s="25">
        <v>0.3</v>
      </c>
      <c r="K33" s="26">
        <f t="shared" si="0"/>
        <v>1.36</v>
      </c>
      <c r="L33" s="27">
        <v>202</v>
      </c>
      <c r="M33" s="41"/>
      <c r="N33" s="41"/>
    </row>
    <row r="34" spans="1:17" x14ac:dyDescent="0.25">
      <c r="A34" s="24">
        <v>45861</v>
      </c>
      <c r="B34" s="25"/>
      <c r="C34" s="26"/>
      <c r="D34" s="25"/>
      <c r="E34" s="27">
        <v>33</v>
      </c>
      <c r="F34" s="27">
        <v>19</v>
      </c>
      <c r="G34" s="26">
        <v>8.1</v>
      </c>
      <c r="H34" s="26">
        <v>7.7</v>
      </c>
      <c r="I34" s="25">
        <v>0.06</v>
      </c>
      <c r="J34" s="25">
        <v>0.3</v>
      </c>
      <c r="K34" s="26">
        <f t="shared" si="0"/>
        <v>7.76</v>
      </c>
      <c r="L34" s="27">
        <v>221</v>
      </c>
      <c r="M34" s="41">
        <f>AVERAGE(K33:K34)</f>
        <v>4.5599999999999996</v>
      </c>
      <c r="N34" s="41"/>
    </row>
    <row r="35" spans="1:17" x14ac:dyDescent="0.25">
      <c r="A35" s="28" t="s">
        <v>45</v>
      </c>
      <c r="B35" s="29">
        <f ca="1">IFERROR(AVERAGE(OFFSET(B6,2,0):OFFSET(B35,-1,0)),"-")</f>
        <v>6.9829999999999997</v>
      </c>
      <c r="C35" s="30">
        <f ca="1">IFERROR(AVERAGE(OFFSET(C6,2,0):OFFSET(C35,-1,0)),"-")</f>
        <v>14.804999999999998</v>
      </c>
      <c r="D35" s="29">
        <f ca="1">IFERROR(AVERAGE(OFFSET(D6,2,0):OFFSET(D35,-1,0)),"-")</f>
        <v>2.3014999999999999</v>
      </c>
      <c r="E35" s="31">
        <f ca="1">IFERROR(AVERAGE(OFFSET(E6,2,0):OFFSET(E35,-1,0)),"-")</f>
        <v>8.2962962962962958</v>
      </c>
      <c r="F35" s="31">
        <f ca="1">IFERROR(AVERAGE(OFFSET(F6,2,0):OFFSET(F35,-1,0)),"-")</f>
        <v>7.3703703703703702</v>
      </c>
      <c r="G35" s="30">
        <f ca="1">IFERROR(AVERAGE(OFFSET(G6,2,0):OFFSET(G35,-1,0)),"-")</f>
        <v>1.822222222222222</v>
      </c>
      <c r="H35" s="30">
        <f ca="1">IFERROR(AVERAGE(OFFSET(H6,2,0):OFFSET(H35,-1,0)),"-")</f>
        <v>1.251851851851852</v>
      </c>
      <c r="I35" s="29">
        <f ca="1">IFERROR(AVERAGE(OFFSET(I6,2,0):OFFSET(I35,-1,0)),"-")</f>
        <v>0.71555555555555528</v>
      </c>
      <c r="J35" s="29">
        <f ca="1">IFERROR(AVERAGE(OFFSET(J6,2,0):OFFSET(J35,-1,0)),"-")</f>
        <v>0.35777777777777786</v>
      </c>
      <c r="K35" s="30">
        <f ca="1">IFERROR(AVERAGE(OFFSET(K6,2,0):OFFSET(K35,-1,0)),"-")</f>
        <v>1.9674074074074075</v>
      </c>
      <c r="L35" s="31">
        <f ca="1">IFERROR(AVERAGE(OFFSET(L6,2,0):OFFSET(L35,-1,0)),"-")</f>
        <v>179.7037037037037</v>
      </c>
      <c r="M35" s="43"/>
      <c r="Q35"/>
    </row>
    <row r="36" spans="1:17" x14ac:dyDescent="0.25">
      <c r="A36" s="28" t="s">
        <v>46</v>
      </c>
      <c r="B36" s="29">
        <f ca="1">IFERROR(MEDIAN(OFFSET(B6,2,0):OFFSET(B36,-2,0)),"-")</f>
        <v>7.43</v>
      </c>
      <c r="C36" s="30">
        <f ca="1">IFERROR(MEDIAN(OFFSET(C6,2,0):OFFSET(C36,-2,0)),"-")</f>
        <v>13.75</v>
      </c>
      <c r="D36" s="29">
        <f ca="1">IFERROR(MEDIAN(OFFSET(D6,2,0):OFFSET(D36,-2,0)),"-")</f>
        <v>1.615</v>
      </c>
      <c r="E36" s="31">
        <f ca="1">IFERROR(MEDIAN(OFFSET(E6,2,0):OFFSET(E36,-2,0)),"-")</f>
        <v>5</v>
      </c>
      <c r="F36" s="31">
        <f ca="1">IFERROR(MEDIAN(OFFSET(F6,2,0):OFFSET(F36,-2,0)),"-")</f>
        <v>6</v>
      </c>
      <c r="G36" s="30">
        <f ca="1">IFERROR(MEDIAN(OFFSET(G6,2,0):OFFSET(G36,-2,0)),"-")</f>
        <v>1.4</v>
      </c>
      <c r="H36" s="30">
        <f ca="1">IFERROR(MEDIAN(OFFSET(H6,2,0):OFFSET(H36,-2,0)),"-")</f>
        <v>0.9</v>
      </c>
      <c r="I36" s="29">
        <f ca="1">IFERROR(MEDIAN(OFFSET(I6,2,0):OFFSET(I36,-2,0)),"-")</f>
        <v>0.06</v>
      </c>
      <c r="J36" s="29">
        <f ca="1">IFERROR(MEDIAN(OFFSET(J6,2,0):OFFSET(J36,-2,0)),"-")</f>
        <v>0.3</v>
      </c>
      <c r="K36" s="30">
        <f ca="1">IFERROR(MEDIAN(OFFSET(K6,2,0):OFFSET(K36,-2,0)),"-")</f>
        <v>1.1600000000000001</v>
      </c>
      <c r="L36" s="31">
        <f ca="1">IFERROR(MEDIAN(OFFSET(L6,2,0):OFFSET(L36,-2,0)),"-")</f>
        <v>170</v>
      </c>
      <c r="O36"/>
    </row>
    <row r="37" spans="1:17" x14ac:dyDescent="0.25">
      <c r="A37" s="44" t="s">
        <v>61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</row>
    <row r="38" spans="1:17" x14ac:dyDescent="0.25">
      <c r="A38" s="45" t="s">
        <v>62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7" x14ac:dyDescent="0.25">
      <c r="A39" t="s">
        <v>63</v>
      </c>
    </row>
    <row r="41" spans="1:17" x14ac:dyDescent="0.25">
      <c r="A41" t="s">
        <v>64</v>
      </c>
      <c r="N41" t="s">
        <v>65</v>
      </c>
    </row>
    <row r="42" spans="1:17" ht="15.75" x14ac:dyDescent="0.3">
      <c r="A42" s="28" t="s">
        <v>45</v>
      </c>
      <c r="B42" s="46"/>
      <c r="C42" s="46"/>
      <c r="D42" s="46"/>
      <c r="E42" s="31">
        <f ca="1">AVERAGE(OFFSET(E42,-8,0):OFFSET(E42,-7-$N42,0))</f>
        <v>19</v>
      </c>
      <c r="F42" s="31">
        <f ca="1">AVERAGE(OFFSET(F42,-8,0):OFFSET(F42,-7-$N42,0))</f>
        <v>12</v>
      </c>
      <c r="G42" s="46"/>
      <c r="H42" s="46"/>
      <c r="I42" s="46"/>
      <c r="J42" s="46"/>
      <c r="K42" s="47">
        <f ca="1">AVERAGE(OFFSET(K42,-8,2):OFFSET(K42,-13,2))</f>
        <v>2.7766666666666668</v>
      </c>
      <c r="L42" s="30"/>
      <c r="N42" s="48">
        <v>2</v>
      </c>
    </row>
    <row r="43" spans="1:17" x14ac:dyDescent="0.25">
      <c r="A43" t="s">
        <v>66</v>
      </c>
      <c r="K43" t="s">
        <v>67</v>
      </c>
    </row>
    <row r="44" spans="1:17" x14ac:dyDescent="0.25">
      <c r="A44" s="49" t="s">
        <v>68</v>
      </c>
      <c r="B44" s="50" t="b">
        <f ca="1">COUNTIF(C44:L44,FALSE)=0</f>
        <v>0</v>
      </c>
      <c r="C44" s="51"/>
      <c r="D44" s="52"/>
      <c r="E44" s="53" t="b">
        <f ca="1">OFFSET(E44,-2,0)&lt;=OFFSET(E4,2,0)</f>
        <v>0</v>
      </c>
      <c r="F44" s="53" t="b">
        <f ca="1">OFFSET(F44,-2,0)&lt;=OFFSET(F4,2,0)</f>
        <v>1</v>
      </c>
      <c r="G44" s="54"/>
      <c r="H44" s="54"/>
      <c r="I44" s="54"/>
      <c r="J44" s="54"/>
      <c r="K44" s="53" t="b">
        <f ca="1">OFFSET(K44,-2,0)&lt;=OFFSET(K4,2,0)</f>
        <v>1</v>
      </c>
      <c r="M44" s="55" t="s">
        <v>69</v>
      </c>
    </row>
    <row r="45" spans="1:17" x14ac:dyDescent="0.25">
      <c r="A45" s="49" t="s">
        <v>70</v>
      </c>
      <c r="B45" s="50" t="b">
        <f ca="1">COUNTIF(C45:L45,FALSE)=0</f>
        <v>0</v>
      </c>
      <c r="C45" s="51"/>
      <c r="D45" s="52"/>
      <c r="E45" s="53" t="b">
        <f ca="1">OFFSET(E45,-11,0)&lt;=OFFSET(E4,1,0)</f>
        <v>0</v>
      </c>
      <c r="F45" s="53" t="b">
        <f ca="1">OFFSET(F45,-11,0)&lt;=OFFSET(F4,1,0)</f>
        <v>0</v>
      </c>
      <c r="G45" s="54"/>
      <c r="H45" s="54"/>
      <c r="I45" s="54"/>
      <c r="J45" s="54"/>
      <c r="K45" s="54" t="b">
        <f ca="1">OFFSET(K44,-3,0)&lt;OFFSET(K4,2,0)</f>
        <v>1</v>
      </c>
    </row>
    <row r="47" spans="1:17" x14ac:dyDescent="0.25">
      <c r="A47" s="39" t="s">
        <v>71</v>
      </c>
      <c r="B47" s="42" t="b">
        <f ca="1">E44</f>
        <v>0</v>
      </c>
    </row>
    <row r="48" spans="1:17" x14ac:dyDescent="0.25">
      <c r="A48" t="s">
        <v>72</v>
      </c>
      <c r="B48" s="42" t="b">
        <f ca="1">E45</f>
        <v>0</v>
      </c>
    </row>
    <row r="49" spans="1:16" x14ac:dyDescent="0.25">
      <c r="A49" s="39" t="s">
        <v>73</v>
      </c>
      <c r="B49" s="42" t="b">
        <f ca="1">F44</f>
        <v>1</v>
      </c>
    </row>
    <row r="50" spans="1:16" x14ac:dyDescent="0.25">
      <c r="A50" t="s">
        <v>74</v>
      </c>
      <c r="B50" s="42" t="b">
        <f ca="1">F45</f>
        <v>0</v>
      </c>
    </row>
    <row r="51" spans="1:16" x14ac:dyDescent="0.25">
      <c r="A51" s="39" t="s">
        <v>75</v>
      </c>
      <c r="B51" s="42" t="b">
        <f ca="1">K44</f>
        <v>1</v>
      </c>
    </row>
    <row r="52" spans="1:16" x14ac:dyDescent="0.25">
      <c r="A52" t="s">
        <v>76</v>
      </c>
      <c r="B52" s="39" t="b">
        <f ca="1">K45</f>
        <v>1</v>
      </c>
    </row>
    <row r="55" spans="1:16" x14ac:dyDescent="0.25">
      <c r="O55" s="56"/>
      <c r="P55" s="57"/>
    </row>
    <row r="56" spans="1:16" x14ac:dyDescent="0.25">
      <c r="O56" s="58"/>
      <c r="P56" s="57"/>
    </row>
    <row r="79" spans="1:1" x14ac:dyDescent="0.25">
      <c r="A79" s="43"/>
    </row>
  </sheetData>
  <mergeCells count="3">
    <mergeCell ref="A2:A3"/>
    <mergeCell ref="B2:L2"/>
    <mergeCell ref="B7:L7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7855-0F73-45BA-ABCC-415F913DC54F}">
  <dimension ref="A1:Z35"/>
  <sheetViews>
    <sheetView workbookViewId="0">
      <selection activeCell="K15" sqref="K15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July 2022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44743</v>
      </c>
      <c r="B3" s="76">
        <v>6140238</v>
      </c>
      <c r="C3" s="76">
        <v>1082</v>
      </c>
      <c r="D3" s="76">
        <v>6141093</v>
      </c>
      <c r="E3" s="76">
        <v>1026</v>
      </c>
      <c r="F3" s="76">
        <v>2108</v>
      </c>
    </row>
    <row r="4" spans="1:6" x14ac:dyDescent="0.3">
      <c r="A4" s="75">
        <v>44744</v>
      </c>
      <c r="B4" s="76">
        <v>6141723</v>
      </c>
      <c r="C4" s="76">
        <v>1485</v>
      </c>
      <c r="D4" s="76">
        <v>6142667</v>
      </c>
      <c r="E4" s="76">
        <v>1574</v>
      </c>
      <c r="F4" s="76">
        <v>3059</v>
      </c>
    </row>
    <row r="5" spans="1:6" x14ac:dyDescent="0.3">
      <c r="A5" s="75">
        <v>44745</v>
      </c>
      <c r="B5" s="76">
        <v>6141900</v>
      </c>
      <c r="C5" s="76">
        <v>177</v>
      </c>
      <c r="D5" s="76">
        <v>6142901</v>
      </c>
      <c r="E5" s="76">
        <v>234</v>
      </c>
      <c r="F5" s="76">
        <v>411</v>
      </c>
    </row>
    <row r="6" spans="1:6" x14ac:dyDescent="0.3">
      <c r="A6" s="75">
        <v>44746</v>
      </c>
      <c r="B6" s="76">
        <v>6145377</v>
      </c>
      <c r="C6" s="76">
        <v>3477</v>
      </c>
      <c r="D6" s="76">
        <v>6146390</v>
      </c>
      <c r="E6" s="76">
        <v>3489</v>
      </c>
      <c r="F6" s="76">
        <v>6966</v>
      </c>
    </row>
    <row r="7" spans="1:6" x14ac:dyDescent="0.3">
      <c r="A7" s="75">
        <v>44747</v>
      </c>
      <c r="B7" s="76">
        <v>6148892</v>
      </c>
      <c r="C7" s="76">
        <v>3515</v>
      </c>
      <c r="D7" s="76">
        <v>6149994</v>
      </c>
      <c r="E7" s="76">
        <v>3604</v>
      </c>
      <c r="F7" s="76">
        <v>7119</v>
      </c>
    </row>
    <row r="8" spans="1:6" x14ac:dyDescent="0.3">
      <c r="A8" s="75">
        <v>44748</v>
      </c>
      <c r="B8" s="76">
        <v>6153758</v>
      </c>
      <c r="C8" s="76">
        <v>4866</v>
      </c>
      <c r="D8" s="76">
        <v>6154497</v>
      </c>
      <c r="E8" s="76">
        <v>4503</v>
      </c>
      <c r="F8" s="76">
        <v>9369</v>
      </c>
    </row>
    <row r="9" spans="1:6" x14ac:dyDescent="0.3">
      <c r="A9" s="75">
        <v>44749</v>
      </c>
      <c r="B9" s="76">
        <v>6159038</v>
      </c>
      <c r="C9" s="76">
        <v>5280</v>
      </c>
      <c r="D9" s="76">
        <v>6159857</v>
      </c>
      <c r="E9" s="76">
        <v>5360</v>
      </c>
      <c r="F9" s="76">
        <v>10640</v>
      </c>
    </row>
    <row r="10" spans="1:6" x14ac:dyDescent="0.3">
      <c r="A10" s="75">
        <v>44750</v>
      </c>
      <c r="B10" s="76">
        <v>6161228</v>
      </c>
      <c r="C10" s="76">
        <v>2190</v>
      </c>
      <c r="D10" s="76">
        <v>6162103</v>
      </c>
      <c r="E10" s="76">
        <v>2246</v>
      </c>
      <c r="F10" s="76">
        <v>4436</v>
      </c>
    </row>
    <row r="11" spans="1:6" x14ac:dyDescent="0.3">
      <c r="A11" s="75">
        <v>44751</v>
      </c>
      <c r="B11" s="76">
        <v>6162405</v>
      </c>
      <c r="C11" s="76">
        <v>1177</v>
      </c>
      <c r="D11" s="76">
        <v>6163260</v>
      </c>
      <c r="E11" s="76">
        <v>1157</v>
      </c>
      <c r="F11" s="76">
        <v>2334</v>
      </c>
    </row>
    <row r="12" spans="1:6" x14ac:dyDescent="0.3">
      <c r="A12" s="75">
        <v>44752</v>
      </c>
      <c r="B12" s="76">
        <v>6162494</v>
      </c>
      <c r="C12" s="76">
        <v>89</v>
      </c>
      <c r="D12" s="76">
        <v>6163348</v>
      </c>
      <c r="E12" s="76">
        <v>88</v>
      </c>
      <c r="F12" s="76">
        <v>177</v>
      </c>
    </row>
    <row r="13" spans="1:6" x14ac:dyDescent="0.3">
      <c r="A13" s="75">
        <v>44753</v>
      </c>
      <c r="B13" s="76">
        <v>6165901</v>
      </c>
      <c r="C13" s="76">
        <v>3407</v>
      </c>
      <c r="D13" s="76">
        <v>6166600</v>
      </c>
      <c r="E13" s="76">
        <v>3252</v>
      </c>
      <c r="F13" s="76">
        <v>6659</v>
      </c>
    </row>
    <row r="14" spans="1:6" x14ac:dyDescent="0.3">
      <c r="A14" s="75">
        <v>44754</v>
      </c>
      <c r="B14" s="76">
        <v>6170625</v>
      </c>
      <c r="C14" s="76">
        <v>4724</v>
      </c>
      <c r="D14" s="76">
        <v>6171389</v>
      </c>
      <c r="E14" s="76">
        <v>4789</v>
      </c>
      <c r="F14" s="76">
        <v>9513</v>
      </c>
    </row>
    <row r="15" spans="1:6" x14ac:dyDescent="0.3">
      <c r="A15" s="75">
        <v>44755</v>
      </c>
      <c r="B15" s="76">
        <v>6174339</v>
      </c>
      <c r="C15" s="76">
        <v>3714</v>
      </c>
      <c r="D15" s="76">
        <v>6175278</v>
      </c>
      <c r="E15" s="76">
        <v>3889</v>
      </c>
      <c r="F15" s="76">
        <v>7603</v>
      </c>
    </row>
    <row r="16" spans="1:6" x14ac:dyDescent="0.3">
      <c r="A16" s="75">
        <v>44756</v>
      </c>
      <c r="B16" s="76">
        <v>6178276</v>
      </c>
      <c r="C16" s="76">
        <v>3937</v>
      </c>
      <c r="D16" s="76">
        <v>6179289</v>
      </c>
      <c r="E16" s="76">
        <v>4011</v>
      </c>
      <c r="F16" s="76">
        <v>7948</v>
      </c>
    </row>
    <row r="17" spans="1:6" x14ac:dyDescent="0.3">
      <c r="A17" s="75">
        <v>44757</v>
      </c>
      <c r="B17" s="76">
        <v>6182708</v>
      </c>
      <c r="C17" s="76">
        <v>4432</v>
      </c>
      <c r="D17" s="76">
        <v>6183826</v>
      </c>
      <c r="E17" s="76">
        <v>4537</v>
      </c>
      <c r="F17" s="76">
        <v>8969</v>
      </c>
    </row>
    <row r="18" spans="1:6" x14ac:dyDescent="0.3">
      <c r="A18" s="75">
        <v>44758</v>
      </c>
      <c r="B18" s="76">
        <v>6187618</v>
      </c>
      <c r="C18" s="76">
        <v>4910</v>
      </c>
      <c r="D18" s="76">
        <v>6189092</v>
      </c>
      <c r="E18" s="76">
        <v>5266</v>
      </c>
      <c r="F18" s="76">
        <v>10176</v>
      </c>
    </row>
    <row r="19" spans="1:6" x14ac:dyDescent="0.3">
      <c r="A19" s="75">
        <v>44759</v>
      </c>
      <c r="B19" s="76">
        <v>6192722</v>
      </c>
      <c r="C19" s="76">
        <v>5104</v>
      </c>
      <c r="D19" s="76">
        <v>6194554</v>
      </c>
      <c r="E19" s="76">
        <v>5462</v>
      </c>
      <c r="F19" s="76">
        <v>10566</v>
      </c>
    </row>
    <row r="20" spans="1:6" x14ac:dyDescent="0.3">
      <c r="A20" s="75">
        <v>44760</v>
      </c>
      <c r="B20" s="76">
        <v>6198416</v>
      </c>
      <c r="C20" s="76">
        <v>5694</v>
      </c>
      <c r="D20" s="76">
        <v>6200428</v>
      </c>
      <c r="E20" s="76">
        <v>5874</v>
      </c>
      <c r="F20" s="76">
        <v>11568</v>
      </c>
    </row>
    <row r="21" spans="1:6" x14ac:dyDescent="0.3">
      <c r="A21" s="75">
        <v>44761</v>
      </c>
      <c r="B21" s="76">
        <v>6204742</v>
      </c>
      <c r="C21" s="76">
        <v>6326</v>
      </c>
      <c r="D21" s="76">
        <v>6206602</v>
      </c>
      <c r="E21" s="76">
        <v>6174</v>
      </c>
      <c r="F21" s="76">
        <v>12500</v>
      </c>
    </row>
    <row r="22" spans="1:6" x14ac:dyDescent="0.3">
      <c r="A22" s="75">
        <v>44762</v>
      </c>
      <c r="B22" s="76">
        <v>6209945</v>
      </c>
      <c r="C22" s="76">
        <v>5203</v>
      </c>
      <c r="D22" s="76">
        <v>6211930</v>
      </c>
      <c r="E22" s="76">
        <v>5328</v>
      </c>
      <c r="F22" s="76">
        <v>10531</v>
      </c>
    </row>
    <row r="23" spans="1:6" x14ac:dyDescent="0.3">
      <c r="A23" s="75">
        <v>44763</v>
      </c>
      <c r="B23" s="76">
        <v>6215467</v>
      </c>
      <c r="C23" s="76">
        <v>5522</v>
      </c>
      <c r="D23" s="76">
        <v>6217336</v>
      </c>
      <c r="E23" s="76">
        <v>5406</v>
      </c>
      <c r="F23" s="76">
        <v>10928</v>
      </c>
    </row>
    <row r="24" spans="1:6" x14ac:dyDescent="0.3">
      <c r="A24" s="75">
        <v>44764</v>
      </c>
      <c r="B24" s="76">
        <v>6220865</v>
      </c>
      <c r="C24" s="76">
        <v>5398</v>
      </c>
      <c r="D24" s="76">
        <v>6222708</v>
      </c>
      <c r="E24" s="76">
        <v>5372</v>
      </c>
      <c r="F24" s="76">
        <v>10770</v>
      </c>
    </row>
    <row r="25" spans="1:6" x14ac:dyDescent="0.3">
      <c r="A25" s="75">
        <v>44765</v>
      </c>
      <c r="B25" s="76">
        <v>6223582</v>
      </c>
      <c r="C25" s="76">
        <v>2717</v>
      </c>
      <c r="D25" s="76">
        <v>6225382</v>
      </c>
      <c r="E25" s="76">
        <v>2674</v>
      </c>
      <c r="F25" s="76">
        <v>5391</v>
      </c>
    </row>
    <row r="26" spans="1:6" x14ac:dyDescent="0.3">
      <c r="A26" s="75">
        <v>44766</v>
      </c>
      <c r="B26" s="76">
        <v>6225965</v>
      </c>
      <c r="C26" s="76">
        <v>2383</v>
      </c>
      <c r="D26" s="76">
        <v>6227664</v>
      </c>
      <c r="E26" s="76">
        <v>2282</v>
      </c>
      <c r="F26" s="76">
        <v>4665</v>
      </c>
    </row>
    <row r="27" spans="1:6" x14ac:dyDescent="0.3">
      <c r="A27" s="75">
        <v>44767</v>
      </c>
      <c r="B27" s="76">
        <v>6228709</v>
      </c>
      <c r="C27" s="76">
        <v>2744</v>
      </c>
      <c r="D27" s="76">
        <v>6230507</v>
      </c>
      <c r="E27" s="76">
        <v>2843</v>
      </c>
      <c r="F27" s="76">
        <v>5587</v>
      </c>
    </row>
    <row r="28" spans="1:6" x14ac:dyDescent="0.3">
      <c r="A28" s="75">
        <v>44768</v>
      </c>
      <c r="B28" s="76">
        <v>6231142</v>
      </c>
      <c r="C28" s="76">
        <v>2433</v>
      </c>
      <c r="D28" s="76">
        <v>6232951</v>
      </c>
      <c r="E28" s="76">
        <v>2444</v>
      </c>
      <c r="F28" s="76">
        <v>4877</v>
      </c>
    </row>
    <row r="29" spans="1:6" x14ac:dyDescent="0.3">
      <c r="A29" s="75">
        <v>44769</v>
      </c>
      <c r="B29" s="76">
        <v>6232231</v>
      </c>
      <c r="C29" s="76">
        <v>1089</v>
      </c>
      <c r="D29" s="76">
        <v>6234232</v>
      </c>
      <c r="E29" s="76">
        <v>1281</v>
      </c>
      <c r="F29" s="76">
        <v>2370</v>
      </c>
    </row>
    <row r="30" spans="1:6" x14ac:dyDescent="0.3">
      <c r="A30" s="75">
        <v>44770</v>
      </c>
      <c r="B30" s="76">
        <v>6233458</v>
      </c>
      <c r="C30" s="76">
        <v>1227</v>
      </c>
      <c r="D30" s="76">
        <v>6235383</v>
      </c>
      <c r="E30" s="76">
        <v>1151</v>
      </c>
      <c r="F30" s="76">
        <v>2378</v>
      </c>
    </row>
    <row r="31" spans="1:6" x14ac:dyDescent="0.3">
      <c r="A31" s="75">
        <v>44771</v>
      </c>
      <c r="B31" s="76">
        <v>6236038</v>
      </c>
      <c r="C31" s="76">
        <v>2580</v>
      </c>
      <c r="D31" s="76">
        <v>6237783</v>
      </c>
      <c r="E31" s="76">
        <v>2400</v>
      </c>
      <c r="F31" s="76">
        <v>4980</v>
      </c>
    </row>
    <row r="32" spans="1:6" x14ac:dyDescent="0.3">
      <c r="A32" s="75">
        <v>44772</v>
      </c>
      <c r="B32" s="76">
        <v>6236127</v>
      </c>
      <c r="C32" s="76">
        <v>89</v>
      </c>
      <c r="D32" s="76">
        <v>6237896</v>
      </c>
      <c r="E32" s="76">
        <v>113</v>
      </c>
      <c r="F32" s="76">
        <v>202</v>
      </c>
    </row>
    <row r="33" spans="1:6" x14ac:dyDescent="0.3">
      <c r="A33" s="75">
        <v>44773</v>
      </c>
      <c r="B33" s="76">
        <v>6236215</v>
      </c>
      <c r="C33" s="76">
        <v>88</v>
      </c>
      <c r="D33" s="76">
        <v>6238007</v>
      </c>
      <c r="E33" s="76">
        <v>111</v>
      </c>
      <c r="F33" s="76">
        <v>199</v>
      </c>
    </row>
    <row r="34" spans="1:6" x14ac:dyDescent="0.3">
      <c r="A34" s="77" t="s">
        <v>96</v>
      </c>
      <c r="B34" s="71"/>
      <c r="C34" s="71"/>
      <c r="D34" s="71"/>
      <c r="E34" s="71"/>
      <c r="F34" s="78">
        <f>SUM(F3:F33)</f>
        <v>194999</v>
      </c>
    </row>
    <row r="35" spans="1:6" x14ac:dyDescent="0.3">
      <c r="A35" s="77" t="s">
        <v>97</v>
      </c>
      <c r="B35" s="71"/>
      <c r="C35" s="71"/>
      <c r="D35" s="71"/>
      <c r="E35" s="71"/>
      <c r="F35" s="78">
        <f>ROUND(AVERAGE(F3:F33),0)</f>
        <v>6290</v>
      </c>
    </row>
  </sheetData>
  <mergeCells count="3">
    <mergeCell ref="A1:F1"/>
    <mergeCell ref="A34:E34"/>
    <mergeCell ref="A35:E35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EF24-3AC3-4116-9192-BCDEA89DCDA1}">
  <dimension ref="A1:Z35"/>
  <sheetViews>
    <sheetView workbookViewId="0">
      <selection activeCell="G30" sqref="G30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July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44743</v>
      </c>
      <c r="B3" s="76">
        <v>5580605</v>
      </c>
      <c r="C3" s="76">
        <v>2369</v>
      </c>
      <c r="D3" s="76">
        <v>2369</v>
      </c>
    </row>
    <row r="4" spans="1:4" x14ac:dyDescent="0.3">
      <c r="A4" s="75">
        <v>44744</v>
      </c>
      <c r="B4" s="76">
        <v>5777478</v>
      </c>
      <c r="C4" s="76">
        <v>196873</v>
      </c>
      <c r="D4" s="76">
        <v>196873</v>
      </c>
    </row>
    <row r="5" spans="1:4" x14ac:dyDescent="0.3">
      <c r="A5" s="75">
        <v>44745</v>
      </c>
      <c r="B5" s="76">
        <v>5777478</v>
      </c>
      <c r="C5" s="76">
        <v>0</v>
      </c>
      <c r="D5" s="76">
        <v>0</v>
      </c>
    </row>
    <row r="6" spans="1:4" x14ac:dyDescent="0.3">
      <c r="A6" s="75">
        <v>44746</v>
      </c>
      <c r="B6" s="76">
        <v>5782113</v>
      </c>
      <c r="C6" s="76">
        <v>4635</v>
      </c>
      <c r="D6" s="76">
        <v>4635</v>
      </c>
    </row>
    <row r="7" spans="1:4" x14ac:dyDescent="0.3">
      <c r="A7" s="75">
        <v>44747</v>
      </c>
      <c r="B7" s="76">
        <v>5788777</v>
      </c>
      <c r="C7" s="76">
        <v>6664</v>
      </c>
      <c r="D7" s="76">
        <v>6664</v>
      </c>
    </row>
    <row r="8" spans="1:4" x14ac:dyDescent="0.3">
      <c r="A8" s="75">
        <v>44748</v>
      </c>
      <c r="B8" s="76">
        <v>5796335</v>
      </c>
      <c r="C8" s="76">
        <v>7558</v>
      </c>
      <c r="D8" s="76">
        <v>7558</v>
      </c>
    </row>
    <row r="9" spans="1:4" x14ac:dyDescent="0.3">
      <c r="A9" s="75">
        <v>44749</v>
      </c>
      <c r="B9" s="76">
        <v>5804663</v>
      </c>
      <c r="C9" s="76">
        <v>8328</v>
      </c>
      <c r="D9" s="76">
        <v>8328</v>
      </c>
    </row>
    <row r="10" spans="1:4" x14ac:dyDescent="0.3">
      <c r="A10" s="75">
        <v>44750</v>
      </c>
      <c r="B10" s="76">
        <v>5808423</v>
      </c>
      <c r="C10" s="76">
        <v>3760</v>
      </c>
      <c r="D10" s="76">
        <v>3760</v>
      </c>
    </row>
    <row r="11" spans="1:4" x14ac:dyDescent="0.3">
      <c r="A11" s="75">
        <v>44751</v>
      </c>
      <c r="B11" s="76">
        <v>5811728</v>
      </c>
      <c r="C11" s="76">
        <v>3305</v>
      </c>
      <c r="D11" s="76">
        <v>3305</v>
      </c>
    </row>
    <row r="12" spans="1:4" x14ac:dyDescent="0.3">
      <c r="A12" s="75">
        <v>44752</v>
      </c>
      <c r="B12" s="76">
        <v>5811728</v>
      </c>
      <c r="C12" s="76">
        <v>0</v>
      </c>
      <c r="D12" s="76">
        <v>0</v>
      </c>
    </row>
    <row r="13" spans="1:4" x14ac:dyDescent="0.3">
      <c r="A13" s="75">
        <v>44753</v>
      </c>
      <c r="B13" s="76">
        <v>5815720</v>
      </c>
      <c r="C13" s="76">
        <v>3992</v>
      </c>
      <c r="D13" s="76">
        <v>3992</v>
      </c>
    </row>
    <row r="14" spans="1:4" x14ac:dyDescent="0.3">
      <c r="A14" s="75">
        <v>44754</v>
      </c>
      <c r="B14" s="76">
        <v>5823475</v>
      </c>
      <c r="C14" s="76">
        <v>7755</v>
      </c>
      <c r="D14" s="76">
        <v>7755</v>
      </c>
    </row>
    <row r="15" spans="1:4" x14ac:dyDescent="0.3">
      <c r="A15" s="75">
        <v>44755</v>
      </c>
      <c r="B15" s="76">
        <v>5830562</v>
      </c>
      <c r="C15" s="76">
        <v>7087</v>
      </c>
      <c r="D15" s="76">
        <v>7087</v>
      </c>
    </row>
    <row r="16" spans="1:4" x14ac:dyDescent="0.3">
      <c r="A16" s="75">
        <v>44756</v>
      </c>
      <c r="B16" s="76">
        <v>5837861</v>
      </c>
      <c r="C16" s="76">
        <v>7299</v>
      </c>
      <c r="D16" s="76">
        <v>7299</v>
      </c>
    </row>
    <row r="17" spans="1:4" x14ac:dyDescent="0.3">
      <c r="A17" s="75">
        <v>44757</v>
      </c>
      <c r="B17" s="76">
        <v>5845310</v>
      </c>
      <c r="C17" s="76">
        <v>7449</v>
      </c>
      <c r="D17" s="76">
        <v>7449</v>
      </c>
    </row>
    <row r="18" spans="1:4" x14ac:dyDescent="0.3">
      <c r="A18" s="75">
        <v>44758</v>
      </c>
      <c r="B18" s="76">
        <v>5853153</v>
      </c>
      <c r="C18" s="76">
        <v>7843</v>
      </c>
      <c r="D18" s="76">
        <v>7843</v>
      </c>
    </row>
    <row r="19" spans="1:4" x14ac:dyDescent="0.3">
      <c r="A19" s="75">
        <v>44759</v>
      </c>
      <c r="B19" s="76">
        <v>5861246</v>
      </c>
      <c r="C19" s="76">
        <v>8093</v>
      </c>
      <c r="D19" s="76">
        <v>8093</v>
      </c>
    </row>
    <row r="20" spans="1:4" x14ac:dyDescent="0.3">
      <c r="A20" s="75">
        <v>44760</v>
      </c>
      <c r="B20" s="76">
        <v>5871469</v>
      </c>
      <c r="C20" s="76">
        <v>10223</v>
      </c>
      <c r="D20" s="76">
        <v>10223</v>
      </c>
    </row>
    <row r="21" spans="1:4" x14ac:dyDescent="0.3">
      <c r="A21" s="75">
        <v>44761</v>
      </c>
      <c r="B21" s="76">
        <v>5880893</v>
      </c>
      <c r="C21" s="76">
        <v>9424</v>
      </c>
      <c r="D21" s="76">
        <v>9424</v>
      </c>
    </row>
    <row r="22" spans="1:4" x14ac:dyDescent="0.3">
      <c r="A22" s="75">
        <v>44762</v>
      </c>
      <c r="B22" s="76">
        <v>5889109</v>
      </c>
      <c r="C22" s="76">
        <v>8216</v>
      </c>
      <c r="D22" s="76">
        <v>8216</v>
      </c>
    </row>
    <row r="23" spans="1:4" x14ac:dyDescent="0.3">
      <c r="A23" s="75">
        <v>44763</v>
      </c>
      <c r="B23" s="76">
        <v>5899002</v>
      </c>
      <c r="C23" s="76">
        <v>9893</v>
      </c>
      <c r="D23" s="76">
        <v>9893</v>
      </c>
    </row>
    <row r="24" spans="1:4" x14ac:dyDescent="0.3">
      <c r="A24" s="75">
        <v>44764</v>
      </c>
      <c r="B24" s="76">
        <v>5908370</v>
      </c>
      <c r="C24" s="76">
        <v>9368</v>
      </c>
      <c r="D24" s="76">
        <v>9368</v>
      </c>
    </row>
    <row r="25" spans="1:4" x14ac:dyDescent="0.3">
      <c r="A25" s="75">
        <v>44765</v>
      </c>
      <c r="B25" s="76">
        <v>5915352</v>
      </c>
      <c r="C25" s="76">
        <v>6982</v>
      </c>
      <c r="D25" s="76">
        <v>6982</v>
      </c>
    </row>
    <row r="26" spans="1:4" x14ac:dyDescent="0.3">
      <c r="A26" s="75">
        <v>44766</v>
      </c>
      <c r="B26" s="76">
        <v>5916792</v>
      </c>
      <c r="C26" s="76">
        <v>1440</v>
      </c>
      <c r="D26" s="76">
        <v>1440</v>
      </c>
    </row>
    <row r="27" spans="1:4" x14ac:dyDescent="0.3">
      <c r="A27" s="75">
        <v>44767</v>
      </c>
      <c r="B27" s="76">
        <v>5921338</v>
      </c>
      <c r="C27" s="76">
        <v>4546</v>
      </c>
      <c r="D27" s="76">
        <v>4546</v>
      </c>
    </row>
    <row r="28" spans="1:4" x14ac:dyDescent="0.3">
      <c r="A28" s="75">
        <v>44768</v>
      </c>
      <c r="B28" s="76">
        <v>5925219</v>
      </c>
      <c r="C28" s="76">
        <v>3881</v>
      </c>
      <c r="D28" s="76">
        <v>3881</v>
      </c>
    </row>
    <row r="29" spans="1:4" x14ac:dyDescent="0.3">
      <c r="A29" s="75">
        <v>44769</v>
      </c>
      <c r="B29" s="76">
        <v>5928647</v>
      </c>
      <c r="C29" s="76">
        <v>3428</v>
      </c>
      <c r="D29" s="76">
        <v>3428</v>
      </c>
    </row>
    <row r="30" spans="1:4" x14ac:dyDescent="0.3">
      <c r="A30" s="75">
        <v>44770</v>
      </c>
      <c r="B30" s="76">
        <v>5930972</v>
      </c>
      <c r="C30" s="76">
        <v>2325</v>
      </c>
      <c r="D30" s="76">
        <v>2325</v>
      </c>
    </row>
    <row r="31" spans="1:4" x14ac:dyDescent="0.3">
      <c r="A31" s="75">
        <v>44771</v>
      </c>
      <c r="B31" s="76">
        <v>5936672</v>
      </c>
      <c r="C31" s="76">
        <v>5700</v>
      </c>
      <c r="D31" s="76">
        <v>5700</v>
      </c>
    </row>
    <row r="32" spans="1:4" x14ac:dyDescent="0.3">
      <c r="A32" s="75">
        <v>44772</v>
      </c>
      <c r="B32" s="76">
        <v>5936678</v>
      </c>
      <c r="C32" s="76">
        <v>6</v>
      </c>
      <c r="D32" s="76">
        <v>6</v>
      </c>
    </row>
    <row r="33" spans="1:4" x14ac:dyDescent="0.3">
      <c r="A33" s="75">
        <v>44773</v>
      </c>
      <c r="B33" s="76">
        <v>5936678</v>
      </c>
      <c r="C33" s="76">
        <v>0</v>
      </c>
      <c r="D33" s="76">
        <v>0</v>
      </c>
    </row>
    <row r="34" spans="1:4" x14ac:dyDescent="0.3">
      <c r="A34" s="77" t="s">
        <v>96</v>
      </c>
      <c r="B34" s="71"/>
      <c r="C34" s="71"/>
      <c r="D34" s="78">
        <f>SUM(D3:D33)</f>
        <v>358442</v>
      </c>
    </row>
    <row r="35" spans="1:4" x14ac:dyDescent="0.3">
      <c r="A35" s="77" t="s">
        <v>97</v>
      </c>
      <c r="B35" s="71"/>
      <c r="C35" s="71"/>
      <c r="D35" s="78">
        <f>ROUND(AVERAGE(D3:D33),0)</f>
        <v>11563</v>
      </c>
    </row>
  </sheetData>
  <mergeCells count="3">
    <mergeCell ref="A1:D1"/>
    <mergeCell ref="A34:C34"/>
    <mergeCell ref="A35:C35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DF50-6004-4F00-87DE-AD12938842EF}">
  <dimension ref="A1:Z34"/>
  <sheetViews>
    <sheetView workbookViewId="0">
      <selection sqref="A1:F34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June 2022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44713</v>
      </c>
      <c r="B3" s="76">
        <v>6029116</v>
      </c>
      <c r="C3" s="76">
        <v>5820</v>
      </c>
      <c r="D3" s="76">
        <v>6029321</v>
      </c>
      <c r="E3" s="76">
        <v>5711</v>
      </c>
      <c r="F3" s="76">
        <v>11531</v>
      </c>
    </row>
    <row r="4" spans="1:6" x14ac:dyDescent="0.3">
      <c r="A4" s="75">
        <v>44714</v>
      </c>
      <c r="B4" s="76">
        <v>6034337</v>
      </c>
      <c r="C4" s="76">
        <v>5221</v>
      </c>
      <c r="D4" s="76">
        <v>6034853</v>
      </c>
      <c r="E4" s="76">
        <v>5532</v>
      </c>
      <c r="F4" s="76">
        <v>10753</v>
      </c>
    </row>
    <row r="5" spans="1:6" x14ac:dyDescent="0.3">
      <c r="A5" s="75">
        <v>44715</v>
      </c>
      <c r="B5" s="76">
        <v>6041191</v>
      </c>
      <c r="C5" s="76">
        <v>6854</v>
      </c>
      <c r="D5" s="76">
        <v>6041855</v>
      </c>
      <c r="E5" s="76">
        <v>7002</v>
      </c>
      <c r="F5" s="76">
        <v>13856</v>
      </c>
    </row>
    <row r="6" spans="1:6" x14ac:dyDescent="0.3">
      <c r="A6" s="75">
        <v>44716</v>
      </c>
      <c r="B6" s="76">
        <v>6042784</v>
      </c>
      <c r="C6" s="76">
        <v>1593</v>
      </c>
      <c r="D6" s="76">
        <v>6043516</v>
      </c>
      <c r="E6" s="76">
        <v>1661</v>
      </c>
      <c r="F6" s="76">
        <v>3254</v>
      </c>
    </row>
    <row r="7" spans="1:6" x14ac:dyDescent="0.3">
      <c r="A7" s="75">
        <v>44717</v>
      </c>
      <c r="B7" s="76">
        <v>6042872</v>
      </c>
      <c r="C7" s="76">
        <v>88</v>
      </c>
      <c r="D7" s="76">
        <v>6043649</v>
      </c>
      <c r="E7" s="76">
        <v>133</v>
      </c>
      <c r="F7" s="76">
        <v>221</v>
      </c>
    </row>
    <row r="8" spans="1:6" x14ac:dyDescent="0.3">
      <c r="A8" s="75">
        <v>44718</v>
      </c>
      <c r="B8" s="76">
        <v>6045946</v>
      </c>
      <c r="C8" s="76">
        <v>3074</v>
      </c>
      <c r="D8" s="76">
        <v>6046943</v>
      </c>
      <c r="E8" s="76">
        <v>3294</v>
      </c>
      <c r="F8" s="76">
        <v>6368</v>
      </c>
    </row>
    <row r="9" spans="1:6" x14ac:dyDescent="0.3">
      <c r="A9" s="75">
        <v>44719</v>
      </c>
      <c r="B9" s="76">
        <v>6051353</v>
      </c>
      <c r="C9" s="76">
        <v>5407</v>
      </c>
      <c r="D9" s="76">
        <v>6052419</v>
      </c>
      <c r="E9" s="76">
        <v>5476</v>
      </c>
      <c r="F9" s="76">
        <v>10883</v>
      </c>
    </row>
    <row r="10" spans="1:6" x14ac:dyDescent="0.3">
      <c r="A10" s="75">
        <v>44720</v>
      </c>
      <c r="B10" s="76">
        <v>6055833</v>
      </c>
      <c r="C10" s="76">
        <v>4480</v>
      </c>
      <c r="D10" s="76">
        <v>6057141</v>
      </c>
      <c r="E10" s="76">
        <v>4722</v>
      </c>
      <c r="F10" s="76">
        <v>9202</v>
      </c>
    </row>
    <row r="11" spans="1:6" x14ac:dyDescent="0.3">
      <c r="A11" s="75">
        <v>44721</v>
      </c>
      <c r="B11" s="76">
        <v>6061361</v>
      </c>
      <c r="C11" s="76">
        <v>5528</v>
      </c>
      <c r="D11" s="76">
        <v>6062451</v>
      </c>
      <c r="E11" s="76">
        <v>5310</v>
      </c>
      <c r="F11" s="76">
        <v>10838</v>
      </c>
    </row>
    <row r="12" spans="1:6" x14ac:dyDescent="0.3">
      <c r="A12" s="75">
        <v>44722</v>
      </c>
      <c r="B12" s="76">
        <v>6066202</v>
      </c>
      <c r="C12" s="76">
        <v>4841</v>
      </c>
      <c r="D12" s="76">
        <v>6067294</v>
      </c>
      <c r="E12" s="76">
        <v>4843</v>
      </c>
      <c r="F12" s="76">
        <v>9684</v>
      </c>
    </row>
    <row r="13" spans="1:6" x14ac:dyDescent="0.3">
      <c r="A13" s="75">
        <v>44723</v>
      </c>
      <c r="B13" s="76">
        <v>6068186</v>
      </c>
      <c r="C13" s="76">
        <v>1984</v>
      </c>
      <c r="D13" s="76">
        <v>6069236</v>
      </c>
      <c r="E13" s="76">
        <v>1942</v>
      </c>
      <c r="F13" s="76">
        <v>3926</v>
      </c>
    </row>
    <row r="14" spans="1:6" x14ac:dyDescent="0.3">
      <c r="A14" s="75">
        <v>44724</v>
      </c>
      <c r="B14" s="76">
        <v>6069997</v>
      </c>
      <c r="C14" s="76">
        <v>1811</v>
      </c>
      <c r="D14" s="76">
        <v>6071045</v>
      </c>
      <c r="E14" s="76">
        <v>1809</v>
      </c>
      <c r="F14" s="76">
        <v>3620</v>
      </c>
    </row>
    <row r="15" spans="1:6" x14ac:dyDescent="0.3">
      <c r="A15" s="75">
        <v>44725</v>
      </c>
      <c r="B15" s="76">
        <v>6073129</v>
      </c>
      <c r="C15" s="76">
        <v>3132</v>
      </c>
      <c r="D15" s="76">
        <v>6074256</v>
      </c>
      <c r="E15" s="76">
        <v>3211</v>
      </c>
      <c r="F15" s="76">
        <v>6343</v>
      </c>
    </row>
    <row r="16" spans="1:6" x14ac:dyDescent="0.3">
      <c r="A16" s="75">
        <v>44726</v>
      </c>
      <c r="B16" s="76">
        <v>6079125</v>
      </c>
      <c r="C16" s="76">
        <v>5996</v>
      </c>
      <c r="D16" s="76">
        <v>6080743</v>
      </c>
      <c r="E16" s="76">
        <v>6487</v>
      </c>
      <c r="F16" s="76">
        <v>12483</v>
      </c>
    </row>
    <row r="17" spans="1:6" x14ac:dyDescent="0.3">
      <c r="A17" s="75">
        <v>44727</v>
      </c>
      <c r="B17" s="76">
        <v>6084687</v>
      </c>
      <c r="C17" s="76">
        <v>5562</v>
      </c>
      <c r="D17" s="76">
        <v>6086300</v>
      </c>
      <c r="E17" s="76">
        <v>5557</v>
      </c>
      <c r="F17" s="76">
        <v>11119</v>
      </c>
    </row>
    <row r="18" spans="1:6" x14ac:dyDescent="0.3">
      <c r="A18" s="75">
        <v>44728</v>
      </c>
      <c r="B18" s="76">
        <v>6090334</v>
      </c>
      <c r="C18" s="76">
        <v>5647</v>
      </c>
      <c r="D18" s="76">
        <v>6091953</v>
      </c>
      <c r="E18" s="76">
        <v>5653</v>
      </c>
      <c r="F18" s="76">
        <v>11300</v>
      </c>
    </row>
    <row r="19" spans="1:6" x14ac:dyDescent="0.3">
      <c r="A19" s="75">
        <v>44729</v>
      </c>
      <c r="B19" s="76">
        <v>6095651</v>
      </c>
      <c r="C19" s="76">
        <v>5317</v>
      </c>
      <c r="D19" s="76">
        <v>6097174</v>
      </c>
      <c r="E19" s="76">
        <v>5221</v>
      </c>
      <c r="F19" s="76">
        <v>10538</v>
      </c>
    </row>
    <row r="20" spans="1:6" x14ac:dyDescent="0.3">
      <c r="A20" s="75">
        <v>44730</v>
      </c>
      <c r="B20" s="76">
        <v>6097545</v>
      </c>
      <c r="C20" s="76">
        <v>1894</v>
      </c>
      <c r="D20" s="76">
        <v>6099033</v>
      </c>
      <c r="E20" s="76">
        <v>1859</v>
      </c>
      <c r="F20" s="76">
        <v>3753</v>
      </c>
    </row>
    <row r="21" spans="1:6" x14ac:dyDescent="0.3">
      <c r="A21" s="75">
        <v>44731</v>
      </c>
      <c r="B21" s="76">
        <v>6099170</v>
      </c>
      <c r="C21" s="76">
        <v>1625</v>
      </c>
      <c r="D21" s="76">
        <v>6100626</v>
      </c>
      <c r="E21" s="76">
        <v>1593</v>
      </c>
      <c r="F21" s="76">
        <v>3218</v>
      </c>
    </row>
    <row r="22" spans="1:6" x14ac:dyDescent="0.3">
      <c r="A22" s="75">
        <v>44732</v>
      </c>
      <c r="B22" s="76">
        <v>6101648</v>
      </c>
      <c r="C22" s="76">
        <v>2478</v>
      </c>
      <c r="D22" s="76">
        <v>6102960</v>
      </c>
      <c r="E22" s="76">
        <v>2334</v>
      </c>
      <c r="F22" s="76">
        <v>4812</v>
      </c>
    </row>
    <row r="23" spans="1:6" x14ac:dyDescent="0.3">
      <c r="A23" s="75">
        <v>44733</v>
      </c>
      <c r="B23" s="76">
        <v>6106748</v>
      </c>
      <c r="C23" s="76">
        <v>5100</v>
      </c>
      <c r="D23" s="76">
        <v>6108081</v>
      </c>
      <c r="E23" s="76">
        <v>5121</v>
      </c>
      <c r="F23" s="76">
        <v>10221</v>
      </c>
    </row>
    <row r="24" spans="1:6" x14ac:dyDescent="0.3">
      <c r="A24" s="75">
        <v>44734</v>
      </c>
      <c r="B24" s="76">
        <v>6112018</v>
      </c>
      <c r="C24" s="76">
        <v>5270</v>
      </c>
      <c r="D24" s="76">
        <v>6113214</v>
      </c>
      <c r="E24" s="76">
        <v>5133</v>
      </c>
      <c r="F24" s="76">
        <v>10403</v>
      </c>
    </row>
    <row r="25" spans="1:6" x14ac:dyDescent="0.3">
      <c r="A25" s="75">
        <v>44735</v>
      </c>
      <c r="B25" s="76">
        <v>6118074</v>
      </c>
      <c r="C25" s="76">
        <v>6056</v>
      </c>
      <c r="D25" s="76">
        <v>6119203</v>
      </c>
      <c r="E25" s="76">
        <v>5989</v>
      </c>
      <c r="F25" s="76">
        <v>12045</v>
      </c>
    </row>
    <row r="26" spans="1:6" x14ac:dyDescent="0.3">
      <c r="A26" s="75">
        <v>44736</v>
      </c>
      <c r="B26" s="76">
        <v>6121471</v>
      </c>
      <c r="C26" s="76">
        <v>3397</v>
      </c>
      <c r="D26" s="76">
        <v>6122389</v>
      </c>
      <c r="E26" s="76">
        <v>3186</v>
      </c>
      <c r="F26" s="76">
        <v>6583</v>
      </c>
    </row>
    <row r="27" spans="1:6" x14ac:dyDescent="0.3">
      <c r="A27" s="75">
        <v>44737</v>
      </c>
      <c r="B27" s="76">
        <v>6122048</v>
      </c>
      <c r="C27" s="76">
        <v>577</v>
      </c>
      <c r="D27" s="76">
        <v>6122920</v>
      </c>
      <c r="E27" s="76">
        <v>531</v>
      </c>
      <c r="F27" s="76">
        <v>1108</v>
      </c>
    </row>
    <row r="28" spans="1:6" x14ac:dyDescent="0.3">
      <c r="A28" s="75">
        <v>44738</v>
      </c>
      <c r="B28" s="76">
        <v>6122308</v>
      </c>
      <c r="C28" s="76">
        <v>260</v>
      </c>
      <c r="D28" s="76">
        <v>6123097</v>
      </c>
      <c r="E28" s="76">
        <v>177</v>
      </c>
      <c r="F28" s="76">
        <v>437</v>
      </c>
    </row>
    <row r="29" spans="1:6" x14ac:dyDescent="0.3">
      <c r="A29" s="75">
        <v>44739</v>
      </c>
      <c r="B29" s="76">
        <v>6126991</v>
      </c>
      <c r="C29" s="76">
        <v>4683</v>
      </c>
      <c r="D29" s="76">
        <v>6127770</v>
      </c>
      <c r="E29" s="76">
        <v>4673</v>
      </c>
      <c r="F29" s="76">
        <v>9356</v>
      </c>
    </row>
    <row r="30" spans="1:6" x14ac:dyDescent="0.3">
      <c r="A30" s="75">
        <v>44740</v>
      </c>
      <c r="B30" s="76">
        <v>6130916</v>
      </c>
      <c r="C30" s="76">
        <v>3925</v>
      </c>
      <c r="D30" s="76">
        <v>6131576</v>
      </c>
      <c r="E30" s="76">
        <v>3806</v>
      </c>
      <c r="F30" s="76">
        <v>7731</v>
      </c>
    </row>
    <row r="31" spans="1:6" x14ac:dyDescent="0.3">
      <c r="A31" s="75">
        <v>44741</v>
      </c>
      <c r="B31" s="76">
        <v>6135310</v>
      </c>
      <c r="C31" s="76">
        <v>4394</v>
      </c>
      <c r="D31" s="76">
        <v>6136052</v>
      </c>
      <c r="E31" s="76">
        <v>4476</v>
      </c>
      <c r="F31" s="76">
        <v>8870</v>
      </c>
    </row>
    <row r="32" spans="1:6" x14ac:dyDescent="0.3">
      <c r="A32" s="75">
        <v>44742</v>
      </c>
      <c r="B32" s="76">
        <v>6139156</v>
      </c>
      <c r="C32" s="76">
        <v>3846</v>
      </c>
      <c r="D32" s="76">
        <v>6140067</v>
      </c>
      <c r="E32" s="76">
        <v>4015</v>
      </c>
      <c r="F32" s="76">
        <v>7861</v>
      </c>
    </row>
    <row r="33" spans="1:6" x14ac:dyDescent="0.3">
      <c r="A33" s="77" t="s">
        <v>96</v>
      </c>
      <c r="B33" s="71"/>
      <c r="C33" s="71"/>
      <c r="D33" s="71"/>
      <c r="E33" s="71"/>
      <c r="F33" s="78">
        <f>SUM(F3:F32)</f>
        <v>232317</v>
      </c>
    </row>
    <row r="34" spans="1:6" x14ac:dyDescent="0.3">
      <c r="A34" s="77" t="s">
        <v>97</v>
      </c>
      <c r="B34" s="71"/>
      <c r="C34" s="71"/>
      <c r="D34" s="71"/>
      <c r="E34" s="71"/>
      <c r="F34" s="78">
        <f>ROUND(AVERAGE(F3:F32),0)</f>
        <v>7744</v>
      </c>
    </row>
  </sheetData>
  <mergeCells count="3">
    <mergeCell ref="A1:F1"/>
    <mergeCell ref="A33:E33"/>
    <mergeCell ref="A34:E3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DD35-B7D7-48C1-99C0-D04917FF93E4}">
  <dimension ref="A1:Z34"/>
  <sheetViews>
    <sheetView workbookViewId="0">
      <selection activeCell="I16" sqref="I16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June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44713</v>
      </c>
      <c r="B3" s="76">
        <v>5188782</v>
      </c>
      <c r="C3" s="76">
        <v>11636</v>
      </c>
      <c r="D3" s="76">
        <v>11636</v>
      </c>
    </row>
    <row r="4" spans="1:4" x14ac:dyDescent="0.3">
      <c r="A4" s="75">
        <v>44714</v>
      </c>
      <c r="B4" s="76">
        <v>5198510</v>
      </c>
      <c r="C4" s="76">
        <v>9728</v>
      </c>
      <c r="D4" s="76">
        <v>9728</v>
      </c>
    </row>
    <row r="5" spans="1:4" x14ac:dyDescent="0.3">
      <c r="A5" s="75">
        <v>44715</v>
      </c>
      <c r="B5" s="76">
        <v>5227207</v>
      </c>
      <c r="C5" s="76">
        <v>28697</v>
      </c>
      <c r="D5" s="76">
        <v>28697</v>
      </c>
    </row>
    <row r="6" spans="1:4" x14ac:dyDescent="0.3">
      <c r="A6" s="75">
        <v>44716</v>
      </c>
      <c r="B6" s="76">
        <v>5231475</v>
      </c>
      <c r="C6" s="76">
        <v>4268</v>
      </c>
      <c r="D6" s="76">
        <v>4268</v>
      </c>
    </row>
    <row r="7" spans="1:4" x14ac:dyDescent="0.3">
      <c r="A7" s="75">
        <v>44717</v>
      </c>
      <c r="B7" s="76">
        <v>5231475</v>
      </c>
      <c r="C7" s="76">
        <v>0</v>
      </c>
      <c r="D7" s="76">
        <v>0</v>
      </c>
    </row>
    <row r="8" spans="1:4" x14ac:dyDescent="0.3">
      <c r="A8" s="75">
        <v>44718</v>
      </c>
      <c r="B8" s="76">
        <v>5235971</v>
      </c>
      <c r="C8" s="76">
        <v>4496</v>
      </c>
      <c r="D8" s="76">
        <v>4496</v>
      </c>
    </row>
    <row r="9" spans="1:4" x14ac:dyDescent="0.3">
      <c r="A9" s="75">
        <v>44719</v>
      </c>
      <c r="B9" s="76">
        <v>5246292</v>
      </c>
      <c r="C9" s="76">
        <v>10321</v>
      </c>
      <c r="D9" s="76">
        <v>10321</v>
      </c>
    </row>
    <row r="10" spans="1:4" x14ac:dyDescent="0.3">
      <c r="A10" s="75">
        <v>44720</v>
      </c>
      <c r="B10" s="76">
        <v>5254979</v>
      </c>
      <c r="C10" s="76">
        <v>8687</v>
      </c>
      <c r="D10" s="76">
        <v>8687</v>
      </c>
    </row>
    <row r="11" spans="1:4" x14ac:dyDescent="0.3">
      <c r="A11" s="75">
        <v>44721</v>
      </c>
      <c r="B11" s="76">
        <v>5264379</v>
      </c>
      <c r="C11" s="76">
        <v>9400</v>
      </c>
      <c r="D11" s="76">
        <v>9400</v>
      </c>
    </row>
    <row r="12" spans="1:4" x14ac:dyDescent="0.3">
      <c r="A12" s="75">
        <v>44722</v>
      </c>
      <c r="B12" s="76">
        <v>5353580</v>
      </c>
      <c r="C12" s="76">
        <v>89201</v>
      </c>
      <c r="D12" s="76">
        <f>B12-B11</f>
        <v>89201</v>
      </c>
    </row>
    <row r="13" spans="1:4" x14ac:dyDescent="0.3">
      <c r="A13" s="75">
        <v>44723</v>
      </c>
      <c r="B13" s="76">
        <v>5357524</v>
      </c>
      <c r="C13" s="76">
        <v>3944</v>
      </c>
      <c r="D13" s="76">
        <f t="shared" ref="D13:D30" si="0">B13-B12</f>
        <v>3944</v>
      </c>
    </row>
    <row r="14" spans="1:4" x14ac:dyDescent="0.3">
      <c r="A14" s="75">
        <v>44724</v>
      </c>
      <c r="B14" s="76">
        <v>5360217</v>
      </c>
      <c r="C14" s="76">
        <v>2693</v>
      </c>
      <c r="D14" s="76">
        <f t="shared" si="0"/>
        <v>2693</v>
      </c>
    </row>
    <row r="15" spans="1:4" x14ac:dyDescent="0.3">
      <c r="A15" s="75">
        <v>44725</v>
      </c>
      <c r="B15" s="76">
        <v>5364916</v>
      </c>
      <c r="C15" s="76">
        <v>4699</v>
      </c>
      <c r="D15" s="76">
        <f t="shared" si="0"/>
        <v>4699</v>
      </c>
    </row>
    <row r="16" spans="1:4" x14ac:dyDescent="0.3">
      <c r="A16" s="75">
        <v>44726</v>
      </c>
      <c r="B16" s="76">
        <v>5374976</v>
      </c>
      <c r="C16" s="76">
        <v>10060</v>
      </c>
      <c r="D16" s="76">
        <f t="shared" si="0"/>
        <v>10060</v>
      </c>
    </row>
    <row r="17" spans="1:4" x14ac:dyDescent="0.3">
      <c r="A17" s="75">
        <v>44727</v>
      </c>
      <c r="B17" s="76">
        <v>5455286</v>
      </c>
      <c r="C17" s="76">
        <v>80310</v>
      </c>
      <c r="D17" s="76">
        <f t="shared" si="0"/>
        <v>80310</v>
      </c>
    </row>
    <row r="18" spans="1:4" x14ac:dyDescent="0.3">
      <c r="A18" s="75">
        <v>44728</v>
      </c>
      <c r="B18" s="76">
        <v>5502813</v>
      </c>
      <c r="C18" s="76">
        <v>47527</v>
      </c>
      <c r="D18" s="76">
        <f t="shared" si="0"/>
        <v>47527</v>
      </c>
    </row>
    <row r="19" spans="1:4" x14ac:dyDescent="0.3">
      <c r="A19" s="75">
        <v>44729</v>
      </c>
      <c r="B19" s="76">
        <v>5515638</v>
      </c>
      <c r="C19" s="76">
        <v>12825</v>
      </c>
      <c r="D19" s="76">
        <f t="shared" si="0"/>
        <v>12825</v>
      </c>
    </row>
    <row r="20" spans="1:4" x14ac:dyDescent="0.3">
      <c r="A20" s="75">
        <v>44730</v>
      </c>
      <c r="B20" s="76">
        <v>5519722</v>
      </c>
      <c r="C20" s="76">
        <v>4084</v>
      </c>
      <c r="D20" s="76">
        <f t="shared" si="0"/>
        <v>4084</v>
      </c>
    </row>
    <row r="21" spans="1:4" x14ac:dyDescent="0.3">
      <c r="A21" s="75">
        <v>44731</v>
      </c>
      <c r="B21" s="76">
        <v>5520859</v>
      </c>
      <c r="C21" s="76">
        <v>1137</v>
      </c>
      <c r="D21" s="76">
        <f t="shared" si="0"/>
        <v>1137</v>
      </c>
    </row>
    <row r="22" spans="1:4" x14ac:dyDescent="0.3">
      <c r="A22" s="75">
        <v>44732</v>
      </c>
      <c r="B22" s="76">
        <v>5524259</v>
      </c>
      <c r="C22" s="76">
        <v>3400</v>
      </c>
      <c r="D22" s="76">
        <f t="shared" si="0"/>
        <v>3400</v>
      </c>
    </row>
    <row r="23" spans="1:4" x14ac:dyDescent="0.3">
      <c r="A23" s="75">
        <v>44733</v>
      </c>
      <c r="B23" s="76">
        <v>5531170</v>
      </c>
      <c r="C23" s="76">
        <v>6911</v>
      </c>
      <c r="D23" s="76">
        <f t="shared" si="0"/>
        <v>6911</v>
      </c>
    </row>
    <row r="24" spans="1:4" x14ac:dyDescent="0.3">
      <c r="A24" s="75">
        <v>44734</v>
      </c>
      <c r="B24" s="76">
        <v>5538157</v>
      </c>
      <c r="C24" s="76">
        <v>6987</v>
      </c>
      <c r="D24" s="76">
        <f t="shared" si="0"/>
        <v>6987</v>
      </c>
    </row>
    <row r="25" spans="1:4" x14ac:dyDescent="0.3">
      <c r="A25" s="75">
        <v>44735</v>
      </c>
      <c r="B25" s="76">
        <v>5546434</v>
      </c>
      <c r="C25" s="76">
        <v>8277</v>
      </c>
      <c r="D25" s="76">
        <f t="shared" si="0"/>
        <v>8277</v>
      </c>
    </row>
    <row r="26" spans="1:4" x14ac:dyDescent="0.3">
      <c r="A26" s="75">
        <v>44736</v>
      </c>
      <c r="B26" s="76">
        <v>5551011</v>
      </c>
      <c r="C26" s="76">
        <v>4577</v>
      </c>
      <c r="D26" s="76">
        <f t="shared" si="0"/>
        <v>4577</v>
      </c>
    </row>
    <row r="27" spans="1:4" x14ac:dyDescent="0.3">
      <c r="A27" s="75">
        <v>44737</v>
      </c>
      <c r="B27" s="76">
        <v>5552921</v>
      </c>
      <c r="C27" s="76">
        <v>1910</v>
      </c>
      <c r="D27" s="76">
        <f t="shared" si="0"/>
        <v>1910</v>
      </c>
    </row>
    <row r="28" spans="1:4" x14ac:dyDescent="0.3">
      <c r="A28" s="75">
        <v>44738</v>
      </c>
      <c r="B28" s="76">
        <v>5552921</v>
      </c>
      <c r="C28" s="76">
        <v>0</v>
      </c>
      <c r="D28" s="76">
        <f t="shared" si="0"/>
        <v>0</v>
      </c>
    </row>
    <row r="29" spans="1:4" x14ac:dyDescent="0.3">
      <c r="A29" s="75">
        <v>44739</v>
      </c>
      <c r="B29" s="76">
        <v>5557657</v>
      </c>
      <c r="C29" s="76">
        <v>4736</v>
      </c>
      <c r="D29" s="76">
        <f t="shared" si="0"/>
        <v>4736</v>
      </c>
    </row>
    <row r="30" spans="1:4" x14ac:dyDescent="0.3">
      <c r="A30" s="75">
        <v>44740</v>
      </c>
      <c r="B30" s="76">
        <v>5564505</v>
      </c>
      <c r="C30" s="76">
        <v>6848</v>
      </c>
      <c r="D30" s="76">
        <f t="shared" si="0"/>
        <v>6848</v>
      </c>
    </row>
    <row r="31" spans="1:4" x14ac:dyDescent="0.3">
      <c r="A31" s="75">
        <v>44741</v>
      </c>
      <c r="B31" s="76">
        <v>5571623</v>
      </c>
      <c r="C31" s="76">
        <v>7118</v>
      </c>
      <c r="D31" s="76">
        <v>7118</v>
      </c>
    </row>
    <row r="32" spans="1:4" x14ac:dyDescent="0.3">
      <c r="A32" s="75">
        <v>44742</v>
      </c>
      <c r="B32" s="76">
        <v>5578236</v>
      </c>
      <c r="C32" s="76">
        <v>6613</v>
      </c>
      <c r="D32" s="76">
        <v>6613</v>
      </c>
    </row>
    <row r="33" spans="1:4" x14ac:dyDescent="0.3">
      <c r="A33" s="77" t="s">
        <v>96</v>
      </c>
      <c r="B33" s="71"/>
      <c r="C33" s="71"/>
      <c r="D33" s="78">
        <f>SUM(D3:D32)</f>
        <v>401090</v>
      </c>
    </row>
    <row r="34" spans="1:4" x14ac:dyDescent="0.3">
      <c r="A34" s="77" t="s">
        <v>97</v>
      </c>
      <c r="B34" s="71"/>
      <c r="C34" s="71"/>
      <c r="D34" s="78">
        <f>ROUND(AVERAGE(D3:D32),0)</f>
        <v>13370</v>
      </c>
    </row>
  </sheetData>
  <mergeCells count="3">
    <mergeCell ref="A1:D1"/>
    <mergeCell ref="A33:C33"/>
    <mergeCell ref="A34:C34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05CA-D5B6-40B0-AA81-90B0766709C6}">
  <dimension ref="A1:Z35"/>
  <sheetViews>
    <sheetView workbookViewId="0">
      <selection activeCell="J28" sqref="J28"/>
    </sheetView>
  </sheetViews>
  <sheetFormatPr defaultRowHeight="15.75" x14ac:dyDescent="0.3"/>
  <cols>
    <col min="1" max="1" width="16.7109375" style="79" customWidth="1"/>
    <col min="2" max="2" width="21.85546875" style="72" hidden="1" customWidth="1"/>
    <col min="3" max="3" width="21.85546875" style="72" customWidth="1"/>
    <col min="4" max="4" width="21.85546875" style="72" hidden="1" customWidth="1"/>
    <col min="5" max="6" width="21.85546875" style="72" customWidth="1"/>
    <col min="7" max="26" width="9.140625" style="72"/>
  </cols>
  <sheetData>
    <row r="1" spans="1:6" ht="18.75" x14ac:dyDescent="0.35">
      <c r="A1" s="70" t="str">
        <f ca="1">_xlfn.CONCAT(TEXT(OFFSET(A2,5,0), "MMMM YYYY"), " Daily Flow")</f>
        <v>May 2022 Daily Flow</v>
      </c>
      <c r="B1" s="71"/>
      <c r="C1" s="71"/>
      <c r="D1" s="71"/>
      <c r="E1" s="71"/>
      <c r="F1" s="71"/>
    </row>
    <row r="2" spans="1:6" x14ac:dyDescent="0.3">
      <c r="A2" s="73" t="s">
        <v>92</v>
      </c>
      <c r="B2" s="74" t="s">
        <v>99</v>
      </c>
      <c r="C2" s="74" t="s">
        <v>100</v>
      </c>
      <c r="D2" s="74" t="s">
        <v>101</v>
      </c>
      <c r="E2" s="74" t="s">
        <v>102</v>
      </c>
      <c r="F2" s="74" t="s">
        <v>95</v>
      </c>
    </row>
    <row r="3" spans="1:6" x14ac:dyDescent="0.3">
      <c r="A3" s="75">
        <v>44682</v>
      </c>
      <c r="B3" s="76">
        <v>5867168</v>
      </c>
      <c r="C3" s="76">
        <v>8496</v>
      </c>
      <c r="D3" s="76">
        <v>5867566</v>
      </c>
      <c r="E3" s="76">
        <v>8496</v>
      </c>
      <c r="F3" s="76">
        <v>16992</v>
      </c>
    </row>
    <row r="4" spans="1:6" x14ac:dyDescent="0.3">
      <c r="A4" s="75">
        <v>44683</v>
      </c>
      <c r="B4" s="76">
        <v>5875579</v>
      </c>
      <c r="C4" s="76">
        <v>8411</v>
      </c>
      <c r="D4" s="76">
        <v>5876062</v>
      </c>
      <c r="E4" s="76">
        <v>8496</v>
      </c>
      <c r="F4" s="76">
        <v>16907</v>
      </c>
    </row>
    <row r="5" spans="1:6" x14ac:dyDescent="0.3">
      <c r="A5" s="75">
        <v>44684</v>
      </c>
      <c r="B5" s="76">
        <v>5884072</v>
      </c>
      <c r="C5" s="76">
        <v>8493</v>
      </c>
      <c r="D5" s="76">
        <v>5884558</v>
      </c>
      <c r="E5" s="76">
        <v>8496</v>
      </c>
      <c r="F5" s="76">
        <v>16989</v>
      </c>
    </row>
    <row r="6" spans="1:6" x14ac:dyDescent="0.3">
      <c r="A6" s="75">
        <v>44685</v>
      </c>
      <c r="B6" s="76">
        <v>5892579</v>
      </c>
      <c r="C6" s="76">
        <v>8507</v>
      </c>
      <c r="D6" s="76">
        <v>5893061</v>
      </c>
      <c r="E6" s="76">
        <v>8503</v>
      </c>
      <c r="F6" s="76">
        <v>17010</v>
      </c>
    </row>
    <row r="7" spans="1:6" x14ac:dyDescent="0.3">
      <c r="A7" s="75">
        <v>44686</v>
      </c>
      <c r="B7" s="76">
        <v>5901075</v>
      </c>
      <c r="C7" s="76">
        <v>8496</v>
      </c>
      <c r="D7" s="76">
        <v>5901471</v>
      </c>
      <c r="E7" s="76">
        <v>8410</v>
      </c>
      <c r="F7" s="76">
        <v>16906</v>
      </c>
    </row>
    <row r="8" spans="1:6" x14ac:dyDescent="0.3">
      <c r="A8" s="75">
        <v>44687</v>
      </c>
      <c r="B8" s="76">
        <v>5908509</v>
      </c>
      <c r="C8" s="76">
        <v>7434</v>
      </c>
      <c r="D8" s="76">
        <v>5908983</v>
      </c>
      <c r="E8" s="76">
        <v>7512</v>
      </c>
      <c r="F8" s="76">
        <v>14946</v>
      </c>
    </row>
    <row r="9" spans="1:6" x14ac:dyDescent="0.3">
      <c r="A9" s="75">
        <v>44688</v>
      </c>
      <c r="B9" s="76">
        <v>5915290</v>
      </c>
      <c r="C9" s="76">
        <v>6781</v>
      </c>
      <c r="D9" s="76">
        <v>5915841</v>
      </c>
      <c r="E9" s="76">
        <v>6858</v>
      </c>
      <c r="F9" s="76">
        <v>13639</v>
      </c>
    </row>
    <row r="10" spans="1:6" x14ac:dyDescent="0.3">
      <c r="A10" s="75">
        <v>44689</v>
      </c>
      <c r="B10" s="76">
        <v>5921563</v>
      </c>
      <c r="C10" s="76">
        <v>6273</v>
      </c>
      <c r="D10" s="76">
        <v>5922036</v>
      </c>
      <c r="E10" s="76">
        <v>6195</v>
      </c>
      <c r="F10" s="76">
        <v>12468</v>
      </c>
    </row>
    <row r="11" spans="1:6" x14ac:dyDescent="0.3">
      <c r="A11" s="75">
        <v>44690</v>
      </c>
      <c r="B11" s="76">
        <v>5926567</v>
      </c>
      <c r="C11" s="76">
        <v>5004</v>
      </c>
      <c r="D11" s="76">
        <v>5926992</v>
      </c>
      <c r="E11" s="76">
        <v>4956</v>
      </c>
      <c r="F11" s="76">
        <v>9960</v>
      </c>
    </row>
    <row r="12" spans="1:6" x14ac:dyDescent="0.3">
      <c r="A12" s="75">
        <v>44691</v>
      </c>
      <c r="B12" s="76">
        <v>5931106</v>
      </c>
      <c r="C12" s="76">
        <v>4539</v>
      </c>
      <c r="D12" s="76">
        <v>5931417</v>
      </c>
      <c r="E12" s="76">
        <v>4425</v>
      </c>
      <c r="F12" s="76">
        <v>8964</v>
      </c>
    </row>
    <row r="13" spans="1:6" x14ac:dyDescent="0.3">
      <c r="A13" s="75">
        <v>44692</v>
      </c>
      <c r="B13" s="76">
        <v>5935973</v>
      </c>
      <c r="C13" s="76">
        <v>4867</v>
      </c>
      <c r="D13" s="76">
        <v>5936458</v>
      </c>
      <c r="E13" s="76">
        <v>5041</v>
      </c>
      <c r="F13" s="76">
        <v>9908</v>
      </c>
    </row>
    <row r="14" spans="1:6" x14ac:dyDescent="0.3">
      <c r="A14" s="75">
        <v>44693</v>
      </c>
      <c r="B14" s="76">
        <v>5942010</v>
      </c>
      <c r="C14" s="76">
        <v>6037</v>
      </c>
      <c r="D14" s="76">
        <v>5942410</v>
      </c>
      <c r="E14" s="76">
        <v>5952</v>
      </c>
      <c r="F14" s="76">
        <v>11989</v>
      </c>
    </row>
    <row r="15" spans="1:6" x14ac:dyDescent="0.3">
      <c r="A15" s="75">
        <v>44694</v>
      </c>
      <c r="B15" s="76">
        <v>5947684</v>
      </c>
      <c r="C15" s="76">
        <v>5674</v>
      </c>
      <c r="D15" s="76">
        <v>5948140</v>
      </c>
      <c r="E15" s="76">
        <v>5730</v>
      </c>
      <c r="F15" s="76">
        <v>11404</v>
      </c>
    </row>
    <row r="16" spans="1:6" x14ac:dyDescent="0.3">
      <c r="A16" s="75">
        <v>44695</v>
      </c>
      <c r="B16" s="76">
        <v>5950506</v>
      </c>
      <c r="C16" s="76">
        <v>2822</v>
      </c>
      <c r="D16" s="76">
        <v>5951020</v>
      </c>
      <c r="E16" s="76">
        <v>2880</v>
      </c>
      <c r="F16" s="76">
        <v>5702</v>
      </c>
    </row>
    <row r="17" spans="1:6" x14ac:dyDescent="0.3">
      <c r="A17" s="75">
        <v>44696</v>
      </c>
      <c r="B17" s="76">
        <v>5957102</v>
      </c>
      <c r="C17" s="76">
        <v>6596</v>
      </c>
      <c r="D17" s="76">
        <v>5957481</v>
      </c>
      <c r="E17" s="76">
        <v>6461</v>
      </c>
      <c r="F17" s="76">
        <v>13057</v>
      </c>
    </row>
    <row r="18" spans="1:6" x14ac:dyDescent="0.3">
      <c r="A18" s="75">
        <v>44697</v>
      </c>
      <c r="B18" s="76">
        <v>5963347</v>
      </c>
      <c r="C18" s="76">
        <v>6245</v>
      </c>
      <c r="D18" s="76">
        <v>5963649</v>
      </c>
      <c r="E18" s="76">
        <v>6168</v>
      </c>
      <c r="F18" s="76">
        <v>12413</v>
      </c>
    </row>
    <row r="19" spans="1:6" x14ac:dyDescent="0.3">
      <c r="A19" s="75">
        <v>44698</v>
      </c>
      <c r="B19" s="76">
        <v>5971004</v>
      </c>
      <c r="C19" s="76">
        <v>7657</v>
      </c>
      <c r="D19" s="76">
        <v>5971184</v>
      </c>
      <c r="E19" s="76">
        <v>7535</v>
      </c>
      <c r="F19" s="76">
        <v>15192</v>
      </c>
    </row>
    <row r="20" spans="1:6" x14ac:dyDescent="0.3">
      <c r="A20" s="75">
        <v>44699</v>
      </c>
      <c r="B20" s="76">
        <v>5977510</v>
      </c>
      <c r="C20" s="76">
        <v>6506</v>
      </c>
      <c r="D20" s="76">
        <v>5977805</v>
      </c>
      <c r="E20" s="76">
        <v>6621</v>
      </c>
      <c r="F20" s="76">
        <v>13127</v>
      </c>
    </row>
    <row r="21" spans="1:6" x14ac:dyDescent="0.3">
      <c r="A21" s="75">
        <v>44700</v>
      </c>
      <c r="B21" s="76">
        <v>5984741</v>
      </c>
      <c r="C21" s="76">
        <v>7231</v>
      </c>
      <c r="D21" s="76">
        <v>5985012</v>
      </c>
      <c r="E21" s="76">
        <v>7207</v>
      </c>
      <c r="F21" s="76">
        <v>14438</v>
      </c>
    </row>
    <row r="22" spans="1:6" x14ac:dyDescent="0.3">
      <c r="A22" s="75">
        <v>44701</v>
      </c>
      <c r="B22" s="76">
        <v>5989430</v>
      </c>
      <c r="C22" s="76">
        <v>4689</v>
      </c>
      <c r="D22" s="76">
        <v>5989889</v>
      </c>
      <c r="E22" s="76">
        <v>4877</v>
      </c>
      <c r="F22" s="76">
        <v>9566</v>
      </c>
    </row>
    <row r="23" spans="1:6" x14ac:dyDescent="0.3">
      <c r="A23" s="75">
        <v>44702</v>
      </c>
      <c r="B23" s="76">
        <v>5990889</v>
      </c>
      <c r="C23" s="76">
        <v>1459</v>
      </c>
      <c r="D23" s="76">
        <v>5991305</v>
      </c>
      <c r="E23" s="76">
        <v>1416</v>
      </c>
      <c r="F23" s="76">
        <v>2875</v>
      </c>
    </row>
    <row r="24" spans="1:6" x14ac:dyDescent="0.3">
      <c r="A24" s="75">
        <v>44703</v>
      </c>
      <c r="B24" s="76">
        <v>5991015</v>
      </c>
      <c r="C24" s="76">
        <v>126</v>
      </c>
      <c r="D24" s="76">
        <v>5991394</v>
      </c>
      <c r="E24" s="76">
        <v>89</v>
      </c>
      <c r="F24" s="76">
        <v>215</v>
      </c>
    </row>
    <row r="25" spans="1:6" x14ac:dyDescent="0.3">
      <c r="A25" s="75">
        <v>44704</v>
      </c>
      <c r="B25" s="76">
        <v>5992759</v>
      </c>
      <c r="C25" s="76">
        <v>1744</v>
      </c>
      <c r="D25" s="76">
        <v>5993065</v>
      </c>
      <c r="E25" s="76">
        <v>1671</v>
      </c>
      <c r="F25" s="76">
        <v>3415</v>
      </c>
    </row>
    <row r="26" spans="1:6" x14ac:dyDescent="0.3">
      <c r="A26" s="75">
        <v>44705</v>
      </c>
      <c r="B26" s="76">
        <v>5995768</v>
      </c>
      <c r="C26" s="76">
        <v>3009</v>
      </c>
      <c r="D26" s="76">
        <v>5996113</v>
      </c>
      <c r="E26" s="76">
        <v>3048</v>
      </c>
      <c r="F26" s="76">
        <v>6057</v>
      </c>
    </row>
    <row r="27" spans="1:6" x14ac:dyDescent="0.3">
      <c r="A27" s="75">
        <v>44706</v>
      </c>
      <c r="B27" s="76">
        <v>6000901</v>
      </c>
      <c r="C27" s="76">
        <v>5133</v>
      </c>
      <c r="D27" s="76">
        <v>6001555</v>
      </c>
      <c r="E27" s="76">
        <v>5442</v>
      </c>
      <c r="F27" s="76">
        <v>10575</v>
      </c>
    </row>
    <row r="28" spans="1:6" x14ac:dyDescent="0.3">
      <c r="A28" s="75">
        <v>44707</v>
      </c>
      <c r="B28" s="76">
        <v>6008436</v>
      </c>
      <c r="C28" s="76">
        <v>7535</v>
      </c>
      <c r="D28" s="76">
        <v>6008892</v>
      </c>
      <c r="E28" s="76">
        <v>7337</v>
      </c>
      <c r="F28" s="76">
        <v>14872</v>
      </c>
    </row>
    <row r="29" spans="1:6" x14ac:dyDescent="0.3">
      <c r="A29" s="75">
        <v>44708</v>
      </c>
      <c r="B29" s="76">
        <v>6011874</v>
      </c>
      <c r="C29" s="76">
        <v>3438</v>
      </c>
      <c r="D29" s="76">
        <v>6012329</v>
      </c>
      <c r="E29" s="76">
        <v>3437</v>
      </c>
      <c r="F29" s="76">
        <v>6875</v>
      </c>
    </row>
    <row r="30" spans="1:6" x14ac:dyDescent="0.3">
      <c r="A30" s="75">
        <v>44709</v>
      </c>
      <c r="B30" s="76">
        <v>6013949</v>
      </c>
      <c r="C30" s="76">
        <v>2075</v>
      </c>
      <c r="D30" s="76">
        <v>6014312</v>
      </c>
      <c r="E30" s="76">
        <v>1983</v>
      </c>
      <c r="F30" s="76">
        <v>4058</v>
      </c>
    </row>
    <row r="31" spans="1:6" x14ac:dyDescent="0.3">
      <c r="A31" s="75">
        <v>44710</v>
      </c>
      <c r="B31" s="76">
        <v>6015282</v>
      </c>
      <c r="C31" s="76">
        <v>1333</v>
      </c>
      <c r="D31" s="76">
        <v>6015695</v>
      </c>
      <c r="E31" s="76">
        <v>1383</v>
      </c>
      <c r="F31" s="76">
        <v>2716</v>
      </c>
    </row>
    <row r="32" spans="1:6" x14ac:dyDescent="0.3">
      <c r="A32" s="75">
        <v>44711</v>
      </c>
      <c r="B32" s="76">
        <v>6018713</v>
      </c>
      <c r="C32" s="76">
        <v>3431</v>
      </c>
      <c r="D32" s="76">
        <v>6018970</v>
      </c>
      <c r="E32" s="76">
        <v>3275</v>
      </c>
      <c r="F32" s="76">
        <v>6706</v>
      </c>
    </row>
    <row r="33" spans="1:6" x14ac:dyDescent="0.3">
      <c r="A33" s="75">
        <v>44712</v>
      </c>
      <c r="B33" s="76">
        <v>6023296</v>
      </c>
      <c r="C33" s="76">
        <v>4583</v>
      </c>
      <c r="D33" s="76">
        <v>6023610</v>
      </c>
      <c r="E33" s="76">
        <v>4640</v>
      </c>
      <c r="F33" s="76">
        <v>9223</v>
      </c>
    </row>
    <row r="34" spans="1:6" x14ac:dyDescent="0.3">
      <c r="A34" s="77" t="s">
        <v>96</v>
      </c>
      <c r="B34" s="71"/>
      <c r="C34" s="71"/>
      <c r="D34" s="71"/>
      <c r="E34" s="71"/>
      <c r="F34" s="78">
        <f>SUM(F3:F33)</f>
        <v>329164</v>
      </c>
    </row>
    <row r="35" spans="1:6" x14ac:dyDescent="0.3">
      <c r="A35" s="77" t="s">
        <v>97</v>
      </c>
      <c r="B35" s="71"/>
      <c r="C35" s="71"/>
      <c r="D35" s="71"/>
      <c r="E35" s="71"/>
      <c r="F35" s="78">
        <f>ROUND(AVERAGE(F3:F33),0)</f>
        <v>10618</v>
      </c>
    </row>
  </sheetData>
  <mergeCells count="3">
    <mergeCell ref="A1:F1"/>
    <mergeCell ref="A34:E34"/>
    <mergeCell ref="A35:E35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44AE-FD79-4D74-A0B1-2D740655BF5B}">
  <dimension ref="A1:Z35"/>
  <sheetViews>
    <sheetView workbookViewId="0">
      <selection activeCell="J31" sqref="J31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May 2022 Daily Flow</v>
      </c>
      <c r="B1" s="71"/>
      <c r="C1" s="71"/>
      <c r="D1" s="71"/>
    </row>
    <row r="2" spans="1:4" x14ac:dyDescent="0.3">
      <c r="A2" s="73" t="s">
        <v>92</v>
      </c>
      <c r="B2" s="74" t="s">
        <v>111</v>
      </c>
      <c r="C2" s="74" t="s">
        <v>94</v>
      </c>
      <c r="D2" s="74" t="s">
        <v>95</v>
      </c>
    </row>
    <row r="3" spans="1:4" x14ac:dyDescent="0.3">
      <c r="A3" s="75">
        <v>44682</v>
      </c>
      <c r="B3" s="76">
        <v>4480250</v>
      </c>
      <c r="C3" s="76">
        <v>15119</v>
      </c>
      <c r="D3" s="76">
        <v>15119</v>
      </c>
    </row>
    <row r="4" spans="1:4" x14ac:dyDescent="0.3">
      <c r="A4" s="75">
        <v>44683</v>
      </c>
      <c r="B4" s="76">
        <v>4495244</v>
      </c>
      <c r="C4" s="76">
        <v>14994</v>
      </c>
      <c r="D4" s="76">
        <v>14994</v>
      </c>
    </row>
    <row r="5" spans="1:4" x14ac:dyDescent="0.3">
      <c r="A5" s="75">
        <v>44684</v>
      </c>
      <c r="B5" s="76">
        <v>4615037</v>
      </c>
      <c r="C5" s="76">
        <v>119793</v>
      </c>
      <c r="D5" s="76"/>
    </row>
    <row r="6" spans="1:4" x14ac:dyDescent="0.3">
      <c r="A6" s="75">
        <v>44685</v>
      </c>
      <c r="B6" s="76">
        <v>4926399</v>
      </c>
      <c r="C6" s="76">
        <v>311362</v>
      </c>
      <c r="D6" s="76"/>
    </row>
    <row r="7" spans="1:4" x14ac:dyDescent="0.3">
      <c r="A7" s="75">
        <v>44686</v>
      </c>
      <c r="B7" s="76">
        <v>4946561</v>
      </c>
      <c r="C7" s="76">
        <v>20162</v>
      </c>
      <c r="D7" s="76">
        <v>20162</v>
      </c>
    </row>
    <row r="8" spans="1:4" x14ac:dyDescent="0.3">
      <c r="A8" s="75">
        <v>44687</v>
      </c>
      <c r="B8" s="76">
        <v>4959073</v>
      </c>
      <c r="C8" s="76">
        <v>12512</v>
      </c>
      <c r="D8" s="76">
        <v>12512</v>
      </c>
    </row>
    <row r="9" spans="1:4" x14ac:dyDescent="0.3">
      <c r="A9" s="75">
        <v>44688</v>
      </c>
      <c r="B9" s="76">
        <v>4970728</v>
      </c>
      <c r="C9" s="76">
        <v>11655</v>
      </c>
      <c r="D9" s="76">
        <v>11655</v>
      </c>
    </row>
    <row r="10" spans="1:4" x14ac:dyDescent="0.3">
      <c r="A10" s="75">
        <v>44689</v>
      </c>
      <c r="B10" s="76">
        <v>4980655</v>
      </c>
      <c r="C10" s="76">
        <v>9927</v>
      </c>
      <c r="D10" s="76">
        <v>9927</v>
      </c>
    </row>
    <row r="11" spans="1:4" x14ac:dyDescent="0.3">
      <c r="A11" s="75">
        <v>44690</v>
      </c>
      <c r="B11" s="76">
        <v>4988128</v>
      </c>
      <c r="C11" s="76">
        <v>7473</v>
      </c>
      <c r="D11" s="76">
        <v>7473</v>
      </c>
    </row>
    <row r="12" spans="1:4" x14ac:dyDescent="0.3">
      <c r="A12" s="75">
        <v>44691</v>
      </c>
      <c r="B12" s="76">
        <v>4997776</v>
      </c>
      <c r="C12" s="76">
        <v>9648</v>
      </c>
      <c r="D12" s="76">
        <v>9648</v>
      </c>
    </row>
    <row r="13" spans="1:4" x14ac:dyDescent="0.3">
      <c r="A13" s="75">
        <v>44692</v>
      </c>
      <c r="B13" s="76">
        <v>5006218</v>
      </c>
      <c r="C13" s="76">
        <v>8442</v>
      </c>
      <c r="D13" s="76">
        <v>8442</v>
      </c>
    </row>
    <row r="14" spans="1:4" x14ac:dyDescent="0.3">
      <c r="A14" s="75">
        <v>44693</v>
      </c>
      <c r="B14" s="76">
        <v>5017388</v>
      </c>
      <c r="C14" s="76">
        <v>11170</v>
      </c>
      <c r="D14" s="76">
        <v>11170</v>
      </c>
    </row>
    <row r="15" spans="1:4" x14ac:dyDescent="0.3">
      <c r="A15" s="75">
        <v>44694</v>
      </c>
      <c r="B15" s="76">
        <v>5027427</v>
      </c>
      <c r="C15" s="76">
        <v>10039</v>
      </c>
      <c r="D15" s="76">
        <v>10039</v>
      </c>
    </row>
    <row r="16" spans="1:4" x14ac:dyDescent="0.3">
      <c r="A16" s="75">
        <v>44695</v>
      </c>
      <c r="B16" s="76">
        <v>5032959</v>
      </c>
      <c r="C16" s="76">
        <v>5532</v>
      </c>
      <c r="D16" s="76">
        <v>5532</v>
      </c>
    </row>
    <row r="17" spans="1:4" x14ac:dyDescent="0.3">
      <c r="A17" s="75">
        <v>44696</v>
      </c>
      <c r="B17" s="76">
        <v>5044250</v>
      </c>
      <c r="C17" s="76">
        <v>11291</v>
      </c>
      <c r="D17" s="76">
        <v>11291</v>
      </c>
    </row>
    <row r="18" spans="1:4" x14ac:dyDescent="0.3">
      <c r="A18" s="75">
        <v>44697</v>
      </c>
      <c r="B18" s="76">
        <v>5056289</v>
      </c>
      <c r="C18" s="76">
        <v>12039</v>
      </c>
      <c r="D18" s="76">
        <v>12039</v>
      </c>
    </row>
    <row r="19" spans="1:4" x14ac:dyDescent="0.3">
      <c r="A19" s="75">
        <v>44698</v>
      </c>
      <c r="B19" s="76">
        <v>5069244</v>
      </c>
      <c r="C19" s="76">
        <v>12955</v>
      </c>
      <c r="D19" s="76">
        <v>12955</v>
      </c>
    </row>
    <row r="20" spans="1:4" x14ac:dyDescent="0.3">
      <c r="A20" s="75">
        <v>44699</v>
      </c>
      <c r="B20" s="76" t="s">
        <v>43</v>
      </c>
      <c r="C20" s="76">
        <v>-144784</v>
      </c>
      <c r="D20" s="76">
        <v>8469.1</v>
      </c>
    </row>
    <row r="21" spans="1:4" x14ac:dyDescent="0.3">
      <c r="A21" s="75">
        <v>44700</v>
      </c>
      <c r="B21" s="76" t="s">
        <v>43</v>
      </c>
      <c r="C21" s="76">
        <v>12906</v>
      </c>
      <c r="D21" s="76">
        <v>8469.1</v>
      </c>
    </row>
    <row r="22" spans="1:4" x14ac:dyDescent="0.3">
      <c r="A22" s="75">
        <v>44701</v>
      </c>
      <c r="B22" s="76" t="s">
        <v>43</v>
      </c>
      <c r="C22" s="76">
        <v>8618</v>
      </c>
      <c r="D22" s="76">
        <v>8469.1</v>
      </c>
    </row>
    <row r="23" spans="1:4" x14ac:dyDescent="0.3">
      <c r="A23" s="75">
        <v>44702</v>
      </c>
      <c r="B23" s="76" t="s">
        <v>43</v>
      </c>
      <c r="C23" s="76">
        <v>4486</v>
      </c>
      <c r="D23" s="76">
        <v>8469.1</v>
      </c>
    </row>
    <row r="24" spans="1:4" x14ac:dyDescent="0.3">
      <c r="A24" s="75">
        <v>44703</v>
      </c>
      <c r="B24" s="76" t="s">
        <v>43</v>
      </c>
      <c r="C24" s="76">
        <v>0</v>
      </c>
      <c r="D24" s="76">
        <v>8469.1</v>
      </c>
    </row>
    <row r="25" spans="1:4" x14ac:dyDescent="0.3">
      <c r="A25" s="75">
        <v>44704</v>
      </c>
      <c r="B25" s="76" t="s">
        <v>43</v>
      </c>
      <c r="C25" s="76">
        <v>4042</v>
      </c>
      <c r="D25" s="76">
        <v>8469.1</v>
      </c>
    </row>
    <row r="26" spans="1:4" x14ac:dyDescent="0.3">
      <c r="A26" s="75">
        <v>44705</v>
      </c>
      <c r="B26" s="76" t="s">
        <v>43</v>
      </c>
      <c r="C26" s="76">
        <v>4143</v>
      </c>
      <c r="D26" s="76">
        <v>8469.1</v>
      </c>
    </row>
    <row r="27" spans="1:4" x14ac:dyDescent="0.3">
      <c r="A27" s="75">
        <v>44706</v>
      </c>
      <c r="B27" s="76" t="s">
        <v>43</v>
      </c>
      <c r="C27" s="76">
        <v>10212</v>
      </c>
      <c r="D27" s="76">
        <v>8469.1</v>
      </c>
    </row>
    <row r="28" spans="1:4" x14ac:dyDescent="0.3">
      <c r="A28" s="75">
        <v>44707</v>
      </c>
      <c r="B28" s="76" t="s">
        <v>43</v>
      </c>
      <c r="C28" s="76">
        <v>13779</v>
      </c>
      <c r="D28" s="76">
        <v>8469.1</v>
      </c>
    </row>
    <row r="29" spans="1:4" x14ac:dyDescent="0.3">
      <c r="A29" s="75">
        <v>44708</v>
      </c>
      <c r="B29" s="76">
        <v>5153935</v>
      </c>
      <c r="C29" s="76">
        <v>171289</v>
      </c>
      <c r="D29" s="76">
        <f>(B29-B19)/_xlfn.DAYS(A29,A19)</f>
        <v>8469.1</v>
      </c>
    </row>
    <row r="30" spans="1:4" x14ac:dyDescent="0.3">
      <c r="A30" s="75">
        <v>44709</v>
      </c>
      <c r="B30" s="76">
        <v>5158116</v>
      </c>
      <c r="C30" s="76">
        <v>4181</v>
      </c>
      <c r="D30" s="76">
        <v>4181</v>
      </c>
    </row>
    <row r="31" spans="1:4" x14ac:dyDescent="0.3">
      <c r="A31" s="75">
        <v>44710</v>
      </c>
      <c r="B31" s="76">
        <v>5162441</v>
      </c>
      <c r="C31" s="76">
        <v>4325</v>
      </c>
      <c r="D31" s="76">
        <v>4325</v>
      </c>
    </row>
    <row r="32" spans="1:4" x14ac:dyDescent="0.3">
      <c r="A32" s="75">
        <v>44711</v>
      </c>
      <c r="B32" s="76">
        <v>5167655</v>
      </c>
      <c r="C32" s="76">
        <v>5214</v>
      </c>
      <c r="D32" s="76">
        <v>5214</v>
      </c>
    </row>
    <row r="33" spans="1:4" x14ac:dyDescent="0.3">
      <c r="A33" s="75">
        <v>44712</v>
      </c>
      <c r="B33" s="76">
        <v>5177146</v>
      </c>
      <c r="C33" s="76">
        <v>9491</v>
      </c>
      <c r="D33" s="76">
        <v>9491</v>
      </c>
    </row>
    <row r="34" spans="1:4" x14ac:dyDescent="0.3">
      <c r="A34" s="77" t="s">
        <v>96</v>
      </c>
      <c r="B34" s="71"/>
      <c r="C34" s="71"/>
      <c r="D34" s="78">
        <f>SUM(D3:D33)</f>
        <v>280860.00000000006</v>
      </c>
    </row>
    <row r="35" spans="1:4" x14ac:dyDescent="0.3">
      <c r="A35" s="77" t="s">
        <v>97</v>
      </c>
      <c r="B35" s="71"/>
      <c r="C35" s="71"/>
      <c r="D35" s="78">
        <f>ROUND(AVERAGE(D3:D33),0)</f>
        <v>9685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6B19-C464-48F6-A833-AD7D3332E1FC}">
  <dimension ref="A1:Z34"/>
  <sheetViews>
    <sheetView workbookViewId="0">
      <selection activeCell="G35" sqref="G3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April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44652</v>
      </c>
      <c r="B3" s="76">
        <v>2549407</v>
      </c>
      <c r="C3" s="76">
        <v>20733</v>
      </c>
      <c r="D3" s="76">
        <v>20733</v>
      </c>
    </row>
    <row r="4" spans="1:4" x14ac:dyDescent="0.3">
      <c r="A4" s="75">
        <v>44653</v>
      </c>
      <c r="B4" s="76">
        <v>2633573</v>
      </c>
      <c r="C4" s="76">
        <v>84166</v>
      </c>
      <c r="D4" s="76"/>
    </row>
    <row r="5" spans="1:4" x14ac:dyDescent="0.3">
      <c r="A5" s="75">
        <v>44654</v>
      </c>
      <c r="B5" s="76">
        <v>2635666</v>
      </c>
      <c r="C5" s="76">
        <v>2093</v>
      </c>
      <c r="D5" s="76">
        <v>2093</v>
      </c>
    </row>
    <row r="6" spans="1:4" x14ac:dyDescent="0.3">
      <c r="A6" s="75">
        <v>44655</v>
      </c>
      <c r="B6" s="76">
        <v>2642575</v>
      </c>
      <c r="C6" s="76">
        <v>6909</v>
      </c>
      <c r="D6" s="76">
        <v>6909</v>
      </c>
    </row>
    <row r="7" spans="1:4" x14ac:dyDescent="0.3">
      <c r="A7" s="75">
        <v>44656</v>
      </c>
      <c r="B7" s="76">
        <v>2653990</v>
      </c>
      <c r="C7" s="76">
        <v>11415</v>
      </c>
      <c r="D7" s="76">
        <v>11415</v>
      </c>
    </row>
    <row r="8" spans="1:4" x14ac:dyDescent="0.3">
      <c r="A8" s="75">
        <v>44657</v>
      </c>
      <c r="B8" s="76">
        <v>2667425</v>
      </c>
      <c r="C8" s="76">
        <v>13435</v>
      </c>
      <c r="D8" s="76">
        <v>13435</v>
      </c>
    </row>
    <row r="9" spans="1:4" x14ac:dyDescent="0.3">
      <c r="A9" s="75">
        <v>44658</v>
      </c>
      <c r="B9" s="76">
        <v>2680154</v>
      </c>
      <c r="C9" s="76">
        <v>12729</v>
      </c>
      <c r="D9" s="76">
        <v>12729</v>
      </c>
    </row>
    <row r="10" spans="1:4" x14ac:dyDescent="0.3">
      <c r="A10" s="75">
        <v>44659</v>
      </c>
      <c r="B10" s="76">
        <v>2691702</v>
      </c>
      <c r="C10" s="76">
        <v>11548</v>
      </c>
      <c r="D10" s="76">
        <v>11548</v>
      </c>
    </row>
    <row r="11" spans="1:4" x14ac:dyDescent="0.3">
      <c r="A11" s="75">
        <v>44660</v>
      </c>
      <c r="B11" s="76">
        <v>2698691</v>
      </c>
      <c r="C11" s="76">
        <v>6989</v>
      </c>
      <c r="D11" s="76">
        <v>6989</v>
      </c>
    </row>
    <row r="12" spans="1:4" x14ac:dyDescent="0.3">
      <c r="A12" s="75">
        <v>44661</v>
      </c>
      <c r="B12" s="76">
        <v>2703310</v>
      </c>
      <c r="C12" s="76">
        <v>4619</v>
      </c>
      <c r="D12" s="76">
        <v>4619</v>
      </c>
    </row>
    <row r="13" spans="1:4" x14ac:dyDescent="0.3">
      <c r="A13" s="75">
        <v>44662</v>
      </c>
      <c r="B13" s="76">
        <v>2707994</v>
      </c>
      <c r="C13" s="76">
        <v>4684</v>
      </c>
      <c r="D13" s="76">
        <v>4684</v>
      </c>
    </row>
    <row r="14" spans="1:4" x14ac:dyDescent="0.3">
      <c r="A14" s="75">
        <v>44663</v>
      </c>
      <c r="B14" s="76">
        <v>2719401</v>
      </c>
      <c r="C14" s="76">
        <v>11407</v>
      </c>
      <c r="D14" s="76">
        <v>11407</v>
      </c>
    </row>
    <row r="15" spans="1:4" x14ac:dyDescent="0.3">
      <c r="A15" s="75">
        <v>44664</v>
      </c>
      <c r="B15" s="76">
        <v>2729123</v>
      </c>
      <c r="C15" s="76">
        <v>9722</v>
      </c>
      <c r="D15" s="76">
        <v>9722</v>
      </c>
    </row>
    <row r="16" spans="1:4" x14ac:dyDescent="0.3">
      <c r="A16" s="75">
        <v>44665</v>
      </c>
      <c r="B16" s="76">
        <v>2740830</v>
      </c>
      <c r="C16" s="76">
        <v>11707</v>
      </c>
      <c r="D16" s="76">
        <v>11707</v>
      </c>
    </row>
    <row r="17" spans="1:4" x14ac:dyDescent="0.3">
      <c r="A17" s="75">
        <v>44666</v>
      </c>
      <c r="B17" s="76">
        <v>2745213</v>
      </c>
      <c r="C17" s="76">
        <v>4383</v>
      </c>
      <c r="D17" s="76">
        <v>4383</v>
      </c>
    </row>
    <row r="18" spans="1:4" x14ac:dyDescent="0.3">
      <c r="A18" s="75">
        <v>44667</v>
      </c>
      <c r="B18" s="76">
        <v>2746823</v>
      </c>
      <c r="C18" s="76">
        <v>1610</v>
      </c>
      <c r="D18" s="76">
        <v>1610</v>
      </c>
    </row>
    <row r="19" spans="1:4" x14ac:dyDescent="0.3">
      <c r="A19" s="75">
        <v>44668</v>
      </c>
      <c r="B19" s="76">
        <v>2749752</v>
      </c>
      <c r="C19" s="76">
        <v>2929</v>
      </c>
      <c r="D19" s="76">
        <v>2929</v>
      </c>
    </row>
    <row r="20" spans="1:4" x14ac:dyDescent="0.3">
      <c r="A20" s="75">
        <v>44669</v>
      </c>
      <c r="B20" s="76">
        <v>2754801</v>
      </c>
      <c r="C20" s="76">
        <v>5049</v>
      </c>
      <c r="D20" s="76">
        <v>5049</v>
      </c>
    </row>
    <row r="21" spans="1:4" x14ac:dyDescent="0.3">
      <c r="A21" s="75">
        <v>44670</v>
      </c>
      <c r="B21" s="76">
        <v>2762466</v>
      </c>
      <c r="C21" s="76">
        <v>7665</v>
      </c>
      <c r="D21" s="76">
        <v>7665</v>
      </c>
    </row>
    <row r="22" spans="1:4" x14ac:dyDescent="0.3">
      <c r="A22" s="75">
        <v>44671</v>
      </c>
      <c r="B22" s="76">
        <v>2774326</v>
      </c>
      <c r="C22" s="76">
        <v>11860</v>
      </c>
      <c r="D22" s="76">
        <v>11860</v>
      </c>
    </row>
    <row r="23" spans="1:4" x14ac:dyDescent="0.3">
      <c r="A23" s="75">
        <v>44672</v>
      </c>
      <c r="B23" s="76">
        <v>2783538</v>
      </c>
      <c r="C23" s="76">
        <v>9212</v>
      </c>
      <c r="D23" s="76">
        <v>9212</v>
      </c>
    </row>
    <row r="24" spans="1:4" x14ac:dyDescent="0.3">
      <c r="A24" s="75">
        <v>44673</v>
      </c>
      <c r="B24" s="76">
        <v>2794532</v>
      </c>
      <c r="C24" s="76">
        <v>10994</v>
      </c>
      <c r="D24" s="76">
        <v>10994</v>
      </c>
    </row>
    <row r="25" spans="1:4" x14ac:dyDescent="0.3">
      <c r="A25" s="75">
        <v>44674</v>
      </c>
      <c r="B25" s="76">
        <v>2797983</v>
      </c>
      <c r="C25" s="76">
        <v>3451</v>
      </c>
      <c r="D25" s="76">
        <v>3451</v>
      </c>
    </row>
    <row r="26" spans="1:4" x14ac:dyDescent="0.3">
      <c r="A26" s="75">
        <v>44675</v>
      </c>
      <c r="B26" s="76">
        <v>2800904</v>
      </c>
      <c r="C26" s="76">
        <v>2921</v>
      </c>
      <c r="D26" s="76">
        <v>2921</v>
      </c>
    </row>
    <row r="27" spans="1:4" x14ac:dyDescent="0.3">
      <c r="A27" s="75">
        <v>44676</v>
      </c>
      <c r="B27" s="76">
        <v>2809100</v>
      </c>
      <c r="C27" s="76">
        <v>8196</v>
      </c>
      <c r="D27" s="76">
        <v>8196</v>
      </c>
    </row>
    <row r="28" spans="1:4" x14ac:dyDescent="0.3">
      <c r="A28" s="75">
        <v>44677</v>
      </c>
      <c r="B28" s="76">
        <v>2821814</v>
      </c>
      <c r="C28" s="76">
        <v>12714</v>
      </c>
      <c r="D28" s="76">
        <v>12714</v>
      </c>
    </row>
    <row r="29" spans="1:4" x14ac:dyDescent="0.3">
      <c r="A29" s="75">
        <v>44678</v>
      </c>
      <c r="B29" s="76">
        <v>2837031</v>
      </c>
      <c r="C29" s="76">
        <v>15217</v>
      </c>
      <c r="D29" s="76">
        <v>15217</v>
      </c>
    </row>
    <row r="30" spans="1:4" x14ac:dyDescent="0.3">
      <c r="A30" s="75">
        <v>44679</v>
      </c>
      <c r="B30" s="76">
        <v>3948152</v>
      </c>
      <c r="C30" s="76">
        <v>1111121</v>
      </c>
      <c r="D30" s="76"/>
    </row>
    <row r="31" spans="1:4" x14ac:dyDescent="0.3">
      <c r="A31" s="75">
        <v>44680</v>
      </c>
      <c r="B31" s="76">
        <v>4452291</v>
      </c>
      <c r="C31" s="76">
        <v>504139</v>
      </c>
      <c r="D31" s="76"/>
    </row>
    <row r="32" spans="1:4" x14ac:dyDescent="0.3">
      <c r="A32" s="75">
        <v>44681</v>
      </c>
      <c r="B32" s="76">
        <v>4465131</v>
      </c>
      <c r="C32" s="76">
        <v>12840</v>
      </c>
      <c r="D32" s="76">
        <v>12840</v>
      </c>
    </row>
    <row r="33" spans="1:4" x14ac:dyDescent="0.3">
      <c r="A33" s="77" t="s">
        <v>96</v>
      </c>
      <c r="B33" s="71"/>
      <c r="C33" s="71"/>
      <c r="D33" s="78">
        <f>SUM(D3:D32)</f>
        <v>237031</v>
      </c>
    </row>
    <row r="34" spans="1:4" x14ac:dyDescent="0.3">
      <c r="A34" s="77" t="s">
        <v>97</v>
      </c>
      <c r="B34" s="71"/>
      <c r="C34" s="71"/>
      <c r="D34" s="78">
        <f>ROUND(AVERAGE(D3:D32),0)</f>
        <v>8779</v>
      </c>
    </row>
  </sheetData>
  <mergeCells count="3">
    <mergeCell ref="A1:D1"/>
    <mergeCell ref="A33:C33"/>
    <mergeCell ref="A34:C3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5113-DD48-429D-9BE2-8B7BEA0F3FEA}">
  <dimension ref="A1:Z35"/>
  <sheetViews>
    <sheetView workbookViewId="0">
      <selection activeCell="H23" sqref="H23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5" width="21.85546875" style="72" customWidth="1"/>
    <col min="6" max="26" width="9.140625" style="72"/>
  </cols>
  <sheetData>
    <row r="1" spans="1:5" ht="18.75" x14ac:dyDescent="0.35">
      <c r="A1" s="70" t="str">
        <f ca="1">_xlfn.CONCAT(TEXT(OFFSET(A2,5,0), "MMMM YYYY"), " Daily Flow")</f>
        <v>March 2022 Daily Flow</v>
      </c>
      <c r="B1" s="71"/>
      <c r="C1" s="71"/>
      <c r="D1" s="71"/>
    </row>
    <row r="2" spans="1:5" x14ac:dyDescent="0.3">
      <c r="A2" s="73" t="s">
        <v>92</v>
      </c>
      <c r="B2" s="74" t="s">
        <v>93</v>
      </c>
      <c r="C2" s="74" t="s">
        <v>94</v>
      </c>
      <c r="D2" s="74" t="s">
        <v>95</v>
      </c>
      <c r="E2" s="74" t="s">
        <v>95</v>
      </c>
    </row>
    <row r="3" spans="1:5" x14ac:dyDescent="0.3">
      <c r="A3" s="75">
        <v>44621</v>
      </c>
      <c r="B3" s="76">
        <v>428100</v>
      </c>
      <c r="C3" s="76">
        <v>7381</v>
      </c>
      <c r="D3" s="76">
        <v>7381</v>
      </c>
      <c r="E3" s="76">
        <v>7381</v>
      </c>
    </row>
    <row r="4" spans="1:5" x14ac:dyDescent="0.3">
      <c r="A4" s="75">
        <v>44622</v>
      </c>
      <c r="B4" s="76">
        <v>438976</v>
      </c>
      <c r="C4" s="76">
        <v>10876</v>
      </c>
      <c r="D4" s="76">
        <v>10876</v>
      </c>
      <c r="E4" s="76">
        <v>10876</v>
      </c>
    </row>
    <row r="5" spans="1:5" x14ac:dyDescent="0.3">
      <c r="A5" s="75">
        <v>44623</v>
      </c>
      <c r="B5" s="76">
        <v>447822</v>
      </c>
      <c r="C5" s="76">
        <v>8846</v>
      </c>
      <c r="D5" s="76">
        <v>8846</v>
      </c>
      <c r="E5" s="76">
        <v>8846</v>
      </c>
    </row>
    <row r="6" spans="1:5" x14ac:dyDescent="0.3">
      <c r="A6" s="75">
        <v>44624</v>
      </c>
      <c r="B6" s="76">
        <v>456810</v>
      </c>
      <c r="C6" s="76">
        <v>8988</v>
      </c>
      <c r="D6" s="76">
        <v>8988</v>
      </c>
      <c r="E6" s="76">
        <v>8988</v>
      </c>
    </row>
    <row r="7" spans="1:5" x14ac:dyDescent="0.3">
      <c r="A7" s="75">
        <v>44625</v>
      </c>
      <c r="B7" s="76">
        <v>461379</v>
      </c>
      <c r="C7" s="76">
        <v>4569</v>
      </c>
      <c r="D7" s="76">
        <v>4569</v>
      </c>
      <c r="E7" s="76">
        <v>4569</v>
      </c>
    </row>
    <row r="8" spans="1:5" x14ac:dyDescent="0.3">
      <c r="A8" s="75">
        <v>44626</v>
      </c>
      <c r="B8" s="76">
        <v>464671</v>
      </c>
      <c r="C8" s="76">
        <v>3292</v>
      </c>
      <c r="D8" s="76">
        <v>3292</v>
      </c>
      <c r="E8" s="76">
        <v>3292</v>
      </c>
    </row>
    <row r="9" spans="1:5" x14ac:dyDescent="0.3">
      <c r="A9" s="75">
        <v>44627</v>
      </c>
      <c r="B9" s="76">
        <v>471347</v>
      </c>
      <c r="C9" s="76">
        <v>6676</v>
      </c>
      <c r="D9" s="76">
        <v>6676</v>
      </c>
      <c r="E9" s="76">
        <v>6676</v>
      </c>
    </row>
    <row r="10" spans="1:5" x14ac:dyDescent="0.3">
      <c r="A10" s="75">
        <v>44628</v>
      </c>
      <c r="B10" s="76">
        <v>481878</v>
      </c>
      <c r="C10" s="76">
        <v>10531</v>
      </c>
      <c r="D10" s="76">
        <v>10531</v>
      </c>
      <c r="E10" s="76">
        <v>10531</v>
      </c>
    </row>
    <row r="11" spans="1:5" x14ac:dyDescent="0.3">
      <c r="A11" s="75">
        <v>44629</v>
      </c>
      <c r="B11" s="76">
        <v>493748</v>
      </c>
      <c r="C11" s="76">
        <v>11870</v>
      </c>
      <c r="D11" s="76">
        <v>11870</v>
      </c>
      <c r="E11" s="76">
        <v>11870</v>
      </c>
    </row>
    <row r="12" spans="1:5" x14ac:dyDescent="0.3">
      <c r="A12" s="75">
        <v>44630</v>
      </c>
      <c r="B12" s="76">
        <v>501853</v>
      </c>
      <c r="C12" s="76">
        <v>8105</v>
      </c>
      <c r="D12" s="76">
        <v>8105</v>
      </c>
      <c r="E12" s="76">
        <v>8105</v>
      </c>
    </row>
    <row r="13" spans="1:5" x14ac:dyDescent="0.3">
      <c r="A13" s="75">
        <v>44631</v>
      </c>
      <c r="B13" s="76">
        <v>512264</v>
      </c>
      <c r="C13" s="76">
        <v>10411</v>
      </c>
      <c r="D13" s="76">
        <v>10411</v>
      </c>
      <c r="E13" s="76">
        <v>10411</v>
      </c>
    </row>
    <row r="14" spans="1:5" x14ac:dyDescent="0.3">
      <c r="A14" s="75">
        <v>44632</v>
      </c>
      <c r="B14" s="76">
        <v>515395</v>
      </c>
      <c r="C14" s="76">
        <v>3131</v>
      </c>
      <c r="D14" s="76">
        <v>3131</v>
      </c>
      <c r="E14" s="76">
        <v>3131</v>
      </c>
    </row>
    <row r="15" spans="1:5" x14ac:dyDescent="0.3">
      <c r="A15" s="75">
        <v>44633</v>
      </c>
      <c r="B15" s="76">
        <v>518711</v>
      </c>
      <c r="C15" s="76">
        <v>3316</v>
      </c>
      <c r="D15" s="76">
        <v>3316</v>
      </c>
      <c r="E15" s="76">
        <v>3316</v>
      </c>
    </row>
    <row r="16" spans="1:5" x14ac:dyDescent="0.3">
      <c r="A16" s="75">
        <v>44634</v>
      </c>
      <c r="B16" s="76">
        <v>525942</v>
      </c>
      <c r="C16" s="76">
        <v>7231</v>
      </c>
      <c r="D16" s="76">
        <v>7231</v>
      </c>
      <c r="E16" s="76">
        <v>7231</v>
      </c>
    </row>
    <row r="17" spans="1:5" x14ac:dyDescent="0.3">
      <c r="A17" s="75">
        <v>44635</v>
      </c>
      <c r="B17" s="76">
        <v>536431</v>
      </c>
      <c r="C17" s="76">
        <v>10489</v>
      </c>
      <c r="D17" s="76">
        <v>10489</v>
      </c>
      <c r="E17" s="76">
        <v>10489</v>
      </c>
    </row>
    <row r="18" spans="1:5" x14ac:dyDescent="0.3">
      <c r="A18" s="75">
        <v>44636</v>
      </c>
      <c r="B18" s="76">
        <v>546769</v>
      </c>
      <c r="C18" s="76">
        <v>10338</v>
      </c>
      <c r="D18" s="76">
        <v>10338</v>
      </c>
      <c r="E18" s="76">
        <v>10338</v>
      </c>
    </row>
    <row r="19" spans="1:5" x14ac:dyDescent="0.3">
      <c r="A19" s="75">
        <v>44637</v>
      </c>
      <c r="B19" s="76">
        <v>558332</v>
      </c>
      <c r="C19" s="76">
        <v>11563</v>
      </c>
      <c r="D19" s="76">
        <v>11563</v>
      </c>
      <c r="E19" s="76">
        <v>11563</v>
      </c>
    </row>
    <row r="20" spans="1:5" x14ac:dyDescent="0.3">
      <c r="A20" s="75">
        <v>44638</v>
      </c>
      <c r="B20" s="76">
        <v>567380</v>
      </c>
      <c r="C20" s="76">
        <v>9048</v>
      </c>
      <c r="D20" s="76">
        <v>9048</v>
      </c>
      <c r="E20" s="76">
        <v>9048</v>
      </c>
    </row>
    <row r="21" spans="1:5" x14ac:dyDescent="0.3">
      <c r="A21" s="75">
        <v>44639</v>
      </c>
      <c r="B21" s="76">
        <v>572498</v>
      </c>
      <c r="C21" s="76">
        <v>5118</v>
      </c>
      <c r="D21" s="76">
        <v>5118</v>
      </c>
      <c r="E21" s="76">
        <v>5118</v>
      </c>
    </row>
    <row r="22" spans="1:5" x14ac:dyDescent="0.3">
      <c r="A22" s="75">
        <v>44640</v>
      </c>
      <c r="B22" s="76">
        <v>587794</v>
      </c>
      <c r="C22" s="76">
        <v>15296</v>
      </c>
      <c r="D22" s="76">
        <v>15296</v>
      </c>
      <c r="E22" s="76">
        <v>15296</v>
      </c>
    </row>
    <row r="23" spans="1:5" x14ac:dyDescent="0.3">
      <c r="A23" s="75">
        <v>44641</v>
      </c>
      <c r="B23" s="76">
        <v>600399</v>
      </c>
      <c r="C23" s="76">
        <v>12605</v>
      </c>
      <c r="D23" s="76">
        <v>12605</v>
      </c>
      <c r="E23" s="76">
        <v>12605</v>
      </c>
    </row>
    <row r="24" spans="1:5" x14ac:dyDescent="0.3">
      <c r="A24" s="75">
        <v>44642</v>
      </c>
      <c r="B24" s="76">
        <v>613266</v>
      </c>
      <c r="C24" s="76">
        <v>12867</v>
      </c>
      <c r="D24" s="76">
        <v>12867</v>
      </c>
      <c r="E24" s="76">
        <v>12867</v>
      </c>
    </row>
    <row r="25" spans="1:5" x14ac:dyDescent="0.3">
      <c r="A25" s="75">
        <v>44643</v>
      </c>
      <c r="B25" s="76">
        <v>628157</v>
      </c>
      <c r="C25" s="76">
        <v>14891</v>
      </c>
      <c r="D25" s="76">
        <v>14891</v>
      </c>
      <c r="E25" s="76">
        <v>14891</v>
      </c>
    </row>
    <row r="26" spans="1:5" x14ac:dyDescent="0.3">
      <c r="A26" s="75">
        <v>44644</v>
      </c>
      <c r="B26" s="76">
        <v>643949</v>
      </c>
      <c r="C26" s="76">
        <v>15792</v>
      </c>
      <c r="D26" s="76">
        <v>15792</v>
      </c>
      <c r="E26" s="76">
        <v>15792</v>
      </c>
    </row>
    <row r="27" spans="1:5" x14ac:dyDescent="0.3">
      <c r="A27" s="75">
        <v>44645</v>
      </c>
      <c r="B27" s="76">
        <v>661734</v>
      </c>
      <c r="C27" s="76">
        <v>17785</v>
      </c>
      <c r="D27" s="76">
        <v>17785</v>
      </c>
      <c r="E27" s="76">
        <v>17785</v>
      </c>
    </row>
    <row r="28" spans="1:5" x14ac:dyDescent="0.3">
      <c r="A28" s="75">
        <v>44646</v>
      </c>
      <c r="B28" s="76">
        <v>1187826</v>
      </c>
      <c r="C28" s="76">
        <v>526092</v>
      </c>
      <c r="D28" s="76">
        <v>526092</v>
      </c>
      <c r="E28" s="76" t="s">
        <v>43</v>
      </c>
    </row>
    <row r="29" spans="1:5" x14ac:dyDescent="0.3">
      <c r="A29" s="75">
        <v>44647</v>
      </c>
      <c r="B29" s="76">
        <v>1187826</v>
      </c>
      <c r="C29" s="76">
        <v>0</v>
      </c>
      <c r="D29" s="76">
        <v>0</v>
      </c>
      <c r="E29" s="76" t="s">
        <v>43</v>
      </c>
    </row>
    <row r="30" spans="1:5" x14ac:dyDescent="0.3">
      <c r="A30" s="75">
        <v>44648</v>
      </c>
      <c r="B30" s="76">
        <v>1957282</v>
      </c>
      <c r="C30" s="76">
        <v>769456</v>
      </c>
      <c r="D30" s="76">
        <f>B30-B29</f>
        <v>769456</v>
      </c>
      <c r="E30" s="76" t="s">
        <v>43</v>
      </c>
    </row>
    <row r="31" spans="1:5" x14ac:dyDescent="0.3">
      <c r="A31" s="75">
        <v>44649</v>
      </c>
      <c r="B31" s="76">
        <v>2219931</v>
      </c>
      <c r="C31" s="76">
        <v>262649</v>
      </c>
      <c r="D31" s="76">
        <f>B31-B30</f>
        <v>262649</v>
      </c>
      <c r="E31" s="76" t="s">
        <v>43</v>
      </c>
    </row>
    <row r="32" spans="1:5" x14ac:dyDescent="0.3">
      <c r="A32" s="75">
        <v>44650</v>
      </c>
      <c r="B32" s="76">
        <v>2456601</v>
      </c>
      <c r="C32" s="76">
        <v>236670</v>
      </c>
      <c r="D32" s="76">
        <f>B32-B31</f>
        <v>236670</v>
      </c>
      <c r="E32" s="76" t="s">
        <v>43</v>
      </c>
    </row>
    <row r="33" spans="1:5" x14ac:dyDescent="0.3">
      <c r="A33" s="75">
        <v>44651</v>
      </c>
      <c r="B33" s="76">
        <v>2528674</v>
      </c>
      <c r="C33" s="76">
        <v>72073</v>
      </c>
      <c r="D33" s="76">
        <f>B33-B32</f>
        <v>72073</v>
      </c>
      <c r="E33" s="76" t="s">
        <v>43</v>
      </c>
    </row>
    <row r="34" spans="1:5" x14ac:dyDescent="0.3">
      <c r="A34" s="77" t="s">
        <v>96</v>
      </c>
      <c r="B34" s="71"/>
      <c r="C34" s="71"/>
      <c r="D34" s="78">
        <f>SUM(D3:D33)</f>
        <v>2107955</v>
      </c>
      <c r="E34" s="78">
        <f>SUM(E3:E33)</f>
        <v>241015</v>
      </c>
    </row>
    <row r="35" spans="1:5" x14ac:dyDescent="0.3">
      <c r="A35" s="77" t="s">
        <v>97</v>
      </c>
      <c r="B35" s="71"/>
      <c r="C35" s="71"/>
      <c r="D35" s="78">
        <f>ROUND(AVERAGE(D3:D33),0)</f>
        <v>67999</v>
      </c>
      <c r="E35" s="78">
        <f>ROUND(AVERAGE(E3:E33),0)</f>
        <v>9641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1CE9-A797-4F46-9613-9CF71A2CA7A0}">
  <dimension ref="A1:Z32"/>
  <sheetViews>
    <sheetView workbookViewId="0">
      <selection activeCell="B25" sqref="B25"/>
    </sheetView>
  </sheetViews>
  <sheetFormatPr defaultRowHeight="15.75" x14ac:dyDescent="0.3"/>
  <cols>
    <col min="1" max="1" width="16.7109375" style="79" customWidth="1"/>
    <col min="2" max="2" width="19.140625" style="72" bestFit="1" customWidth="1"/>
    <col min="3" max="3" width="18.2851562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February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44593</v>
      </c>
      <c r="B3" s="76">
        <v>429364</v>
      </c>
      <c r="C3" s="76">
        <v>9392</v>
      </c>
      <c r="D3" s="76">
        <v>9392</v>
      </c>
    </row>
    <row r="4" spans="1:4" x14ac:dyDescent="0.3">
      <c r="A4" s="75">
        <v>44594</v>
      </c>
      <c r="B4" s="76">
        <v>440675</v>
      </c>
      <c r="C4" s="76">
        <v>11311</v>
      </c>
      <c r="D4" s="76">
        <v>11311</v>
      </c>
    </row>
    <row r="5" spans="1:4" x14ac:dyDescent="0.3">
      <c r="A5" s="75">
        <v>44595</v>
      </c>
      <c r="B5" s="76">
        <v>451715</v>
      </c>
      <c r="C5" s="76">
        <v>11040</v>
      </c>
      <c r="D5" s="76">
        <v>11040</v>
      </c>
    </row>
    <row r="6" spans="1:4" x14ac:dyDescent="0.3">
      <c r="A6" s="75">
        <v>44596</v>
      </c>
      <c r="B6" s="76">
        <v>462702</v>
      </c>
      <c r="C6" s="76">
        <v>10987</v>
      </c>
      <c r="D6" s="76">
        <v>10987</v>
      </c>
    </row>
    <row r="7" spans="1:4" x14ac:dyDescent="0.3">
      <c r="A7" s="75">
        <v>44597</v>
      </c>
      <c r="B7" s="76">
        <v>466194</v>
      </c>
      <c r="C7" s="76">
        <v>3492</v>
      </c>
      <c r="D7" s="76">
        <v>3492</v>
      </c>
    </row>
    <row r="8" spans="1:4" x14ac:dyDescent="0.3">
      <c r="A8" s="75">
        <v>44598</v>
      </c>
      <c r="B8" s="76">
        <v>466483</v>
      </c>
      <c r="C8" s="76">
        <v>289</v>
      </c>
      <c r="D8" s="76">
        <v>289</v>
      </c>
    </row>
    <row r="9" spans="1:4" x14ac:dyDescent="0.3">
      <c r="A9" s="75">
        <v>44599</v>
      </c>
      <c r="B9" s="76">
        <v>474731</v>
      </c>
      <c r="C9" s="76">
        <v>8248</v>
      </c>
      <c r="D9" s="76">
        <v>8248</v>
      </c>
    </row>
    <row r="10" spans="1:4" x14ac:dyDescent="0.3">
      <c r="A10" s="75">
        <v>44600</v>
      </c>
      <c r="B10" s="76">
        <v>378875</v>
      </c>
      <c r="C10" s="76" t="s">
        <v>43</v>
      </c>
      <c r="D10" s="76" t="s">
        <v>43</v>
      </c>
    </row>
    <row r="11" spans="1:4" x14ac:dyDescent="0.3">
      <c r="A11" s="75">
        <v>44601</v>
      </c>
      <c r="B11" s="76">
        <v>388577</v>
      </c>
      <c r="C11" s="76">
        <v>9702</v>
      </c>
      <c r="D11" s="76">
        <v>9702</v>
      </c>
    </row>
    <row r="12" spans="1:4" x14ac:dyDescent="0.3">
      <c r="A12" s="75">
        <v>44602</v>
      </c>
      <c r="B12" s="76">
        <v>397094</v>
      </c>
      <c r="C12" s="76">
        <v>8517</v>
      </c>
      <c r="D12" s="76">
        <v>8517</v>
      </c>
    </row>
    <row r="13" spans="1:4" x14ac:dyDescent="0.3">
      <c r="A13" s="75">
        <v>44603</v>
      </c>
      <c r="B13" s="76">
        <v>407240</v>
      </c>
      <c r="C13" s="76">
        <v>10146</v>
      </c>
      <c r="D13" s="76">
        <v>10146</v>
      </c>
    </row>
    <row r="14" spans="1:4" x14ac:dyDescent="0.3">
      <c r="A14" s="75">
        <v>44604</v>
      </c>
      <c r="B14" s="76">
        <v>416915</v>
      </c>
      <c r="C14" s="76">
        <v>9675</v>
      </c>
      <c r="D14" s="76">
        <v>9675</v>
      </c>
    </row>
    <row r="15" spans="1:4" x14ac:dyDescent="0.3">
      <c r="A15" s="75">
        <v>44605</v>
      </c>
      <c r="B15" s="76">
        <v>420586</v>
      </c>
      <c r="C15" s="76">
        <v>3671</v>
      </c>
      <c r="D15" s="76">
        <v>3671</v>
      </c>
    </row>
    <row r="16" spans="1:4" x14ac:dyDescent="0.3">
      <c r="A16" s="75">
        <v>44606</v>
      </c>
      <c r="B16" s="76">
        <v>424854</v>
      </c>
      <c r="C16" s="76">
        <v>4268</v>
      </c>
      <c r="D16" s="76">
        <v>4268</v>
      </c>
    </row>
    <row r="17" spans="1:4" x14ac:dyDescent="0.3">
      <c r="A17" s="75">
        <v>44607</v>
      </c>
      <c r="B17" s="76">
        <v>434277</v>
      </c>
      <c r="C17" s="76">
        <v>9423</v>
      </c>
      <c r="D17" s="76">
        <v>9423</v>
      </c>
    </row>
    <row r="18" spans="1:4" x14ac:dyDescent="0.3">
      <c r="A18" s="75">
        <v>44608</v>
      </c>
      <c r="B18" s="76">
        <v>443663</v>
      </c>
      <c r="C18" s="76">
        <v>9386</v>
      </c>
      <c r="D18" s="76">
        <v>9386</v>
      </c>
    </row>
    <row r="19" spans="1:4" x14ac:dyDescent="0.3">
      <c r="A19" s="75">
        <v>44609</v>
      </c>
      <c r="B19" s="76">
        <v>456825</v>
      </c>
      <c r="C19" s="76">
        <v>13162</v>
      </c>
      <c r="D19" s="76">
        <v>13162</v>
      </c>
    </row>
    <row r="20" spans="1:4" x14ac:dyDescent="0.3">
      <c r="A20" s="75">
        <v>44610</v>
      </c>
      <c r="B20" s="76">
        <v>471285</v>
      </c>
      <c r="C20" s="76">
        <v>14460</v>
      </c>
      <c r="D20" s="76">
        <v>14460</v>
      </c>
    </row>
    <row r="21" spans="1:4" x14ac:dyDescent="0.3">
      <c r="A21" s="75">
        <v>44611</v>
      </c>
      <c r="B21" s="76">
        <v>475531</v>
      </c>
      <c r="C21" s="76">
        <v>4246</v>
      </c>
      <c r="D21" s="76">
        <v>4246</v>
      </c>
    </row>
    <row r="22" spans="1:4" x14ac:dyDescent="0.3">
      <c r="A22" s="75">
        <v>44612</v>
      </c>
      <c r="B22" s="76">
        <v>478731</v>
      </c>
      <c r="C22" s="76">
        <v>3200</v>
      </c>
      <c r="D22" s="76">
        <v>3200</v>
      </c>
    </row>
    <row r="23" spans="1:4" x14ac:dyDescent="0.3">
      <c r="A23" s="75">
        <v>44613</v>
      </c>
      <c r="B23" s="76">
        <v>479018</v>
      </c>
      <c r="C23" s="76">
        <v>287</v>
      </c>
      <c r="D23" s="76">
        <v>287</v>
      </c>
    </row>
    <row r="24" spans="1:4" x14ac:dyDescent="0.3">
      <c r="A24" s="75">
        <v>44614</v>
      </c>
      <c r="B24" s="76">
        <v>486843</v>
      </c>
      <c r="C24" s="76">
        <v>7825</v>
      </c>
      <c r="D24" s="76">
        <v>7825</v>
      </c>
    </row>
    <row r="25" spans="1:4" x14ac:dyDescent="0.3">
      <c r="A25" s="75">
        <v>44615</v>
      </c>
      <c r="B25" s="76">
        <v>377121</v>
      </c>
      <c r="C25" s="76" t="s">
        <v>43</v>
      </c>
      <c r="D25" s="76" t="s">
        <v>43</v>
      </c>
    </row>
    <row r="26" spans="1:4" x14ac:dyDescent="0.3">
      <c r="A26" s="75">
        <v>44616</v>
      </c>
      <c r="B26" s="76">
        <v>394745</v>
      </c>
      <c r="C26" s="76">
        <v>17624</v>
      </c>
      <c r="D26" s="76">
        <v>17624</v>
      </c>
    </row>
    <row r="27" spans="1:4" x14ac:dyDescent="0.3">
      <c r="A27" s="75">
        <v>44617</v>
      </c>
      <c r="B27" s="76">
        <v>404146</v>
      </c>
      <c r="C27" s="76">
        <v>9401</v>
      </c>
      <c r="D27" s="76">
        <v>9401</v>
      </c>
    </row>
    <row r="28" spans="1:4" x14ac:dyDescent="0.3">
      <c r="A28" s="75">
        <v>44618</v>
      </c>
      <c r="B28" s="76">
        <v>410695</v>
      </c>
      <c r="C28" s="76">
        <v>6549</v>
      </c>
      <c r="D28" s="76">
        <v>6549</v>
      </c>
    </row>
    <row r="29" spans="1:4" x14ac:dyDescent="0.3">
      <c r="A29" s="75">
        <v>44619</v>
      </c>
      <c r="B29" s="76">
        <v>413719</v>
      </c>
      <c r="C29" s="76">
        <v>3024</v>
      </c>
      <c r="D29" s="76">
        <v>3024</v>
      </c>
    </row>
    <row r="30" spans="1:4" x14ac:dyDescent="0.3">
      <c r="A30" s="75">
        <v>44620</v>
      </c>
      <c r="B30" s="76">
        <v>420719</v>
      </c>
      <c r="C30" s="76">
        <v>7000</v>
      </c>
      <c r="D30" s="76">
        <v>7000</v>
      </c>
    </row>
    <row r="31" spans="1:4" x14ac:dyDescent="0.3">
      <c r="A31" s="77" t="s">
        <v>96</v>
      </c>
      <c r="B31" s="71"/>
      <c r="C31" s="71"/>
      <c r="D31" s="78">
        <f>SUM(D3:D30)</f>
        <v>206325</v>
      </c>
    </row>
    <row r="32" spans="1:4" x14ac:dyDescent="0.3">
      <c r="A32" s="77" t="s">
        <v>97</v>
      </c>
      <c r="B32" s="71"/>
      <c r="C32" s="71"/>
      <c r="D32" s="78">
        <f>ROUND(AVERAGE(D3:D30),0)</f>
        <v>7936</v>
      </c>
    </row>
  </sheetData>
  <mergeCells count="3">
    <mergeCell ref="A1:D1"/>
    <mergeCell ref="A31:C31"/>
    <mergeCell ref="A32:C3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2371-96FE-4D26-8033-A05397F2E61F}">
  <dimension ref="A1:Z35"/>
  <sheetViews>
    <sheetView workbookViewId="0">
      <selection activeCell="F22" sqref="F22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January 2022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44562</v>
      </c>
      <c r="B3" s="76">
        <v>129809</v>
      </c>
      <c r="C3" s="76">
        <v>1884</v>
      </c>
      <c r="D3" s="76">
        <v>1884</v>
      </c>
    </row>
    <row r="4" spans="1:4" x14ac:dyDescent="0.3">
      <c r="A4" s="75">
        <v>44563</v>
      </c>
      <c r="B4" s="76">
        <v>133353</v>
      </c>
      <c r="C4" s="76">
        <v>3544</v>
      </c>
      <c r="D4" s="76">
        <v>3544</v>
      </c>
    </row>
    <row r="5" spans="1:4" x14ac:dyDescent="0.3">
      <c r="A5" s="75">
        <v>44564</v>
      </c>
      <c r="B5" s="76">
        <v>142599</v>
      </c>
      <c r="C5" s="76">
        <v>9246</v>
      </c>
      <c r="D5" s="76">
        <v>9246</v>
      </c>
    </row>
    <row r="6" spans="1:4" x14ac:dyDescent="0.3">
      <c r="A6" s="75">
        <v>44565</v>
      </c>
      <c r="B6" s="76">
        <v>152627</v>
      </c>
      <c r="C6" s="76">
        <v>10028</v>
      </c>
      <c r="D6" s="76">
        <v>10028</v>
      </c>
    </row>
    <row r="7" spans="1:4" x14ac:dyDescent="0.3">
      <c r="A7" s="75">
        <v>44566</v>
      </c>
      <c r="B7" s="76">
        <v>163065</v>
      </c>
      <c r="C7" s="76">
        <v>10438</v>
      </c>
      <c r="D7" s="76">
        <v>10438</v>
      </c>
    </row>
    <row r="8" spans="1:4" x14ac:dyDescent="0.3">
      <c r="A8" s="75">
        <v>44567</v>
      </c>
      <c r="B8" s="76">
        <v>173363</v>
      </c>
      <c r="C8" s="76">
        <v>10298</v>
      </c>
      <c r="D8" s="76">
        <v>10298</v>
      </c>
    </row>
    <row r="9" spans="1:4" x14ac:dyDescent="0.3">
      <c r="A9" s="75">
        <v>44568</v>
      </c>
      <c r="B9" s="76">
        <v>182643</v>
      </c>
      <c r="C9" s="76">
        <v>9280</v>
      </c>
      <c r="D9" s="76">
        <v>9280</v>
      </c>
    </row>
    <row r="10" spans="1:4" x14ac:dyDescent="0.3">
      <c r="A10" s="75">
        <v>44569</v>
      </c>
      <c r="B10" s="76">
        <v>199727</v>
      </c>
      <c r="C10" s="76">
        <v>17084</v>
      </c>
      <c r="D10" s="76">
        <v>17084</v>
      </c>
    </row>
    <row r="11" spans="1:4" x14ac:dyDescent="0.3">
      <c r="A11" s="75">
        <v>44570</v>
      </c>
      <c r="B11" s="76">
        <v>217020</v>
      </c>
      <c r="C11" s="76">
        <v>17293</v>
      </c>
      <c r="D11" s="76">
        <v>17293</v>
      </c>
    </row>
    <row r="12" spans="1:4" x14ac:dyDescent="0.3">
      <c r="A12" s="75">
        <v>44571</v>
      </c>
      <c r="B12" s="76">
        <v>233594</v>
      </c>
      <c r="C12" s="76">
        <v>16574</v>
      </c>
      <c r="D12" s="76">
        <v>16574</v>
      </c>
    </row>
    <row r="13" spans="1:4" x14ac:dyDescent="0.3">
      <c r="A13" s="75">
        <v>44572</v>
      </c>
      <c r="B13" s="76">
        <v>247657</v>
      </c>
      <c r="C13" s="76">
        <v>14063</v>
      </c>
      <c r="D13" s="76">
        <v>14063</v>
      </c>
    </row>
    <row r="14" spans="1:4" x14ac:dyDescent="0.3">
      <c r="A14" s="75">
        <v>44573</v>
      </c>
      <c r="B14" s="76">
        <v>263576</v>
      </c>
      <c r="C14" s="76">
        <v>15919</v>
      </c>
      <c r="D14" s="76">
        <v>15919</v>
      </c>
    </row>
    <row r="15" spans="1:4" x14ac:dyDescent="0.3">
      <c r="A15" s="75">
        <v>44574</v>
      </c>
      <c r="B15" s="76">
        <v>274679</v>
      </c>
      <c r="C15" s="76">
        <v>11103</v>
      </c>
      <c r="D15" s="76">
        <v>11103</v>
      </c>
    </row>
    <row r="16" spans="1:4" x14ac:dyDescent="0.3">
      <c r="A16" s="75">
        <v>44575</v>
      </c>
      <c r="B16" s="76">
        <v>284045</v>
      </c>
      <c r="C16" s="76">
        <v>9366</v>
      </c>
      <c r="D16" s="76">
        <v>9366</v>
      </c>
    </row>
    <row r="17" spans="1:4" x14ac:dyDescent="0.3">
      <c r="A17" s="75">
        <v>44576</v>
      </c>
      <c r="B17" s="76">
        <v>289140</v>
      </c>
      <c r="C17" s="76">
        <v>5095</v>
      </c>
      <c r="D17" s="76">
        <v>5095</v>
      </c>
    </row>
    <row r="18" spans="1:4" x14ac:dyDescent="0.3">
      <c r="A18" s="75">
        <v>44577</v>
      </c>
      <c r="B18" s="76">
        <v>289771</v>
      </c>
      <c r="C18" s="76">
        <v>631</v>
      </c>
      <c r="D18" s="76">
        <v>631</v>
      </c>
    </row>
    <row r="19" spans="1:4" x14ac:dyDescent="0.3">
      <c r="A19" s="75">
        <v>44578</v>
      </c>
      <c r="B19" s="76">
        <v>296606</v>
      </c>
      <c r="C19" s="76">
        <v>6835</v>
      </c>
      <c r="D19" s="76">
        <v>6835</v>
      </c>
    </row>
    <row r="20" spans="1:4" x14ac:dyDescent="0.3">
      <c r="A20" s="75">
        <v>44579</v>
      </c>
      <c r="B20" s="76">
        <v>305079</v>
      </c>
      <c r="C20" s="76">
        <v>8473</v>
      </c>
      <c r="D20" s="76">
        <v>8473</v>
      </c>
    </row>
    <row r="21" spans="1:4" x14ac:dyDescent="0.3">
      <c r="A21" s="75">
        <v>44580</v>
      </c>
      <c r="B21" s="76">
        <v>315809</v>
      </c>
      <c r="C21" s="76">
        <v>10730</v>
      </c>
      <c r="D21" s="76">
        <v>10730</v>
      </c>
    </row>
    <row r="22" spans="1:4" x14ac:dyDescent="0.3">
      <c r="A22" s="75">
        <v>44581</v>
      </c>
      <c r="B22" s="76">
        <v>326722</v>
      </c>
      <c r="C22" s="76">
        <v>10913</v>
      </c>
      <c r="D22" s="76">
        <v>10913</v>
      </c>
    </row>
    <row r="23" spans="1:4" x14ac:dyDescent="0.3">
      <c r="A23" s="75">
        <v>44582</v>
      </c>
      <c r="B23" s="76">
        <v>339829</v>
      </c>
      <c r="C23" s="76">
        <v>13107</v>
      </c>
      <c r="D23" s="76">
        <v>13107</v>
      </c>
    </row>
    <row r="24" spans="1:4" x14ac:dyDescent="0.3">
      <c r="A24" s="75">
        <v>44583</v>
      </c>
      <c r="B24" s="76">
        <v>342931</v>
      </c>
      <c r="C24" s="76">
        <v>3102</v>
      </c>
      <c r="D24" s="76">
        <v>3102</v>
      </c>
    </row>
    <row r="25" spans="1:4" x14ac:dyDescent="0.3">
      <c r="A25" s="75">
        <v>44584</v>
      </c>
      <c r="B25" s="76">
        <v>345904</v>
      </c>
      <c r="C25" s="76">
        <v>2973</v>
      </c>
      <c r="D25" s="76">
        <v>2973</v>
      </c>
    </row>
    <row r="26" spans="1:4" x14ac:dyDescent="0.3">
      <c r="A26" s="75">
        <v>44585</v>
      </c>
      <c r="B26" s="76">
        <v>352397</v>
      </c>
      <c r="C26" s="76">
        <v>6493</v>
      </c>
      <c r="D26" s="76">
        <v>6493</v>
      </c>
    </row>
    <row r="27" spans="1:4" x14ac:dyDescent="0.3">
      <c r="A27" s="75">
        <v>44586</v>
      </c>
      <c r="B27" s="76">
        <v>364724</v>
      </c>
      <c r="C27" s="76">
        <v>12327</v>
      </c>
      <c r="D27" s="76">
        <v>12327</v>
      </c>
    </row>
    <row r="28" spans="1:4" x14ac:dyDescent="0.3">
      <c r="A28" s="75">
        <v>44587</v>
      </c>
      <c r="B28" s="76">
        <v>379481</v>
      </c>
      <c r="C28" s="76">
        <v>14757</v>
      </c>
      <c r="D28" s="76">
        <v>14757</v>
      </c>
    </row>
    <row r="29" spans="1:4" x14ac:dyDescent="0.3">
      <c r="A29" s="75">
        <v>44588</v>
      </c>
      <c r="B29" s="76">
        <v>396540</v>
      </c>
      <c r="C29" s="76">
        <v>17059</v>
      </c>
      <c r="D29" s="76">
        <v>17059</v>
      </c>
    </row>
    <row r="30" spans="1:4" x14ac:dyDescent="0.3">
      <c r="A30" s="75">
        <v>44589</v>
      </c>
      <c r="B30" s="76">
        <v>407359</v>
      </c>
      <c r="C30" s="76">
        <v>10819</v>
      </c>
      <c r="D30" s="76">
        <v>10819</v>
      </c>
    </row>
    <row r="31" spans="1:4" x14ac:dyDescent="0.3">
      <c r="A31" s="75">
        <v>44590</v>
      </c>
      <c r="B31" s="76">
        <v>409924</v>
      </c>
      <c r="C31" s="76">
        <v>2565</v>
      </c>
      <c r="D31" s="76">
        <v>2565</v>
      </c>
    </row>
    <row r="32" spans="1:4" x14ac:dyDescent="0.3">
      <c r="A32" s="75">
        <v>44591</v>
      </c>
      <c r="B32" s="76">
        <v>413661</v>
      </c>
      <c r="C32" s="76">
        <v>3737</v>
      </c>
      <c r="D32" s="76">
        <v>3737</v>
      </c>
    </row>
    <row r="33" spans="1:4" x14ac:dyDescent="0.3">
      <c r="A33" s="75">
        <v>44592</v>
      </c>
      <c r="B33" s="76">
        <v>419972</v>
      </c>
      <c r="C33" s="76">
        <v>6311</v>
      </c>
      <c r="D33" s="76">
        <v>6311</v>
      </c>
    </row>
    <row r="34" spans="1:4" x14ac:dyDescent="0.3">
      <c r="A34" s="77" t="s">
        <v>96</v>
      </c>
      <c r="B34" s="71"/>
      <c r="C34" s="71"/>
      <c r="D34" s="78">
        <f>SUM(D3:D33)</f>
        <v>292047</v>
      </c>
    </row>
    <row r="35" spans="1:4" x14ac:dyDescent="0.3">
      <c r="A35" s="77" t="s">
        <v>97</v>
      </c>
      <c r="B35" s="71"/>
      <c r="C35" s="71"/>
      <c r="D35" s="78">
        <f>ROUND(AVERAGE(D3:D33),0)</f>
        <v>9421</v>
      </c>
    </row>
  </sheetData>
  <mergeCells count="3">
    <mergeCell ref="A1:D1"/>
    <mergeCell ref="A34:C34"/>
    <mergeCell ref="A35:C3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95BC-B2E7-401E-9973-4B04CECCEA0E}">
  <dimension ref="A1:H25"/>
  <sheetViews>
    <sheetView workbookViewId="0">
      <selection activeCell="I32" sqref="I32"/>
    </sheetView>
  </sheetViews>
  <sheetFormatPr defaultRowHeight="15" x14ac:dyDescent="0.25"/>
  <cols>
    <col min="1" max="1" width="16.7109375" customWidth="1"/>
    <col min="2" max="4" width="9.7109375" customWidth="1"/>
    <col min="5" max="5" width="16.7109375" customWidth="1"/>
  </cols>
  <sheetData>
    <row r="1" spans="1:8" ht="18.75" x14ac:dyDescent="0.25">
      <c r="A1" s="14" t="s">
        <v>33</v>
      </c>
      <c r="B1" s="15" t="s">
        <v>77</v>
      </c>
      <c r="C1" s="16"/>
      <c r="D1" s="16"/>
      <c r="E1" s="17"/>
    </row>
    <row r="2" spans="1:8" ht="30" x14ac:dyDescent="0.25">
      <c r="A2" s="14"/>
      <c r="B2" s="59" t="s">
        <v>78</v>
      </c>
      <c r="C2" s="59"/>
      <c r="D2" s="59"/>
      <c r="E2" s="60" t="s">
        <v>79</v>
      </c>
    </row>
    <row r="3" spans="1:8" x14ac:dyDescent="0.25">
      <c r="A3" s="14"/>
      <c r="B3" s="18" t="s">
        <v>80</v>
      </c>
      <c r="C3" s="18" t="s">
        <v>38</v>
      </c>
      <c r="D3" s="18" t="s">
        <v>57</v>
      </c>
      <c r="E3" s="18" t="s">
        <v>57</v>
      </c>
      <c r="G3" s="61"/>
      <c r="H3" s="62"/>
    </row>
    <row r="4" spans="1:8" x14ac:dyDescent="0.25">
      <c r="A4" s="19" t="s">
        <v>1</v>
      </c>
      <c r="B4" s="20" t="s">
        <v>2</v>
      </c>
      <c r="C4" s="20" t="s">
        <v>2</v>
      </c>
      <c r="D4" s="20" t="s">
        <v>2</v>
      </c>
      <c r="E4" s="20" t="s">
        <v>2</v>
      </c>
      <c r="G4" s="63"/>
      <c r="H4" s="61"/>
    </row>
    <row r="5" spans="1:8" x14ac:dyDescent="0.25">
      <c r="A5" s="40" t="s">
        <v>58</v>
      </c>
      <c r="B5" s="28">
        <v>10</v>
      </c>
      <c r="C5" s="28">
        <v>10</v>
      </c>
      <c r="D5" s="28" t="s">
        <v>43</v>
      </c>
      <c r="E5" s="28" t="s">
        <v>59</v>
      </c>
      <c r="G5" s="64"/>
      <c r="H5" s="65"/>
    </row>
    <row r="6" spans="1:8" ht="15.75" x14ac:dyDescent="0.3">
      <c r="A6" s="40" t="s">
        <v>60</v>
      </c>
      <c r="B6" s="28">
        <v>15</v>
      </c>
      <c r="C6" s="28">
        <v>15</v>
      </c>
      <c r="D6" s="28" t="s">
        <v>43</v>
      </c>
      <c r="E6" s="28">
        <v>3.5</v>
      </c>
      <c r="G6" s="64"/>
      <c r="H6" s="66"/>
    </row>
    <row r="7" spans="1:8" x14ac:dyDescent="0.25">
      <c r="A7" s="19" t="s">
        <v>42</v>
      </c>
      <c r="B7" s="34"/>
      <c r="C7" s="34"/>
      <c r="D7" s="34"/>
      <c r="E7" s="34"/>
    </row>
    <row r="8" spans="1:8" x14ac:dyDescent="0.25">
      <c r="A8" s="67">
        <v>43497</v>
      </c>
      <c r="B8" s="27">
        <v>66.5</v>
      </c>
      <c r="C8" s="27">
        <v>8.5</v>
      </c>
      <c r="D8" s="26">
        <v>2.4900000000000002</v>
      </c>
      <c r="E8" s="26">
        <v>1.5866666666666667</v>
      </c>
    </row>
    <row r="9" spans="1:8" x14ac:dyDescent="0.25">
      <c r="A9" s="67">
        <v>43525</v>
      </c>
      <c r="B9" s="27">
        <v>49.5</v>
      </c>
      <c r="C9" s="27">
        <v>19.5</v>
      </c>
      <c r="D9" s="26">
        <v>0.16</v>
      </c>
      <c r="E9" s="26">
        <v>1.5866666666666667</v>
      </c>
    </row>
    <row r="10" spans="1:8" x14ac:dyDescent="0.25">
      <c r="A10" s="67">
        <v>43556</v>
      </c>
      <c r="B10" s="27">
        <v>66</v>
      </c>
      <c r="C10" s="27">
        <v>12</v>
      </c>
      <c r="D10" s="26">
        <v>0.16</v>
      </c>
      <c r="E10" s="26">
        <v>0.93666666666666687</v>
      </c>
    </row>
    <row r="11" spans="1:8" x14ac:dyDescent="0.25">
      <c r="A11" s="67">
        <v>43586</v>
      </c>
      <c r="B11" s="27">
        <v>38</v>
      </c>
      <c r="C11" s="27">
        <v>13</v>
      </c>
      <c r="D11" s="26">
        <v>3.63</v>
      </c>
      <c r="E11" s="26">
        <v>1.3166666666666667</v>
      </c>
    </row>
    <row r="12" spans="1:8" x14ac:dyDescent="0.25">
      <c r="A12" s="67">
        <v>43617</v>
      </c>
      <c r="B12" s="27">
        <v>35.5</v>
      </c>
      <c r="C12" s="27">
        <v>18</v>
      </c>
      <c r="D12" s="26">
        <v>1.1600000000000001</v>
      </c>
      <c r="E12" s="26">
        <v>1.6500000000000001</v>
      </c>
    </row>
    <row r="13" spans="1:8" x14ac:dyDescent="0.25">
      <c r="A13" s="67">
        <v>43647</v>
      </c>
      <c r="B13" s="27">
        <v>57</v>
      </c>
      <c r="C13" s="27">
        <v>8</v>
      </c>
      <c r="D13" s="26">
        <v>0.29333333333333333</v>
      </c>
      <c r="E13" s="26">
        <v>1.6944444444444444</v>
      </c>
    </row>
    <row r="14" spans="1:8" x14ac:dyDescent="0.25">
      <c r="A14" s="67">
        <v>43678</v>
      </c>
      <c r="B14" s="27">
        <v>48</v>
      </c>
      <c r="C14" s="27">
        <v>12.5</v>
      </c>
      <c r="D14" s="26">
        <v>0.16</v>
      </c>
      <c r="E14" s="26">
        <v>0.5377777777777778</v>
      </c>
    </row>
    <row r="15" spans="1:8" x14ac:dyDescent="0.25">
      <c r="A15" s="67">
        <v>43709</v>
      </c>
      <c r="B15" s="27">
        <v>17</v>
      </c>
      <c r="C15" s="27">
        <v>8.5</v>
      </c>
      <c r="D15" s="26">
        <v>4.5250000000000004</v>
      </c>
      <c r="E15" s="26">
        <v>1.6594444444444445</v>
      </c>
    </row>
    <row r="16" spans="1:8" x14ac:dyDescent="0.25">
      <c r="A16" s="67">
        <v>43739</v>
      </c>
      <c r="B16" s="27">
        <v>25</v>
      </c>
      <c r="C16" s="27">
        <v>7</v>
      </c>
      <c r="D16" s="26">
        <v>0.21000000000000002</v>
      </c>
      <c r="E16" s="26">
        <v>1.6316666666666668</v>
      </c>
    </row>
    <row r="17" spans="1:5" x14ac:dyDescent="0.25">
      <c r="A17" s="67">
        <v>43770</v>
      </c>
      <c r="B17" s="27">
        <v>11.5</v>
      </c>
      <c r="C17" s="27">
        <v>12</v>
      </c>
      <c r="D17" s="26">
        <v>1.125</v>
      </c>
      <c r="E17" s="26">
        <v>1.9533333333333334</v>
      </c>
    </row>
    <row r="18" spans="1:5" x14ac:dyDescent="0.25">
      <c r="A18" s="67">
        <v>43800</v>
      </c>
      <c r="B18" s="27">
        <v>5.5</v>
      </c>
      <c r="C18" s="27">
        <v>16.5</v>
      </c>
      <c r="D18" s="26">
        <v>6.33</v>
      </c>
      <c r="E18" s="26">
        <v>2.5550000000000002</v>
      </c>
    </row>
    <row r="19" spans="1:5" x14ac:dyDescent="0.25">
      <c r="A19" s="67">
        <v>43831</v>
      </c>
      <c r="B19" s="27">
        <v>38.333333333333336</v>
      </c>
      <c r="C19" s="27">
        <v>9.6666666666666661</v>
      </c>
      <c r="D19" s="26">
        <v>2.78</v>
      </c>
      <c r="E19" s="26">
        <v>3.4116666666666666</v>
      </c>
    </row>
    <row r="20" spans="1:5" x14ac:dyDescent="0.25">
      <c r="A20" s="28" t="s">
        <v>45</v>
      </c>
      <c r="B20" s="31">
        <f ca="1">AVERAGE(OFFSET(B4,4,0):OFFSET(B20,-1,0))</f>
        <v>38.152777777777779</v>
      </c>
      <c r="C20" s="31">
        <f ca="1">AVERAGE(OFFSET(C4,4,0):OFFSET(C20,-1,0))</f>
        <v>12.097222222222221</v>
      </c>
      <c r="D20" s="30">
        <f ca="1">AVERAGE(OFFSET(D4,4,0):OFFSET(D20,-1,0))</f>
        <v>1.918611111111111</v>
      </c>
      <c r="E20" s="30">
        <f ca="1">AVERAGE(OFFSET(E4,4,0):OFFSET(E20,-1,0))</f>
        <v>1.71</v>
      </c>
    </row>
    <row r="21" spans="1:5" x14ac:dyDescent="0.25">
      <c r="A21" s="28" t="s">
        <v>46</v>
      </c>
      <c r="B21" s="31">
        <f ca="1">MEDIAN(OFFSET(B4,4,0):OFFSET(B21,-2,0))</f>
        <v>38.166666666666671</v>
      </c>
      <c r="C21" s="31">
        <f ca="1">MEDIAN(OFFSET(C4,4,0):OFFSET(C21,-2,0))</f>
        <v>12</v>
      </c>
      <c r="D21" s="30">
        <f ca="1">MEDIAN(OFFSET(D4,4,0):OFFSET(D21,-2,0))</f>
        <v>1.1425000000000001</v>
      </c>
      <c r="E21" s="30">
        <f ca="1">MEDIAN(OFFSET(E4,4,0):OFFSET(E21,-2,0))</f>
        <v>1.6408333333333336</v>
      </c>
    </row>
    <row r="23" spans="1:5" x14ac:dyDescent="0.25">
      <c r="A23" s="1"/>
      <c r="B23" s="68" t="s">
        <v>81</v>
      </c>
    </row>
    <row r="24" spans="1:5" x14ac:dyDescent="0.25">
      <c r="C24" s="68" t="s">
        <v>82</v>
      </c>
    </row>
    <row r="25" spans="1:5" x14ac:dyDescent="0.25">
      <c r="D25" s="68" t="s">
        <v>83</v>
      </c>
    </row>
  </sheetData>
  <mergeCells count="4">
    <mergeCell ref="A1:A3"/>
    <mergeCell ref="B1:E1"/>
    <mergeCell ref="B2:D2"/>
    <mergeCell ref="B7:E7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DE7B-B1B7-43A4-B27D-5648CD4F2032}">
  <dimension ref="A1:Z35"/>
  <sheetViews>
    <sheetView workbookViewId="0">
      <selection activeCell="F33" sqref="F33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December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44531</v>
      </c>
      <c r="B3" s="76">
        <v>9836774</v>
      </c>
      <c r="C3" s="76">
        <v>10928</v>
      </c>
      <c r="D3" s="76">
        <v>10928</v>
      </c>
    </row>
    <row r="4" spans="1:4" x14ac:dyDescent="0.3">
      <c r="A4" s="75">
        <v>44532</v>
      </c>
      <c r="B4" s="76">
        <v>9846006</v>
      </c>
      <c r="C4" s="76">
        <v>9232</v>
      </c>
      <c r="D4" s="76">
        <v>9232</v>
      </c>
    </row>
    <row r="5" spans="1:4" x14ac:dyDescent="0.3">
      <c r="A5" s="75">
        <v>44533</v>
      </c>
      <c r="B5" s="76">
        <v>9855290</v>
      </c>
      <c r="C5" s="76">
        <v>9284</v>
      </c>
      <c r="D5" s="76">
        <v>9284</v>
      </c>
    </row>
    <row r="6" spans="1:4" x14ac:dyDescent="0.3">
      <c r="A6" s="75">
        <v>44534</v>
      </c>
      <c r="B6" s="76">
        <v>9864773</v>
      </c>
      <c r="C6" s="76">
        <v>9483</v>
      </c>
      <c r="D6" s="76">
        <v>9483</v>
      </c>
    </row>
    <row r="7" spans="1:4" x14ac:dyDescent="0.3">
      <c r="A7" s="75">
        <v>44535</v>
      </c>
      <c r="B7" s="76">
        <v>9872299</v>
      </c>
      <c r="C7" s="76">
        <v>7526</v>
      </c>
      <c r="D7" s="76">
        <v>7526</v>
      </c>
    </row>
    <row r="8" spans="1:4" x14ac:dyDescent="0.3">
      <c r="A8" s="75">
        <v>44536</v>
      </c>
      <c r="B8" s="76">
        <v>9879834</v>
      </c>
      <c r="C8" s="76">
        <v>7535</v>
      </c>
      <c r="D8" s="76">
        <v>7535</v>
      </c>
    </row>
    <row r="9" spans="1:4" x14ac:dyDescent="0.3">
      <c r="A9" s="75">
        <v>44537</v>
      </c>
      <c r="B9" s="76">
        <v>9889517</v>
      </c>
      <c r="C9" s="76">
        <v>9683</v>
      </c>
      <c r="D9" s="76">
        <v>9683</v>
      </c>
    </row>
    <row r="10" spans="1:4" x14ac:dyDescent="0.3">
      <c r="A10" s="75">
        <v>44538</v>
      </c>
      <c r="B10" s="76">
        <v>9899131</v>
      </c>
      <c r="C10" s="76">
        <v>9614</v>
      </c>
      <c r="D10" s="76">
        <v>9614</v>
      </c>
    </row>
    <row r="11" spans="1:4" x14ac:dyDescent="0.3">
      <c r="A11" s="75">
        <v>44539</v>
      </c>
      <c r="B11" s="76">
        <v>9909451</v>
      </c>
      <c r="C11" s="76">
        <v>10320</v>
      </c>
      <c r="D11" s="76">
        <v>10320</v>
      </c>
    </row>
    <row r="12" spans="1:4" x14ac:dyDescent="0.3">
      <c r="A12" s="75">
        <v>44540</v>
      </c>
      <c r="B12" s="76">
        <v>9919335</v>
      </c>
      <c r="C12" s="76">
        <v>9884</v>
      </c>
      <c r="D12" s="76">
        <v>9884</v>
      </c>
    </row>
    <row r="13" spans="1:4" x14ac:dyDescent="0.3">
      <c r="A13" s="75">
        <v>44541</v>
      </c>
      <c r="B13" s="76">
        <v>9932131</v>
      </c>
      <c r="C13" s="76">
        <v>12796</v>
      </c>
      <c r="D13" s="76">
        <v>12796</v>
      </c>
    </row>
    <row r="14" spans="1:4" x14ac:dyDescent="0.3">
      <c r="A14" s="75">
        <v>44542</v>
      </c>
      <c r="B14" s="76">
        <v>9942227</v>
      </c>
      <c r="C14" s="76">
        <v>10096</v>
      </c>
      <c r="D14" s="76">
        <v>10096</v>
      </c>
    </row>
    <row r="15" spans="1:4" x14ac:dyDescent="0.3">
      <c r="A15" s="75">
        <v>44543</v>
      </c>
      <c r="B15" s="76">
        <v>9952898</v>
      </c>
      <c r="C15" s="76">
        <v>10671</v>
      </c>
      <c r="D15" s="76">
        <v>10671</v>
      </c>
    </row>
    <row r="16" spans="1:4" x14ac:dyDescent="0.3">
      <c r="A16" s="75">
        <v>44544</v>
      </c>
      <c r="B16" s="76">
        <v>9963037</v>
      </c>
      <c r="C16" s="76">
        <v>10139</v>
      </c>
      <c r="D16" s="76">
        <v>10139</v>
      </c>
    </row>
    <row r="17" spans="1:4" x14ac:dyDescent="0.3">
      <c r="A17" s="75">
        <v>44545</v>
      </c>
      <c r="B17" s="76">
        <v>9984987</v>
      </c>
      <c r="C17" s="76">
        <v>21950</v>
      </c>
      <c r="D17" s="76">
        <v>21950</v>
      </c>
    </row>
    <row r="18" spans="1:4" x14ac:dyDescent="0.3">
      <c r="A18" s="75">
        <v>44546</v>
      </c>
      <c r="B18" s="76">
        <v>4998</v>
      </c>
      <c r="C18" s="76">
        <v>-9979989</v>
      </c>
      <c r="D18" s="76">
        <f>B18+(10000000-B17)</f>
        <v>20011</v>
      </c>
    </row>
    <row r="19" spans="1:4" x14ac:dyDescent="0.3">
      <c r="A19" s="75">
        <v>44547</v>
      </c>
      <c r="B19" s="76">
        <v>21270</v>
      </c>
      <c r="C19" s="76">
        <v>16272</v>
      </c>
      <c r="D19" s="76">
        <v>16272</v>
      </c>
    </row>
    <row r="20" spans="1:4" x14ac:dyDescent="0.3">
      <c r="A20" s="75">
        <v>44548</v>
      </c>
      <c r="B20" s="76">
        <v>37072</v>
      </c>
      <c r="C20" s="76">
        <v>15802</v>
      </c>
      <c r="D20" s="76">
        <v>15802</v>
      </c>
    </row>
    <row r="21" spans="1:4" x14ac:dyDescent="0.3">
      <c r="A21" s="75">
        <v>44549</v>
      </c>
      <c r="B21" s="76">
        <v>45218</v>
      </c>
      <c r="C21" s="76">
        <v>8146</v>
      </c>
      <c r="D21" s="76">
        <v>8146</v>
      </c>
    </row>
    <row r="22" spans="1:4" x14ac:dyDescent="0.3">
      <c r="A22" s="75">
        <v>44550</v>
      </c>
      <c r="B22" s="76">
        <v>53283</v>
      </c>
      <c r="C22" s="76">
        <v>8065</v>
      </c>
      <c r="D22" s="76">
        <v>8065</v>
      </c>
    </row>
    <row r="23" spans="1:4" x14ac:dyDescent="0.3">
      <c r="A23" s="75">
        <v>44551</v>
      </c>
      <c r="B23" s="76">
        <v>65610</v>
      </c>
      <c r="C23" s="76">
        <v>12327</v>
      </c>
      <c r="D23" s="76">
        <v>12327</v>
      </c>
    </row>
    <row r="24" spans="1:4" x14ac:dyDescent="0.3">
      <c r="A24" s="75">
        <v>44552</v>
      </c>
      <c r="B24" s="76">
        <v>81366</v>
      </c>
      <c r="C24" s="76">
        <v>15756</v>
      </c>
      <c r="D24" s="76">
        <v>15756</v>
      </c>
    </row>
    <row r="25" spans="1:4" x14ac:dyDescent="0.3">
      <c r="A25" s="75">
        <v>44553</v>
      </c>
      <c r="B25" s="76">
        <v>90170</v>
      </c>
      <c r="C25" s="76">
        <v>8804</v>
      </c>
      <c r="D25" s="76">
        <v>8804</v>
      </c>
    </row>
    <row r="26" spans="1:4" x14ac:dyDescent="0.3">
      <c r="A26" s="75">
        <v>44554</v>
      </c>
      <c r="B26" s="76">
        <v>94459</v>
      </c>
      <c r="C26" s="76">
        <v>4289</v>
      </c>
      <c r="D26" s="76">
        <v>4289</v>
      </c>
    </row>
    <row r="27" spans="1:4" x14ac:dyDescent="0.3">
      <c r="A27" s="75">
        <v>44555</v>
      </c>
      <c r="B27" s="76">
        <v>100310</v>
      </c>
      <c r="C27" s="76">
        <v>5851</v>
      </c>
      <c r="D27" s="76">
        <v>5851</v>
      </c>
    </row>
    <row r="28" spans="1:4" x14ac:dyDescent="0.3">
      <c r="A28" s="75">
        <v>44556</v>
      </c>
      <c r="B28" s="76">
        <v>101711</v>
      </c>
      <c r="C28" s="76">
        <v>1401</v>
      </c>
      <c r="D28" s="76">
        <v>1401</v>
      </c>
    </row>
    <row r="29" spans="1:4" x14ac:dyDescent="0.3">
      <c r="A29" s="75">
        <v>44557</v>
      </c>
      <c r="B29" s="76">
        <v>104779</v>
      </c>
      <c r="C29" s="76">
        <v>3068</v>
      </c>
      <c r="D29" s="76">
        <v>3068</v>
      </c>
    </row>
    <row r="30" spans="1:4" x14ac:dyDescent="0.3">
      <c r="A30" s="75">
        <v>44558</v>
      </c>
      <c r="B30" s="76">
        <v>108676</v>
      </c>
      <c r="C30" s="76">
        <v>3897</v>
      </c>
      <c r="D30" s="76">
        <v>3897</v>
      </c>
    </row>
    <row r="31" spans="1:4" x14ac:dyDescent="0.3">
      <c r="A31" s="75">
        <v>44559</v>
      </c>
      <c r="B31" s="76">
        <v>118184</v>
      </c>
      <c r="C31" s="76">
        <v>9508</v>
      </c>
      <c r="D31" s="76">
        <v>9508</v>
      </c>
    </row>
    <row r="32" spans="1:4" x14ac:dyDescent="0.3">
      <c r="A32" s="75">
        <v>44560</v>
      </c>
      <c r="B32" s="76">
        <v>123963</v>
      </c>
      <c r="C32" s="76">
        <v>5779</v>
      </c>
      <c r="D32" s="76">
        <v>5779</v>
      </c>
    </row>
    <row r="33" spans="1:4" x14ac:dyDescent="0.3">
      <c r="A33" s="75">
        <v>44561</v>
      </c>
      <c r="B33" s="76">
        <v>127925</v>
      </c>
      <c r="C33" s="76">
        <v>3962</v>
      </c>
      <c r="D33" s="76">
        <v>3962</v>
      </c>
    </row>
    <row r="34" spans="1:4" x14ac:dyDescent="0.3">
      <c r="A34" s="77" t="s">
        <v>96</v>
      </c>
      <c r="B34" s="71"/>
      <c r="C34" s="71"/>
      <c r="D34" s="78">
        <f>SUM(D3:D33)</f>
        <v>302079</v>
      </c>
    </row>
    <row r="35" spans="1:4" x14ac:dyDescent="0.3">
      <c r="A35" s="77" t="s">
        <v>97</v>
      </c>
      <c r="B35" s="71"/>
      <c r="C35" s="71"/>
      <c r="D35" s="78">
        <f>ROUND(AVERAGE(D3:D33),0)</f>
        <v>9744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9163-82C4-43E7-B6CD-EF34AA563284}">
  <dimension ref="A1:Z34"/>
  <sheetViews>
    <sheetView workbookViewId="0">
      <selection activeCell="J20" sqref="J20:J21"/>
    </sheetView>
  </sheetViews>
  <sheetFormatPr defaultRowHeight="15" x14ac:dyDescent="0.25"/>
  <cols>
    <col min="1" max="1" width="14.28515625" customWidth="1"/>
    <col min="2" max="2" width="20" customWidth="1"/>
    <col min="3" max="3" width="18.85546875" hidden="1" customWidth="1"/>
    <col min="4" max="4" width="22.5703125" customWidth="1"/>
  </cols>
  <sheetData>
    <row r="1" spans="1:26" ht="18.75" x14ac:dyDescent="0.35">
      <c r="A1" s="70" t="str">
        <f ca="1">_xlfn.CONCAT(TEXT(OFFSET(A2,5,0), "MMMM YYYY"), " Daily Flow")</f>
        <v>November 2021 Daily Flow</v>
      </c>
      <c r="B1" s="71"/>
      <c r="C1" s="71"/>
      <c r="D1" s="71"/>
    </row>
    <row r="2" spans="1:26" ht="15.75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26" ht="15.75" x14ac:dyDescent="0.3">
      <c r="A3" s="75">
        <v>44501</v>
      </c>
      <c r="B3" s="76">
        <v>9550066</v>
      </c>
      <c r="C3" s="76">
        <v>8364</v>
      </c>
      <c r="D3" s="76">
        <v>8364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15.75" x14ac:dyDescent="0.3">
      <c r="A4" s="75">
        <v>44502</v>
      </c>
      <c r="B4" s="76">
        <v>9558656</v>
      </c>
      <c r="C4" s="76">
        <v>8590</v>
      </c>
      <c r="D4" s="76">
        <v>8590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15.75" x14ac:dyDescent="0.3">
      <c r="A5" s="75">
        <v>44503</v>
      </c>
      <c r="B5" s="76">
        <v>9565012</v>
      </c>
      <c r="C5" s="76">
        <v>6356</v>
      </c>
      <c r="D5" s="76">
        <v>6356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ht="15.75" x14ac:dyDescent="0.3">
      <c r="A6" s="75">
        <v>44504</v>
      </c>
      <c r="B6" s="76">
        <v>9580220</v>
      </c>
      <c r="C6" s="76">
        <v>8605</v>
      </c>
      <c r="D6" s="76">
        <v>8605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spans="1:26" ht="15.75" x14ac:dyDescent="0.3">
      <c r="A7" s="75">
        <v>44505</v>
      </c>
      <c r="B7" s="76">
        <v>9589153</v>
      </c>
      <c r="C7" s="76">
        <v>8933</v>
      </c>
      <c r="D7" s="76">
        <v>8933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ht="15.75" x14ac:dyDescent="0.3">
      <c r="A8" s="75">
        <v>44506</v>
      </c>
      <c r="B8" s="76">
        <v>9599081</v>
      </c>
      <c r="C8" s="76">
        <v>9928</v>
      </c>
      <c r="D8" s="76">
        <v>9928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 ht="15.75" x14ac:dyDescent="0.3">
      <c r="A9" s="75">
        <v>44507</v>
      </c>
      <c r="B9" s="76">
        <v>9607463</v>
      </c>
      <c r="C9" s="76">
        <v>8382</v>
      </c>
      <c r="D9" s="76">
        <v>8382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ht="15.75" x14ac:dyDescent="0.3">
      <c r="A10" s="75">
        <v>44508</v>
      </c>
      <c r="B10" s="76">
        <v>9616738</v>
      </c>
      <c r="C10" s="76">
        <v>9275</v>
      </c>
      <c r="D10" s="76">
        <v>9275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15.75" x14ac:dyDescent="0.3">
      <c r="A11" s="75">
        <v>44509</v>
      </c>
      <c r="B11" s="76">
        <v>9624526</v>
      </c>
      <c r="C11" s="76">
        <v>7788</v>
      </c>
      <c r="D11" s="76">
        <v>7788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ht="15.75" x14ac:dyDescent="0.3">
      <c r="A12" s="75">
        <v>44510</v>
      </c>
      <c r="B12" s="76">
        <v>9634293</v>
      </c>
      <c r="C12" s="76">
        <v>9767</v>
      </c>
      <c r="D12" s="76">
        <v>9767</v>
      </c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ht="15.75" x14ac:dyDescent="0.3">
      <c r="A13" s="75">
        <v>44511</v>
      </c>
      <c r="B13" s="76">
        <v>9643692</v>
      </c>
      <c r="C13" s="76">
        <v>9399</v>
      </c>
      <c r="D13" s="76">
        <v>9399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15.75" x14ac:dyDescent="0.3">
      <c r="A14" s="75">
        <v>44512</v>
      </c>
      <c r="B14" s="76">
        <v>9653047</v>
      </c>
      <c r="C14" s="76">
        <v>9355</v>
      </c>
      <c r="D14" s="76">
        <v>9355</v>
      </c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15.75" x14ac:dyDescent="0.3">
      <c r="A15" s="75">
        <v>44513</v>
      </c>
      <c r="B15" s="76">
        <v>9662211</v>
      </c>
      <c r="C15" s="76">
        <v>9164</v>
      </c>
      <c r="D15" s="76">
        <v>9164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15.75" x14ac:dyDescent="0.3">
      <c r="A16" s="75">
        <v>44514</v>
      </c>
      <c r="B16" s="76">
        <v>9671133</v>
      </c>
      <c r="C16" s="76">
        <v>8922</v>
      </c>
      <c r="D16" s="76">
        <v>8922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15.75" x14ac:dyDescent="0.3">
      <c r="A17" s="75">
        <v>44515</v>
      </c>
      <c r="B17" s="76">
        <v>9680066</v>
      </c>
      <c r="C17" s="76">
        <v>8933</v>
      </c>
      <c r="D17" s="76">
        <v>8933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15.75" x14ac:dyDescent="0.3">
      <c r="A18" s="75">
        <v>44516</v>
      </c>
      <c r="B18" s="76">
        <v>9688141</v>
      </c>
      <c r="C18" s="76">
        <v>8075</v>
      </c>
      <c r="D18" s="76">
        <v>8075</v>
      </c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ht="15.75" x14ac:dyDescent="0.3">
      <c r="A19" s="75">
        <v>44517</v>
      </c>
      <c r="B19" s="76">
        <v>9700381</v>
      </c>
      <c r="C19" s="76">
        <v>12240</v>
      </c>
      <c r="D19" s="76">
        <v>12240</v>
      </c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15.75" x14ac:dyDescent="0.3">
      <c r="A20" s="75">
        <v>44518</v>
      </c>
      <c r="B20" s="76">
        <v>9709684</v>
      </c>
      <c r="C20" s="76">
        <v>9303</v>
      </c>
      <c r="D20" s="76">
        <v>9303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ht="15.75" x14ac:dyDescent="0.3">
      <c r="A21" s="75">
        <v>44519</v>
      </c>
      <c r="B21" s="76">
        <v>9719375</v>
      </c>
      <c r="C21" s="76">
        <v>9691</v>
      </c>
      <c r="D21" s="76">
        <v>9691</v>
      </c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ht="15.75" x14ac:dyDescent="0.3">
      <c r="A22" s="75">
        <v>44520</v>
      </c>
      <c r="B22" s="76">
        <v>9728684</v>
      </c>
      <c r="C22" s="76">
        <v>9309</v>
      </c>
      <c r="D22" s="76">
        <v>9309</v>
      </c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ht="15.75" x14ac:dyDescent="0.3">
      <c r="A23" s="75">
        <v>44521</v>
      </c>
      <c r="B23" s="76">
        <v>9738292</v>
      </c>
      <c r="C23" s="76">
        <v>9608</v>
      </c>
      <c r="D23" s="76">
        <v>9608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ht="15.75" x14ac:dyDescent="0.3">
      <c r="A24" s="75">
        <v>44522</v>
      </c>
      <c r="B24" s="76">
        <v>9747027</v>
      </c>
      <c r="C24" s="76">
        <v>8735</v>
      </c>
      <c r="D24" s="76">
        <v>8735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ht="15.75" x14ac:dyDescent="0.3">
      <c r="A25" s="75">
        <v>44523</v>
      </c>
      <c r="B25" s="76">
        <v>9756018</v>
      </c>
      <c r="C25" s="76">
        <v>8991</v>
      </c>
      <c r="D25" s="76">
        <v>8991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ht="15.75" x14ac:dyDescent="0.3">
      <c r="A26" s="75">
        <v>44524</v>
      </c>
      <c r="B26" s="76">
        <v>9764266</v>
      </c>
      <c r="C26" s="76">
        <v>8248</v>
      </c>
      <c r="D26" s="76">
        <v>8248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ht="15.75" x14ac:dyDescent="0.3">
      <c r="A27" s="75">
        <v>44525</v>
      </c>
      <c r="B27" s="76">
        <v>9772904</v>
      </c>
      <c r="C27" s="76">
        <v>8638</v>
      </c>
      <c r="D27" s="76">
        <v>8638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ht="15.75" x14ac:dyDescent="0.3">
      <c r="A28" s="75">
        <v>44526</v>
      </c>
      <c r="B28" s="76">
        <v>9786518</v>
      </c>
      <c r="C28" s="76">
        <v>13614</v>
      </c>
      <c r="D28" s="76">
        <v>13614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5.75" x14ac:dyDescent="0.3">
      <c r="A29" s="75">
        <v>44527</v>
      </c>
      <c r="B29" s="76">
        <v>9795507</v>
      </c>
      <c r="C29" s="76">
        <v>8989</v>
      </c>
      <c r="D29" s="76">
        <v>8989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ht="15.75" x14ac:dyDescent="0.3">
      <c r="A30" s="75">
        <v>44528</v>
      </c>
      <c r="B30" s="76">
        <v>9807031</v>
      </c>
      <c r="C30" s="76">
        <v>11524</v>
      </c>
      <c r="D30" s="76">
        <v>11524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5.75" x14ac:dyDescent="0.3">
      <c r="A31" s="75">
        <v>44529</v>
      </c>
      <c r="B31" s="76">
        <v>9817659</v>
      </c>
      <c r="C31" s="76">
        <v>10628</v>
      </c>
      <c r="D31" s="76">
        <v>10628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ht="15.75" x14ac:dyDescent="0.3">
      <c r="A32" s="75">
        <v>44530</v>
      </c>
      <c r="B32" s="76">
        <v>9825846</v>
      </c>
      <c r="C32" s="76">
        <v>8187</v>
      </c>
      <c r="D32" s="76">
        <v>8187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4" ht="15.75" x14ac:dyDescent="0.3">
      <c r="A33" s="80" t="s">
        <v>96</v>
      </c>
      <c r="B33" s="81"/>
      <c r="C33" s="82"/>
      <c r="D33" s="78">
        <f>SUM(D3:D32)</f>
        <v>277541</v>
      </c>
    </row>
    <row r="34" spans="1:4" ht="15.75" x14ac:dyDescent="0.3">
      <c r="A34" s="77" t="s">
        <v>97</v>
      </c>
      <c r="B34" s="71"/>
      <c r="C34" s="71"/>
      <c r="D34" s="78">
        <f>ROUND(AVERAGE(D3:D32),0)</f>
        <v>9251</v>
      </c>
    </row>
  </sheetData>
  <mergeCells count="3">
    <mergeCell ref="A1:D1"/>
    <mergeCell ref="A33:C33"/>
    <mergeCell ref="A34:C34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DD35-FF2D-4A25-A71B-FBB5E4F90DD9}">
  <dimension ref="A1:Z35"/>
  <sheetViews>
    <sheetView workbookViewId="0">
      <selection activeCell="H27" sqref="H27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October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44470</v>
      </c>
      <c r="B3" s="76">
        <v>9339528</v>
      </c>
      <c r="C3" s="76">
        <v>9743</v>
      </c>
      <c r="D3" s="76">
        <v>9743</v>
      </c>
    </row>
    <row r="4" spans="1:4" x14ac:dyDescent="0.3">
      <c r="A4" s="75">
        <v>44471</v>
      </c>
      <c r="B4" s="76">
        <v>9349447</v>
      </c>
      <c r="C4" s="76">
        <v>9919</v>
      </c>
      <c r="D4" s="76">
        <v>9919</v>
      </c>
    </row>
    <row r="5" spans="1:4" x14ac:dyDescent="0.3">
      <c r="A5" s="75">
        <v>44472</v>
      </c>
      <c r="B5" s="76">
        <v>9359154</v>
      </c>
      <c r="C5" s="76">
        <v>9707</v>
      </c>
      <c r="D5" s="76">
        <v>9707</v>
      </c>
    </row>
    <row r="6" spans="1:4" x14ac:dyDescent="0.3">
      <c r="A6" s="75">
        <v>44473</v>
      </c>
      <c r="B6" s="76">
        <v>9367968</v>
      </c>
      <c r="C6" s="76">
        <v>8814</v>
      </c>
      <c r="D6" s="76">
        <v>8814</v>
      </c>
    </row>
    <row r="7" spans="1:4" x14ac:dyDescent="0.3">
      <c r="A7" s="75">
        <v>44474</v>
      </c>
      <c r="B7" s="76">
        <v>9377912</v>
      </c>
      <c r="C7" s="76">
        <v>9944</v>
      </c>
      <c r="D7" s="76">
        <v>9944</v>
      </c>
    </row>
    <row r="8" spans="1:4" x14ac:dyDescent="0.3">
      <c r="A8" s="75">
        <v>44475</v>
      </c>
      <c r="B8" s="76">
        <v>9386792</v>
      </c>
      <c r="C8" s="76">
        <v>8880</v>
      </c>
      <c r="D8" s="76">
        <v>8880</v>
      </c>
    </row>
    <row r="9" spans="1:4" x14ac:dyDescent="0.3">
      <c r="A9" s="75">
        <v>44476</v>
      </c>
      <c r="B9" s="76">
        <v>9395578</v>
      </c>
      <c r="C9" s="76">
        <v>8786</v>
      </c>
      <c r="D9" s="76">
        <v>8786</v>
      </c>
    </row>
    <row r="10" spans="1:4" x14ac:dyDescent="0.3">
      <c r="A10" s="75">
        <v>44477</v>
      </c>
      <c r="B10" s="76">
        <v>9405478</v>
      </c>
      <c r="C10" s="76">
        <v>9900</v>
      </c>
      <c r="D10" s="76">
        <v>9900</v>
      </c>
    </row>
    <row r="11" spans="1:4" x14ac:dyDescent="0.3">
      <c r="A11" s="75">
        <v>44478</v>
      </c>
      <c r="B11" s="76">
        <v>9415661</v>
      </c>
      <c r="C11" s="76">
        <v>10183</v>
      </c>
      <c r="D11" s="76">
        <v>10183</v>
      </c>
    </row>
    <row r="12" spans="1:4" x14ac:dyDescent="0.3">
      <c r="A12" s="75">
        <v>44479</v>
      </c>
      <c r="B12" s="76">
        <v>9426097</v>
      </c>
      <c r="C12" s="76">
        <v>10436</v>
      </c>
      <c r="D12" s="76">
        <v>10436</v>
      </c>
    </row>
    <row r="13" spans="1:4" x14ac:dyDescent="0.3">
      <c r="A13" s="75">
        <v>44480</v>
      </c>
      <c r="B13" s="76">
        <v>9427805</v>
      </c>
      <c r="C13" s="76">
        <v>1708</v>
      </c>
      <c r="D13" s="76">
        <v>1708</v>
      </c>
    </row>
    <row r="14" spans="1:4" x14ac:dyDescent="0.3">
      <c r="A14" s="75">
        <v>44481</v>
      </c>
      <c r="B14" s="76">
        <v>9433905</v>
      </c>
      <c r="C14" s="76">
        <v>6100</v>
      </c>
      <c r="D14" s="76">
        <v>6100</v>
      </c>
    </row>
    <row r="15" spans="1:4" x14ac:dyDescent="0.3">
      <c r="A15" s="75">
        <v>44482</v>
      </c>
      <c r="B15" s="76">
        <v>9440624</v>
      </c>
      <c r="C15" s="76">
        <v>6719</v>
      </c>
      <c r="D15" s="76">
        <v>6719</v>
      </c>
    </row>
    <row r="16" spans="1:4" x14ac:dyDescent="0.3">
      <c r="A16" s="75">
        <v>44483</v>
      </c>
      <c r="B16" s="76">
        <v>9450127</v>
      </c>
      <c r="C16" s="76">
        <v>9503</v>
      </c>
      <c r="D16" s="76">
        <v>9503</v>
      </c>
    </row>
    <row r="17" spans="1:4" x14ac:dyDescent="0.3">
      <c r="A17" s="75">
        <v>44484</v>
      </c>
      <c r="B17" s="76">
        <v>9458510</v>
      </c>
      <c r="C17" s="76">
        <v>8383</v>
      </c>
      <c r="D17" s="76">
        <v>8383</v>
      </c>
    </row>
    <row r="18" spans="1:4" x14ac:dyDescent="0.3">
      <c r="A18" s="75">
        <v>44485</v>
      </c>
      <c r="B18" s="76">
        <v>9468706</v>
      </c>
      <c r="C18" s="76">
        <v>10196</v>
      </c>
      <c r="D18" s="76">
        <v>10196</v>
      </c>
    </row>
    <row r="19" spans="1:4" x14ac:dyDescent="0.3">
      <c r="A19" s="75">
        <v>44486</v>
      </c>
      <c r="B19" s="76">
        <v>9477440</v>
      </c>
      <c r="C19" s="76">
        <v>8734</v>
      </c>
      <c r="D19" s="76">
        <v>8734</v>
      </c>
    </row>
    <row r="20" spans="1:4" x14ac:dyDescent="0.3">
      <c r="A20" s="75">
        <v>44487</v>
      </c>
      <c r="B20" s="76">
        <v>9484960</v>
      </c>
      <c r="C20" s="76">
        <v>7520</v>
      </c>
      <c r="D20" s="76">
        <v>7520</v>
      </c>
    </row>
    <row r="21" spans="1:4" x14ac:dyDescent="0.3">
      <c r="A21" s="75">
        <v>44488</v>
      </c>
      <c r="B21" s="76">
        <v>9494270</v>
      </c>
      <c r="C21" s="76">
        <v>9310</v>
      </c>
      <c r="D21" s="76">
        <v>9310</v>
      </c>
    </row>
    <row r="22" spans="1:4" x14ac:dyDescent="0.3">
      <c r="A22" s="75">
        <v>44489</v>
      </c>
      <c r="B22" s="76" t="s">
        <v>43</v>
      </c>
      <c r="C22" s="76"/>
      <c r="D22" s="76">
        <v>7709</v>
      </c>
    </row>
    <row r="23" spans="1:4" x14ac:dyDescent="0.3">
      <c r="A23" s="75">
        <v>44490</v>
      </c>
      <c r="B23" s="76">
        <v>9450576</v>
      </c>
      <c r="C23" s="76">
        <v>10382</v>
      </c>
      <c r="D23" s="76">
        <v>10382</v>
      </c>
    </row>
    <row r="24" spans="1:4" x14ac:dyDescent="0.3">
      <c r="A24" s="75">
        <v>44491</v>
      </c>
      <c r="B24" s="76">
        <v>9458569</v>
      </c>
      <c r="C24" s="76">
        <v>7993</v>
      </c>
      <c r="D24" s="76">
        <v>7993</v>
      </c>
    </row>
    <row r="25" spans="1:4" x14ac:dyDescent="0.3">
      <c r="A25" s="75">
        <v>44492</v>
      </c>
      <c r="B25" s="76">
        <v>9469253</v>
      </c>
      <c r="C25" s="76">
        <v>10684</v>
      </c>
      <c r="D25" s="76">
        <v>10684</v>
      </c>
    </row>
    <row r="26" spans="1:4" x14ac:dyDescent="0.3">
      <c r="A26" s="75">
        <v>44493</v>
      </c>
      <c r="B26" s="76">
        <v>9477447</v>
      </c>
      <c r="C26" s="76">
        <v>8194</v>
      </c>
      <c r="D26" s="76">
        <v>8194</v>
      </c>
    </row>
    <row r="27" spans="1:4" x14ac:dyDescent="0.3">
      <c r="A27" s="75">
        <v>44494</v>
      </c>
      <c r="B27" s="76">
        <v>9485439</v>
      </c>
      <c r="C27" s="76">
        <v>7992</v>
      </c>
      <c r="D27" s="76">
        <v>7992</v>
      </c>
    </row>
    <row r="28" spans="1:4" x14ac:dyDescent="0.3">
      <c r="A28" s="75">
        <v>44495</v>
      </c>
      <c r="B28" s="76">
        <v>9494810</v>
      </c>
      <c r="C28" s="76">
        <v>9371</v>
      </c>
      <c r="D28" s="76">
        <v>9371</v>
      </c>
    </row>
    <row r="29" spans="1:4" x14ac:dyDescent="0.3">
      <c r="A29" s="75">
        <v>44496</v>
      </c>
      <c r="B29" s="76">
        <v>9504753</v>
      </c>
      <c r="C29" s="76">
        <v>9943</v>
      </c>
      <c r="D29" s="76">
        <v>9943</v>
      </c>
    </row>
    <row r="30" spans="1:4" x14ac:dyDescent="0.3">
      <c r="A30" s="75">
        <v>44497</v>
      </c>
      <c r="B30" s="76">
        <v>9514304</v>
      </c>
      <c r="C30" s="76">
        <v>9551</v>
      </c>
      <c r="D30" s="76">
        <v>9551</v>
      </c>
    </row>
    <row r="31" spans="1:4" x14ac:dyDescent="0.3">
      <c r="A31" s="75">
        <v>44498</v>
      </c>
      <c r="B31" s="76">
        <v>9526171</v>
      </c>
      <c r="C31" s="76">
        <v>11867</v>
      </c>
      <c r="D31" s="76">
        <v>11867</v>
      </c>
    </row>
    <row r="32" spans="1:4" x14ac:dyDescent="0.3">
      <c r="A32" s="75">
        <v>44499</v>
      </c>
      <c r="B32" s="76">
        <v>9534724</v>
      </c>
      <c r="C32" s="76">
        <v>8553</v>
      </c>
      <c r="D32" s="76">
        <v>8553</v>
      </c>
    </row>
    <row r="33" spans="1:4" x14ac:dyDescent="0.3">
      <c r="A33" s="75">
        <v>44500</v>
      </c>
      <c r="B33" s="76">
        <v>9541702</v>
      </c>
      <c r="C33" s="76">
        <v>6978</v>
      </c>
      <c r="D33" s="76">
        <v>6978</v>
      </c>
    </row>
    <row r="34" spans="1:4" x14ac:dyDescent="0.3">
      <c r="A34" s="77" t="s">
        <v>96</v>
      </c>
      <c r="B34" s="71"/>
      <c r="C34" s="71"/>
      <c r="D34" s="78">
        <f>SUM(D3:D33)</f>
        <v>273702</v>
      </c>
    </row>
    <row r="35" spans="1:4" x14ac:dyDescent="0.3">
      <c r="A35" s="77" t="s">
        <v>97</v>
      </c>
      <c r="B35" s="71"/>
      <c r="C35" s="71"/>
      <c r="D35" s="78">
        <f>ROUND(AVERAGE(D3:D33),0)</f>
        <v>8829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0287-F5DF-4373-9C12-ECCECA8A2019}">
  <dimension ref="A1:Z34"/>
  <sheetViews>
    <sheetView workbookViewId="0">
      <selection activeCell="C1" sqref="C1:C1048576"/>
    </sheetView>
  </sheetViews>
  <sheetFormatPr defaultRowHeight="15" x14ac:dyDescent="0.25"/>
  <cols>
    <col min="1" max="1" width="15.85546875" customWidth="1"/>
    <col min="2" max="2" width="19.7109375" customWidth="1"/>
    <col min="3" max="3" width="19.42578125" hidden="1" customWidth="1"/>
    <col min="4" max="4" width="23.28515625" customWidth="1"/>
  </cols>
  <sheetData>
    <row r="1" spans="1:26" ht="18.75" x14ac:dyDescent="0.35">
      <c r="A1" s="70" t="str">
        <f ca="1">_xlfn.CONCAT(TEXT(OFFSET(A2,5,0), "MMMM YYYY"), " Daily Flow")</f>
        <v>September 2021 Daily Flow</v>
      </c>
      <c r="B1" s="71"/>
      <c r="C1" s="71"/>
      <c r="D1" s="71"/>
    </row>
    <row r="2" spans="1:26" ht="15.75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26" ht="15.75" x14ac:dyDescent="0.3">
      <c r="A3" s="75">
        <v>44440</v>
      </c>
      <c r="B3" s="76">
        <v>9083749</v>
      </c>
      <c r="C3" s="76">
        <v>7691</v>
      </c>
      <c r="D3" s="76">
        <v>7691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15.75" x14ac:dyDescent="0.3">
      <c r="A4" s="75">
        <v>44441</v>
      </c>
      <c r="B4" s="76">
        <v>9092637</v>
      </c>
      <c r="C4" s="76">
        <v>8888</v>
      </c>
      <c r="D4" s="76">
        <v>8888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15.75" x14ac:dyDescent="0.3">
      <c r="A5" s="75">
        <v>44442</v>
      </c>
      <c r="B5" s="76">
        <v>9102347</v>
      </c>
      <c r="C5" s="76">
        <v>9710</v>
      </c>
      <c r="D5" s="76">
        <v>9710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ht="15.75" x14ac:dyDescent="0.3">
      <c r="A6" s="75">
        <v>44443</v>
      </c>
      <c r="B6" s="76">
        <v>9108824</v>
      </c>
      <c r="C6" s="76">
        <v>6477</v>
      </c>
      <c r="D6" s="76">
        <v>6477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spans="1:26" ht="15.75" x14ac:dyDescent="0.3">
      <c r="A7" s="75">
        <v>44444</v>
      </c>
      <c r="B7" s="76">
        <v>9109904</v>
      </c>
      <c r="C7" s="76">
        <v>1080</v>
      </c>
      <c r="D7" s="76">
        <v>1080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ht="15.75" x14ac:dyDescent="0.3">
      <c r="A8" s="75">
        <v>44445</v>
      </c>
      <c r="B8" s="76">
        <v>9113422</v>
      </c>
      <c r="C8" s="76">
        <v>3518</v>
      </c>
      <c r="D8" s="76">
        <v>3518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 ht="15.75" x14ac:dyDescent="0.3">
      <c r="A9" s="75">
        <v>44446</v>
      </c>
      <c r="B9" s="76">
        <v>9116183</v>
      </c>
      <c r="C9" s="76">
        <v>2761</v>
      </c>
      <c r="D9" s="76">
        <v>2761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ht="15.75" x14ac:dyDescent="0.3">
      <c r="A10" s="75">
        <v>44447</v>
      </c>
      <c r="B10" s="76">
        <v>9126413</v>
      </c>
      <c r="C10" s="76">
        <v>10230</v>
      </c>
      <c r="D10" s="76">
        <v>10230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15.75" x14ac:dyDescent="0.3">
      <c r="A11" s="75">
        <v>44448</v>
      </c>
      <c r="B11" s="76">
        <v>9136123</v>
      </c>
      <c r="C11" s="76">
        <v>9710</v>
      </c>
      <c r="D11" s="76">
        <v>9710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ht="15.75" x14ac:dyDescent="0.3">
      <c r="A12" s="75">
        <v>44449</v>
      </c>
      <c r="B12" s="76">
        <v>9142863</v>
      </c>
      <c r="C12" s="76">
        <v>6740</v>
      </c>
      <c r="D12" s="76">
        <v>6740</v>
      </c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ht="15.75" x14ac:dyDescent="0.3">
      <c r="A13" s="75">
        <v>44450</v>
      </c>
      <c r="B13" s="76">
        <v>9150647</v>
      </c>
      <c r="C13" s="76">
        <v>7784</v>
      </c>
      <c r="D13" s="76">
        <v>7784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15.75" x14ac:dyDescent="0.3">
      <c r="A14" s="75">
        <v>44451</v>
      </c>
      <c r="B14" s="76">
        <v>9160180</v>
      </c>
      <c r="C14" s="76">
        <v>9533</v>
      </c>
      <c r="D14" s="76">
        <v>9533</v>
      </c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15.75" x14ac:dyDescent="0.3">
      <c r="A15" s="75">
        <v>44452</v>
      </c>
      <c r="B15" s="76">
        <v>9170578</v>
      </c>
      <c r="C15" s="76">
        <v>10398</v>
      </c>
      <c r="D15" s="76">
        <v>10398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15.75" x14ac:dyDescent="0.3">
      <c r="A16" s="75">
        <v>44453</v>
      </c>
      <c r="B16" s="76">
        <v>9179336</v>
      </c>
      <c r="C16" s="76">
        <v>8758</v>
      </c>
      <c r="D16" s="76">
        <v>8758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15.75" x14ac:dyDescent="0.3">
      <c r="A17" s="75">
        <v>44454</v>
      </c>
      <c r="B17" s="76">
        <v>9188409</v>
      </c>
      <c r="C17" s="76">
        <v>9073</v>
      </c>
      <c r="D17" s="76">
        <v>9073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15.75" x14ac:dyDescent="0.3">
      <c r="A18" s="75">
        <v>44455</v>
      </c>
      <c r="B18" s="76">
        <v>9197815</v>
      </c>
      <c r="C18" s="76">
        <v>9406</v>
      </c>
      <c r="D18" s="76">
        <v>9406</v>
      </c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ht="15.75" x14ac:dyDescent="0.3">
      <c r="A19" s="75">
        <v>44456</v>
      </c>
      <c r="B19" s="76">
        <v>9205228</v>
      </c>
      <c r="C19" s="76">
        <v>7413</v>
      </c>
      <c r="D19" s="76">
        <v>7413</v>
      </c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15.75" x14ac:dyDescent="0.3">
      <c r="A20" s="75">
        <v>44457</v>
      </c>
      <c r="B20" s="76">
        <v>9214141</v>
      </c>
      <c r="C20" s="76">
        <v>8913</v>
      </c>
      <c r="D20" s="76">
        <v>8913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ht="15.75" x14ac:dyDescent="0.3">
      <c r="A21" s="75">
        <v>44458</v>
      </c>
      <c r="B21" s="76">
        <v>9222030</v>
      </c>
      <c r="C21" s="76">
        <v>7889</v>
      </c>
      <c r="D21" s="76">
        <v>7889</v>
      </c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ht="15.75" x14ac:dyDescent="0.3">
      <c r="A22" s="75">
        <v>44459</v>
      </c>
      <c r="B22" s="76">
        <v>9229815</v>
      </c>
      <c r="C22" s="76">
        <v>7785</v>
      </c>
      <c r="D22" s="76">
        <v>7785</v>
      </c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ht="15.75" x14ac:dyDescent="0.3">
      <c r="A23" s="75">
        <v>44460</v>
      </c>
      <c r="B23" s="76">
        <v>9238959</v>
      </c>
      <c r="C23" s="76">
        <v>9144</v>
      </c>
      <c r="D23" s="76">
        <v>9144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ht="15.75" x14ac:dyDescent="0.3">
      <c r="A24" s="75">
        <v>44461</v>
      </c>
      <c r="B24" s="76">
        <v>9248139</v>
      </c>
      <c r="C24" s="76">
        <v>9180</v>
      </c>
      <c r="D24" s="76">
        <v>9180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ht="15.75" x14ac:dyDescent="0.3">
      <c r="A25" s="75">
        <v>44462</v>
      </c>
      <c r="B25" s="76">
        <v>9257834</v>
      </c>
      <c r="C25" s="76">
        <v>9695</v>
      </c>
      <c r="D25" s="76">
        <v>9695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ht="15.75" x14ac:dyDescent="0.3">
      <c r="A26" s="75">
        <v>44463</v>
      </c>
      <c r="B26" s="76">
        <v>9267391</v>
      </c>
      <c r="C26" s="76">
        <v>9557</v>
      </c>
      <c r="D26" s="76">
        <v>9557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ht="15.75" x14ac:dyDescent="0.3">
      <c r="A27" s="75">
        <v>44464</v>
      </c>
      <c r="B27" s="76">
        <v>9276883</v>
      </c>
      <c r="C27" s="76">
        <v>9492</v>
      </c>
      <c r="D27" s="76">
        <v>9492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ht="15.75" x14ac:dyDescent="0.3">
      <c r="A28" s="75">
        <v>44465</v>
      </c>
      <c r="B28" s="76">
        <v>9290111</v>
      </c>
      <c r="C28" s="76">
        <v>13228</v>
      </c>
      <c r="D28" s="76">
        <v>13228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5.75" x14ac:dyDescent="0.3">
      <c r="A29" s="75">
        <v>44466</v>
      </c>
      <c r="B29" s="76">
        <v>9300122</v>
      </c>
      <c r="C29" s="76">
        <v>10011</v>
      </c>
      <c r="D29" s="76">
        <v>10011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ht="15.75" x14ac:dyDescent="0.3">
      <c r="A30" s="75">
        <v>44467</v>
      </c>
      <c r="B30" s="76">
        <v>9309626</v>
      </c>
      <c r="C30" s="76">
        <v>9504</v>
      </c>
      <c r="D30" s="76">
        <v>9504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5.75" x14ac:dyDescent="0.3">
      <c r="A31" s="75">
        <v>44468</v>
      </c>
      <c r="B31" s="76">
        <v>9319751</v>
      </c>
      <c r="C31" s="76">
        <v>10125</v>
      </c>
      <c r="D31" s="76">
        <v>10125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ht="15.75" x14ac:dyDescent="0.3">
      <c r="A32" s="75">
        <v>44469</v>
      </c>
      <c r="B32" s="76">
        <v>9329785</v>
      </c>
      <c r="C32" s="76">
        <v>10034</v>
      </c>
      <c r="D32" s="76">
        <v>10034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4" ht="15.75" x14ac:dyDescent="0.3">
      <c r="A33" s="77" t="s">
        <v>96</v>
      </c>
      <c r="B33" s="71"/>
      <c r="C33" s="71"/>
      <c r="D33" s="78">
        <f>SUM(D3:D32)</f>
        <v>253727</v>
      </c>
    </row>
    <row r="34" spans="1:4" ht="15.75" x14ac:dyDescent="0.3">
      <c r="A34" s="77" t="s">
        <v>97</v>
      </c>
      <c r="B34" s="71"/>
      <c r="C34" s="71"/>
      <c r="D34" s="78">
        <f>ROUND(AVERAGE(D3:D32),0)</f>
        <v>8458</v>
      </c>
    </row>
  </sheetData>
  <mergeCells count="3">
    <mergeCell ref="A1:D1"/>
    <mergeCell ref="A33:C33"/>
    <mergeCell ref="A34:C34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0F18-3429-478F-B79E-B584C089B9E5}">
  <dimension ref="A1:Z35"/>
  <sheetViews>
    <sheetView workbookViewId="0">
      <selection sqref="A1:D35"/>
    </sheetView>
  </sheetViews>
  <sheetFormatPr defaultRowHeight="15.75" x14ac:dyDescent="0.3"/>
  <cols>
    <col min="1" max="1" width="16.5703125" style="79" customWidth="1"/>
    <col min="2" max="2" width="20.85546875" style="72" customWidth="1"/>
    <col min="3" max="3" width="20.85546875" style="72" hidden="1" customWidth="1"/>
    <col min="4" max="4" width="20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August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44409</v>
      </c>
      <c r="B3" s="76">
        <v>8844862</v>
      </c>
      <c r="C3" s="76">
        <v>3433</v>
      </c>
      <c r="D3" s="76">
        <v>3433</v>
      </c>
    </row>
    <row r="4" spans="1:4" x14ac:dyDescent="0.3">
      <c r="A4" s="75">
        <v>44410</v>
      </c>
      <c r="B4" s="76">
        <v>8845239</v>
      </c>
      <c r="C4" s="76">
        <v>377</v>
      </c>
      <c r="D4" s="76">
        <v>377</v>
      </c>
    </row>
    <row r="5" spans="1:4" x14ac:dyDescent="0.3">
      <c r="A5" s="75">
        <v>44411</v>
      </c>
      <c r="B5" s="76">
        <v>8854794</v>
      </c>
      <c r="C5" s="76">
        <v>9555</v>
      </c>
      <c r="D5" s="76">
        <v>9555</v>
      </c>
    </row>
    <row r="6" spans="1:4" x14ac:dyDescent="0.3">
      <c r="A6" s="75">
        <v>44412</v>
      </c>
      <c r="B6" s="76">
        <v>8864080</v>
      </c>
      <c r="C6" s="76">
        <v>9286</v>
      </c>
      <c r="D6" s="76">
        <v>9286</v>
      </c>
    </row>
    <row r="7" spans="1:4" x14ac:dyDescent="0.3">
      <c r="A7" s="75">
        <v>44413</v>
      </c>
      <c r="B7" s="76">
        <v>8872657</v>
      </c>
      <c r="C7" s="76">
        <v>8577</v>
      </c>
      <c r="D7" s="76">
        <v>8577</v>
      </c>
    </row>
    <row r="8" spans="1:4" x14ac:dyDescent="0.3">
      <c r="A8" s="75">
        <v>44414</v>
      </c>
      <c r="B8" s="76">
        <v>8884179</v>
      </c>
      <c r="C8" s="76">
        <v>11522</v>
      </c>
      <c r="D8" s="76">
        <v>11522</v>
      </c>
    </row>
    <row r="9" spans="1:4" x14ac:dyDescent="0.3">
      <c r="A9" s="75">
        <v>44415</v>
      </c>
      <c r="B9" s="76">
        <v>8894240</v>
      </c>
      <c r="C9" s="76">
        <v>10061</v>
      </c>
      <c r="D9" s="76">
        <v>10061</v>
      </c>
    </row>
    <row r="10" spans="1:4" x14ac:dyDescent="0.3">
      <c r="A10" s="75">
        <v>44416</v>
      </c>
      <c r="B10" s="76">
        <v>8901219</v>
      </c>
      <c r="C10" s="76">
        <v>6979</v>
      </c>
      <c r="D10" s="76">
        <v>6979</v>
      </c>
    </row>
    <row r="11" spans="1:4" x14ac:dyDescent="0.3">
      <c r="A11" s="75">
        <v>44417</v>
      </c>
      <c r="B11" s="76">
        <v>8912231</v>
      </c>
      <c r="C11" s="76">
        <v>11012</v>
      </c>
      <c r="D11" s="76">
        <v>11012</v>
      </c>
    </row>
    <row r="12" spans="1:4" x14ac:dyDescent="0.3">
      <c r="A12" s="75">
        <v>44418</v>
      </c>
      <c r="B12" s="76">
        <v>8920850</v>
      </c>
      <c r="C12" s="76">
        <v>8619</v>
      </c>
      <c r="D12" s="76">
        <v>8619</v>
      </c>
    </row>
    <row r="13" spans="1:4" x14ac:dyDescent="0.3">
      <c r="A13" s="75">
        <v>44419</v>
      </c>
      <c r="B13" s="76">
        <v>8921813</v>
      </c>
      <c r="C13" s="76">
        <v>963</v>
      </c>
      <c r="D13" s="76">
        <v>963</v>
      </c>
    </row>
    <row r="14" spans="1:4" x14ac:dyDescent="0.3">
      <c r="A14" s="75">
        <v>44420</v>
      </c>
      <c r="B14" s="76">
        <v>8936409</v>
      </c>
      <c r="C14" s="76">
        <v>14596</v>
      </c>
      <c r="D14" s="76">
        <v>14596</v>
      </c>
    </row>
    <row r="15" spans="1:4" x14ac:dyDescent="0.3">
      <c r="A15" s="75">
        <v>44421</v>
      </c>
      <c r="B15" s="76">
        <v>8947991</v>
      </c>
      <c r="C15" s="76">
        <v>11582</v>
      </c>
      <c r="D15" s="76">
        <v>11582</v>
      </c>
    </row>
    <row r="16" spans="1:4" x14ac:dyDescent="0.3">
      <c r="A16" s="75">
        <v>44422</v>
      </c>
      <c r="B16" s="76">
        <v>8954696</v>
      </c>
      <c r="C16" s="76">
        <v>6705</v>
      </c>
      <c r="D16" s="76">
        <v>6705</v>
      </c>
    </row>
    <row r="17" spans="1:4" x14ac:dyDescent="0.3">
      <c r="A17" s="75">
        <v>44423</v>
      </c>
      <c r="B17" s="76">
        <v>8960112</v>
      </c>
      <c r="C17" s="76">
        <v>5416</v>
      </c>
      <c r="D17" s="76">
        <v>5416</v>
      </c>
    </row>
    <row r="18" spans="1:4" x14ac:dyDescent="0.3">
      <c r="A18" s="75">
        <v>44424</v>
      </c>
      <c r="B18" s="76">
        <v>8965914</v>
      </c>
      <c r="C18" s="76">
        <v>5802</v>
      </c>
      <c r="D18" s="76">
        <v>5802</v>
      </c>
    </row>
    <row r="19" spans="1:4" x14ac:dyDescent="0.3">
      <c r="A19" s="75">
        <v>44425</v>
      </c>
      <c r="B19" s="76">
        <v>8972403</v>
      </c>
      <c r="C19" s="76">
        <v>6489</v>
      </c>
      <c r="D19" s="76">
        <v>6489</v>
      </c>
    </row>
    <row r="20" spans="1:4" x14ac:dyDescent="0.3">
      <c r="A20" s="75">
        <v>44426</v>
      </c>
      <c r="B20" s="76">
        <v>8979704</v>
      </c>
      <c r="C20" s="76">
        <v>7301</v>
      </c>
      <c r="D20" s="76">
        <v>7301</v>
      </c>
    </row>
    <row r="21" spans="1:4" x14ac:dyDescent="0.3">
      <c r="A21" s="75">
        <v>44427</v>
      </c>
      <c r="B21" s="76">
        <v>8988012</v>
      </c>
      <c r="C21" s="76">
        <v>8308</v>
      </c>
      <c r="D21" s="76">
        <v>8308</v>
      </c>
    </row>
    <row r="22" spans="1:4" x14ac:dyDescent="0.3">
      <c r="A22" s="75">
        <v>44428</v>
      </c>
      <c r="B22" s="76">
        <v>8996817</v>
      </c>
      <c r="C22" s="76">
        <v>8805</v>
      </c>
      <c r="D22" s="76">
        <v>8805</v>
      </c>
    </row>
    <row r="23" spans="1:4" x14ac:dyDescent="0.3">
      <c r="A23" s="75">
        <v>44429</v>
      </c>
      <c r="B23" s="76">
        <v>9004043</v>
      </c>
      <c r="C23" s="76">
        <v>7226</v>
      </c>
      <c r="D23" s="76">
        <v>7226</v>
      </c>
    </row>
    <row r="24" spans="1:4" x14ac:dyDescent="0.3">
      <c r="A24" s="75">
        <v>44430</v>
      </c>
      <c r="B24" s="76">
        <v>9010758</v>
      </c>
      <c r="C24" s="76">
        <v>6715</v>
      </c>
      <c r="D24" s="76">
        <v>6715</v>
      </c>
    </row>
    <row r="25" spans="1:4" x14ac:dyDescent="0.3">
      <c r="A25" s="75">
        <v>44431</v>
      </c>
      <c r="B25" s="76">
        <v>9017076</v>
      </c>
      <c r="C25" s="76">
        <v>6318</v>
      </c>
      <c r="D25" s="76">
        <v>6318</v>
      </c>
    </row>
    <row r="26" spans="1:4" x14ac:dyDescent="0.3">
      <c r="A26" s="75">
        <v>44432</v>
      </c>
      <c r="B26" s="76">
        <v>9026476</v>
      </c>
      <c r="C26" s="76">
        <v>9400</v>
      </c>
      <c r="D26" s="76">
        <v>9400</v>
      </c>
    </row>
    <row r="27" spans="1:4" x14ac:dyDescent="0.3">
      <c r="A27" s="75">
        <v>44433</v>
      </c>
      <c r="B27" s="76">
        <v>9034740</v>
      </c>
      <c r="C27" s="76">
        <v>8264</v>
      </c>
      <c r="D27" s="76">
        <v>8264</v>
      </c>
    </row>
    <row r="28" spans="1:4" x14ac:dyDescent="0.3">
      <c r="A28" s="75">
        <v>44434</v>
      </c>
      <c r="B28" s="76">
        <v>9041820</v>
      </c>
      <c r="C28" s="76">
        <v>7080</v>
      </c>
      <c r="D28" s="76">
        <v>7080</v>
      </c>
    </row>
    <row r="29" spans="1:4" x14ac:dyDescent="0.3">
      <c r="A29" s="75">
        <v>44435</v>
      </c>
      <c r="B29" s="76">
        <v>9049831</v>
      </c>
      <c r="C29" s="76">
        <v>8011</v>
      </c>
      <c r="D29" s="76">
        <v>8011</v>
      </c>
    </row>
    <row r="30" spans="1:4" x14ac:dyDescent="0.3">
      <c r="A30" s="75">
        <v>44436</v>
      </c>
      <c r="B30" s="76">
        <v>9057326</v>
      </c>
      <c r="C30" s="76">
        <v>7495</v>
      </c>
      <c r="D30" s="76">
        <v>7495</v>
      </c>
    </row>
    <row r="31" spans="1:4" x14ac:dyDescent="0.3">
      <c r="A31" s="75">
        <v>44437</v>
      </c>
      <c r="B31" s="76">
        <v>9063675</v>
      </c>
      <c r="C31" s="76">
        <v>6349</v>
      </c>
      <c r="D31" s="76">
        <v>6349</v>
      </c>
    </row>
    <row r="32" spans="1:4" x14ac:dyDescent="0.3">
      <c r="A32" s="75">
        <v>44438</v>
      </c>
      <c r="B32" s="76">
        <v>9069901</v>
      </c>
      <c r="C32" s="76">
        <v>6226</v>
      </c>
      <c r="D32" s="76">
        <v>6226</v>
      </c>
    </row>
    <row r="33" spans="1:4" x14ac:dyDescent="0.3">
      <c r="A33" s="75">
        <v>44439</v>
      </c>
      <c r="B33" s="76">
        <v>9076058</v>
      </c>
      <c r="C33" s="76">
        <v>6157</v>
      </c>
      <c r="D33" s="76">
        <v>6157</v>
      </c>
    </row>
    <row r="34" spans="1:4" x14ac:dyDescent="0.3">
      <c r="A34" s="77" t="s">
        <v>96</v>
      </c>
      <c r="B34" s="71"/>
      <c r="C34" s="71"/>
      <c r="D34" s="78">
        <f>SUM(D3:D33)</f>
        <v>234629</v>
      </c>
    </row>
    <row r="35" spans="1:4" x14ac:dyDescent="0.3">
      <c r="A35" s="77" t="s">
        <v>97</v>
      </c>
      <c r="B35" s="71"/>
      <c r="C35" s="71"/>
      <c r="D35" s="78">
        <f>ROUND(AVERAGE(D3:D33),0)</f>
        <v>7569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040D-B490-4233-9FF8-37FB37F6898A}">
  <dimension ref="A1:Z35"/>
  <sheetViews>
    <sheetView workbookViewId="0">
      <selection activeCell="B40" sqref="B40"/>
    </sheetView>
  </sheetViews>
  <sheetFormatPr defaultRowHeight="15.75" x14ac:dyDescent="0.3"/>
  <cols>
    <col min="1" max="1" width="16.5703125" style="79" customWidth="1"/>
    <col min="2" max="2" width="20.85546875" style="72" customWidth="1"/>
    <col min="3" max="3" width="20.85546875" style="72" hidden="1" customWidth="1"/>
    <col min="4" max="4" width="20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July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44378</v>
      </c>
      <c r="B3" s="76">
        <v>8624925</v>
      </c>
      <c r="C3" s="76">
        <v>8384</v>
      </c>
      <c r="D3" s="76">
        <v>8384</v>
      </c>
    </row>
    <row r="4" spans="1:4" x14ac:dyDescent="0.3">
      <c r="A4" s="75">
        <v>44379</v>
      </c>
      <c r="B4" s="76">
        <v>8628173</v>
      </c>
      <c r="C4" s="76">
        <v>3248</v>
      </c>
      <c r="D4" s="76">
        <v>3248</v>
      </c>
    </row>
    <row r="5" spans="1:4" x14ac:dyDescent="0.3">
      <c r="A5" s="75">
        <v>44380</v>
      </c>
      <c r="B5" s="76">
        <v>8633450</v>
      </c>
      <c r="C5" s="76">
        <v>5277</v>
      </c>
      <c r="D5" s="76">
        <v>5277</v>
      </c>
    </row>
    <row r="6" spans="1:4" x14ac:dyDescent="0.3">
      <c r="A6" s="75">
        <v>44381</v>
      </c>
      <c r="B6" s="76">
        <v>8633450</v>
      </c>
      <c r="C6" s="76">
        <v>0</v>
      </c>
      <c r="D6" s="76">
        <v>0</v>
      </c>
    </row>
    <row r="7" spans="1:4" x14ac:dyDescent="0.3">
      <c r="A7" s="75">
        <v>44382</v>
      </c>
      <c r="B7" s="76">
        <v>8639692</v>
      </c>
      <c r="C7" s="76">
        <v>6242</v>
      </c>
      <c r="D7" s="76">
        <v>6242</v>
      </c>
    </row>
    <row r="8" spans="1:4" x14ac:dyDescent="0.3">
      <c r="A8" s="75">
        <v>44383</v>
      </c>
      <c r="B8" s="76">
        <v>8650464</v>
      </c>
      <c r="C8" s="76">
        <v>10772</v>
      </c>
      <c r="D8" s="76">
        <v>10772</v>
      </c>
    </row>
    <row r="9" spans="1:4" x14ac:dyDescent="0.3">
      <c r="A9" s="75">
        <v>44384</v>
      </c>
      <c r="B9" s="76">
        <v>8657580</v>
      </c>
      <c r="C9" s="76">
        <v>7116</v>
      </c>
      <c r="D9" s="76">
        <v>7116</v>
      </c>
    </row>
    <row r="10" spans="1:4" x14ac:dyDescent="0.3">
      <c r="A10" s="75">
        <v>44385</v>
      </c>
      <c r="B10" s="76">
        <v>8666879</v>
      </c>
      <c r="C10" s="76">
        <v>9299</v>
      </c>
      <c r="D10" s="76">
        <v>9299</v>
      </c>
    </row>
    <row r="11" spans="1:4" x14ac:dyDescent="0.3">
      <c r="A11" s="75">
        <v>44386</v>
      </c>
      <c r="B11" s="76">
        <v>8675785</v>
      </c>
      <c r="C11" s="76">
        <v>8906</v>
      </c>
      <c r="D11" s="76">
        <v>8906</v>
      </c>
    </row>
    <row r="12" spans="1:4" x14ac:dyDescent="0.3">
      <c r="A12" s="75">
        <v>44387</v>
      </c>
      <c r="B12" s="76">
        <v>8682482</v>
      </c>
      <c r="C12" s="76">
        <v>6697</v>
      </c>
      <c r="D12" s="76">
        <v>6697</v>
      </c>
    </row>
    <row r="13" spans="1:4" x14ac:dyDescent="0.3">
      <c r="A13" s="75">
        <v>44388</v>
      </c>
      <c r="B13" s="76">
        <v>8691077</v>
      </c>
      <c r="C13" s="76">
        <v>8595</v>
      </c>
      <c r="D13" s="76">
        <v>8595</v>
      </c>
    </row>
    <row r="14" spans="1:4" x14ac:dyDescent="0.3">
      <c r="A14" s="75">
        <v>44389</v>
      </c>
      <c r="B14" s="76">
        <v>8696769</v>
      </c>
      <c r="C14" s="76">
        <v>5692</v>
      </c>
      <c r="D14" s="76">
        <v>5692</v>
      </c>
    </row>
    <row r="15" spans="1:4" x14ac:dyDescent="0.3">
      <c r="A15" s="75">
        <v>44390</v>
      </c>
      <c r="B15" s="76">
        <v>8702590</v>
      </c>
      <c r="C15" s="76">
        <v>5821</v>
      </c>
      <c r="D15" s="76">
        <v>5821</v>
      </c>
    </row>
    <row r="16" spans="1:4" x14ac:dyDescent="0.3">
      <c r="A16" s="75">
        <v>44391</v>
      </c>
      <c r="B16" s="76">
        <v>8714063</v>
      </c>
      <c r="C16" s="76">
        <v>11473</v>
      </c>
      <c r="D16" s="76">
        <v>11473</v>
      </c>
    </row>
    <row r="17" spans="1:4" x14ac:dyDescent="0.3">
      <c r="A17" s="75">
        <v>44392</v>
      </c>
      <c r="B17" s="76">
        <v>8721295</v>
      </c>
      <c r="C17" s="76">
        <v>7232</v>
      </c>
      <c r="D17" s="76">
        <v>7232</v>
      </c>
    </row>
    <row r="18" spans="1:4" x14ac:dyDescent="0.3">
      <c r="A18" s="75">
        <v>44393</v>
      </c>
      <c r="B18" s="76">
        <v>8730845</v>
      </c>
      <c r="C18" s="76">
        <v>9550</v>
      </c>
      <c r="D18" s="76">
        <v>9550</v>
      </c>
    </row>
    <row r="19" spans="1:4" x14ac:dyDescent="0.3">
      <c r="A19" s="75">
        <v>44394</v>
      </c>
      <c r="B19" s="76">
        <v>8741287</v>
      </c>
      <c r="C19" s="76">
        <v>10442</v>
      </c>
      <c r="D19" s="76">
        <v>10442</v>
      </c>
    </row>
    <row r="20" spans="1:4" x14ac:dyDescent="0.3">
      <c r="A20" s="75">
        <v>44395</v>
      </c>
      <c r="B20" s="76">
        <v>8747976</v>
      </c>
      <c r="C20" s="76">
        <v>6689</v>
      </c>
      <c r="D20" s="76">
        <v>6689</v>
      </c>
    </row>
    <row r="21" spans="1:4" x14ac:dyDescent="0.3">
      <c r="A21" s="75">
        <v>44396</v>
      </c>
      <c r="B21" s="76">
        <v>8757746</v>
      </c>
      <c r="C21" s="76">
        <v>9770</v>
      </c>
      <c r="D21" s="76">
        <v>9770</v>
      </c>
    </row>
    <row r="22" spans="1:4" x14ac:dyDescent="0.3">
      <c r="A22" s="75">
        <v>44397</v>
      </c>
      <c r="B22" s="76">
        <v>8767471</v>
      </c>
      <c r="C22" s="76">
        <v>9725</v>
      </c>
      <c r="D22" s="76">
        <v>9725</v>
      </c>
    </row>
    <row r="23" spans="1:4" x14ac:dyDescent="0.3">
      <c r="A23" s="75">
        <v>44398</v>
      </c>
      <c r="B23" s="76">
        <v>8774555</v>
      </c>
      <c r="C23" s="76">
        <v>7084</v>
      </c>
      <c r="D23" s="76">
        <v>7084</v>
      </c>
    </row>
    <row r="24" spans="1:4" x14ac:dyDescent="0.3">
      <c r="A24" s="75">
        <v>44399</v>
      </c>
      <c r="B24" s="76">
        <v>8785420</v>
      </c>
      <c r="C24" s="76">
        <v>10865</v>
      </c>
      <c r="D24" s="76">
        <v>10865</v>
      </c>
    </row>
    <row r="25" spans="1:4" x14ac:dyDescent="0.3">
      <c r="A25" s="75">
        <v>44400</v>
      </c>
      <c r="B25" s="76">
        <v>8793003</v>
      </c>
      <c r="C25" s="76">
        <v>7583</v>
      </c>
      <c r="D25" s="76">
        <v>7583</v>
      </c>
    </row>
    <row r="26" spans="1:4" x14ac:dyDescent="0.3">
      <c r="A26" s="75">
        <v>44401</v>
      </c>
      <c r="B26" s="76">
        <v>8801258</v>
      </c>
      <c r="C26" s="76">
        <v>8255</v>
      </c>
      <c r="D26" s="76">
        <v>8255</v>
      </c>
    </row>
    <row r="27" spans="1:4" x14ac:dyDescent="0.3">
      <c r="A27" s="75">
        <v>44402</v>
      </c>
      <c r="B27" s="76">
        <v>8811545</v>
      </c>
      <c r="C27" s="76">
        <v>10287</v>
      </c>
      <c r="D27" s="76">
        <v>10287</v>
      </c>
    </row>
    <row r="28" spans="1:4" x14ac:dyDescent="0.3">
      <c r="A28" s="75">
        <v>44403</v>
      </c>
      <c r="B28" s="76">
        <v>8818066</v>
      </c>
      <c r="C28" s="76">
        <v>6521</v>
      </c>
      <c r="D28" s="76">
        <v>6521</v>
      </c>
    </row>
    <row r="29" spans="1:4" x14ac:dyDescent="0.3">
      <c r="A29" s="75">
        <v>44404</v>
      </c>
      <c r="B29" s="76">
        <v>8823124</v>
      </c>
      <c r="C29" s="76">
        <v>5058</v>
      </c>
      <c r="D29" s="76">
        <v>5058</v>
      </c>
    </row>
    <row r="30" spans="1:4" x14ac:dyDescent="0.3">
      <c r="A30" s="75">
        <v>44405</v>
      </c>
      <c r="B30" s="76">
        <v>8826617</v>
      </c>
      <c r="C30" s="76">
        <v>3493</v>
      </c>
      <c r="D30" s="76">
        <v>3493</v>
      </c>
    </row>
    <row r="31" spans="1:4" x14ac:dyDescent="0.3">
      <c r="A31" s="75">
        <v>44406</v>
      </c>
      <c r="B31" s="76">
        <v>8832076</v>
      </c>
      <c r="C31" s="76">
        <v>5459</v>
      </c>
      <c r="D31" s="76">
        <v>5459</v>
      </c>
    </row>
    <row r="32" spans="1:4" x14ac:dyDescent="0.3">
      <c r="A32" s="75">
        <v>44407</v>
      </c>
      <c r="B32" s="76">
        <v>8840288</v>
      </c>
      <c r="C32" s="76">
        <v>8212</v>
      </c>
      <c r="D32" s="76">
        <v>8212</v>
      </c>
    </row>
    <row r="33" spans="1:4" x14ac:dyDescent="0.3">
      <c r="A33" s="75">
        <v>44408</v>
      </c>
      <c r="B33" s="76">
        <v>8841429</v>
      </c>
      <c r="C33" s="76">
        <v>1141</v>
      </c>
      <c r="D33" s="76">
        <v>1141</v>
      </c>
    </row>
    <row r="34" spans="1:4" x14ac:dyDescent="0.3">
      <c r="A34" s="77" t="s">
        <v>96</v>
      </c>
      <c r="B34" s="71"/>
      <c r="C34" s="71"/>
      <c r="D34" s="78">
        <f>SUM(D3:D33)</f>
        <v>224888</v>
      </c>
    </row>
    <row r="35" spans="1:4" x14ac:dyDescent="0.3">
      <c r="A35" s="77" t="s">
        <v>97</v>
      </c>
      <c r="B35" s="71"/>
      <c r="C35" s="71"/>
      <c r="D35" s="78">
        <f>ROUND(AVERAGE(D3:D33),0)</f>
        <v>7254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56DD-6F60-4432-B07D-D14413C3EFD0}">
  <dimension ref="A1:Z34"/>
  <sheetViews>
    <sheetView topLeftCell="A10" workbookViewId="0">
      <selection activeCell="G37" sqref="G37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June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44348</v>
      </c>
      <c r="B3" s="76">
        <v>8397428</v>
      </c>
      <c r="C3" s="76">
        <v>7761</v>
      </c>
      <c r="D3" s="76">
        <v>7761</v>
      </c>
    </row>
    <row r="4" spans="1:4" x14ac:dyDescent="0.3">
      <c r="A4" s="75">
        <v>44349</v>
      </c>
      <c r="B4" s="76">
        <v>8407689</v>
      </c>
      <c r="C4" s="76">
        <v>10261</v>
      </c>
      <c r="D4" s="76">
        <v>10261</v>
      </c>
    </row>
    <row r="5" spans="1:4" x14ac:dyDescent="0.3">
      <c r="A5" s="75">
        <v>44350</v>
      </c>
      <c r="B5" s="76">
        <v>8419042</v>
      </c>
      <c r="C5" s="76">
        <v>11353</v>
      </c>
      <c r="D5" s="76">
        <v>11353</v>
      </c>
    </row>
    <row r="6" spans="1:4" x14ac:dyDescent="0.3">
      <c r="A6" s="75">
        <v>44351</v>
      </c>
      <c r="B6" s="76">
        <v>8427929</v>
      </c>
      <c r="C6" s="76">
        <v>8887</v>
      </c>
      <c r="D6" s="76">
        <v>8887</v>
      </c>
    </row>
    <row r="7" spans="1:4" x14ac:dyDescent="0.3">
      <c r="A7" s="75">
        <v>44352</v>
      </c>
      <c r="B7" s="76">
        <v>8430562</v>
      </c>
      <c r="C7" s="76">
        <v>2633</v>
      </c>
      <c r="D7" s="76">
        <v>2633</v>
      </c>
    </row>
    <row r="8" spans="1:4" x14ac:dyDescent="0.3">
      <c r="A8" s="75">
        <v>44353</v>
      </c>
      <c r="B8" s="76">
        <v>8433830</v>
      </c>
      <c r="C8" s="76">
        <v>3268</v>
      </c>
      <c r="D8" s="76">
        <v>3268</v>
      </c>
    </row>
    <row r="9" spans="1:4" x14ac:dyDescent="0.3">
      <c r="A9" s="75">
        <v>44354</v>
      </c>
      <c r="B9" s="76">
        <v>8439732</v>
      </c>
      <c r="C9" s="76">
        <v>5902</v>
      </c>
      <c r="D9" s="76">
        <v>5902</v>
      </c>
    </row>
    <row r="10" spans="1:4" x14ac:dyDescent="0.3">
      <c r="A10" s="75">
        <v>44355</v>
      </c>
      <c r="B10" s="76">
        <v>8450966</v>
      </c>
      <c r="C10" s="76">
        <v>11234</v>
      </c>
      <c r="D10" s="76">
        <v>11234</v>
      </c>
    </row>
    <row r="11" spans="1:4" x14ac:dyDescent="0.3">
      <c r="A11" s="75">
        <v>44356</v>
      </c>
      <c r="B11" s="76">
        <v>8461049</v>
      </c>
      <c r="C11" s="76">
        <v>10083</v>
      </c>
      <c r="D11" s="76">
        <v>10083</v>
      </c>
    </row>
    <row r="12" spans="1:4" x14ac:dyDescent="0.3">
      <c r="A12" s="75">
        <v>44357</v>
      </c>
      <c r="B12" s="76">
        <v>8471272</v>
      </c>
      <c r="C12" s="76">
        <v>10223</v>
      </c>
      <c r="D12" s="76">
        <v>10223</v>
      </c>
    </row>
    <row r="13" spans="1:4" x14ac:dyDescent="0.3">
      <c r="A13" s="75">
        <v>44358</v>
      </c>
      <c r="B13" s="76">
        <v>8479832</v>
      </c>
      <c r="C13" s="76">
        <v>8560</v>
      </c>
      <c r="D13" s="76">
        <v>8560</v>
      </c>
    </row>
    <row r="14" spans="1:4" x14ac:dyDescent="0.3">
      <c r="A14" s="75">
        <v>44359</v>
      </c>
      <c r="B14" s="76">
        <v>8483344</v>
      </c>
      <c r="C14" s="76">
        <v>3512</v>
      </c>
      <c r="D14" s="76">
        <v>3512</v>
      </c>
    </row>
    <row r="15" spans="1:4" x14ac:dyDescent="0.3">
      <c r="A15" s="75">
        <v>44360</v>
      </c>
      <c r="B15" s="76">
        <v>8483344</v>
      </c>
      <c r="C15" s="76">
        <v>0</v>
      </c>
      <c r="D15" s="76">
        <v>0</v>
      </c>
    </row>
    <row r="16" spans="1:4" x14ac:dyDescent="0.3">
      <c r="A16" s="75">
        <v>44361</v>
      </c>
      <c r="B16" s="76">
        <v>8491848</v>
      </c>
      <c r="C16" s="76">
        <v>8504</v>
      </c>
      <c r="D16" s="76">
        <v>8504</v>
      </c>
    </row>
    <row r="17" spans="1:4" x14ac:dyDescent="0.3">
      <c r="A17" s="75">
        <v>44362</v>
      </c>
      <c r="B17" s="76">
        <v>8500945</v>
      </c>
      <c r="C17" s="76">
        <v>9097</v>
      </c>
      <c r="D17" s="76">
        <v>9097</v>
      </c>
    </row>
    <row r="18" spans="1:4" x14ac:dyDescent="0.3">
      <c r="A18" s="75">
        <v>44363</v>
      </c>
      <c r="B18" s="76">
        <v>8512839</v>
      </c>
      <c r="C18" s="76">
        <v>11894</v>
      </c>
      <c r="D18" s="76">
        <v>11894</v>
      </c>
    </row>
    <row r="19" spans="1:4" x14ac:dyDescent="0.3">
      <c r="A19" s="75">
        <v>44364</v>
      </c>
      <c r="B19" s="76">
        <v>8520711</v>
      </c>
      <c r="C19" s="76">
        <v>7872</v>
      </c>
      <c r="D19" s="76">
        <v>7872</v>
      </c>
    </row>
    <row r="20" spans="1:4" x14ac:dyDescent="0.3">
      <c r="A20" s="75">
        <v>44365</v>
      </c>
      <c r="B20" s="76">
        <v>8527924</v>
      </c>
      <c r="C20" s="76">
        <v>7213</v>
      </c>
      <c r="D20" s="76">
        <v>7213</v>
      </c>
    </row>
    <row r="21" spans="1:4" x14ac:dyDescent="0.3">
      <c r="A21" s="75">
        <v>44366</v>
      </c>
      <c r="B21" s="76">
        <v>8534180</v>
      </c>
      <c r="C21" s="76">
        <v>6256</v>
      </c>
      <c r="D21" s="76">
        <v>6256</v>
      </c>
    </row>
    <row r="22" spans="1:4" x14ac:dyDescent="0.3">
      <c r="A22" s="75">
        <v>44367</v>
      </c>
      <c r="B22" s="76">
        <v>8535143</v>
      </c>
      <c r="C22" s="76">
        <v>963</v>
      </c>
      <c r="D22" s="76">
        <v>963</v>
      </c>
    </row>
    <row r="23" spans="1:4" x14ac:dyDescent="0.3">
      <c r="A23" s="75">
        <v>44368</v>
      </c>
      <c r="B23" s="76">
        <v>8541317</v>
      </c>
      <c r="C23" s="76">
        <v>6174</v>
      </c>
      <c r="D23" s="76">
        <v>6174</v>
      </c>
    </row>
    <row r="24" spans="1:4" x14ac:dyDescent="0.3">
      <c r="A24" s="75">
        <v>44369</v>
      </c>
      <c r="B24" s="76">
        <v>8552163</v>
      </c>
      <c r="C24" s="76">
        <v>10846</v>
      </c>
      <c r="D24" s="76">
        <v>10846</v>
      </c>
    </row>
    <row r="25" spans="1:4" x14ac:dyDescent="0.3">
      <c r="A25" s="75">
        <v>44370</v>
      </c>
      <c r="B25" s="76">
        <v>8560090</v>
      </c>
      <c r="C25" s="76">
        <v>7927</v>
      </c>
      <c r="D25" s="76">
        <v>7927</v>
      </c>
    </row>
    <row r="26" spans="1:4" x14ac:dyDescent="0.3">
      <c r="A26" s="75">
        <v>44371</v>
      </c>
      <c r="B26" s="76">
        <v>8571101</v>
      </c>
      <c r="C26" s="76">
        <v>11011</v>
      </c>
      <c r="D26" s="76">
        <v>11011</v>
      </c>
    </row>
    <row r="27" spans="1:4" x14ac:dyDescent="0.3">
      <c r="A27" s="75">
        <v>44372</v>
      </c>
      <c r="B27" s="76">
        <v>8581260</v>
      </c>
      <c r="C27" s="76">
        <v>10159</v>
      </c>
      <c r="D27" s="76">
        <v>10159</v>
      </c>
    </row>
    <row r="28" spans="1:4" x14ac:dyDescent="0.3">
      <c r="A28" s="75">
        <v>44373</v>
      </c>
      <c r="B28" s="76">
        <v>8587733</v>
      </c>
      <c r="C28" s="76">
        <v>6473</v>
      </c>
      <c r="D28" s="76">
        <v>6473</v>
      </c>
    </row>
    <row r="29" spans="1:4" x14ac:dyDescent="0.3">
      <c r="A29" s="75">
        <v>44374</v>
      </c>
      <c r="B29" s="76">
        <v>8591025</v>
      </c>
      <c r="C29" s="76">
        <v>3292</v>
      </c>
      <c r="D29" s="76">
        <v>3292</v>
      </c>
    </row>
    <row r="30" spans="1:4" x14ac:dyDescent="0.3">
      <c r="A30" s="75">
        <v>44375</v>
      </c>
      <c r="B30" s="76">
        <v>8597941</v>
      </c>
      <c r="C30" s="76">
        <v>6916</v>
      </c>
      <c r="D30" s="76">
        <v>6916</v>
      </c>
    </row>
    <row r="31" spans="1:4" x14ac:dyDescent="0.3">
      <c r="A31" s="75">
        <v>44376</v>
      </c>
      <c r="B31" s="76">
        <v>8604949</v>
      </c>
      <c r="C31" s="76">
        <v>7008</v>
      </c>
      <c r="D31" s="76">
        <v>7008</v>
      </c>
    </row>
    <row r="32" spans="1:4" x14ac:dyDescent="0.3">
      <c r="A32" s="75">
        <v>44377</v>
      </c>
      <c r="B32" s="76">
        <v>8616541</v>
      </c>
      <c r="C32" s="76">
        <v>11592</v>
      </c>
      <c r="D32" s="76">
        <v>11592</v>
      </c>
    </row>
    <row r="33" spans="1:4" x14ac:dyDescent="0.3">
      <c r="A33" s="77" t="s">
        <v>96</v>
      </c>
      <c r="B33" s="71"/>
      <c r="C33" s="71"/>
      <c r="D33" s="78">
        <f>SUM(D3:D32)</f>
        <v>226874</v>
      </c>
    </row>
    <row r="34" spans="1:4" x14ac:dyDescent="0.3">
      <c r="A34" s="77" t="s">
        <v>97</v>
      </c>
      <c r="B34" s="71"/>
      <c r="C34" s="71"/>
      <c r="D34" s="78">
        <f>ROUND(AVERAGE(D3:D32),0)</f>
        <v>7562</v>
      </c>
    </row>
  </sheetData>
  <mergeCells count="3">
    <mergeCell ref="A1:D1"/>
    <mergeCell ref="A33:C33"/>
    <mergeCell ref="A34:C34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CB69-9CFF-47E5-84C4-2DB4E67900C9}">
  <dimension ref="A1:Z35"/>
  <sheetViews>
    <sheetView workbookViewId="0">
      <selection activeCell="G34" sqref="G34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May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44317</v>
      </c>
      <c r="B3" s="76">
        <v>8190640</v>
      </c>
      <c r="C3" s="76">
        <v>4357</v>
      </c>
      <c r="D3" s="76">
        <v>4357</v>
      </c>
    </row>
    <row r="4" spans="1:4" x14ac:dyDescent="0.3">
      <c r="A4" s="75">
        <v>44318</v>
      </c>
      <c r="B4" s="76">
        <v>8191440</v>
      </c>
      <c r="C4" s="76">
        <v>800</v>
      </c>
      <c r="D4" s="76">
        <v>800</v>
      </c>
    </row>
    <row r="5" spans="1:4" x14ac:dyDescent="0.3">
      <c r="A5" s="75">
        <v>44319</v>
      </c>
      <c r="B5" s="76">
        <v>8198130</v>
      </c>
      <c r="C5" s="76">
        <v>6690</v>
      </c>
      <c r="D5" s="76">
        <v>6690</v>
      </c>
    </row>
    <row r="6" spans="1:4" x14ac:dyDescent="0.3">
      <c r="A6" s="75">
        <v>44320</v>
      </c>
      <c r="B6" s="76">
        <v>8204900</v>
      </c>
      <c r="C6" s="76">
        <v>6770</v>
      </c>
      <c r="D6" s="76">
        <v>6770</v>
      </c>
    </row>
    <row r="7" spans="1:4" x14ac:dyDescent="0.3">
      <c r="A7" s="75">
        <v>44321</v>
      </c>
      <c r="B7" s="76">
        <v>8216698</v>
      </c>
      <c r="C7" s="76">
        <v>11798</v>
      </c>
      <c r="D7" s="76">
        <v>11798</v>
      </c>
    </row>
    <row r="8" spans="1:4" x14ac:dyDescent="0.3">
      <c r="A8" s="75">
        <v>44322</v>
      </c>
      <c r="B8" s="76">
        <v>8227539</v>
      </c>
      <c r="C8" s="76">
        <v>10841</v>
      </c>
      <c r="D8" s="76">
        <v>10841</v>
      </c>
    </row>
    <row r="9" spans="1:4" x14ac:dyDescent="0.3">
      <c r="A9" s="75">
        <v>44323</v>
      </c>
      <c r="B9" s="76">
        <v>8236072</v>
      </c>
      <c r="C9" s="76">
        <v>8533</v>
      </c>
      <c r="D9" s="76">
        <v>8533</v>
      </c>
    </row>
    <row r="10" spans="1:4" x14ac:dyDescent="0.3">
      <c r="A10" s="75">
        <v>44324</v>
      </c>
      <c r="B10" s="76">
        <v>8237526</v>
      </c>
      <c r="C10" s="76">
        <v>1454</v>
      </c>
      <c r="D10" s="76">
        <v>1454</v>
      </c>
    </row>
    <row r="11" spans="1:4" x14ac:dyDescent="0.3">
      <c r="A11" s="75">
        <v>44325</v>
      </c>
      <c r="B11" s="76">
        <v>8240880</v>
      </c>
      <c r="C11" s="76">
        <v>3354</v>
      </c>
      <c r="D11" s="76">
        <v>3354</v>
      </c>
    </row>
    <row r="12" spans="1:4" x14ac:dyDescent="0.3">
      <c r="A12" s="75">
        <v>44326</v>
      </c>
      <c r="B12" s="76">
        <v>8247314</v>
      </c>
      <c r="C12" s="76">
        <v>6434</v>
      </c>
      <c r="D12" s="76">
        <v>6434</v>
      </c>
    </row>
    <row r="13" spans="1:4" x14ac:dyDescent="0.3">
      <c r="A13" s="75">
        <v>44327</v>
      </c>
      <c r="B13" s="76">
        <v>8255224</v>
      </c>
      <c r="C13" s="76">
        <v>7910</v>
      </c>
      <c r="D13" s="76">
        <v>7910</v>
      </c>
    </row>
    <row r="14" spans="1:4" x14ac:dyDescent="0.3">
      <c r="A14" s="75">
        <v>44328</v>
      </c>
      <c r="B14" s="76">
        <v>8266244</v>
      </c>
      <c r="C14" s="76">
        <v>11020</v>
      </c>
      <c r="D14" s="76">
        <v>11020</v>
      </c>
    </row>
    <row r="15" spans="1:4" x14ac:dyDescent="0.3">
      <c r="A15" s="75">
        <v>44329</v>
      </c>
      <c r="B15" s="76">
        <v>8275284</v>
      </c>
      <c r="C15" s="76">
        <v>9040</v>
      </c>
      <c r="D15" s="76">
        <v>9040</v>
      </c>
    </row>
    <row r="16" spans="1:4" x14ac:dyDescent="0.3">
      <c r="A16" s="75">
        <v>44330</v>
      </c>
      <c r="B16" s="76">
        <v>8285574</v>
      </c>
      <c r="C16" s="76">
        <v>10290</v>
      </c>
      <c r="D16" s="76">
        <v>10290</v>
      </c>
    </row>
    <row r="17" spans="1:4" x14ac:dyDescent="0.3">
      <c r="A17" s="75">
        <v>44331</v>
      </c>
      <c r="B17" s="76">
        <v>8287856</v>
      </c>
      <c r="C17" s="76">
        <v>2282</v>
      </c>
      <c r="D17" s="76">
        <v>2282</v>
      </c>
    </row>
    <row r="18" spans="1:4" x14ac:dyDescent="0.3">
      <c r="A18" s="75">
        <v>44332</v>
      </c>
      <c r="B18" s="76">
        <v>8288724</v>
      </c>
      <c r="C18" s="76">
        <v>868</v>
      </c>
      <c r="D18" s="76">
        <v>868</v>
      </c>
    </row>
    <row r="19" spans="1:4" x14ac:dyDescent="0.3">
      <c r="A19" s="75">
        <v>44333</v>
      </c>
      <c r="B19" s="76">
        <v>8296085</v>
      </c>
      <c r="C19" s="76">
        <v>7361</v>
      </c>
      <c r="D19" s="76">
        <v>7361</v>
      </c>
    </row>
    <row r="20" spans="1:4" x14ac:dyDescent="0.3">
      <c r="A20" s="75">
        <v>44334</v>
      </c>
      <c r="B20" s="76">
        <v>8306362</v>
      </c>
      <c r="C20" s="76">
        <v>10277</v>
      </c>
      <c r="D20" s="76">
        <v>10277</v>
      </c>
    </row>
    <row r="21" spans="1:4" x14ac:dyDescent="0.3">
      <c r="A21" s="75">
        <v>44335</v>
      </c>
      <c r="B21" s="76">
        <v>8317066</v>
      </c>
      <c r="C21" s="76">
        <v>10704</v>
      </c>
      <c r="D21" s="76">
        <v>10704</v>
      </c>
    </row>
    <row r="22" spans="1:4" x14ac:dyDescent="0.3">
      <c r="A22" s="75">
        <v>44336</v>
      </c>
      <c r="B22" s="76">
        <v>8328054</v>
      </c>
      <c r="C22" s="76">
        <v>10988</v>
      </c>
      <c r="D22" s="76">
        <v>10988</v>
      </c>
    </row>
    <row r="23" spans="1:4" x14ac:dyDescent="0.3">
      <c r="A23" s="75">
        <v>44337</v>
      </c>
      <c r="B23" s="76">
        <v>8334778</v>
      </c>
      <c r="C23" s="76">
        <v>6724</v>
      </c>
      <c r="D23" s="76">
        <v>6724</v>
      </c>
    </row>
    <row r="24" spans="1:4" x14ac:dyDescent="0.3">
      <c r="A24" s="75">
        <v>44338</v>
      </c>
      <c r="B24" s="76">
        <v>8340369</v>
      </c>
      <c r="C24" s="76">
        <v>5591</v>
      </c>
      <c r="D24" s="76">
        <v>5591</v>
      </c>
    </row>
    <row r="25" spans="1:4" x14ac:dyDescent="0.3">
      <c r="A25" s="75">
        <v>44339</v>
      </c>
      <c r="B25" s="76">
        <v>8341243</v>
      </c>
      <c r="C25" s="76">
        <v>874</v>
      </c>
      <c r="D25" s="76">
        <v>874</v>
      </c>
    </row>
    <row r="26" spans="1:4" x14ac:dyDescent="0.3">
      <c r="A26" s="75">
        <v>44340</v>
      </c>
      <c r="B26" s="76">
        <v>8341243</v>
      </c>
      <c r="C26" s="76">
        <v>0</v>
      </c>
      <c r="D26" s="76">
        <v>0</v>
      </c>
    </row>
    <row r="27" spans="1:4" x14ac:dyDescent="0.3">
      <c r="A27" s="75">
        <v>44341</v>
      </c>
      <c r="B27" s="76">
        <v>8348183</v>
      </c>
      <c r="C27" s="76">
        <v>6940</v>
      </c>
      <c r="D27" s="76">
        <v>6940</v>
      </c>
    </row>
    <row r="28" spans="1:4" x14ac:dyDescent="0.3">
      <c r="A28" s="75">
        <v>44342</v>
      </c>
      <c r="B28" s="76">
        <v>8358673</v>
      </c>
      <c r="C28" s="76">
        <v>10490</v>
      </c>
      <c r="D28" s="76">
        <v>10490</v>
      </c>
    </row>
    <row r="29" spans="1:4" x14ac:dyDescent="0.3">
      <c r="A29" s="75">
        <v>44343</v>
      </c>
      <c r="B29" s="76">
        <v>8367275</v>
      </c>
      <c r="C29" s="76">
        <v>8602</v>
      </c>
      <c r="D29" s="76">
        <v>8602</v>
      </c>
    </row>
    <row r="30" spans="1:4" x14ac:dyDescent="0.3">
      <c r="A30" s="75">
        <v>44344</v>
      </c>
      <c r="B30" s="76">
        <v>8378580</v>
      </c>
      <c r="C30" s="76">
        <v>11305</v>
      </c>
      <c r="D30" s="76">
        <v>11305</v>
      </c>
    </row>
    <row r="31" spans="1:4" x14ac:dyDescent="0.3">
      <c r="A31" s="75">
        <v>44345</v>
      </c>
      <c r="B31" s="76">
        <v>8382668</v>
      </c>
      <c r="C31" s="76">
        <v>4088</v>
      </c>
      <c r="D31" s="76">
        <v>4088</v>
      </c>
    </row>
    <row r="32" spans="1:4" x14ac:dyDescent="0.3">
      <c r="A32" s="75">
        <v>44346</v>
      </c>
      <c r="B32" s="76">
        <v>8383599</v>
      </c>
      <c r="C32" s="76">
        <v>931</v>
      </c>
      <c r="D32" s="76">
        <v>931</v>
      </c>
    </row>
    <row r="33" spans="1:4" x14ac:dyDescent="0.3">
      <c r="A33" s="75">
        <v>44347</v>
      </c>
      <c r="B33" s="76">
        <v>8389667</v>
      </c>
      <c r="C33" s="76">
        <v>6068</v>
      </c>
      <c r="D33" s="76">
        <v>6068</v>
      </c>
    </row>
    <row r="34" spans="1:4" x14ac:dyDescent="0.3">
      <c r="A34" s="77" t="s">
        <v>96</v>
      </c>
      <c r="B34" s="71"/>
      <c r="C34" s="71"/>
      <c r="D34" s="78">
        <f>SUM(D3:D33)</f>
        <v>203384</v>
      </c>
    </row>
    <row r="35" spans="1:4" x14ac:dyDescent="0.3">
      <c r="A35" s="77" t="s">
        <v>97</v>
      </c>
      <c r="B35" s="71"/>
      <c r="C35" s="71"/>
      <c r="D35" s="78">
        <f>ROUND(AVERAGE(D3:D33),0)</f>
        <v>6561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C4C5-0905-495C-A4C1-673BE034F535}">
  <dimension ref="A1:Z34"/>
  <sheetViews>
    <sheetView workbookViewId="0">
      <selection activeCell="A36" sqref="A36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April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44287</v>
      </c>
      <c r="B3" s="76">
        <v>7965027</v>
      </c>
      <c r="C3" s="76">
        <v>315</v>
      </c>
      <c r="D3" s="76">
        <v>315</v>
      </c>
    </row>
    <row r="4" spans="1:4" x14ac:dyDescent="0.3">
      <c r="A4" s="75">
        <v>44288</v>
      </c>
      <c r="B4" s="76">
        <v>7970645</v>
      </c>
      <c r="C4" s="76">
        <v>5618</v>
      </c>
      <c r="D4" s="76">
        <v>5618</v>
      </c>
    </row>
    <row r="5" spans="1:4" x14ac:dyDescent="0.3">
      <c r="A5" s="75">
        <v>44289</v>
      </c>
      <c r="B5" s="76">
        <v>7972483</v>
      </c>
      <c r="C5" s="76">
        <v>1838</v>
      </c>
      <c r="D5" s="76">
        <v>1838</v>
      </c>
    </row>
    <row r="6" spans="1:4" x14ac:dyDescent="0.3">
      <c r="A6" s="75">
        <v>44290</v>
      </c>
      <c r="B6" s="76">
        <v>7975400</v>
      </c>
      <c r="C6" s="76">
        <v>2917</v>
      </c>
      <c r="D6" s="76">
        <v>2917</v>
      </c>
    </row>
    <row r="7" spans="1:4" x14ac:dyDescent="0.3">
      <c r="A7" s="75">
        <v>44291</v>
      </c>
      <c r="B7" s="76">
        <v>7981254</v>
      </c>
      <c r="C7" s="76">
        <v>5854</v>
      </c>
      <c r="D7" s="76">
        <v>5854</v>
      </c>
    </row>
    <row r="8" spans="1:4" x14ac:dyDescent="0.3">
      <c r="A8" s="75">
        <v>44292</v>
      </c>
      <c r="B8" s="76">
        <v>7991501</v>
      </c>
      <c r="C8" s="76">
        <v>10247</v>
      </c>
      <c r="D8" s="76">
        <v>10247</v>
      </c>
    </row>
    <row r="9" spans="1:4" x14ac:dyDescent="0.3">
      <c r="A9" s="75">
        <v>44293</v>
      </c>
      <c r="B9" s="76">
        <v>8003904</v>
      </c>
      <c r="C9" s="76">
        <v>12403</v>
      </c>
      <c r="D9" s="76">
        <v>12403</v>
      </c>
    </row>
    <row r="10" spans="1:4" x14ac:dyDescent="0.3">
      <c r="A10" s="75">
        <v>44294</v>
      </c>
      <c r="B10" s="76">
        <v>8013052</v>
      </c>
      <c r="C10" s="76">
        <v>9148</v>
      </c>
      <c r="D10" s="76">
        <v>9148</v>
      </c>
    </row>
    <row r="11" spans="1:4" x14ac:dyDescent="0.3">
      <c r="A11" s="75">
        <v>44295</v>
      </c>
      <c r="B11" s="76">
        <v>8023450</v>
      </c>
      <c r="C11" s="76">
        <v>10398</v>
      </c>
      <c r="D11" s="76">
        <v>10398</v>
      </c>
    </row>
    <row r="12" spans="1:4" x14ac:dyDescent="0.3">
      <c r="A12" s="75">
        <v>44296</v>
      </c>
      <c r="B12" s="76">
        <v>8030033</v>
      </c>
      <c r="C12" s="76">
        <v>6583</v>
      </c>
      <c r="D12" s="76">
        <v>6583</v>
      </c>
    </row>
    <row r="13" spans="1:4" x14ac:dyDescent="0.3">
      <c r="A13" s="75">
        <v>44297</v>
      </c>
      <c r="B13" s="76">
        <v>8030033</v>
      </c>
      <c r="C13" s="76">
        <v>0</v>
      </c>
      <c r="D13" s="76">
        <v>0</v>
      </c>
    </row>
    <row r="14" spans="1:4" x14ac:dyDescent="0.3">
      <c r="A14" s="75">
        <v>44298</v>
      </c>
      <c r="B14" s="76">
        <v>8037522</v>
      </c>
      <c r="C14" s="76">
        <v>7489</v>
      </c>
      <c r="D14" s="76">
        <v>7489</v>
      </c>
    </row>
    <row r="15" spans="1:4" x14ac:dyDescent="0.3">
      <c r="A15" s="75">
        <v>44299</v>
      </c>
      <c r="B15" s="76">
        <v>8045964</v>
      </c>
      <c r="C15" s="76">
        <v>8442</v>
      </c>
      <c r="D15" s="76">
        <v>8442</v>
      </c>
    </row>
    <row r="16" spans="1:4" x14ac:dyDescent="0.3">
      <c r="A16" s="75">
        <v>44300</v>
      </c>
      <c r="B16" s="76">
        <v>8058720</v>
      </c>
      <c r="C16" s="76">
        <v>12756</v>
      </c>
      <c r="D16" s="76">
        <v>12756</v>
      </c>
    </row>
    <row r="17" spans="1:4" x14ac:dyDescent="0.3">
      <c r="A17" s="75">
        <v>44301</v>
      </c>
      <c r="B17" s="76">
        <v>8069507</v>
      </c>
      <c r="C17" s="76">
        <v>10787</v>
      </c>
      <c r="D17" s="76">
        <v>10787</v>
      </c>
    </row>
    <row r="18" spans="1:4" x14ac:dyDescent="0.3">
      <c r="A18" s="75">
        <v>44302</v>
      </c>
      <c r="B18" s="76">
        <v>8080889</v>
      </c>
      <c r="C18" s="76">
        <v>11382</v>
      </c>
      <c r="D18" s="76">
        <v>11382</v>
      </c>
    </row>
    <row r="19" spans="1:4" x14ac:dyDescent="0.3">
      <c r="A19" s="75">
        <v>44303</v>
      </c>
      <c r="B19" s="76">
        <v>8083234</v>
      </c>
      <c r="C19" s="76">
        <v>2345</v>
      </c>
      <c r="D19" s="76">
        <v>2345</v>
      </c>
    </row>
    <row r="20" spans="1:4" x14ac:dyDescent="0.3">
      <c r="A20" s="75">
        <v>44304</v>
      </c>
      <c r="B20" s="76">
        <v>8087445</v>
      </c>
      <c r="C20" s="76">
        <v>4211</v>
      </c>
      <c r="D20" s="76">
        <v>4211</v>
      </c>
    </row>
    <row r="21" spans="1:4" x14ac:dyDescent="0.3">
      <c r="A21" s="75">
        <v>44305</v>
      </c>
      <c r="B21" s="76">
        <v>8093765</v>
      </c>
      <c r="C21" s="76">
        <v>6320</v>
      </c>
      <c r="D21" s="76">
        <v>6320</v>
      </c>
    </row>
    <row r="22" spans="1:4" x14ac:dyDescent="0.3">
      <c r="A22" s="75">
        <v>44306</v>
      </c>
      <c r="B22" s="76">
        <v>8101989</v>
      </c>
      <c r="C22" s="76">
        <v>8224</v>
      </c>
      <c r="D22" s="76">
        <v>8224</v>
      </c>
    </row>
    <row r="23" spans="1:4" x14ac:dyDescent="0.3">
      <c r="A23" s="75">
        <v>44307</v>
      </c>
      <c r="B23" s="76">
        <v>8112862</v>
      </c>
      <c r="C23" s="76">
        <v>10873</v>
      </c>
      <c r="D23" s="76">
        <v>10873</v>
      </c>
    </row>
    <row r="24" spans="1:4" x14ac:dyDescent="0.3">
      <c r="A24" s="75">
        <v>44308</v>
      </c>
      <c r="B24" s="76">
        <v>8124040</v>
      </c>
      <c r="C24" s="76">
        <v>11178</v>
      </c>
      <c r="D24" s="76">
        <v>11178</v>
      </c>
    </row>
    <row r="25" spans="1:4" x14ac:dyDescent="0.3">
      <c r="A25" s="75">
        <v>44309</v>
      </c>
      <c r="B25" s="76">
        <v>8136019</v>
      </c>
      <c r="C25" s="76">
        <v>11979</v>
      </c>
      <c r="D25" s="76">
        <v>11979</v>
      </c>
    </row>
    <row r="26" spans="1:4" x14ac:dyDescent="0.3">
      <c r="A26" s="75">
        <v>44310</v>
      </c>
      <c r="B26" s="76">
        <v>8141781</v>
      </c>
      <c r="C26" s="76">
        <v>5762</v>
      </c>
      <c r="D26" s="76">
        <v>5762</v>
      </c>
    </row>
    <row r="27" spans="1:4" x14ac:dyDescent="0.3">
      <c r="A27" s="75">
        <v>44311</v>
      </c>
      <c r="B27" s="76">
        <v>8142789</v>
      </c>
      <c r="C27" s="76">
        <v>1008</v>
      </c>
      <c r="D27" s="76">
        <v>1008</v>
      </c>
    </row>
    <row r="28" spans="1:4" x14ac:dyDescent="0.3">
      <c r="A28" s="75">
        <v>44312</v>
      </c>
      <c r="B28" s="76">
        <v>8149485</v>
      </c>
      <c r="C28" s="76">
        <v>6696</v>
      </c>
      <c r="D28" s="76">
        <v>6696</v>
      </c>
    </row>
    <row r="29" spans="1:4" x14ac:dyDescent="0.3">
      <c r="A29" s="75">
        <v>44313</v>
      </c>
      <c r="B29" s="76">
        <v>8157281</v>
      </c>
      <c r="C29" s="76">
        <v>7796</v>
      </c>
      <c r="D29" s="76">
        <v>7796</v>
      </c>
    </row>
    <row r="30" spans="1:4" x14ac:dyDescent="0.3">
      <c r="A30" s="75">
        <v>44314</v>
      </c>
      <c r="B30" s="76">
        <v>8167982</v>
      </c>
      <c r="C30" s="76">
        <v>10701</v>
      </c>
      <c r="D30" s="76">
        <v>10701</v>
      </c>
    </row>
    <row r="31" spans="1:4" x14ac:dyDescent="0.3">
      <c r="A31" s="75">
        <v>44315</v>
      </c>
      <c r="B31" s="76">
        <v>8178069</v>
      </c>
      <c r="C31" s="76">
        <v>10087</v>
      </c>
      <c r="D31" s="76">
        <v>10087</v>
      </c>
    </row>
    <row r="32" spans="1:4" x14ac:dyDescent="0.3">
      <c r="A32" s="75">
        <v>44316</v>
      </c>
      <c r="B32" s="76">
        <v>8186283</v>
      </c>
      <c r="C32" s="76">
        <v>8214</v>
      </c>
      <c r="D32" s="76">
        <v>8214</v>
      </c>
    </row>
    <row r="33" spans="1:4" x14ac:dyDescent="0.3">
      <c r="A33" s="77" t="s">
        <v>96</v>
      </c>
      <c r="B33" s="71"/>
      <c r="C33" s="71"/>
      <c r="D33" s="78">
        <f>SUM(D3:D32)</f>
        <v>221571</v>
      </c>
    </row>
    <row r="34" spans="1:4" x14ac:dyDescent="0.3">
      <c r="A34" s="77" t="s">
        <v>97</v>
      </c>
      <c r="B34" s="71"/>
      <c r="C34" s="71"/>
      <c r="D34" s="78">
        <f>ROUND(AVERAGE(D3:D32),0)</f>
        <v>7386</v>
      </c>
    </row>
  </sheetData>
  <mergeCells count="3">
    <mergeCell ref="A1:D1"/>
    <mergeCell ref="A33:C33"/>
    <mergeCell ref="A34:C3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AEB7-E346-4CA0-B49E-994AA84399CA}">
  <dimension ref="A1:Z35"/>
  <sheetViews>
    <sheetView topLeftCell="A7" workbookViewId="0">
      <selection activeCell="B42" sqref="B42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March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44256</v>
      </c>
      <c r="B3" s="76">
        <v>7738888</v>
      </c>
      <c r="C3" s="76">
        <v>7332</v>
      </c>
      <c r="D3" s="76">
        <v>7332</v>
      </c>
    </row>
    <row r="4" spans="1:4" x14ac:dyDescent="0.3">
      <c r="A4" s="75">
        <v>44257</v>
      </c>
      <c r="B4" s="76">
        <v>7747916</v>
      </c>
      <c r="C4" s="76">
        <v>9028</v>
      </c>
      <c r="D4" s="76">
        <v>9028</v>
      </c>
    </row>
    <row r="5" spans="1:4" x14ac:dyDescent="0.3">
      <c r="A5" s="75">
        <v>44258</v>
      </c>
      <c r="B5" s="76">
        <v>7758222</v>
      </c>
      <c r="C5" s="76">
        <v>10306</v>
      </c>
      <c r="D5" s="76">
        <v>10306</v>
      </c>
    </row>
    <row r="6" spans="1:4" x14ac:dyDescent="0.3">
      <c r="A6" s="75">
        <v>44259</v>
      </c>
      <c r="B6" s="76">
        <v>7767709</v>
      </c>
      <c r="C6" s="76">
        <v>9487</v>
      </c>
      <c r="D6" s="76">
        <v>9487</v>
      </c>
    </row>
    <row r="7" spans="1:4" x14ac:dyDescent="0.3">
      <c r="A7" s="75">
        <v>44260</v>
      </c>
      <c r="B7" s="76">
        <v>7777585</v>
      </c>
      <c r="C7" s="76">
        <v>9876</v>
      </c>
      <c r="D7" s="76">
        <v>9876</v>
      </c>
    </row>
    <row r="8" spans="1:4" x14ac:dyDescent="0.3">
      <c r="A8" s="75">
        <v>44261</v>
      </c>
      <c r="B8" s="76">
        <v>7784065</v>
      </c>
      <c r="C8" s="76">
        <v>6480</v>
      </c>
      <c r="D8" s="76">
        <v>6480</v>
      </c>
    </row>
    <row r="9" spans="1:4" x14ac:dyDescent="0.3">
      <c r="A9" s="75">
        <v>44262</v>
      </c>
      <c r="B9" s="76">
        <v>7788413</v>
      </c>
      <c r="C9" s="76">
        <v>4348</v>
      </c>
      <c r="D9" s="76">
        <v>4348</v>
      </c>
    </row>
    <row r="10" spans="1:4" x14ac:dyDescent="0.3">
      <c r="A10" s="75">
        <v>44263</v>
      </c>
      <c r="B10" s="76">
        <v>7793111</v>
      </c>
      <c r="C10" s="76">
        <v>4698</v>
      </c>
      <c r="D10" s="76">
        <v>4698</v>
      </c>
    </row>
    <row r="11" spans="1:4" x14ac:dyDescent="0.3">
      <c r="A11" s="75">
        <v>44264</v>
      </c>
      <c r="B11" s="76">
        <v>7803140</v>
      </c>
      <c r="C11" s="76">
        <v>10029</v>
      </c>
      <c r="D11" s="76">
        <v>10029</v>
      </c>
    </row>
    <row r="12" spans="1:4" x14ac:dyDescent="0.3">
      <c r="A12" s="75">
        <v>44265</v>
      </c>
      <c r="B12" s="76">
        <v>7813360</v>
      </c>
      <c r="C12" s="76">
        <v>10220</v>
      </c>
      <c r="D12" s="76">
        <v>10220</v>
      </c>
    </row>
    <row r="13" spans="1:4" x14ac:dyDescent="0.3">
      <c r="A13" s="75">
        <v>44266</v>
      </c>
      <c r="B13" s="76">
        <v>7825771</v>
      </c>
      <c r="C13" s="76">
        <v>12411</v>
      </c>
      <c r="D13" s="76">
        <v>12411</v>
      </c>
    </row>
    <row r="14" spans="1:4" x14ac:dyDescent="0.3">
      <c r="A14" s="75">
        <v>44267</v>
      </c>
      <c r="B14" s="76">
        <v>7837361</v>
      </c>
      <c r="C14" s="76">
        <v>11590</v>
      </c>
      <c r="D14" s="76">
        <v>11590</v>
      </c>
    </row>
    <row r="15" spans="1:4" x14ac:dyDescent="0.3">
      <c r="A15" s="75">
        <v>44268</v>
      </c>
      <c r="B15" s="76">
        <v>7840987</v>
      </c>
      <c r="C15" s="76">
        <v>3626</v>
      </c>
      <c r="D15" s="76">
        <v>3626</v>
      </c>
    </row>
    <row r="16" spans="1:4" x14ac:dyDescent="0.3">
      <c r="A16" s="75">
        <v>44269</v>
      </c>
      <c r="B16" s="76">
        <v>7843486</v>
      </c>
      <c r="C16" s="76">
        <v>2499</v>
      </c>
      <c r="D16" s="76">
        <v>2499</v>
      </c>
    </row>
    <row r="17" spans="1:4" x14ac:dyDescent="0.3">
      <c r="A17" s="75">
        <v>44270</v>
      </c>
      <c r="B17" s="76">
        <v>7853257</v>
      </c>
      <c r="C17" s="76">
        <v>9771</v>
      </c>
      <c r="D17" s="76">
        <v>9771</v>
      </c>
    </row>
    <row r="18" spans="1:4" x14ac:dyDescent="0.3">
      <c r="A18" s="75">
        <v>44271</v>
      </c>
      <c r="B18" s="76">
        <v>7863024</v>
      </c>
      <c r="C18" s="76">
        <v>9767</v>
      </c>
      <c r="D18" s="76">
        <v>9767</v>
      </c>
    </row>
    <row r="19" spans="1:4" x14ac:dyDescent="0.3">
      <c r="A19" s="75">
        <v>44272</v>
      </c>
      <c r="B19" s="76">
        <v>7872904</v>
      </c>
      <c r="C19" s="76">
        <v>9880</v>
      </c>
      <c r="D19" s="76">
        <v>9880</v>
      </c>
    </row>
    <row r="20" spans="1:4" x14ac:dyDescent="0.3">
      <c r="A20" s="75">
        <v>44273</v>
      </c>
      <c r="B20" s="76">
        <v>7883310</v>
      </c>
      <c r="C20" s="76">
        <v>10406</v>
      </c>
      <c r="D20" s="76">
        <v>10406</v>
      </c>
    </row>
    <row r="21" spans="1:4" x14ac:dyDescent="0.3">
      <c r="A21" s="75">
        <v>44274</v>
      </c>
      <c r="B21" s="76">
        <v>7893601</v>
      </c>
      <c r="C21" s="76">
        <v>10291</v>
      </c>
      <c r="D21" s="76">
        <v>10291</v>
      </c>
    </row>
    <row r="22" spans="1:4" x14ac:dyDescent="0.3">
      <c r="A22" s="75">
        <v>44275</v>
      </c>
      <c r="B22" s="76">
        <v>7899286</v>
      </c>
      <c r="C22" s="76">
        <v>5685</v>
      </c>
      <c r="D22" s="76">
        <v>5685</v>
      </c>
    </row>
    <row r="23" spans="1:4" x14ac:dyDescent="0.3">
      <c r="A23" s="75">
        <v>44276</v>
      </c>
      <c r="B23" s="76">
        <v>7902756</v>
      </c>
      <c r="C23" s="76">
        <v>3470</v>
      </c>
      <c r="D23" s="76">
        <v>3470</v>
      </c>
    </row>
    <row r="24" spans="1:4" x14ac:dyDescent="0.3">
      <c r="A24" s="75">
        <v>44277</v>
      </c>
      <c r="B24" s="76">
        <v>7910084</v>
      </c>
      <c r="C24" s="76">
        <v>7328</v>
      </c>
      <c r="D24" s="76">
        <v>7328</v>
      </c>
    </row>
    <row r="25" spans="1:4" x14ac:dyDescent="0.3">
      <c r="A25" s="75">
        <v>44278</v>
      </c>
      <c r="B25" s="76">
        <v>7921327</v>
      </c>
      <c r="C25" s="76">
        <v>11243</v>
      </c>
      <c r="D25" s="76">
        <v>11243</v>
      </c>
    </row>
    <row r="26" spans="1:4" x14ac:dyDescent="0.3">
      <c r="A26" s="75">
        <v>44279</v>
      </c>
      <c r="B26" s="76">
        <v>7929919</v>
      </c>
      <c r="C26" s="76">
        <v>8592</v>
      </c>
      <c r="D26" s="76">
        <v>8592</v>
      </c>
    </row>
    <row r="27" spans="1:4" x14ac:dyDescent="0.3">
      <c r="A27" s="75">
        <v>44280</v>
      </c>
      <c r="B27" s="76">
        <v>7942267</v>
      </c>
      <c r="C27" s="76">
        <v>12348</v>
      </c>
      <c r="D27" s="76">
        <v>12348</v>
      </c>
    </row>
    <row r="28" spans="1:4" x14ac:dyDescent="0.3">
      <c r="A28" s="75">
        <v>44281</v>
      </c>
      <c r="B28" s="76">
        <v>7950522</v>
      </c>
      <c r="C28" s="76">
        <v>8255</v>
      </c>
      <c r="D28" s="76">
        <v>8255</v>
      </c>
    </row>
    <row r="29" spans="1:4" x14ac:dyDescent="0.3">
      <c r="A29" s="75">
        <v>44282</v>
      </c>
      <c r="B29" s="76">
        <v>7955803</v>
      </c>
      <c r="C29" s="76">
        <v>5281</v>
      </c>
      <c r="D29" s="76">
        <v>5281</v>
      </c>
    </row>
    <row r="30" spans="1:4" x14ac:dyDescent="0.3">
      <c r="A30" s="75">
        <v>44283</v>
      </c>
      <c r="B30" s="76">
        <v>7957656</v>
      </c>
      <c r="C30" s="76">
        <v>1853</v>
      </c>
      <c r="D30" s="76">
        <v>1853</v>
      </c>
    </row>
    <row r="31" spans="1:4" x14ac:dyDescent="0.3">
      <c r="A31" s="75">
        <v>44284</v>
      </c>
      <c r="B31" s="76">
        <v>7960707</v>
      </c>
      <c r="C31" s="76">
        <v>3051</v>
      </c>
      <c r="D31" s="76">
        <v>3051</v>
      </c>
    </row>
    <row r="32" spans="1:4" x14ac:dyDescent="0.3">
      <c r="A32" s="75">
        <v>44285</v>
      </c>
      <c r="B32" s="76">
        <v>7963791</v>
      </c>
      <c r="C32" s="76">
        <v>3084</v>
      </c>
      <c r="D32" s="76">
        <v>3084</v>
      </c>
    </row>
    <row r="33" spans="1:4" x14ac:dyDescent="0.3">
      <c r="A33" s="75">
        <v>44286</v>
      </c>
      <c r="B33" s="76">
        <v>7964712</v>
      </c>
      <c r="C33" s="76">
        <v>921</v>
      </c>
      <c r="D33" s="76">
        <v>921</v>
      </c>
    </row>
    <row r="34" spans="1:4" x14ac:dyDescent="0.3">
      <c r="A34" s="77" t="s">
        <v>96</v>
      </c>
      <c r="B34" s="71"/>
      <c r="C34" s="71"/>
      <c r="D34" s="78">
        <f>SUM(D3:D33)</f>
        <v>233156</v>
      </c>
    </row>
    <row r="35" spans="1:4" x14ac:dyDescent="0.3">
      <c r="A35" s="77" t="s">
        <v>97</v>
      </c>
      <c r="B35" s="71"/>
      <c r="C35" s="71"/>
      <c r="D35" s="78">
        <f>ROUND(AVERAGE(D3:D33),0)</f>
        <v>7521</v>
      </c>
    </row>
  </sheetData>
  <mergeCells count="3">
    <mergeCell ref="A1:D1"/>
    <mergeCell ref="A34:C34"/>
    <mergeCell ref="A35:C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1934-4EB5-4146-A0EB-B73166F4BAB4}">
  <dimension ref="A2:J12"/>
  <sheetViews>
    <sheetView workbookViewId="0">
      <selection activeCell="F35" sqref="F35"/>
    </sheetView>
  </sheetViews>
  <sheetFormatPr defaultColWidth="9.28515625" defaultRowHeight="15" x14ac:dyDescent="0.25"/>
  <cols>
    <col min="1" max="1" width="16.7109375" customWidth="1"/>
    <col min="2" max="6" width="7.7109375" customWidth="1"/>
    <col min="7" max="7" width="10.7109375" customWidth="1"/>
    <col min="8" max="8" width="8.5703125" customWidth="1"/>
    <col min="9" max="9" width="9.85546875" bestFit="1" customWidth="1"/>
    <col min="10" max="10" width="5" bestFit="1" customWidth="1"/>
    <col min="12" max="12" width="12.7109375" customWidth="1"/>
    <col min="14" max="14" width="10.28515625" customWidth="1"/>
    <col min="15" max="15" width="12.42578125" customWidth="1"/>
  </cols>
  <sheetData>
    <row r="2" spans="1:10" ht="18.75" customHeight="1" x14ac:dyDescent="0.25">
      <c r="A2" s="14" t="s">
        <v>33</v>
      </c>
      <c r="B2" s="32" t="s">
        <v>84</v>
      </c>
      <c r="C2" s="32"/>
      <c r="D2" s="32"/>
      <c r="E2" s="32"/>
      <c r="F2" s="32"/>
      <c r="G2" s="32"/>
      <c r="H2" s="32"/>
    </row>
    <row r="3" spans="1:10" x14ac:dyDescent="0.25">
      <c r="A3" s="14"/>
      <c r="B3" s="69" t="s">
        <v>3</v>
      </c>
      <c r="C3" s="69" t="s">
        <v>39</v>
      </c>
      <c r="D3" s="69" t="s">
        <v>49</v>
      </c>
      <c r="E3" s="69" t="s">
        <v>50</v>
      </c>
      <c r="F3" s="59" t="s">
        <v>51</v>
      </c>
      <c r="G3" s="59" t="s">
        <v>85</v>
      </c>
      <c r="H3" s="59"/>
    </row>
    <row r="4" spans="1:10" x14ac:dyDescent="0.25">
      <c r="A4" s="14"/>
      <c r="B4" s="69"/>
      <c r="C4" s="69"/>
      <c r="D4" s="69"/>
      <c r="E4" s="69"/>
      <c r="F4" s="59"/>
      <c r="G4" s="33" t="s">
        <v>86</v>
      </c>
      <c r="H4" s="33" t="s">
        <v>87</v>
      </c>
      <c r="I4" t="s">
        <v>88</v>
      </c>
      <c r="J4">
        <v>0.82</v>
      </c>
    </row>
    <row r="5" spans="1:10" x14ac:dyDescent="0.25">
      <c r="A5" s="19" t="s">
        <v>1</v>
      </c>
      <c r="B5" s="20" t="s">
        <v>43</v>
      </c>
      <c r="C5" s="20" t="s">
        <v>2</v>
      </c>
      <c r="D5" s="20" t="s">
        <v>2</v>
      </c>
      <c r="E5" s="20" t="s">
        <v>2</v>
      </c>
      <c r="F5" s="9" t="s">
        <v>2</v>
      </c>
      <c r="G5" s="9" t="s">
        <v>89</v>
      </c>
      <c r="H5" s="9" t="s">
        <v>89</v>
      </c>
    </row>
    <row r="6" spans="1:10" x14ac:dyDescent="0.25">
      <c r="A6" s="19" t="s">
        <v>42</v>
      </c>
      <c r="B6" s="34"/>
      <c r="C6" s="34"/>
      <c r="D6" s="34"/>
      <c r="E6" s="34"/>
      <c r="F6" s="34"/>
      <c r="G6" s="34"/>
      <c r="H6" s="34"/>
    </row>
    <row r="7" spans="1:10" x14ac:dyDescent="0.25">
      <c r="A7" s="24">
        <v>45511</v>
      </c>
      <c r="B7" s="25">
        <v>6.52</v>
      </c>
      <c r="C7" s="26">
        <v>0.5</v>
      </c>
      <c r="D7" s="26">
        <v>0.1</v>
      </c>
      <c r="E7" s="25">
        <v>2.88</v>
      </c>
      <c r="F7" s="35">
        <v>0.3</v>
      </c>
      <c r="G7" s="35">
        <v>3.07</v>
      </c>
      <c r="H7" s="35">
        <f t="shared" ref="H7:H9" si="0">G7-J$4</f>
        <v>2.25</v>
      </c>
    </row>
    <row r="8" spans="1:10" x14ac:dyDescent="0.25">
      <c r="A8" s="24">
        <v>45609</v>
      </c>
      <c r="B8" s="25">
        <v>7.35</v>
      </c>
      <c r="C8" s="26">
        <v>0.5</v>
      </c>
      <c r="D8" s="26">
        <v>0.1</v>
      </c>
      <c r="E8" s="25">
        <v>3.14</v>
      </c>
      <c r="F8" s="35">
        <v>0.3</v>
      </c>
      <c r="G8" s="35">
        <v>3.39</v>
      </c>
      <c r="H8" s="35">
        <f t="shared" si="0"/>
        <v>2.5700000000000003</v>
      </c>
    </row>
    <row r="9" spans="1:10" x14ac:dyDescent="0.25">
      <c r="A9" s="24">
        <v>45693</v>
      </c>
      <c r="B9" s="25">
        <v>7.06</v>
      </c>
      <c r="C9" s="26">
        <v>0.5</v>
      </c>
      <c r="D9" s="26">
        <v>0.1</v>
      </c>
      <c r="E9" s="25">
        <v>2.5499999999999998</v>
      </c>
      <c r="F9" s="35">
        <v>0.3</v>
      </c>
      <c r="G9" s="35">
        <v>2.88</v>
      </c>
      <c r="H9" s="35">
        <f t="shared" si="0"/>
        <v>2.06</v>
      </c>
    </row>
    <row r="10" spans="1:10" x14ac:dyDescent="0.25">
      <c r="A10" s="24">
        <v>45791</v>
      </c>
      <c r="B10" s="25">
        <v>7.2</v>
      </c>
      <c r="C10" s="26">
        <v>0.5</v>
      </c>
      <c r="D10" s="26">
        <v>0.1</v>
      </c>
      <c r="E10" s="25">
        <v>2.36</v>
      </c>
      <c r="F10" s="35">
        <v>0.3</v>
      </c>
      <c r="G10" s="35"/>
      <c r="H10" s="35"/>
    </row>
    <row r="11" spans="1:10" x14ac:dyDescent="0.25">
      <c r="A11" s="28" t="s">
        <v>45</v>
      </c>
      <c r="B11" s="29">
        <f ca="1">IFERROR(AVERAGE(OFFSET(B5,2,0):OFFSET(B11,-1,0)),"-")</f>
        <v>7.0324999999999998</v>
      </c>
      <c r="C11" s="30">
        <f ca="1">IFERROR(AVERAGE(OFFSET(C5,2,0):OFFSET(C11,-1,0)),"-")</f>
        <v>0.5</v>
      </c>
      <c r="D11" s="30">
        <f ca="1">IFERROR(AVERAGE(OFFSET(D5,2,0):OFFSET(D11,-1,0)),"-")</f>
        <v>0.1</v>
      </c>
      <c r="E11" s="29">
        <f ca="1">IFERROR(AVERAGE(OFFSET(E5,2,0):OFFSET(E11,-1,0)),"-")</f>
        <v>2.7324999999999999</v>
      </c>
      <c r="F11" s="29">
        <f ca="1">IFERROR(AVERAGE(OFFSET(F5,2,0):OFFSET(F11,-1,0)),"-")</f>
        <v>0.3</v>
      </c>
      <c r="G11" s="29">
        <f ca="1">IFERROR(AVERAGE(OFFSET(G5,2,0):OFFSET(G11,-1,0)),"-")</f>
        <v>3.1133333333333333</v>
      </c>
      <c r="H11" s="29">
        <f ca="1">IFERROR(AVERAGE(OFFSET(H5,2,0):OFFSET(H11,-1,0)),"-")</f>
        <v>2.2933333333333334</v>
      </c>
    </row>
    <row r="12" spans="1:10" x14ac:dyDescent="0.25">
      <c r="A12" s="28" t="s">
        <v>46</v>
      </c>
      <c r="B12" s="29">
        <f ca="1">IFERROR(MEDIAN(OFFSET(B5,2,0):OFFSET(B12,-2,0)),"-")</f>
        <v>7.13</v>
      </c>
      <c r="C12" s="30">
        <f ca="1">IFERROR(MEDIAN(OFFSET(C5,2,0):OFFSET(C12,-2,0)),"-")</f>
        <v>0.5</v>
      </c>
      <c r="D12" s="30">
        <f ca="1">IFERROR(MEDIAN(OFFSET(D5,2,0):OFFSET(D12,-2,0)),"-")</f>
        <v>0.1</v>
      </c>
      <c r="E12" s="29">
        <f ca="1">IFERROR(MEDIAN(OFFSET(E5,2,0):OFFSET(E12,-2,0)),"-")</f>
        <v>2.7149999999999999</v>
      </c>
      <c r="F12" s="29">
        <f ca="1">IFERROR(MEDIAN(OFFSET(F5,2,0):OFFSET(F12,-2,0)),"-")</f>
        <v>0.3</v>
      </c>
      <c r="G12" s="29">
        <f ca="1">IFERROR(MEDIAN(OFFSET(G5,2,0):OFFSET(G12,-2,0)),"-")</f>
        <v>3.07</v>
      </c>
      <c r="H12" s="29">
        <f ca="1">IFERROR(MEDIAN(OFFSET(H5,2,0):OFFSET(H12,-2,0)),"-")</f>
        <v>2.25</v>
      </c>
    </row>
  </sheetData>
  <mergeCells count="9">
    <mergeCell ref="B6:H6"/>
    <mergeCell ref="A2:A4"/>
    <mergeCell ref="B2:H2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72E9-07BE-4605-91E5-2E48BDC3B96F}">
  <dimension ref="A1:Z32"/>
  <sheetViews>
    <sheetView workbookViewId="0">
      <selection sqref="A1:D32"/>
    </sheetView>
  </sheetViews>
  <sheetFormatPr defaultRowHeight="15.75" x14ac:dyDescent="0.3"/>
  <cols>
    <col min="1" max="1" width="16.5703125" style="79" customWidth="1"/>
    <col min="2" max="2" width="20.85546875" style="72" customWidth="1"/>
    <col min="3" max="3" width="20.85546875" style="72" hidden="1" customWidth="1"/>
    <col min="4" max="4" width="20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February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44228</v>
      </c>
      <c r="B3" s="76">
        <v>7563027</v>
      </c>
      <c r="C3" s="76">
        <v>8204</v>
      </c>
      <c r="D3" s="76">
        <v>8204</v>
      </c>
    </row>
    <row r="4" spans="1:4" x14ac:dyDescent="0.3">
      <c r="A4" s="75">
        <v>44229</v>
      </c>
      <c r="B4" s="76">
        <v>7571753</v>
      </c>
      <c r="C4" s="76">
        <v>8726</v>
      </c>
      <c r="D4" s="76">
        <v>8726</v>
      </c>
    </row>
    <row r="5" spans="1:4" x14ac:dyDescent="0.3">
      <c r="A5" s="75">
        <v>44230</v>
      </c>
      <c r="B5" s="76">
        <v>7580293</v>
      </c>
      <c r="C5" s="76">
        <v>8540</v>
      </c>
      <c r="D5" s="76">
        <v>8540</v>
      </c>
    </row>
    <row r="6" spans="1:4" x14ac:dyDescent="0.3">
      <c r="A6" s="75">
        <v>44231</v>
      </c>
      <c r="B6" s="76">
        <v>7590738</v>
      </c>
      <c r="C6" s="76">
        <v>10445</v>
      </c>
      <c r="D6" s="76">
        <v>10445</v>
      </c>
    </row>
    <row r="7" spans="1:4" x14ac:dyDescent="0.3">
      <c r="A7" s="75">
        <v>44232</v>
      </c>
      <c r="B7" s="76">
        <v>7597832</v>
      </c>
      <c r="C7" s="76">
        <v>7094</v>
      </c>
      <c r="D7" s="76">
        <v>7094</v>
      </c>
    </row>
    <row r="8" spans="1:4" x14ac:dyDescent="0.3">
      <c r="A8" s="75">
        <v>44233</v>
      </c>
      <c r="B8" s="76">
        <v>7600195</v>
      </c>
      <c r="C8" s="76">
        <v>2363</v>
      </c>
      <c r="D8" s="76">
        <v>2363</v>
      </c>
    </row>
    <row r="9" spans="1:4" x14ac:dyDescent="0.3">
      <c r="A9" s="75">
        <v>44234</v>
      </c>
      <c r="B9" s="76">
        <v>7603017</v>
      </c>
      <c r="C9" s="76">
        <v>2822</v>
      </c>
      <c r="D9" s="76">
        <v>2822</v>
      </c>
    </row>
    <row r="10" spans="1:4" x14ac:dyDescent="0.3">
      <c r="A10" s="75">
        <v>44235</v>
      </c>
      <c r="B10" s="76">
        <v>7611684</v>
      </c>
      <c r="C10" s="76">
        <v>8667</v>
      </c>
      <c r="D10" s="76">
        <v>8667</v>
      </c>
    </row>
    <row r="11" spans="1:4" x14ac:dyDescent="0.3">
      <c r="A11" s="75">
        <v>44236</v>
      </c>
      <c r="B11" s="76">
        <v>7619954</v>
      </c>
      <c r="C11" s="76">
        <v>8270</v>
      </c>
      <c r="D11" s="76">
        <v>8270</v>
      </c>
    </row>
    <row r="12" spans="1:4" x14ac:dyDescent="0.3">
      <c r="A12" s="75">
        <v>44237</v>
      </c>
      <c r="B12" s="76">
        <v>7626922</v>
      </c>
      <c r="C12" s="76">
        <v>6968</v>
      </c>
      <c r="D12" s="76">
        <v>6968</v>
      </c>
    </row>
    <row r="13" spans="1:4" x14ac:dyDescent="0.3">
      <c r="A13" s="75">
        <v>44238</v>
      </c>
      <c r="B13" s="76">
        <v>7635466</v>
      </c>
      <c r="C13" s="76">
        <v>8544</v>
      </c>
      <c r="D13" s="76">
        <v>8544</v>
      </c>
    </row>
    <row r="14" spans="1:4" x14ac:dyDescent="0.3">
      <c r="A14" s="75">
        <v>44239</v>
      </c>
      <c r="B14" s="76">
        <v>7643594</v>
      </c>
      <c r="C14" s="76">
        <v>8128</v>
      </c>
      <c r="D14" s="76">
        <v>8128</v>
      </c>
    </row>
    <row r="15" spans="1:4" x14ac:dyDescent="0.3">
      <c r="A15" s="75">
        <v>44240</v>
      </c>
      <c r="B15" s="76">
        <v>7646279</v>
      </c>
      <c r="C15" s="76">
        <v>2685</v>
      </c>
      <c r="D15" s="76">
        <v>2685</v>
      </c>
    </row>
    <row r="16" spans="1:4" x14ac:dyDescent="0.3">
      <c r="A16" s="75">
        <v>44241</v>
      </c>
      <c r="B16" s="76">
        <v>7646572</v>
      </c>
      <c r="C16" s="76">
        <v>293</v>
      </c>
      <c r="D16" s="76">
        <v>293</v>
      </c>
    </row>
    <row r="17" spans="1:4" x14ac:dyDescent="0.3">
      <c r="A17" s="75">
        <v>44242</v>
      </c>
      <c r="B17" s="76">
        <v>7647462</v>
      </c>
      <c r="C17" s="76">
        <v>890</v>
      </c>
      <c r="D17" s="76">
        <v>890</v>
      </c>
    </row>
    <row r="18" spans="1:4" x14ac:dyDescent="0.3">
      <c r="A18" s="75">
        <v>44243</v>
      </c>
      <c r="B18" s="76">
        <v>7652871</v>
      </c>
      <c r="C18" s="76">
        <v>5409</v>
      </c>
      <c r="D18" s="76">
        <v>5409</v>
      </c>
    </row>
    <row r="19" spans="1:4" x14ac:dyDescent="0.3">
      <c r="A19" s="75">
        <v>44244</v>
      </c>
      <c r="B19" s="76">
        <v>7661930</v>
      </c>
      <c r="C19" s="76">
        <v>9059</v>
      </c>
      <c r="D19" s="76">
        <v>9059</v>
      </c>
    </row>
    <row r="20" spans="1:4" x14ac:dyDescent="0.3">
      <c r="A20" s="75">
        <v>44245</v>
      </c>
      <c r="B20" s="76">
        <v>7670924</v>
      </c>
      <c r="C20" s="76">
        <v>8994</v>
      </c>
      <c r="D20" s="76">
        <v>8994</v>
      </c>
    </row>
    <row r="21" spans="1:4" x14ac:dyDescent="0.3">
      <c r="A21" s="75">
        <v>44246</v>
      </c>
      <c r="B21" s="76">
        <v>7679203</v>
      </c>
      <c r="C21" s="76">
        <v>8279</v>
      </c>
      <c r="D21" s="76">
        <v>8279</v>
      </c>
    </row>
    <row r="22" spans="1:4" x14ac:dyDescent="0.3">
      <c r="A22" s="75">
        <v>44247</v>
      </c>
      <c r="B22" s="76">
        <v>7686005</v>
      </c>
      <c r="C22" s="76">
        <v>6802</v>
      </c>
      <c r="D22" s="76">
        <v>6802</v>
      </c>
    </row>
    <row r="23" spans="1:4" x14ac:dyDescent="0.3">
      <c r="A23" s="75">
        <v>44248</v>
      </c>
      <c r="B23" s="76">
        <v>7688466</v>
      </c>
      <c r="C23" s="76">
        <v>2461</v>
      </c>
      <c r="D23" s="76">
        <v>2461</v>
      </c>
    </row>
    <row r="24" spans="1:4" x14ac:dyDescent="0.3">
      <c r="A24" s="75">
        <v>44249</v>
      </c>
      <c r="B24" s="76">
        <v>7692343</v>
      </c>
      <c r="C24" s="76">
        <v>3877</v>
      </c>
      <c r="D24" s="76">
        <v>3877</v>
      </c>
    </row>
    <row r="25" spans="1:4" x14ac:dyDescent="0.3">
      <c r="A25" s="75">
        <v>44250</v>
      </c>
      <c r="B25" s="76">
        <v>7701043</v>
      </c>
      <c r="C25" s="76">
        <v>8700</v>
      </c>
      <c r="D25" s="76">
        <v>8700</v>
      </c>
    </row>
    <row r="26" spans="1:4" x14ac:dyDescent="0.3">
      <c r="A26" s="75">
        <v>44251</v>
      </c>
      <c r="B26" s="76">
        <v>7710168</v>
      </c>
      <c r="C26" s="76">
        <v>9125</v>
      </c>
      <c r="D26" s="76">
        <v>9125</v>
      </c>
    </row>
    <row r="27" spans="1:4" x14ac:dyDescent="0.3">
      <c r="A27" s="75">
        <v>44252</v>
      </c>
      <c r="B27" s="76">
        <v>7718241</v>
      </c>
      <c r="C27" s="76">
        <v>8073</v>
      </c>
      <c r="D27" s="76">
        <v>8073</v>
      </c>
    </row>
    <row r="28" spans="1:4" x14ac:dyDescent="0.3">
      <c r="A28" s="75">
        <v>44253</v>
      </c>
      <c r="B28" s="76">
        <v>7727486</v>
      </c>
      <c r="C28" s="76">
        <v>9245</v>
      </c>
      <c r="D28" s="76">
        <v>9245</v>
      </c>
    </row>
    <row r="29" spans="1:4" x14ac:dyDescent="0.3">
      <c r="A29" s="75">
        <v>44254</v>
      </c>
      <c r="B29" s="76">
        <v>7731255</v>
      </c>
      <c r="C29" s="76">
        <v>3769</v>
      </c>
      <c r="D29" s="76">
        <v>3769</v>
      </c>
    </row>
    <row r="30" spans="1:4" x14ac:dyDescent="0.3">
      <c r="A30" s="75">
        <v>44255</v>
      </c>
      <c r="B30" s="76">
        <v>7731556</v>
      </c>
      <c r="C30" s="76">
        <v>301</v>
      </c>
      <c r="D30" s="76">
        <v>301</v>
      </c>
    </row>
    <row r="31" spans="1:4" x14ac:dyDescent="0.3">
      <c r="A31" s="77" t="s">
        <v>96</v>
      </c>
      <c r="B31" s="71"/>
      <c r="C31" s="71"/>
      <c r="D31" s="78">
        <f>SUM(D3:D30)</f>
        <v>176733</v>
      </c>
    </row>
    <row r="32" spans="1:4" x14ac:dyDescent="0.3">
      <c r="A32" s="77" t="s">
        <v>97</v>
      </c>
      <c r="B32" s="71"/>
      <c r="C32" s="71"/>
      <c r="D32" s="78">
        <f>ROUND(AVERAGE(D3:D30),0)</f>
        <v>6312</v>
      </c>
    </row>
  </sheetData>
  <mergeCells count="3">
    <mergeCell ref="A1:D1"/>
    <mergeCell ref="A31:C31"/>
    <mergeCell ref="A32:C32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CE2-F9F9-497B-A9FB-CE53BDE39C7F}">
  <dimension ref="A1:Z35"/>
  <sheetViews>
    <sheetView workbookViewId="0">
      <selection activeCell="K25" sqref="K25"/>
    </sheetView>
  </sheetViews>
  <sheetFormatPr defaultRowHeight="15.75" x14ac:dyDescent="0.3"/>
  <cols>
    <col min="1" max="1" width="16.7109375" style="79" customWidth="1"/>
    <col min="2" max="2" width="21.85546875" style="72" customWidth="1"/>
    <col min="3" max="3" width="21.85546875" style="72" hidden="1" customWidth="1"/>
    <col min="4" max="4" width="21.85546875" style="72" customWidth="1"/>
    <col min="5" max="26" width="9.140625" style="72"/>
  </cols>
  <sheetData>
    <row r="1" spans="1:4" ht="18.75" x14ac:dyDescent="0.35">
      <c r="A1" s="70" t="str">
        <f ca="1">_xlfn.CONCAT(TEXT(OFFSET(A2,5,0), "MMMM YYYY"), " Daily Flow")</f>
        <v>January 2021 Daily Flow</v>
      </c>
      <c r="B1" s="71"/>
      <c r="C1" s="71"/>
      <c r="D1" s="71"/>
    </row>
    <row r="2" spans="1:4" x14ac:dyDescent="0.3">
      <c r="A2" s="73" t="s">
        <v>92</v>
      </c>
      <c r="B2" s="74" t="s">
        <v>93</v>
      </c>
      <c r="C2" s="74" t="s">
        <v>94</v>
      </c>
      <c r="D2" s="74" t="s">
        <v>95</v>
      </c>
    </row>
    <row r="3" spans="1:4" x14ac:dyDescent="0.3">
      <c r="A3" s="75">
        <v>44197</v>
      </c>
      <c r="B3" s="76">
        <v>7297771</v>
      </c>
      <c r="C3" s="76">
        <v>1066</v>
      </c>
      <c r="D3" s="76">
        <v>1066</v>
      </c>
    </row>
    <row r="4" spans="1:4" x14ac:dyDescent="0.3">
      <c r="A4" s="75">
        <v>44198</v>
      </c>
      <c r="B4" s="76">
        <v>7300594</v>
      </c>
      <c r="C4" s="76">
        <v>2823</v>
      </c>
      <c r="D4" s="76">
        <v>2823</v>
      </c>
    </row>
    <row r="5" spans="1:4" x14ac:dyDescent="0.3">
      <c r="A5" s="75">
        <v>44199</v>
      </c>
      <c r="B5" s="76">
        <v>7305064</v>
      </c>
      <c r="C5" s="76">
        <v>4470</v>
      </c>
      <c r="D5" s="76">
        <v>4470</v>
      </c>
    </row>
    <row r="6" spans="1:4" x14ac:dyDescent="0.3">
      <c r="A6" s="75">
        <v>44200</v>
      </c>
      <c r="B6" s="76">
        <v>7313351</v>
      </c>
      <c r="C6" s="76">
        <v>8287</v>
      </c>
      <c r="D6" s="76">
        <v>8287</v>
      </c>
    </row>
    <row r="7" spans="1:4" x14ac:dyDescent="0.3">
      <c r="A7" s="75">
        <v>44201</v>
      </c>
      <c r="B7" s="76">
        <v>7323309</v>
      </c>
      <c r="C7" s="76">
        <v>9958</v>
      </c>
      <c r="D7" s="76">
        <v>9958</v>
      </c>
    </row>
    <row r="8" spans="1:4" x14ac:dyDescent="0.3">
      <c r="A8" s="75">
        <v>44202</v>
      </c>
      <c r="B8" s="76">
        <v>7334118</v>
      </c>
      <c r="C8" s="76">
        <v>10809</v>
      </c>
      <c r="D8" s="76">
        <v>10809</v>
      </c>
    </row>
    <row r="9" spans="1:4" x14ac:dyDescent="0.3">
      <c r="A9" s="75">
        <v>44203</v>
      </c>
      <c r="B9" s="76">
        <v>7346173</v>
      </c>
      <c r="C9" s="76">
        <v>12055</v>
      </c>
      <c r="D9" s="76">
        <v>12055</v>
      </c>
    </row>
    <row r="10" spans="1:4" x14ac:dyDescent="0.3">
      <c r="A10" s="75">
        <v>44204</v>
      </c>
      <c r="B10" s="76">
        <v>7355958</v>
      </c>
      <c r="C10" s="76">
        <v>9785</v>
      </c>
      <c r="D10" s="76">
        <v>9785</v>
      </c>
    </row>
    <row r="11" spans="1:4" x14ac:dyDescent="0.3">
      <c r="A11" s="75">
        <v>44205</v>
      </c>
      <c r="B11" s="76">
        <v>7360743</v>
      </c>
      <c r="C11" s="76">
        <v>4785</v>
      </c>
      <c r="D11" s="76">
        <v>4785</v>
      </c>
    </row>
    <row r="12" spans="1:4" x14ac:dyDescent="0.3">
      <c r="A12" s="75">
        <v>44206</v>
      </c>
      <c r="B12" s="76">
        <v>7365026</v>
      </c>
      <c r="C12" s="76">
        <v>4283</v>
      </c>
      <c r="D12" s="76">
        <v>4283</v>
      </c>
    </row>
    <row r="13" spans="1:4" x14ac:dyDescent="0.3">
      <c r="A13" s="75">
        <v>44207</v>
      </c>
      <c r="B13" s="76">
        <v>7372249</v>
      </c>
      <c r="C13" s="76">
        <v>7223</v>
      </c>
      <c r="D13" s="76">
        <v>7223</v>
      </c>
    </row>
    <row r="14" spans="1:4" x14ac:dyDescent="0.3">
      <c r="A14" s="75">
        <v>44208</v>
      </c>
      <c r="B14" s="76">
        <v>7382285</v>
      </c>
      <c r="C14" s="76">
        <v>10036</v>
      </c>
      <c r="D14" s="76">
        <v>10036</v>
      </c>
    </row>
    <row r="15" spans="1:4" x14ac:dyDescent="0.3">
      <c r="A15" s="75">
        <v>44209</v>
      </c>
      <c r="B15" s="76">
        <v>7392683</v>
      </c>
      <c r="C15" s="76">
        <v>10398</v>
      </c>
      <c r="D15" s="76">
        <v>10398</v>
      </c>
    </row>
    <row r="16" spans="1:4" x14ac:dyDescent="0.3">
      <c r="A16" s="75">
        <v>44210</v>
      </c>
      <c r="B16" s="76">
        <v>7403039</v>
      </c>
      <c r="C16" s="76">
        <v>10356</v>
      </c>
      <c r="D16" s="76">
        <v>10356</v>
      </c>
    </row>
    <row r="17" spans="1:4" x14ac:dyDescent="0.3">
      <c r="A17" s="75">
        <v>44211</v>
      </c>
      <c r="B17" s="76">
        <v>7414409</v>
      </c>
      <c r="C17" s="76">
        <v>11370</v>
      </c>
      <c r="D17" s="76">
        <v>11370</v>
      </c>
    </row>
    <row r="18" spans="1:4" x14ac:dyDescent="0.3">
      <c r="A18" s="75">
        <v>44212</v>
      </c>
      <c r="B18" s="76">
        <v>7421540</v>
      </c>
      <c r="C18" s="76">
        <v>7131</v>
      </c>
      <c r="D18" s="76">
        <v>7131</v>
      </c>
    </row>
    <row r="19" spans="1:4" x14ac:dyDescent="0.3">
      <c r="A19" s="75">
        <v>44213</v>
      </c>
      <c r="B19" s="76">
        <v>7421540</v>
      </c>
      <c r="C19" s="76">
        <v>0</v>
      </c>
      <c r="D19" s="76">
        <v>0</v>
      </c>
    </row>
    <row r="20" spans="1:4" x14ac:dyDescent="0.3">
      <c r="A20" s="75">
        <v>44214</v>
      </c>
      <c r="B20" s="76">
        <v>7431115</v>
      </c>
      <c r="C20" s="76">
        <v>9575</v>
      </c>
      <c r="D20" s="76">
        <v>9575</v>
      </c>
    </row>
    <row r="21" spans="1:4" x14ac:dyDescent="0.3">
      <c r="A21" s="75">
        <v>44215</v>
      </c>
      <c r="B21" s="76">
        <v>7441523</v>
      </c>
      <c r="C21" s="76">
        <v>10408</v>
      </c>
      <c r="D21" s="76">
        <v>10408</v>
      </c>
    </row>
    <row r="22" spans="1:4" x14ac:dyDescent="0.3">
      <c r="A22" s="75">
        <v>44216</v>
      </c>
      <c r="B22" s="76">
        <v>7453438</v>
      </c>
      <c r="C22" s="76">
        <v>11915</v>
      </c>
      <c r="D22" s="76">
        <v>11915</v>
      </c>
    </row>
    <row r="23" spans="1:4" x14ac:dyDescent="0.3">
      <c r="A23" s="75">
        <v>44217</v>
      </c>
      <c r="B23" s="76">
        <v>7467729</v>
      </c>
      <c r="C23" s="76">
        <v>14291</v>
      </c>
      <c r="D23" s="76">
        <v>14291</v>
      </c>
    </row>
    <row r="24" spans="1:4" x14ac:dyDescent="0.3">
      <c r="A24" s="75">
        <v>44218</v>
      </c>
      <c r="B24" s="76">
        <v>7477173</v>
      </c>
      <c r="C24" s="76">
        <v>9444</v>
      </c>
      <c r="D24" s="76">
        <v>9444</v>
      </c>
    </row>
    <row r="25" spans="1:4" x14ac:dyDescent="0.3">
      <c r="A25" s="75">
        <v>44219</v>
      </c>
      <c r="B25" s="76">
        <v>7481958</v>
      </c>
      <c r="C25" s="76">
        <v>4785</v>
      </c>
      <c r="D25" s="76">
        <v>4785</v>
      </c>
    </row>
    <row r="26" spans="1:4" x14ac:dyDescent="0.3">
      <c r="A26" s="75">
        <v>44220</v>
      </c>
      <c r="B26" s="76">
        <v>7483999</v>
      </c>
      <c r="C26" s="76">
        <v>2041</v>
      </c>
      <c r="D26" s="76">
        <v>2041</v>
      </c>
    </row>
    <row r="27" spans="1:4" x14ac:dyDescent="0.3">
      <c r="A27" s="75">
        <v>44221</v>
      </c>
      <c r="B27" s="76">
        <v>7491376</v>
      </c>
      <c r="C27" s="76">
        <v>7377</v>
      </c>
      <c r="D27" s="76">
        <v>7377</v>
      </c>
    </row>
    <row r="28" spans="1:4" x14ac:dyDescent="0.3">
      <c r="A28" s="75">
        <v>44222</v>
      </c>
      <c r="B28" s="76">
        <v>7503084</v>
      </c>
      <c r="C28" s="76">
        <v>11708</v>
      </c>
      <c r="D28" s="76">
        <v>11708</v>
      </c>
    </row>
    <row r="29" spans="1:4" x14ac:dyDescent="0.3">
      <c r="A29" s="75">
        <v>44223</v>
      </c>
      <c r="B29" s="76">
        <v>7520606</v>
      </c>
      <c r="C29" s="76">
        <v>17522</v>
      </c>
      <c r="D29" s="76">
        <v>17522</v>
      </c>
    </row>
    <row r="30" spans="1:4" x14ac:dyDescent="0.3">
      <c r="A30" s="75">
        <v>44224</v>
      </c>
      <c r="B30" s="76">
        <v>7531122</v>
      </c>
      <c r="C30" s="76">
        <v>10516</v>
      </c>
      <c r="D30" s="76">
        <v>10516</v>
      </c>
    </row>
    <row r="31" spans="1:4" x14ac:dyDescent="0.3">
      <c r="A31" s="75">
        <v>44225</v>
      </c>
      <c r="B31" s="76">
        <v>7543474</v>
      </c>
      <c r="C31" s="76">
        <v>12352</v>
      </c>
      <c r="D31" s="76">
        <v>12352</v>
      </c>
    </row>
    <row r="32" spans="1:4" x14ac:dyDescent="0.3">
      <c r="A32" s="75">
        <v>44226</v>
      </c>
      <c r="B32" s="76">
        <v>7549432</v>
      </c>
      <c r="C32" s="76">
        <v>5958</v>
      </c>
      <c r="D32" s="76">
        <v>5958</v>
      </c>
    </row>
    <row r="33" spans="1:4" x14ac:dyDescent="0.3">
      <c r="A33" s="75">
        <v>44227</v>
      </c>
      <c r="B33" s="76">
        <v>7554823</v>
      </c>
      <c r="C33" s="76">
        <v>5391</v>
      </c>
      <c r="D33" s="76">
        <v>5391</v>
      </c>
    </row>
    <row r="34" spans="1:4" x14ac:dyDescent="0.3">
      <c r="A34" s="77" t="s">
        <v>96</v>
      </c>
      <c r="B34" s="71"/>
      <c r="C34" s="71"/>
      <c r="D34" s="78">
        <f>SUM(D3:D33)</f>
        <v>258118</v>
      </c>
    </row>
    <row r="35" spans="1:4" x14ac:dyDescent="0.3">
      <c r="A35" s="77" t="s">
        <v>97</v>
      </c>
      <c r="B35" s="71"/>
      <c r="C35" s="71"/>
      <c r="D35" s="78">
        <f>ROUND(AVERAGE(D3:D33),0)</f>
        <v>8326</v>
      </c>
    </row>
  </sheetData>
  <mergeCells count="3">
    <mergeCell ref="A1:D1"/>
    <mergeCell ref="A34:C34"/>
    <mergeCell ref="A35:C3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C0D3-07AC-4E84-94C2-2AF8F00C137E}">
  <dimension ref="A2:J12"/>
  <sheetViews>
    <sheetView workbookViewId="0">
      <selection activeCell="G12" sqref="G12"/>
    </sheetView>
  </sheetViews>
  <sheetFormatPr defaultColWidth="9.28515625" defaultRowHeight="15" x14ac:dyDescent="0.25"/>
  <cols>
    <col min="1" max="1" width="16.7109375" customWidth="1"/>
    <col min="2" max="6" width="7.7109375" customWidth="1"/>
    <col min="7" max="7" width="10.7109375" customWidth="1"/>
    <col min="8" max="8" width="8.5703125" customWidth="1"/>
    <col min="9" max="9" width="9.85546875" bestFit="1" customWidth="1"/>
    <col min="10" max="10" width="5" bestFit="1" customWidth="1"/>
    <col min="11" max="11" width="12.7109375" customWidth="1"/>
    <col min="13" max="13" width="10.28515625" customWidth="1"/>
    <col min="14" max="14" width="12.42578125" customWidth="1"/>
  </cols>
  <sheetData>
    <row r="2" spans="1:10" ht="18.75" customHeight="1" x14ac:dyDescent="0.25">
      <c r="A2" s="14" t="s">
        <v>33</v>
      </c>
      <c r="B2" s="32" t="s">
        <v>90</v>
      </c>
      <c r="C2" s="32"/>
      <c r="D2" s="32"/>
      <c r="E2" s="32"/>
      <c r="F2" s="32"/>
      <c r="G2" s="32"/>
      <c r="H2" s="32"/>
    </row>
    <row r="3" spans="1:10" x14ac:dyDescent="0.25">
      <c r="A3" s="14"/>
      <c r="B3" s="69" t="s">
        <v>3</v>
      </c>
      <c r="C3" s="69" t="s">
        <v>39</v>
      </c>
      <c r="D3" s="69" t="s">
        <v>49</v>
      </c>
      <c r="E3" s="69" t="s">
        <v>50</v>
      </c>
      <c r="F3" s="59" t="s">
        <v>51</v>
      </c>
      <c r="G3" s="59" t="s">
        <v>85</v>
      </c>
      <c r="H3" s="59"/>
    </row>
    <row r="4" spans="1:10" x14ac:dyDescent="0.25">
      <c r="A4" s="14"/>
      <c r="B4" s="69"/>
      <c r="C4" s="69"/>
      <c r="D4" s="69"/>
      <c r="E4" s="69"/>
      <c r="F4" s="59"/>
      <c r="G4" s="33" t="s">
        <v>86</v>
      </c>
      <c r="H4" s="33" t="s">
        <v>87</v>
      </c>
      <c r="I4" t="s">
        <v>88</v>
      </c>
      <c r="J4">
        <v>0.98</v>
      </c>
    </row>
    <row r="5" spans="1:10" x14ac:dyDescent="0.25">
      <c r="A5" s="19" t="s">
        <v>1</v>
      </c>
      <c r="B5" s="20" t="s">
        <v>43</v>
      </c>
      <c r="C5" s="20" t="s">
        <v>2</v>
      </c>
      <c r="D5" s="20" t="s">
        <v>2</v>
      </c>
      <c r="E5" s="20" t="s">
        <v>2</v>
      </c>
      <c r="F5" s="9" t="s">
        <v>2</v>
      </c>
      <c r="G5" s="9" t="s">
        <v>89</v>
      </c>
      <c r="H5" s="9" t="s">
        <v>89</v>
      </c>
    </row>
    <row r="6" spans="1:10" x14ac:dyDescent="0.25">
      <c r="A6" s="19" t="s">
        <v>42</v>
      </c>
      <c r="B6" s="34"/>
      <c r="C6" s="34"/>
      <c r="D6" s="34"/>
      <c r="E6" s="34"/>
      <c r="F6" s="34"/>
      <c r="G6" s="34"/>
      <c r="H6" s="34"/>
    </row>
    <row r="7" spans="1:10" x14ac:dyDescent="0.25">
      <c r="A7" s="24">
        <v>45511</v>
      </c>
      <c r="B7" s="25">
        <v>6.97</v>
      </c>
      <c r="C7" s="26">
        <v>0.5</v>
      </c>
      <c r="D7" s="26">
        <v>0.1</v>
      </c>
      <c r="E7" s="25">
        <v>0.24</v>
      </c>
      <c r="F7" s="35">
        <v>0.03</v>
      </c>
      <c r="G7" s="35">
        <v>3.3</v>
      </c>
      <c r="H7" s="35">
        <f t="shared" ref="H7:H9" si="0">G7-J$4</f>
        <v>2.3199999999999998</v>
      </c>
    </row>
    <row r="8" spans="1:10" x14ac:dyDescent="0.25">
      <c r="A8" s="24">
        <v>45609</v>
      </c>
      <c r="B8" s="25">
        <v>7.3</v>
      </c>
      <c r="C8" s="26">
        <v>0.5</v>
      </c>
      <c r="D8" s="26">
        <v>0.1</v>
      </c>
      <c r="E8" s="25">
        <v>0.25</v>
      </c>
      <c r="F8" s="35">
        <v>0.03</v>
      </c>
      <c r="G8" s="35">
        <v>3.14</v>
      </c>
      <c r="H8" s="35">
        <f t="shared" si="0"/>
        <v>2.16</v>
      </c>
    </row>
    <row r="9" spans="1:10" x14ac:dyDescent="0.25">
      <c r="A9" s="24">
        <v>45693</v>
      </c>
      <c r="B9" s="25">
        <v>7.28</v>
      </c>
      <c r="C9" s="26">
        <v>0.5</v>
      </c>
      <c r="D9" s="26">
        <v>0.1</v>
      </c>
      <c r="E9" s="25">
        <v>0.27</v>
      </c>
      <c r="F9" s="35">
        <v>0.3</v>
      </c>
      <c r="G9" s="35">
        <v>3.06</v>
      </c>
      <c r="H9" s="35">
        <f t="shared" si="0"/>
        <v>2.08</v>
      </c>
    </row>
    <row r="10" spans="1:10" x14ac:dyDescent="0.25">
      <c r="A10" s="24">
        <v>45791</v>
      </c>
      <c r="B10" s="25">
        <v>7.16</v>
      </c>
      <c r="C10" s="26">
        <v>0.5</v>
      </c>
      <c r="D10" s="26">
        <v>0.1</v>
      </c>
      <c r="E10" s="25">
        <v>0.14000000000000001</v>
      </c>
      <c r="F10" s="35">
        <v>0.03</v>
      </c>
      <c r="G10" s="35"/>
      <c r="H10" s="35"/>
    </row>
    <row r="11" spans="1:10" x14ac:dyDescent="0.25">
      <c r="A11" s="28" t="s">
        <v>45</v>
      </c>
      <c r="B11" s="29">
        <f ca="1">IFERROR(AVERAGE(OFFSET(B5,2,0):OFFSET(B11,-1,0)),"-")</f>
        <v>7.1775000000000002</v>
      </c>
      <c r="C11" s="30">
        <f ca="1">IFERROR(AVERAGE(OFFSET(C5,2,0):OFFSET(C11,-1,0)),"-")</f>
        <v>0.5</v>
      </c>
      <c r="D11" s="30">
        <f ca="1">IFERROR(AVERAGE(OFFSET(D5,2,0):OFFSET(D11,-1,0)),"-")</f>
        <v>0.1</v>
      </c>
      <c r="E11" s="29">
        <f ca="1">IFERROR(AVERAGE(OFFSET(E5,2,0):OFFSET(E11,-1,0)),"-")</f>
        <v>0.22500000000000001</v>
      </c>
      <c r="F11" s="29">
        <f ca="1">IFERROR(AVERAGE(OFFSET(F5,2,0):OFFSET(F11,-1,0)),"-")</f>
        <v>9.7500000000000003E-2</v>
      </c>
      <c r="G11" s="29">
        <f ca="1">IFERROR(AVERAGE(OFFSET(G5,2,0):OFFSET(G11,-1,0)),"-")</f>
        <v>3.1666666666666665</v>
      </c>
      <c r="H11" s="29">
        <f ca="1">IFERROR(AVERAGE(OFFSET(H5,2,0):OFFSET(H11,-1,0)),"-")</f>
        <v>2.186666666666667</v>
      </c>
    </row>
    <row r="12" spans="1:10" x14ac:dyDescent="0.25">
      <c r="A12" s="28" t="s">
        <v>46</v>
      </c>
      <c r="B12" s="29">
        <f ca="1">IFERROR(MEDIAN(OFFSET(B5,2,0):OFFSET(B12,-2,0)),"-")</f>
        <v>7.2200000000000006</v>
      </c>
      <c r="C12" s="30">
        <f ca="1">IFERROR(MEDIAN(OFFSET(C5,2,0):OFFSET(C12,-2,0)),"-")</f>
        <v>0.5</v>
      </c>
      <c r="D12" s="30">
        <f ca="1">IFERROR(MEDIAN(OFFSET(D5,2,0):OFFSET(D12,-2,0)),"-")</f>
        <v>0.1</v>
      </c>
      <c r="E12" s="29">
        <f ca="1">IFERROR(MEDIAN(OFFSET(E5,2,0):OFFSET(E12,-2,0)),"-")</f>
        <v>0.245</v>
      </c>
      <c r="F12" s="29">
        <f ca="1">IFERROR(MEDIAN(OFFSET(F5,2,0):OFFSET(F12,-2,0)),"-")</f>
        <v>0.03</v>
      </c>
      <c r="G12" s="29">
        <f ca="1">IFERROR(MEDIAN(OFFSET(G5,2,0):OFFSET(G12,-2,0)),"-")</f>
        <v>3.14</v>
      </c>
      <c r="H12" s="29">
        <f ca="1">IFERROR(MEDIAN(OFFSET(H5,2,0):OFFSET(H12,-2,0)),"-")</f>
        <v>2.16</v>
      </c>
    </row>
  </sheetData>
  <mergeCells count="9">
    <mergeCell ref="B6:H6"/>
    <mergeCell ref="A2:A4"/>
    <mergeCell ref="B2:H2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C4666C2D9FE4985FCB194568A0930" ma:contentTypeVersion="19" ma:contentTypeDescription="Create a new document." ma:contentTypeScope="" ma:versionID="876e41b32eede41a86590dece834e6ce">
  <xsd:schema xmlns:xsd="http://www.w3.org/2001/XMLSchema" xmlns:xs="http://www.w3.org/2001/XMLSchema" xmlns:p="http://schemas.microsoft.com/office/2006/metadata/properties" xmlns:ns2="9d1a8ab6-fb87-4fc3-b2e6-b8982984a473" xmlns:ns3="1e7294ad-42e2-4ca2-8155-4d3b7165df97" targetNamespace="http://schemas.microsoft.com/office/2006/metadata/properties" ma:root="true" ma:fieldsID="c6aeae4ec67a7fe2e348e3ebf9ec3bd3" ns2:_="" ns3:_="">
    <xsd:import namespace="9d1a8ab6-fb87-4fc3-b2e6-b8982984a473"/>
    <xsd:import namespace="1e7294ad-42e2-4ca2-8155-4d3b7165df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a8ab6-fb87-4fc3-b2e6-b8982984a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a82bfc-5b1c-481b-9cc3-5f00722b20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294ad-42e2-4ca2-8155-4d3b7165df9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51fb151-8e88-473e-9226-3952a45e2914}" ma:internalName="TaxCatchAll" ma:showField="CatchAllData" ma:web="1e7294ad-42e2-4ca2-8155-4d3b7165df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1a8ab6-fb87-4fc3-b2e6-b8982984a473">
      <Terms xmlns="http://schemas.microsoft.com/office/infopath/2007/PartnerControls"/>
    </lcf76f155ced4ddcb4097134ff3c332f>
    <TaxCatchAll xmlns="1e7294ad-42e2-4ca2-8155-4d3b7165df97" xsi:nil="true"/>
  </documentManagement>
</p:properties>
</file>

<file path=customXml/itemProps1.xml><?xml version="1.0" encoding="utf-8"?>
<ds:datastoreItem xmlns:ds="http://schemas.openxmlformats.org/officeDocument/2006/customXml" ds:itemID="{A3DCF886-6CAD-4E9F-ADD8-F687C10A14F7}"/>
</file>

<file path=customXml/itemProps2.xml><?xml version="1.0" encoding="utf-8"?>
<ds:datastoreItem xmlns:ds="http://schemas.openxmlformats.org/officeDocument/2006/customXml" ds:itemID="{361C3E1E-09B2-4A9E-A02E-A0CF2EB89CC8}"/>
</file>

<file path=customXml/itemProps3.xml><?xml version="1.0" encoding="utf-8"?>
<ds:datastoreItem xmlns:ds="http://schemas.openxmlformats.org/officeDocument/2006/customXml" ds:itemID="{99E52943-D677-4550-AA85-C847E7A11E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WFS Annual Report</vt:lpstr>
      <vt:lpstr>WFS Raw Sewage Table</vt:lpstr>
      <vt:lpstr>WFS Biofilter Effluent Table</vt:lpstr>
      <vt:lpstr>WFS WaterNOx-LS Effluent Table</vt:lpstr>
      <vt:lpstr>WFS WaterNOx-S Effluent Table</vt:lpstr>
      <vt:lpstr>WFS Final Effluent Table</vt:lpstr>
      <vt:lpstr>WFS Final Effluent Limits</vt:lpstr>
      <vt:lpstr>WFS UG MW-1 Well Table</vt:lpstr>
      <vt:lpstr>WFS DG MW-2 Well Table</vt:lpstr>
      <vt:lpstr>WFS DG MW-3 Well Table</vt:lpstr>
      <vt:lpstr>May 25</vt:lpstr>
      <vt:lpstr>Apr 25</vt:lpstr>
      <vt:lpstr>Mar 25</vt:lpstr>
      <vt:lpstr>Feb 25</vt:lpstr>
      <vt:lpstr>Jan 25</vt:lpstr>
      <vt:lpstr>Dec 24</vt:lpstr>
      <vt:lpstr>Nov 24</vt:lpstr>
      <vt:lpstr>Oct 24</vt:lpstr>
      <vt:lpstr>Sep 24</vt:lpstr>
      <vt:lpstr>Aug 24</vt:lpstr>
      <vt:lpstr>Jul 24</vt:lpstr>
      <vt:lpstr>Jun 24</vt:lpstr>
      <vt:lpstr>May 24</vt:lpstr>
      <vt:lpstr>Apr 24</vt:lpstr>
      <vt:lpstr>Mar 24</vt:lpstr>
      <vt:lpstr>Feb 24</vt:lpstr>
      <vt:lpstr>Feb 24 SP</vt:lpstr>
      <vt:lpstr>Jan 24</vt:lpstr>
      <vt:lpstr>Jan 24 SP</vt:lpstr>
      <vt:lpstr>Dec 23</vt:lpstr>
      <vt:lpstr>Dec 23 SP</vt:lpstr>
      <vt:lpstr>Nov 23</vt:lpstr>
      <vt:lpstr>Nov 23 SP</vt:lpstr>
      <vt:lpstr>Oct 23</vt:lpstr>
      <vt:lpstr>Oct 23 SP</vt:lpstr>
      <vt:lpstr>Sep 23</vt:lpstr>
      <vt:lpstr>Sep 23 SP</vt:lpstr>
      <vt:lpstr>Aug 23</vt:lpstr>
      <vt:lpstr>Aug 23 SP</vt:lpstr>
      <vt:lpstr>Jul 23</vt:lpstr>
      <vt:lpstr>Jul 23 SP</vt:lpstr>
      <vt:lpstr>Jun 23</vt:lpstr>
      <vt:lpstr>Jun 23 SP</vt:lpstr>
      <vt:lpstr>May 23</vt:lpstr>
      <vt:lpstr>May 23 SP</vt:lpstr>
      <vt:lpstr>SP 1 May-Jul 23</vt:lpstr>
      <vt:lpstr>Apr 23</vt:lpstr>
      <vt:lpstr>Mar 23</vt:lpstr>
      <vt:lpstr>Feb 23</vt:lpstr>
      <vt:lpstr>Jan 23</vt:lpstr>
      <vt:lpstr>Dec 22</vt:lpstr>
      <vt:lpstr>Nov 22</vt:lpstr>
      <vt:lpstr>November 2022 Partial</vt:lpstr>
      <vt:lpstr>October 2022</vt:lpstr>
      <vt:lpstr>Flow Chart SP</vt:lpstr>
      <vt:lpstr>September 2022 SP</vt:lpstr>
      <vt:lpstr>September 2022</vt:lpstr>
      <vt:lpstr>August 2022 SP</vt:lpstr>
      <vt:lpstr>August 2022</vt:lpstr>
      <vt:lpstr>July 2022 SP</vt:lpstr>
      <vt:lpstr>July 2022</vt:lpstr>
      <vt:lpstr>June 2022 SP</vt:lpstr>
      <vt:lpstr>June 2022</vt:lpstr>
      <vt:lpstr>May 2022 SP</vt:lpstr>
      <vt:lpstr>May 2022</vt:lpstr>
      <vt:lpstr>April 2022</vt:lpstr>
      <vt:lpstr>March 2022</vt:lpstr>
      <vt:lpstr>February 2022</vt:lpstr>
      <vt:lpstr>January 2022</vt:lpstr>
      <vt:lpstr>December 2021</vt:lpstr>
      <vt:lpstr>November 2021</vt:lpstr>
      <vt:lpstr>October 2021</vt:lpstr>
      <vt:lpstr>September 2021</vt:lpstr>
      <vt:lpstr>August 2021</vt:lpstr>
      <vt:lpstr>July 2021</vt:lpstr>
      <vt:lpstr>June 2021</vt:lpstr>
      <vt:lpstr>May 2021</vt:lpstr>
      <vt:lpstr>April 2021</vt:lpstr>
      <vt:lpstr>March 2021</vt:lpstr>
      <vt:lpstr>February 2021</vt:lpstr>
      <vt:lpstr>January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Bos</dc:creator>
  <cp:lastModifiedBy>Colin Bos</cp:lastModifiedBy>
  <dcterms:created xsi:type="dcterms:W3CDTF">2025-07-31T13:24:38Z</dcterms:created>
  <dcterms:modified xsi:type="dcterms:W3CDTF">2025-07-31T13:24:40Z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0x010100715C4666C2D9FE4985FCB194568A0930</vt:lpwstr>
  </property>
</Properties>
</file>