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filterPrivacy="1"/>
  <xr:revisionPtr revIDLastSave="0" documentId="11_93A7E729B28CD68CDECA6C06701BC05EF528AC91" xr6:coauthVersionLast="47" xr6:coauthVersionMax="47" xr10:uidLastSave="{00000000-0000-0000-0000-000000000000}"/>
  <bookViews>
    <workbookView xWindow="0" yWindow="0" windowWidth="23040" windowHeight="9192" tabRatio="760" xr2:uid="{00000000-000D-0000-FFFF-FFFF00000000}"/>
  </bookViews>
  <sheets>
    <sheet name="Operational Overview" sheetId="7" r:id="rId1"/>
    <sheet name="OHS Act Report" sheetId="2" r:id="rId2"/>
    <sheet name="Building Inspection Report" sheetId="9" r:id="rId3"/>
    <sheet name="Contractural Expense Recoveries" sheetId="5" r:id="rId4"/>
    <sheet name="Utilities" sheetId="1" r:id="rId5"/>
    <sheet name="PPM" sheetId="11" r:id="rId6"/>
    <sheet name="Masterfile index " sheetId="12" r:id="rId7"/>
  </sheets>
  <definedNames>
    <definedName name="_xlnm.Print_Area" localSheetId="2">'Building Inspection Report'!$A$1:$J$184</definedName>
    <definedName name="_xlnm.Print_Area" localSheetId="3">'Contractural Expense Recoveries'!$A$1:$L$10</definedName>
    <definedName name="_xlnm.Print_Area" localSheetId="6">'Masterfile index '!$A$1:$K$48</definedName>
    <definedName name="_xlnm.Print_Area" localSheetId="1">'OHS Act Report'!$A$1:$I$111</definedName>
    <definedName name="_xlnm.Print_Area" localSheetId="0">'Operational Overview'!$A$1:$M$76</definedName>
    <definedName name="_xlnm.Print_Area" localSheetId="5">PPM!$A$1:$P$36</definedName>
    <definedName name="_xlnm.Print_Area" localSheetId="4">Utilities!$A$1:$F$45</definedName>
    <definedName name="_xlnm.Print_Titles" localSheetId="2">'Building Inspection Report'!$2:$10</definedName>
    <definedName name="_xlnm.Print_Titles" localSheetId="1">'OHS Act Report'!$2:$7</definedName>
    <definedName name="_xlnm.Print_Titles" localSheetId="0">'Operational Overview'!$3:$4</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5" l="1"/>
  <c r="D9" i="5" l="1"/>
  <c r="C8" i="5"/>
  <c r="E6" i="5"/>
  <c r="E5" i="5"/>
  <c r="D24" i="1" l="1"/>
  <c r="D26" i="1" l="1"/>
  <c r="D25" i="1"/>
  <c r="D44" i="1"/>
  <c r="C21" i="1" l="1"/>
  <c r="D22" i="1" l="1"/>
  <c r="D23" i="1"/>
  <c r="D8" i="1"/>
  <c r="D6" i="1"/>
  <c r="B99" i="2" l="1"/>
  <c r="B91" i="2"/>
  <c r="B87" i="2"/>
  <c r="B83" i="2"/>
  <c r="B80" i="2"/>
  <c r="B77" i="2"/>
  <c r="B74" i="2"/>
  <c r="B71" i="2"/>
  <c r="B68" i="2"/>
  <c r="B65" i="2"/>
  <c r="B62" i="2"/>
  <c r="B59" i="2"/>
  <c r="B56" i="2"/>
  <c r="B51" i="2"/>
  <c r="B45" i="2"/>
  <c r="B38" i="2"/>
  <c r="B31" i="2"/>
  <c r="B26" i="2"/>
  <c r="B19" i="2"/>
  <c r="B14" i="2" l="1"/>
  <c r="B3" i="5" l="1"/>
  <c r="B93" i="2" l="1"/>
  <c r="B60" i="2"/>
  <c r="B89" i="2"/>
  <c r="B78" i="2"/>
  <c r="B75" i="2"/>
  <c r="B72" i="2"/>
  <c r="B63" i="2"/>
  <c r="B69" i="2"/>
  <c r="B66" i="2"/>
  <c r="B57" i="2"/>
  <c r="J14" i="2" l="1"/>
  <c r="L14" i="2"/>
  <c r="K14" i="2"/>
  <c r="L13" i="2"/>
  <c r="L15" i="2" s="1"/>
  <c r="L16" i="2" s="1"/>
  <c r="J13" i="2"/>
  <c r="J15" i="2" l="1"/>
  <c r="J16" i="2" s="1"/>
  <c r="M14" i="2"/>
  <c r="K13" i="2"/>
  <c r="K15" i="2" s="1"/>
  <c r="K16" i="2" s="1"/>
  <c r="B32" i="1"/>
  <c r="H5" i="2" l="1"/>
  <c r="D14" i="1" l="1"/>
</calcChain>
</file>

<file path=xl/sharedStrings.xml><?xml version="1.0" encoding="utf-8"?>
<sst xmlns="http://schemas.openxmlformats.org/spreadsheetml/2006/main" count="991" uniqueCount="591">
  <si>
    <t>OPERATIONAL OVERVIEW</t>
  </si>
  <si>
    <t>AbaQulusi Plaza</t>
  </si>
  <si>
    <t>MONTHLY SITE VISIT DATES</t>
  </si>
  <si>
    <t>03/10/2025</t>
  </si>
  <si>
    <t xml:space="preserve">STRUCTURAL REPAIRS: </t>
  </si>
  <si>
    <t>Plaster band at Shoprite is now complete. Urgent Structural repairs need to be completed behind Clicks and Pircard Rebel needs to take place as the wall shifts leading to internal partitions falling off.</t>
  </si>
  <si>
    <t xml:space="preserve">COSMETIC REPAIRS:  </t>
  </si>
  <si>
    <t>Tiles need to be installed at the wall against Standard Bank. Quotes received form D en G.</t>
  </si>
  <si>
    <t xml:space="preserve">ROOFING AND WATERPROOFING: </t>
  </si>
  <si>
    <t xml:space="preserve">Water proof coating needs to be done at shoprite liquor roof slab. ( to be done by projects) </t>
  </si>
  <si>
    <t>l</t>
  </si>
  <si>
    <t xml:space="preserve">GUTTERS &amp; DOWNPIPES:  </t>
  </si>
  <si>
    <t>Downpipes around rank and Mason st needs attention to be done by handyman</t>
  </si>
  <si>
    <t>ELECTRICAL, GENERATORS AND TRANSFORMERS:</t>
  </si>
  <si>
    <t xml:space="preserve">Infrared scanning done in February 2025, no other issues to report. Installation of drip treys project and oil sample testing done,next test to be done  September 2026. </t>
  </si>
  <si>
    <t xml:space="preserve">PLUMBING, BOREHOLES AND JOJO TANKS:  </t>
  </si>
  <si>
    <t>Borehole is now working properly. Last service was in October. More meters to be installed. We are waiting for a quotation and parts. Water sampling took place in October 2025</t>
  </si>
  <si>
    <t xml:space="preserve">SOLAR MAINTENANCE: </t>
  </si>
  <si>
    <t xml:space="preserve">One broken solar panel, call has been logged, awaiting contractor to replace. </t>
  </si>
  <si>
    <t xml:space="preserve">FIRE PROTECTION:  </t>
  </si>
  <si>
    <t>Some fire equipment has leaks after the KFC sprinkler installation this has been escallated to Secure fire to be sorted before 20/11/25</t>
  </si>
  <si>
    <t xml:space="preserve">TENANT MOVEMENTS: </t>
  </si>
  <si>
    <t xml:space="preserve">New Tenants KFC &amp; Sanlam are now operational. All signage installation have been approved by the landlord. </t>
  </si>
  <si>
    <t xml:space="preserve">HVAC: </t>
  </si>
  <si>
    <t xml:space="preserve"> All units are in good working condition. Monthly maintenance services are being carried out by Total comfort.</t>
  </si>
  <si>
    <t xml:space="preserve">SIGNAGE:  </t>
  </si>
  <si>
    <t>All signage are in good working condition .</t>
  </si>
  <si>
    <t>GENERAL</t>
  </si>
  <si>
    <t>DATE OF LAST NIGHT INSPECTION:03/10/2025</t>
  </si>
  <si>
    <t>YES</t>
  </si>
  <si>
    <t>NO</t>
  </si>
  <si>
    <t>COMMENT</t>
  </si>
  <si>
    <t>X</t>
  </si>
  <si>
    <t>14/10/2025, Night visit by onsite ops</t>
  </si>
  <si>
    <t>DATE OF LAST ROOF INSPECTION: 13/10/2025</t>
  </si>
  <si>
    <t>13/10/2025</t>
  </si>
  <si>
    <t>ASSET REGISTER IN PLACE &amp; UPDATED?</t>
  </si>
  <si>
    <t>On File - Busy getting the asset register updated</t>
  </si>
  <si>
    <t>ALL SLA'S SIGNED AND IN PLACE?</t>
  </si>
  <si>
    <t xml:space="preserve"> All SLA’s have been signed</t>
  </si>
  <si>
    <t>ANNUAL SERVICES DONE AS PER BUDGET?</t>
  </si>
  <si>
    <t>Services completed when due</t>
  </si>
  <si>
    <t>INCIDENTS REPORTED FOR THE MONTH</t>
  </si>
  <si>
    <t>none</t>
  </si>
  <si>
    <t xml:space="preserve">OHS ACT REPORT </t>
  </si>
  <si>
    <t>OCCUPATIONAL HEALTH AND SAFETY ACT , ACT NO 85 OF 1993 AMENDED BY ACT NO 181 OF 1993 (OHS ACT)</t>
  </si>
  <si>
    <t>Capital Propfund</t>
  </si>
  <si>
    <t>BUILDING COMPLIANCE PERCENTAGE</t>
  </si>
  <si>
    <t>Asset Manager:  Donovan  De Lange</t>
  </si>
  <si>
    <t>Operations Manager: Wesley Sykes</t>
  </si>
  <si>
    <t>Building Compliance</t>
  </si>
  <si>
    <t>Certificate of Occupancy and Structure</t>
  </si>
  <si>
    <t>1,1,1</t>
  </si>
  <si>
    <t>Does the building have an occupation certificate available in the Masterfile and BOL?</t>
  </si>
  <si>
    <t>Part of the master file</t>
  </si>
  <si>
    <t>1,1,2</t>
  </si>
  <si>
    <t>If there is no copy, has the landlord been informed and what is the plan of action?</t>
  </si>
  <si>
    <t>N/A</t>
  </si>
  <si>
    <t>1,1,3</t>
  </si>
  <si>
    <t>Has the visual structural inspection performed by a qualified structural engineer? When?</t>
  </si>
  <si>
    <t>1,1,4</t>
  </si>
  <si>
    <t>Has all the non-compliant items been addressed?</t>
  </si>
  <si>
    <t>No issues to report</t>
  </si>
  <si>
    <t>Electrical installations</t>
  </si>
  <si>
    <t>1,2,1</t>
  </si>
  <si>
    <t>Is an "Electrical Certificate of Compliance" available for the building in the Masterfile and BOL? When was it issued?</t>
  </si>
  <si>
    <t>1,2,3</t>
  </si>
  <si>
    <t>Are certificates obtained for alterations?</t>
  </si>
  <si>
    <t xml:space="preserve"> </t>
  </si>
  <si>
    <t>1,2,4</t>
  </si>
  <si>
    <t>Have Infrared Scans been performed on the DB Boards?</t>
  </si>
  <si>
    <t>1,2,5</t>
  </si>
  <si>
    <t>Is legend cards in place &amp; updated?</t>
  </si>
  <si>
    <t>1,2,6</t>
  </si>
  <si>
    <t>Last scan date?</t>
  </si>
  <si>
    <t>Scans done in March 2025</t>
  </si>
  <si>
    <t>Fire compliance</t>
  </si>
  <si>
    <t>1,3,1</t>
  </si>
  <si>
    <t>Does the building have a fire clearance certificate available in the Masterfile and BOL?</t>
  </si>
  <si>
    <t xml:space="preserve">In the master file </t>
  </si>
  <si>
    <t>1,3,2</t>
  </si>
  <si>
    <t>Does the building have a rational fire design available in the Masterfile and BOL?</t>
  </si>
  <si>
    <t>1,3,3</t>
  </si>
  <si>
    <t>Are all stores in compliance with the rational fire design?</t>
  </si>
  <si>
    <t>1,3,4</t>
  </si>
  <si>
    <t>Are national tenants compliant with all fire and evacuation regulations?</t>
  </si>
  <si>
    <t>Emergency Plans</t>
  </si>
  <si>
    <t>1,4,1</t>
  </si>
  <si>
    <t>Are the evacuation plans up to date?</t>
  </si>
  <si>
    <t>1,4,2</t>
  </si>
  <si>
    <t>Are the evacuation plans displayed at CM office and tenant shops?</t>
  </si>
  <si>
    <t>Installed around the mall</t>
  </si>
  <si>
    <t>1,4,3</t>
  </si>
  <si>
    <t>Are fire escape doors fitted with the proper opening devices, and are the opening devices in good working condition?</t>
  </si>
  <si>
    <t>1,4,4</t>
  </si>
  <si>
    <t>Are escape and fire signage correct &amp; in place?</t>
  </si>
  <si>
    <t>Checked Weekly</t>
  </si>
  <si>
    <t>1,4,5</t>
  </si>
  <si>
    <t>Are fire escape routes clean and clear?</t>
  </si>
  <si>
    <t>Checked daily</t>
  </si>
  <si>
    <t>Date of last evacuation exercise or simulated exercise?</t>
  </si>
  <si>
    <t>Was done in Nov 2024</t>
  </si>
  <si>
    <t>Transformer Info</t>
  </si>
  <si>
    <t>1,5,1</t>
  </si>
  <si>
    <t>How many transformers feeds the site?</t>
  </si>
  <si>
    <t>Three Transformers</t>
  </si>
  <si>
    <t>1,5,2</t>
  </si>
  <si>
    <t>Is the transformers owned by the Council or landlord?</t>
  </si>
  <si>
    <t>Landlord</t>
  </si>
  <si>
    <t>Has annual service been done and service date?</t>
  </si>
  <si>
    <t>Next Service September 2025</t>
  </si>
  <si>
    <t>Critical Equipment</t>
  </si>
  <si>
    <t>Fire hose reels, handheld equipment, hydrants</t>
  </si>
  <si>
    <t>2,1,1</t>
  </si>
  <si>
    <t>How many extinguishers are installed at the building?</t>
  </si>
  <si>
    <t>2,1,2</t>
  </si>
  <si>
    <t>How many fire hose reels are installed at the building?</t>
  </si>
  <si>
    <t>2,1,3</t>
  </si>
  <si>
    <t>How many Fire hydrants are installed at the building?</t>
  </si>
  <si>
    <t>2,1,4</t>
  </si>
  <si>
    <t>Are all equipment compliant since last service?</t>
  </si>
  <si>
    <t>Date of last service?</t>
  </si>
  <si>
    <t xml:space="preserve"> 12/2024</t>
  </si>
  <si>
    <t>Sprinklers</t>
  </si>
  <si>
    <t>2,2,1</t>
  </si>
  <si>
    <t>Has the 3 yearly valve overhaul been done? When?</t>
  </si>
  <si>
    <t>TO BE CHECKED /2026</t>
  </si>
  <si>
    <t>2,2,2</t>
  </si>
  <si>
    <t>Is weekly pressure test being done?</t>
  </si>
  <si>
    <t>2,2,3</t>
  </si>
  <si>
    <t>Is the standing pressure OHS compliant?</t>
  </si>
  <si>
    <t>Has the Sprinkler pump been serviced? When?</t>
  </si>
  <si>
    <t>Serviced in Jan 2025</t>
  </si>
  <si>
    <t>Jockey Pumps</t>
  </si>
  <si>
    <t>2,3,1</t>
  </si>
  <si>
    <t>2,3,2</t>
  </si>
  <si>
    <t>Smoke detection system</t>
  </si>
  <si>
    <t>2,4,1</t>
  </si>
  <si>
    <t>2,4,2</t>
  </si>
  <si>
    <t>Smoke extraction system</t>
  </si>
  <si>
    <t>2,7,1</t>
  </si>
  <si>
    <t>2,7,2</t>
  </si>
  <si>
    <t>Serviced in may 2025. scheduled for service on 05/09/2025</t>
  </si>
  <si>
    <t>Booster Pumps</t>
  </si>
  <si>
    <t>2,5,1</t>
  </si>
  <si>
    <t>2,5,2</t>
  </si>
  <si>
    <t>Serviced in April 2025</t>
  </si>
  <si>
    <t xml:space="preserve">Evacuation systems </t>
  </si>
  <si>
    <t>2,6,1</t>
  </si>
  <si>
    <t>2,6,2</t>
  </si>
  <si>
    <t>03/09/2025</t>
  </si>
  <si>
    <t>Pressure vessels</t>
  </si>
  <si>
    <t>2,8,1</t>
  </si>
  <si>
    <t>2,8,2</t>
  </si>
  <si>
    <t>Electric fences</t>
  </si>
  <si>
    <t>2,9,1</t>
  </si>
  <si>
    <t>Is an "Electrical Certificate of Compliance" available for the electric fence in the Masterfile and BOL?</t>
  </si>
  <si>
    <t>2,9,2</t>
  </si>
  <si>
    <t>Date issued?</t>
  </si>
  <si>
    <t xml:space="preserve">Asbestos </t>
  </si>
  <si>
    <t>2,10,1</t>
  </si>
  <si>
    <t>Are the necessary precautions taken where asbestos materials are affected?</t>
  </si>
  <si>
    <t>2,10,2</t>
  </si>
  <si>
    <t>Date of last inspection?</t>
  </si>
  <si>
    <t>Lifts and escalators</t>
  </si>
  <si>
    <t>2,11,1</t>
  </si>
  <si>
    <t>Is "B-certificate" available and valid? (2 yearly)</t>
  </si>
  <si>
    <t>2,11,2</t>
  </si>
  <si>
    <t>Date of last annex B &amp; K inspection?</t>
  </si>
  <si>
    <t>Generators</t>
  </si>
  <si>
    <t>2,12,1</t>
  </si>
  <si>
    <t>How many generators are installed on site?</t>
  </si>
  <si>
    <t>6 Generators on site
2x Centre Generators
1x ShopRite
1x Boxer 
1x Caltex</t>
  </si>
  <si>
    <t>2,12,2</t>
  </si>
  <si>
    <t>Is Diesel stored onsite? If so how much diesel is stored on site?</t>
  </si>
  <si>
    <t>No additional fuel stored on site</t>
  </si>
  <si>
    <t>2,12,3</t>
  </si>
  <si>
    <t>Where is the diesel stored?</t>
  </si>
  <si>
    <t>Agreements / assignments</t>
  </si>
  <si>
    <t>2,13,1</t>
  </si>
  <si>
    <t>Are contractor mandatory agreements in place and available in the Masterfile and BOL? (37.2)</t>
  </si>
  <si>
    <t>2,13,2</t>
  </si>
  <si>
    <t>Are OHS appointments in place and available in the Masterfile and BOL? (16.1 &amp;16.2)</t>
  </si>
  <si>
    <t>2,13,3</t>
  </si>
  <si>
    <t>Are specialized equipment training and certification up to date and available in the Masterfile and BOL?</t>
  </si>
  <si>
    <t>Risk assessments</t>
  </si>
  <si>
    <t>2,14,1</t>
  </si>
  <si>
    <t>Has an annual risk assessment been done for on site employees and available in the Masterfile and BOL?</t>
  </si>
  <si>
    <t>2,14,2</t>
  </si>
  <si>
    <t>Has annual medicals been done and available in the Masterfile and BOL?</t>
  </si>
  <si>
    <t>2,14,3</t>
  </si>
  <si>
    <t>Date of last assessment?</t>
  </si>
  <si>
    <t>2,14,4</t>
  </si>
  <si>
    <t>Date of last medical?</t>
  </si>
  <si>
    <t>COMMUNICATION FORUM</t>
  </si>
  <si>
    <t>Tenant forum (Health and safety in common areas)</t>
  </si>
  <si>
    <t>3,1,1</t>
  </si>
  <si>
    <t>Are OHS matters discussed in the quarterly tenant meetings?</t>
  </si>
  <si>
    <t>x</t>
  </si>
  <si>
    <t>scheduled for 10/09/2025</t>
  </si>
  <si>
    <t>3,1,2</t>
  </si>
  <si>
    <t>Are the minutes available in the Masterfile and BOL?</t>
  </si>
  <si>
    <t>HAZARD AND RISK INSPECTIONS</t>
  </si>
  <si>
    <t>RECORD OF POTENTIAL HAZARDS AT THE BUILDING</t>
  </si>
  <si>
    <t>CORRECTIVE ACTION TAKEN</t>
  </si>
  <si>
    <t>BUILDING INSPECTION REPORT</t>
  </si>
  <si>
    <t>Inspected by: Wesley Sykes</t>
  </si>
  <si>
    <t>Inspection Date: 12 August 2025</t>
  </si>
  <si>
    <t>Acceptable ?</t>
  </si>
  <si>
    <t>Action Required</t>
  </si>
  <si>
    <t>No immediate action required</t>
  </si>
  <si>
    <t>Action required within 3 months</t>
  </si>
  <si>
    <t>Immediate action required</t>
  </si>
  <si>
    <t>Comments</t>
  </si>
  <si>
    <t>STRUCTURE</t>
  </si>
  <si>
    <t>Basement</t>
  </si>
  <si>
    <t>Foundations</t>
  </si>
  <si>
    <t>Y</t>
  </si>
  <si>
    <t>Ground floor construction</t>
  </si>
  <si>
    <t>Upper floor construction</t>
  </si>
  <si>
    <t>Structural frame</t>
  </si>
  <si>
    <t>EXTERNAL FAÇADE</t>
  </si>
  <si>
    <t>General appearance</t>
  </si>
  <si>
    <t xml:space="preserve">Walls </t>
  </si>
  <si>
    <t>Painting needed on outside walls at capitec exit,to  shoprite wall on Mason &amp; to Boxer wall at Mason</t>
  </si>
  <si>
    <t>Finishes</t>
  </si>
  <si>
    <t>Cladding</t>
  </si>
  <si>
    <t>Plaster bands repaired at Boxer and Shoprite - Projects</t>
  </si>
  <si>
    <t>Windows</t>
  </si>
  <si>
    <t>Doors</t>
  </si>
  <si>
    <t>Roller shutter doors</t>
  </si>
  <si>
    <t>Shop fronts or similar entrance screens</t>
  </si>
  <si>
    <t>Balustrades</t>
  </si>
  <si>
    <t>Parking, driveways and bollards</t>
  </si>
  <si>
    <t>Back Yard</t>
  </si>
  <si>
    <t>Fencing / Boundary walls</t>
  </si>
  <si>
    <t>Refuse areas</t>
  </si>
  <si>
    <t>Outbuildings</t>
  </si>
  <si>
    <t>Access gate / control</t>
  </si>
  <si>
    <t>Road markings</t>
  </si>
  <si>
    <t>Carports</t>
  </si>
  <si>
    <t>Taxi rank under roof, good condition with no leaks</t>
  </si>
  <si>
    <t>Shade netting</t>
  </si>
  <si>
    <t>N</t>
  </si>
  <si>
    <t>Paved / other walkways</t>
  </si>
  <si>
    <t xml:space="preserve"> about 300 sm of paving patches in bad shape and needs to be restored </t>
  </si>
  <si>
    <t xml:space="preserve">ROOF   </t>
  </si>
  <si>
    <t>Covering</t>
  </si>
  <si>
    <t>Ongoing roof leaks that is being attended to by Projects.</t>
  </si>
  <si>
    <t>y</t>
  </si>
  <si>
    <t>Currently under construction</t>
  </si>
  <si>
    <t>Insulation</t>
  </si>
  <si>
    <t>Construction</t>
  </si>
  <si>
    <t>Parapet walls</t>
  </si>
  <si>
    <t>Gutters and down pipes</t>
  </si>
  <si>
    <t>Flashings &amp; other waterproofing membranes</t>
  </si>
  <si>
    <t>Roofs have been sealed, small areas that still need to be attended to</t>
  </si>
  <si>
    <t>Roof ventilators</t>
  </si>
  <si>
    <t>Skylights</t>
  </si>
  <si>
    <t>Joints</t>
  </si>
  <si>
    <t>INTERIOR</t>
  </si>
  <si>
    <t>Walls</t>
  </si>
  <si>
    <t>Wall finishes</t>
  </si>
  <si>
    <t>Partitions</t>
  </si>
  <si>
    <t>Doors &amp; door sundries</t>
  </si>
  <si>
    <t>Floor tiles</t>
  </si>
  <si>
    <t>Carpets &amp; walk off mats</t>
  </si>
  <si>
    <t>Ceiling</t>
  </si>
  <si>
    <t>Ceiling by Code walkway needs to be painted.</t>
  </si>
  <si>
    <t xml:space="preserve">Stairs </t>
  </si>
  <si>
    <t>Is lighting level adequate</t>
  </si>
  <si>
    <t>Is ventilation adequate</t>
  </si>
  <si>
    <t>Is the building wheelchair friendly</t>
  </si>
  <si>
    <t>FIRE PROTECTION</t>
  </si>
  <si>
    <t>Are passages, fire escape routes &amp; stairs clear of obstructions - also check handrails, landings and floor finishes</t>
  </si>
  <si>
    <t>Are fire extinguishers in place</t>
  </si>
  <si>
    <t>Next service Feb 2026</t>
  </si>
  <si>
    <t>Are fire hose reels in place</t>
  </si>
  <si>
    <t>Are fire hydrants in place</t>
  </si>
  <si>
    <t>Flow test was completed by Securefire</t>
  </si>
  <si>
    <t>Is sprinkler installation in place</t>
  </si>
  <si>
    <t>Is all fire equipment easily accessible</t>
  </si>
  <si>
    <t>Has fire equipment been serviced within last 12 months</t>
  </si>
  <si>
    <t>Are fire equipment seals in place</t>
  </si>
  <si>
    <t>Are fire escape doors un-obstructed</t>
  </si>
  <si>
    <t xml:space="preserve">Are fire escape doors fitted with acceptable opening devices </t>
  </si>
  <si>
    <t>Are flammable liquids stored correctly with acceptable signage</t>
  </si>
  <si>
    <t>Evacuation plan provided &amp; displayed</t>
  </si>
  <si>
    <t>Each store has been given the evacuation plan.</t>
  </si>
  <si>
    <t>Fire Alarm</t>
  </si>
  <si>
    <t>PA System</t>
  </si>
  <si>
    <t>At the food court</t>
  </si>
  <si>
    <t xml:space="preserve">Smoke detection </t>
  </si>
  <si>
    <t>Boxer has 1 damaged smoke detector</t>
  </si>
  <si>
    <t>Sprinkler system engine</t>
  </si>
  <si>
    <t>Serviced Jan 2025</t>
  </si>
  <si>
    <t xml:space="preserve">Smoke vents </t>
  </si>
  <si>
    <t>Next service May 2026</t>
  </si>
  <si>
    <t>Booster pumps</t>
  </si>
  <si>
    <t xml:space="preserve">ELECTRICAL </t>
  </si>
  <si>
    <t>Do we have Compliance Certificate</t>
  </si>
  <si>
    <t>Are plugs fittings secure &amp; undamaged</t>
  </si>
  <si>
    <t>Are light fittings secure &amp; undamaged</t>
  </si>
  <si>
    <t xml:space="preserve">Are power cables neat &amp; undamaged </t>
  </si>
  <si>
    <t xml:space="preserve">Distribution boards neat, covers in place &amp; labelled </t>
  </si>
  <si>
    <t>Maximum 4 items per plug point</t>
  </si>
  <si>
    <t>Is tenant's cabling neat &amp; undamaged</t>
  </si>
  <si>
    <t>Transformer &amp; other plant neat, serviced &amp; undamaged</t>
  </si>
  <si>
    <t>HT / LT Switchgear</t>
  </si>
  <si>
    <t>Is infrared inspections in place</t>
  </si>
  <si>
    <t>Next infrared inspection March 2026.</t>
  </si>
  <si>
    <t>External distribution boards</t>
  </si>
  <si>
    <t>Three External DB and clean and tidy.</t>
  </si>
  <si>
    <t>Lightning protection</t>
  </si>
  <si>
    <t>Next to the taxi rank and Boxer.</t>
  </si>
  <si>
    <t>Emergency power and UPS</t>
  </si>
  <si>
    <t>Extraction system</t>
  </si>
  <si>
    <t>Electric fencing</t>
  </si>
  <si>
    <t>Emergency lighting</t>
  </si>
  <si>
    <t>All around the building</t>
  </si>
  <si>
    <t>Exterior lighting</t>
  </si>
  <si>
    <t>Power factor correction equipment</t>
  </si>
  <si>
    <t>Are there any illegal connections</t>
  </si>
  <si>
    <t>Solar system operation</t>
  </si>
  <si>
    <t>GENERATORS</t>
  </si>
  <si>
    <t>Are generators serviced annually or every 250hrs</t>
  </si>
  <si>
    <t>How many generators are installed and who do they feed</t>
  </si>
  <si>
    <t xml:space="preserve">Four Generators are installed on-site, Boxer and ShopRite have their own generators. </t>
  </si>
  <si>
    <t>Which tenants are connected to the mall generator</t>
  </si>
  <si>
    <t>All shops are connected, Excluding Boxer and Shoprite.</t>
  </si>
  <si>
    <t>common areas are fed from the mall generator</t>
  </si>
  <si>
    <t>Yes and all in working Order.</t>
  </si>
  <si>
    <t>MECHANICAL</t>
  </si>
  <si>
    <t>Lifts, escalators &amp; goods hoist - general appearance</t>
  </si>
  <si>
    <t>Lifts, escalators &amp; goods hoist -  operation</t>
  </si>
  <si>
    <t>Lifts, escalators &amp; goods hoist - annexure B/K certificate</t>
  </si>
  <si>
    <t>Motor room appearance</t>
  </si>
  <si>
    <t>Cherry picker / scissors lift - general appearance</t>
  </si>
  <si>
    <t>Cleaned and neat</t>
  </si>
  <si>
    <t>Cherry picker / scissors lift - operation</t>
  </si>
  <si>
    <t>Still new and in good condition.</t>
  </si>
  <si>
    <t>Cherry picker / scissors lift - load test &amp; training certificate</t>
  </si>
  <si>
    <t>Waste compactor</t>
  </si>
  <si>
    <t xml:space="preserve">AIR-CONDITIONING  </t>
  </si>
  <si>
    <t>How is the building air-conditioned - type of system?</t>
  </si>
  <si>
    <t>There are multiple different A/C units on site from normal split to ducted units and package units</t>
  </si>
  <si>
    <t>Split units</t>
  </si>
  <si>
    <t>Cooling towers</t>
  </si>
  <si>
    <t>Cassette units</t>
  </si>
  <si>
    <t>Air handling units</t>
  </si>
  <si>
    <t>Chillers</t>
  </si>
  <si>
    <t>Ica packs</t>
  </si>
  <si>
    <t>Are plant rooms clean &amp; neat</t>
  </si>
  <si>
    <t>Condition of units/plant</t>
  </si>
  <si>
    <t>Effectiveness of units/plant</t>
  </si>
  <si>
    <t>Maintenance contract in place &amp; by whom (tenant/landlord)</t>
  </si>
  <si>
    <t>Air-conditioning owned by whom (tenant/landlord)</t>
  </si>
  <si>
    <t>Landlord - Tenant responsibility</t>
  </si>
  <si>
    <t>FITTINGS</t>
  </si>
  <si>
    <t>Office furniture</t>
  </si>
  <si>
    <t>In CM office</t>
  </si>
  <si>
    <t>Kitchen fittings</t>
  </si>
  <si>
    <t>Reception counter</t>
  </si>
  <si>
    <t>SIGNAGE</t>
  </si>
  <si>
    <t>External building signage</t>
  </si>
  <si>
    <t>Internal building signage</t>
  </si>
  <si>
    <t>Working order</t>
  </si>
  <si>
    <t>External tenant signage</t>
  </si>
  <si>
    <t>Yes</t>
  </si>
  <si>
    <t>Internal tenant signage</t>
  </si>
  <si>
    <t>Hungry Lion has a light out in their main sign</t>
  </si>
  <si>
    <t>Statutory signage/ Disclaimers.</t>
  </si>
  <si>
    <t>Disclaimers</t>
  </si>
  <si>
    <t>Parking / traffic control signage</t>
  </si>
  <si>
    <t>Still needs to be finished/ in Progress.</t>
  </si>
  <si>
    <t xml:space="preserve">PLUMBING   </t>
  </si>
  <si>
    <t>Plumbing installation in general</t>
  </si>
  <si>
    <t>Plumbing reticulation at the purification plant has been confirmed. 1 Meters to be installed to clear our un metered water - fire line.</t>
  </si>
  <si>
    <t>Water reticulation (internal &amp; external)</t>
  </si>
  <si>
    <t>In good condition</t>
  </si>
  <si>
    <t>Drainage</t>
  </si>
  <si>
    <t>Sanitary fittings</t>
  </si>
  <si>
    <t>Grease Traps and Floor Drains</t>
  </si>
  <si>
    <t>Serviced by Plumber Boys</t>
  </si>
  <si>
    <t>JoJo tanks</t>
  </si>
  <si>
    <t>3 connected to the borehole.</t>
  </si>
  <si>
    <t>Sewer plants</t>
  </si>
  <si>
    <t>Water purification plants</t>
  </si>
  <si>
    <t>Good condition</t>
  </si>
  <si>
    <t>Domestic water pump sets</t>
  </si>
  <si>
    <t>At borehole tank.</t>
  </si>
  <si>
    <t>Soil drainage</t>
  </si>
  <si>
    <t>Storm water drainage</t>
  </si>
  <si>
    <t>Storm water Drains installed.</t>
  </si>
  <si>
    <t>Irrigation</t>
  </si>
  <si>
    <t>Bulk &amp; check meters</t>
  </si>
  <si>
    <t>Installed</t>
  </si>
  <si>
    <t>Is there a borehole on site</t>
  </si>
  <si>
    <t>Yes -  Pump replaced by Clearwater and system serviced.</t>
  </si>
  <si>
    <t>Is the borehole water metered</t>
  </si>
  <si>
    <t>Which areas does the borehole feed</t>
  </si>
  <si>
    <t>Feeds the hole Building</t>
  </si>
  <si>
    <t>Has the borehole water been tested</t>
  </si>
  <si>
    <t>Done in April 2025 and October 2025</t>
  </si>
  <si>
    <t>Grey water systems</t>
  </si>
  <si>
    <t>Rain harvesting systems</t>
  </si>
  <si>
    <t>Are daily water readings being taken &amp; interrogated</t>
  </si>
  <si>
    <t>Daily water reading done buy security.</t>
  </si>
  <si>
    <t>SOFT SERVICES</t>
  </si>
  <si>
    <t>Security</t>
  </si>
  <si>
    <t>Service supplied by Thompsons Security</t>
  </si>
  <si>
    <t>Cleaning</t>
  </si>
  <si>
    <t>Service supplied by Quatro</t>
  </si>
  <si>
    <t>Landscaping</t>
  </si>
  <si>
    <t>Broll appointed</t>
  </si>
  <si>
    <t>Waste management</t>
  </si>
  <si>
    <t>Service supplied by Don’t Waste</t>
  </si>
  <si>
    <t>Hygiene</t>
  </si>
  <si>
    <t>Service supplied by Bidvest Steiner</t>
  </si>
  <si>
    <t>Pest control</t>
  </si>
  <si>
    <t>CONTRACTURAL EXPENSES VERSUS RECOVERY</t>
  </si>
  <si>
    <t>EXPENSES</t>
  </si>
  <si>
    <t>YTD CONTRACT EXPENSE</t>
  </si>
  <si>
    <t>YTD CONTRACT RECOVERY</t>
  </si>
  <si>
    <t>% RECOVERY</t>
  </si>
  <si>
    <t>BUDGET % RECOVERY</t>
  </si>
  <si>
    <t>ALL TENANT SERVICE RECORDS RECEIVED &amp; UPLOADED</t>
  </si>
  <si>
    <t>FAULTS FOUND &amp; REPORTED</t>
  </si>
  <si>
    <t>DATE FAULT REPORTED</t>
  </si>
  <si>
    <t>DATE FAULT WAS REPAIRED</t>
  </si>
  <si>
    <t>AIRCON SERVICE</t>
  </si>
  <si>
    <t>No Recovery in income.</t>
  </si>
  <si>
    <t>GENERATOR SERVICES /REPAIRS + DIESEL</t>
  </si>
  <si>
    <t xml:space="preserve">
</t>
  </si>
  <si>
    <t xml:space="preserve">EMERGENCY BACK UP </t>
  </si>
  <si>
    <t xml:space="preserve">
</t>
  </si>
  <si>
    <t>SMOKE VENT SERVICE</t>
  </si>
  <si>
    <t>%</t>
  </si>
  <si>
    <t>SMOKE DETECTION SERVICE</t>
  </si>
  <si>
    <t>GAS</t>
  </si>
  <si>
    <t>UTILITIES - OCTOBER 2025</t>
  </si>
  <si>
    <t>ABAQULUSI PLAZA</t>
  </si>
  <si>
    <t>Council bulk vs Bulk check (Water)</t>
  </si>
  <si>
    <t>Meter</t>
  </si>
  <si>
    <t>Reading (KL)</t>
  </si>
  <si>
    <t>Difference</t>
  </si>
  <si>
    <t>Comment</t>
  </si>
  <si>
    <t>Council Bulk</t>
  </si>
  <si>
    <t>Need to investigate if we have a bulk meter</t>
  </si>
  <si>
    <t xml:space="preserve">Bulk Check </t>
  </si>
  <si>
    <t>Site Daily reading total</t>
  </si>
  <si>
    <t>Council bulk vs Bulk check (Electrical)</t>
  </si>
  <si>
    <t>Reading (KWh)</t>
  </si>
  <si>
    <t>Not Online</t>
  </si>
  <si>
    <t>Bulk vs Common Area Breakdown</t>
  </si>
  <si>
    <t>Percentage Of Bulk</t>
  </si>
  <si>
    <t>Bulk Check</t>
  </si>
  <si>
    <t>Borehole meter</t>
  </si>
  <si>
    <t>Total</t>
  </si>
  <si>
    <t>Tenant Meters</t>
  </si>
  <si>
    <t>Common Area</t>
  </si>
  <si>
    <t>Unmetered Water</t>
  </si>
  <si>
    <t>Ablutions</t>
  </si>
  <si>
    <t>Other metered common area</t>
  </si>
  <si>
    <t>Garden is being watered through the common area, Taxi consumption is recovered through common area</t>
  </si>
  <si>
    <t>Night Usage</t>
  </si>
  <si>
    <t>Consumption (KL)</t>
  </si>
  <si>
    <t>Time</t>
  </si>
  <si>
    <t>22:00 - 06:00</t>
  </si>
  <si>
    <t>As per Console</t>
  </si>
  <si>
    <t>Borehole</t>
  </si>
  <si>
    <t>Predicted Yield (KL)</t>
  </si>
  <si>
    <t>Actual Yield (KL)</t>
  </si>
  <si>
    <t>% of Predicted Yield Achieved</t>
  </si>
  <si>
    <t>awaiting new Yeild test.</t>
  </si>
  <si>
    <t>Solar</t>
  </si>
  <si>
    <t>Predicted Yield (KWh)</t>
  </si>
  <si>
    <t>Actual Yield (KWh)</t>
  </si>
  <si>
    <t>Need to check the predicted yield again</t>
  </si>
  <si>
    <t>PLANNED PREVENTATIVE MAINTENANCE SCHEDULE</t>
  </si>
  <si>
    <t>SERVICE</t>
  </si>
  <si>
    <t>MONTH</t>
  </si>
  <si>
    <t>Aircon audit</t>
  </si>
  <si>
    <t>Aircon minor</t>
  </si>
  <si>
    <t xml:space="preserve">order 1340595 released </t>
  </si>
  <si>
    <t>Aircon major</t>
  </si>
  <si>
    <t>Annexure B inspection</t>
  </si>
  <si>
    <t>Borehole pump</t>
  </si>
  <si>
    <t>service done on 24/04/2025</t>
  </si>
  <si>
    <t>Compactor minor</t>
  </si>
  <si>
    <t>Compactor major</t>
  </si>
  <si>
    <t>Cherry picker &amp; scissors lift</t>
  </si>
  <si>
    <t>Domestic pump set</t>
  </si>
  <si>
    <t>Fire equipment</t>
  </si>
  <si>
    <t xml:space="preserve">service was done in April </t>
  </si>
  <si>
    <t>As per the budget, 169 HRS running hrs to the next service</t>
  </si>
  <si>
    <t>Infra red scanning</t>
  </si>
  <si>
    <t>Next Infra red Scan to be done in March 2026</t>
  </si>
  <si>
    <t>Lifts</t>
  </si>
  <si>
    <t>Smoke vents &amp; extraction fans</t>
  </si>
  <si>
    <t>Requested service certificates from tenants.
Serviced every 6 Months</t>
  </si>
  <si>
    <t>Sprinkler engine</t>
  </si>
  <si>
    <t>Sprinkler valve</t>
  </si>
  <si>
    <t>Only to be serviced in 2026</t>
  </si>
  <si>
    <t>Structural inspection</t>
  </si>
  <si>
    <t>Sewer line jetting</t>
  </si>
  <si>
    <t>Smoke detection systems</t>
  </si>
  <si>
    <t>Transformers</t>
  </si>
  <si>
    <t>This needs to be implemented yearly</t>
  </si>
  <si>
    <t>Water treatment plant</t>
  </si>
  <si>
    <t>Clearwater pumps was appointed to do the testing, testing was done in April, awaiting results.</t>
  </si>
  <si>
    <t>Waterproofing guarantee</t>
  </si>
  <si>
    <t>Window cleaning and high level cleaning</t>
  </si>
  <si>
    <t>Roller shutters</t>
  </si>
  <si>
    <t>Indicators</t>
  </si>
  <si>
    <t>Service due</t>
  </si>
  <si>
    <t>Service done</t>
  </si>
  <si>
    <t>Service missed</t>
  </si>
  <si>
    <t>MASTERFILE INDEX</t>
  </si>
  <si>
    <t>ON FILE Y/N</t>
  </si>
  <si>
    <t>RESPONSIBLE</t>
  </si>
  <si>
    <t xml:space="preserve">Conditions of establishment </t>
  </si>
  <si>
    <t>Project team to supply</t>
  </si>
  <si>
    <t xml:space="preserve">Zoning certificate </t>
  </si>
  <si>
    <t>Plans on file loaded(hard and soft copy)</t>
  </si>
  <si>
    <t>Mina</t>
  </si>
  <si>
    <t xml:space="preserve">Environmental impact study </t>
  </si>
  <si>
    <t xml:space="preserve">Environmental affair to inspect </t>
  </si>
  <si>
    <t>Deon</t>
  </si>
  <si>
    <t>Service providers' contact details</t>
  </si>
  <si>
    <t>Need to make sure that Quatro/Thompsons/gardening are added to the file in soft copy and hard copy on the shared drive. All the contractor numbers currently working on the building are added in files both soft and hard copy.</t>
  </si>
  <si>
    <t>Sibu/Mina</t>
  </si>
  <si>
    <t>Standard site plan</t>
  </si>
  <si>
    <t>Plan on file loaded(hard and soft copy)</t>
  </si>
  <si>
    <t>Deon/Mina</t>
  </si>
  <si>
    <t>Basement plan</t>
  </si>
  <si>
    <t>Ground floor plan</t>
  </si>
  <si>
    <t>First floor plan</t>
  </si>
  <si>
    <t>Second floor plan</t>
  </si>
  <si>
    <t>Third floor plan</t>
  </si>
  <si>
    <t>Parking plan</t>
  </si>
  <si>
    <t>Elevations / specifications</t>
  </si>
  <si>
    <t xml:space="preserve">Additional drawings </t>
  </si>
  <si>
    <t>Occupation certificate for the building</t>
  </si>
  <si>
    <t>Individual tenant occupation certificate</t>
  </si>
  <si>
    <t>Extractor fan system (for each tenant - every 6 months)</t>
  </si>
  <si>
    <t>Refer to total comfort file</t>
  </si>
  <si>
    <t>Gas compliance file (site and tenant)</t>
  </si>
  <si>
    <t>On  File and in shops</t>
  </si>
  <si>
    <t xml:space="preserve">Annual flammable liquid certificate </t>
  </si>
  <si>
    <t>Boxer Will need one</t>
  </si>
  <si>
    <t>Smoke detection system service certificate</t>
  </si>
  <si>
    <t>On file</t>
  </si>
  <si>
    <t>Smoke extraction system service certificate</t>
  </si>
  <si>
    <t>COC - electricity - building</t>
  </si>
  <si>
    <t>COC - individual tenant</t>
  </si>
  <si>
    <t>Mina/Tanya</t>
  </si>
  <si>
    <t>Plumbing compliance certificate</t>
  </si>
  <si>
    <t>Site title deed</t>
  </si>
  <si>
    <t>Ask the Landlord</t>
  </si>
  <si>
    <t xml:space="preserve">Building guarantees &amp; warrantees </t>
  </si>
  <si>
    <t>Site OHS act appointments</t>
  </si>
  <si>
    <t xml:space="preserve">In file to ensure updated </t>
  </si>
  <si>
    <t xml:space="preserve">Mina/Sibu </t>
  </si>
  <si>
    <t>Contractors mandatory agreements</t>
  </si>
  <si>
    <t>Evacuation plan</t>
  </si>
  <si>
    <t>Loaded on file(hard and soft copy)</t>
  </si>
  <si>
    <t>OHS act policy</t>
  </si>
  <si>
    <t>Loaded on file(only soft copy) to print on load hard copy</t>
  </si>
  <si>
    <t>Fire service certificate of compliance</t>
  </si>
  <si>
    <t>On files</t>
  </si>
  <si>
    <t>Rational fire design and details</t>
  </si>
  <si>
    <t>On flies</t>
  </si>
  <si>
    <t>Fire protection impairment procedures</t>
  </si>
  <si>
    <t>Last annual building inspection report</t>
  </si>
  <si>
    <t>Done April 2025</t>
  </si>
  <si>
    <t>Property insurance details</t>
  </si>
  <si>
    <t>Sewer layouts</t>
  </si>
  <si>
    <t>As per plans</t>
  </si>
  <si>
    <t>Water layout</t>
  </si>
  <si>
    <t>Electricity layout</t>
  </si>
  <si>
    <t xml:space="preserve">X </t>
  </si>
  <si>
    <t>Storm water layouts</t>
  </si>
  <si>
    <t>Building drawings</t>
  </si>
  <si>
    <t>Work permits for all contractors on site</t>
  </si>
  <si>
    <t>In CM office On File</t>
  </si>
  <si>
    <t>Mina/Neli</t>
  </si>
  <si>
    <t>Hot works permits</t>
  </si>
  <si>
    <t>On File</t>
  </si>
  <si>
    <t>Roof access schedule</t>
  </si>
  <si>
    <t>All loaded in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</si>
</sst>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0.0"/>
    <numFmt numFmtId="166" formatCode="_-* #,##0.0_-;\-* #,##0.0_-;_-* &quot;-&quot;??_-;_-@_-"/>
    <numFmt numFmtId="167" formatCode="0.0%"/>
    <numFmt numFmtId="168" formatCode="_-* #,##0_-;\-* #,##0_-;_-* &quot;-&quot;??_-;_-@_-"/>
    <numFmt numFmtId="169" formatCode="[$-1C09]dd\ mmmm\ yyyy;@"/>
  </numFmts>
  <fonts count="45">
    <font>
      <sz val="11"/>
      <color theme="1"/>
      <name val="Calibri"/>
      <family val="2"/>
      <scheme val="minor"/>
    </font>
    <font>
      <sz val="10"/>
      <color theme="1"/>
      <name val="Calibri  "/>
    </font>
    <font>
      <sz val="11"/>
      <color theme="1"/>
      <name val="Calibri"/>
      <family val="2"/>
      <scheme val="minor"/>
    </font>
    <font>
      <sz val="10"/>
      <name val="Tahoma"/>
      <family val="2"/>
    </font>
    <font>
      <b/>
      <sz val="14"/>
      <name val="Calibri"/>
      <family val="2"/>
      <scheme val="minor"/>
    </font>
    <font>
      <sz val="10"/>
      <name val="Arial"/>
      <family val="2"/>
    </font>
    <font>
      <b/>
      <sz val="11"/>
      <name val="Calibri"/>
      <family val="2"/>
      <scheme val="minor"/>
    </font>
    <font>
      <b/>
      <sz val="10"/>
      <name val="Calibri"/>
      <family val="2"/>
      <scheme val="minor"/>
    </font>
    <font>
      <b/>
      <sz val="10"/>
      <name val="Arial"/>
      <family val="2"/>
    </font>
    <font>
      <sz val="10"/>
      <name val="Calibri"/>
      <family val="2"/>
      <scheme val="minor"/>
    </font>
    <font>
      <b/>
      <sz val="10"/>
      <color indexed="8"/>
      <name val="Calibri"/>
      <family val="2"/>
      <scheme val="minor"/>
    </font>
    <font>
      <sz val="10"/>
      <color indexed="8"/>
      <name val="Calibri"/>
      <family val="2"/>
      <scheme val="minor"/>
    </font>
    <font>
      <sz val="14"/>
      <name val="Calibri"/>
      <family val="2"/>
      <scheme val="minor"/>
    </font>
    <font>
      <sz val="14"/>
      <name val="Arial"/>
      <family val="2"/>
    </font>
    <font>
      <b/>
      <sz val="14"/>
      <color indexed="8"/>
      <name val="Calibri"/>
      <family val="2"/>
      <scheme val="minor"/>
    </font>
    <font>
      <b/>
      <sz val="16"/>
      <name val="Calibri"/>
      <family val="2"/>
      <scheme val="minor"/>
    </font>
    <font>
      <sz val="10"/>
      <color theme="1"/>
      <name val="Calibri"/>
      <family val="2"/>
      <scheme val="minor"/>
    </font>
    <font>
      <sz val="10"/>
      <color rgb="FFFF0000"/>
      <name val="Calibri"/>
      <family val="2"/>
      <scheme val="minor"/>
    </font>
    <font>
      <sz val="16"/>
      <color theme="1"/>
      <name val="Calibri"/>
      <family val="2"/>
      <scheme val="minor"/>
    </font>
    <font>
      <sz val="14"/>
      <color theme="1"/>
      <name val="Calibri"/>
      <family val="2"/>
      <scheme val="minor"/>
    </font>
    <font>
      <b/>
      <sz val="14"/>
      <color theme="1"/>
      <name val="Calibri"/>
      <family val="2"/>
      <scheme val="minor"/>
    </font>
    <font>
      <sz val="14"/>
      <color rgb="FFFF0000"/>
      <name val="Calibri"/>
      <family val="2"/>
      <scheme val="minor"/>
    </font>
    <font>
      <sz val="20"/>
      <color theme="1"/>
      <name val="Calibri"/>
      <family val="2"/>
      <scheme val="minor"/>
    </font>
    <font>
      <sz val="20"/>
      <color rgb="FFFF0000"/>
      <name val="Calibri"/>
      <family val="2"/>
      <scheme val="minor"/>
    </font>
    <font>
      <sz val="20"/>
      <name val="Calibri"/>
      <family val="2"/>
      <scheme val="minor"/>
    </font>
    <font>
      <sz val="10"/>
      <color rgb="FF00B050"/>
      <name val="Calibri"/>
      <family val="2"/>
      <scheme val="minor"/>
    </font>
    <font>
      <sz val="10"/>
      <color rgb="FFFFC000"/>
      <name val="Calibri"/>
      <family val="2"/>
      <scheme val="minor"/>
    </font>
    <font>
      <b/>
      <u/>
      <sz val="10"/>
      <color rgb="FF00B050"/>
      <name val="Calibri"/>
      <family val="2"/>
      <scheme val="minor"/>
    </font>
    <font>
      <b/>
      <sz val="10"/>
      <color theme="1"/>
      <name val="Calibri"/>
      <family val="2"/>
      <scheme val="minor"/>
    </font>
    <font>
      <b/>
      <sz val="20"/>
      <name val="Calibri"/>
      <family val="2"/>
      <scheme val="minor"/>
    </font>
    <font>
      <b/>
      <sz val="20"/>
      <color theme="1"/>
      <name val="Calibri"/>
      <family val="2"/>
      <scheme val="minor"/>
    </font>
    <font>
      <b/>
      <sz val="20"/>
      <color theme="1"/>
      <name val="Calibri  "/>
    </font>
    <font>
      <sz val="8"/>
      <color theme="1"/>
      <name val="Arial Narrow"/>
      <family val="2"/>
    </font>
    <font>
      <b/>
      <sz val="11"/>
      <color theme="1"/>
      <name val="Calibri"/>
      <family val="2"/>
      <scheme val="minor"/>
    </font>
    <font>
      <b/>
      <sz val="12"/>
      <name val="Calibri"/>
      <family val="2"/>
      <scheme val="minor"/>
    </font>
    <font>
      <b/>
      <sz val="11"/>
      <color indexed="8"/>
      <name val="Calibri"/>
      <family val="2"/>
      <scheme val="minor"/>
    </font>
    <font>
      <b/>
      <sz val="11"/>
      <color theme="1"/>
      <name val="Calibri  "/>
    </font>
    <font>
      <sz val="10"/>
      <color rgb="FFFF0000"/>
      <name val="Calibri  "/>
    </font>
    <font>
      <b/>
      <sz val="18"/>
      <color theme="1"/>
      <name val="Calibri  "/>
    </font>
    <font>
      <b/>
      <sz val="10"/>
      <color theme="1"/>
      <name val="Calibri  "/>
    </font>
    <font>
      <b/>
      <sz val="9"/>
      <color theme="1"/>
      <name val="Calibri"/>
      <family val="2"/>
      <scheme val="minor"/>
    </font>
    <font>
      <b/>
      <sz val="8"/>
      <color theme="1"/>
      <name val="Calibri"/>
      <family val="2"/>
      <scheme val="minor"/>
    </font>
    <font>
      <b/>
      <sz val="8"/>
      <color rgb="FF00B050"/>
      <name val="Calibri"/>
      <family val="2"/>
      <scheme val="minor"/>
    </font>
    <font>
      <b/>
      <u/>
      <sz val="10"/>
      <color theme="1"/>
      <name val="Calibri"/>
      <family val="2"/>
      <scheme val="minor"/>
    </font>
    <font>
      <sz val="10"/>
      <name val="Calibri  "/>
    </font>
  </fonts>
  <fills count="13">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2" tint="-0.249977111117893"/>
        <bgColor indexed="64"/>
      </patternFill>
    </fill>
  </fills>
  <borders count="68">
    <border>
      <left/>
      <right/>
      <top/>
      <bottom/>
      <diagonal/>
    </border>
    <border>
      <left/>
      <right/>
      <top/>
      <bottom style="thin">
        <color indexed="64"/>
      </bottom>
      <diagonal/>
    </border>
    <border>
      <left style="thin">
        <color indexed="64"/>
      </left>
      <right style="thin">
        <color indexed="64"/>
      </right>
      <top/>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indexed="64"/>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auto="1"/>
      </right>
      <top/>
      <bottom/>
      <diagonal/>
    </border>
    <border>
      <left style="thin">
        <color indexed="64"/>
      </left>
      <right style="thin">
        <color indexed="64"/>
      </right>
      <top style="thin">
        <color auto="1"/>
      </top>
      <bottom/>
      <diagonal/>
    </border>
    <border>
      <left style="thin">
        <color indexed="64"/>
      </left>
      <right style="thin">
        <color indexed="64"/>
      </right>
      <top style="thin">
        <color auto="1"/>
      </top>
      <bottom style="thin">
        <color indexed="64"/>
      </bottom>
      <diagonal/>
    </border>
    <border>
      <left/>
      <right/>
      <top style="medium">
        <color indexed="64"/>
      </top>
      <bottom style="medium">
        <color indexed="64"/>
      </bottom>
      <diagonal/>
    </border>
    <border>
      <left/>
      <right/>
      <top style="thin">
        <color auto="1"/>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thin">
        <color indexed="64"/>
      </left>
      <right/>
      <top style="thin">
        <color auto="1"/>
      </top>
      <bottom style="medium">
        <color indexed="64"/>
      </bottom>
      <diagonal/>
    </border>
    <border>
      <left/>
      <right/>
      <top style="thin">
        <color auto="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auto="1"/>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style="medium">
        <color indexed="64"/>
      </left>
      <right style="thin">
        <color auto="1"/>
      </right>
      <top/>
      <bottom/>
      <diagonal/>
    </border>
    <border>
      <left/>
      <right style="thin">
        <color auto="1"/>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top/>
      <bottom style="thin">
        <color auto="1"/>
      </bottom>
      <diagonal/>
    </border>
    <border>
      <left style="thin">
        <color auto="1"/>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indexed="64"/>
      </bottom>
      <diagonal/>
    </border>
    <border>
      <left style="thin">
        <color indexed="64"/>
      </left>
      <right/>
      <top style="medium">
        <color indexed="64"/>
      </top>
      <bottom/>
      <diagonal/>
    </border>
    <border>
      <left/>
      <right style="thin">
        <color auto="1"/>
      </right>
      <top style="medium">
        <color indexed="64"/>
      </top>
      <bottom/>
      <diagonal/>
    </border>
    <border>
      <left style="thin">
        <color auto="1"/>
      </left>
      <right style="medium">
        <color indexed="64"/>
      </right>
      <top style="medium">
        <color indexed="64"/>
      </top>
      <bottom/>
      <diagonal/>
    </border>
    <border>
      <left style="thin">
        <color indexed="64"/>
      </left>
      <right/>
      <top/>
      <bottom style="medium">
        <color indexed="64"/>
      </bottom>
      <diagonal/>
    </border>
    <border>
      <left/>
      <right style="thin">
        <color auto="1"/>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auto="1"/>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55"/>
      </right>
      <top style="medium">
        <color indexed="64"/>
      </top>
      <bottom style="medium">
        <color indexed="64"/>
      </bottom>
      <diagonal/>
    </border>
    <border>
      <left style="thin">
        <color indexed="55"/>
      </left>
      <right style="thin">
        <color indexed="55"/>
      </right>
      <top style="medium">
        <color indexed="64"/>
      </top>
      <bottom style="medium">
        <color indexed="64"/>
      </bottom>
      <diagonal/>
    </border>
    <border>
      <left style="thin">
        <color indexed="55"/>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style="thin">
        <color indexed="55"/>
      </left>
      <right/>
      <top style="medium">
        <color indexed="64"/>
      </top>
      <bottom/>
      <diagonal/>
    </border>
  </borders>
  <cellStyleXfs count="6">
    <xf numFmtId="0" fontId="0" fillId="0" borderId="0"/>
    <xf numFmtId="0" fontId="3" fillId="0" borderId="0"/>
    <xf numFmtId="0" fontId="5" fillId="0" borderId="0"/>
    <xf numFmtId="0" fontId="2" fillId="0" borderId="0"/>
    <xf numFmtId="164" fontId="2" fillId="0" borderId="0" applyFont="0" applyFill="0" applyBorder="0" applyAlignment="0" applyProtection="0"/>
    <xf numFmtId="9" fontId="2" fillId="0" borderId="0" applyFont="0" applyFill="0" applyBorder="0" applyAlignment="0" applyProtection="0"/>
  </cellStyleXfs>
  <cellXfs count="587">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5" fillId="0" borderId="0" xfId="2" applyAlignment="1">
      <alignment vertical="top" wrapText="1"/>
    </xf>
    <xf numFmtId="0" fontId="5" fillId="0" borderId="0" xfId="2"/>
    <xf numFmtId="0" fontId="3" fillId="0" borderId="0" xfId="1"/>
    <xf numFmtId="0" fontId="5" fillId="0" borderId="0" xfId="2" applyAlignment="1">
      <alignment vertical="center" wrapText="1"/>
    </xf>
    <xf numFmtId="0" fontId="13" fillId="0" borderId="0" xfId="2" applyFont="1" applyAlignment="1">
      <alignment vertical="center" wrapText="1"/>
    </xf>
    <xf numFmtId="0" fontId="2" fillId="0" borderId="0" xfId="3"/>
    <xf numFmtId="0" fontId="7" fillId="0" borderId="0" xfId="2" applyFont="1" applyAlignment="1">
      <alignment horizontal="left" vertical="top" wrapText="1"/>
    </xf>
    <xf numFmtId="0" fontId="7" fillId="0" borderId="0" xfId="2" applyFont="1" applyAlignment="1">
      <alignment horizontal="center" vertical="top" wrapText="1"/>
    </xf>
    <xf numFmtId="0" fontId="0" fillId="5" borderId="0" xfId="0" applyFill="1"/>
    <xf numFmtId="165" fontId="14" fillId="5" borderId="0" xfId="2" applyNumberFormat="1" applyFont="1" applyFill="1" applyAlignment="1">
      <alignment horizontal="center" vertical="center" wrapText="1"/>
    </xf>
    <xf numFmtId="0" fontId="14" fillId="5" borderId="0" xfId="2" applyFont="1" applyFill="1" applyAlignment="1">
      <alignment horizontal="left" vertical="center" wrapText="1"/>
    </xf>
    <xf numFmtId="0" fontId="5" fillId="5" borderId="0" xfId="2" applyFill="1" applyAlignment="1">
      <alignment vertical="top" wrapText="1"/>
    </xf>
    <xf numFmtId="0" fontId="7" fillId="3" borderId="2" xfId="2" applyFont="1" applyFill="1" applyBorder="1" applyAlignment="1">
      <alignment horizontal="center" vertical="center" wrapText="1"/>
    </xf>
    <xf numFmtId="0" fontId="3" fillId="5" borderId="0" xfId="1" applyFill="1"/>
    <xf numFmtId="0" fontId="5" fillId="5" borderId="0" xfId="2" applyFill="1"/>
    <xf numFmtId="0" fontId="5" fillId="5" borderId="0" xfId="2" applyFill="1" applyAlignment="1">
      <alignment vertical="center" wrapText="1"/>
    </xf>
    <xf numFmtId="0" fontId="13" fillId="5" borderId="0" xfId="2" applyFont="1" applyFill="1" applyAlignment="1">
      <alignment vertical="center" wrapText="1"/>
    </xf>
    <xf numFmtId="0" fontId="4" fillId="5" borderId="0" xfId="1" applyFont="1" applyFill="1" applyAlignment="1">
      <alignment horizontal="center" vertical="center"/>
    </xf>
    <xf numFmtId="0" fontId="7" fillId="5" borderId="0" xfId="2" applyFont="1" applyFill="1" applyAlignment="1">
      <alignment vertical="top" wrapText="1"/>
    </xf>
    <xf numFmtId="0" fontId="8" fillId="5" borderId="0" xfId="2" applyFont="1" applyFill="1" applyAlignment="1">
      <alignment vertical="top" wrapText="1"/>
    </xf>
    <xf numFmtId="0" fontId="18" fillId="0" borderId="0" xfId="0" applyFont="1" applyAlignment="1">
      <alignment horizontal="left" vertical="center"/>
    </xf>
    <xf numFmtId="0" fontId="0" fillId="0" borderId="0" xfId="0" applyAlignment="1">
      <alignment horizontal="left" vertical="center"/>
    </xf>
    <xf numFmtId="0" fontId="15" fillId="0" borderId="0" xfId="1" applyFont="1" applyAlignment="1" applyProtection="1">
      <alignment horizontal="left" vertical="center" wrapText="1"/>
      <protection hidden="1"/>
    </xf>
    <xf numFmtId="0" fontId="19" fillId="0" borderId="0" xfId="0" applyFont="1" applyAlignment="1">
      <alignment horizontal="left" vertical="center"/>
    </xf>
    <xf numFmtId="0" fontId="12" fillId="0" borderId="0" xfId="1" applyFont="1" applyAlignment="1">
      <alignment horizontal="left" vertical="center"/>
    </xf>
    <xf numFmtId="0" fontId="21" fillId="0" borderId="0" xfId="0" applyFont="1" applyAlignment="1">
      <alignment horizontal="left" vertical="center"/>
    </xf>
    <xf numFmtId="0" fontId="21" fillId="0" borderId="0" xfId="1" applyFont="1" applyAlignment="1">
      <alignment horizontal="left" vertical="center"/>
    </xf>
    <xf numFmtId="0" fontId="22" fillId="0" borderId="0" xfId="0" applyFont="1" applyAlignment="1">
      <alignment horizontal="left" vertical="center"/>
    </xf>
    <xf numFmtId="0" fontId="23" fillId="0" borderId="0" xfId="0" applyFont="1" applyAlignment="1">
      <alignment horizontal="left" vertical="center"/>
    </xf>
    <xf numFmtId="0" fontId="23" fillId="0" borderId="0" xfId="1" applyFont="1" applyAlignment="1">
      <alignment horizontal="left" vertical="center"/>
    </xf>
    <xf numFmtId="0" fontId="22" fillId="0" borderId="0" xfId="0" applyFont="1"/>
    <xf numFmtId="0" fontId="23" fillId="0" borderId="0" xfId="0" applyFont="1"/>
    <xf numFmtId="0" fontId="23" fillId="0" borderId="0" xfId="1" applyFont="1"/>
    <xf numFmtId="0" fontId="21" fillId="0" borderId="0" xfId="0" applyFont="1"/>
    <xf numFmtId="0" fontId="24" fillId="0" borderId="0" xfId="1" applyFont="1"/>
    <xf numFmtId="0" fontId="9" fillId="0" borderId="0" xfId="1" applyFont="1"/>
    <xf numFmtId="0" fontId="25" fillId="0" borderId="0" xfId="1" applyFont="1" applyAlignment="1">
      <alignment horizontal="center" vertical="center" wrapText="1"/>
    </xf>
    <xf numFmtId="0" fontId="16" fillId="0" borderId="0" xfId="0" applyFont="1" applyAlignment="1">
      <alignment horizontal="left" vertical="center"/>
    </xf>
    <xf numFmtId="0" fontId="9" fillId="0" borderId="0" xfId="1" applyFont="1" applyAlignment="1">
      <alignment horizontal="left" vertical="center"/>
    </xf>
    <xf numFmtId="0" fontId="1" fillId="0" borderId="11" xfId="0" applyFont="1" applyBorder="1" applyAlignment="1">
      <alignment horizontal="center" vertical="center"/>
    </xf>
    <xf numFmtId="167" fontId="1" fillId="0" borderId="12" xfId="0" applyNumberFormat="1" applyFont="1" applyBorder="1" applyAlignment="1">
      <alignment horizontal="center" vertical="center"/>
    </xf>
    <xf numFmtId="168" fontId="1" fillId="0" borderId="14" xfId="4" applyNumberFormat="1" applyFont="1" applyBorder="1" applyAlignment="1">
      <alignment horizontal="center" vertical="center"/>
    </xf>
    <xf numFmtId="167" fontId="1" fillId="0" borderId="15" xfId="0" applyNumberFormat="1" applyFont="1" applyBorder="1" applyAlignment="1">
      <alignment horizontal="center" vertical="center"/>
    </xf>
    <xf numFmtId="0" fontId="37" fillId="0" borderId="8" xfId="0" applyFont="1" applyBorder="1" applyAlignment="1">
      <alignment horizontal="center" vertical="center"/>
    </xf>
    <xf numFmtId="167" fontId="37" fillId="0" borderId="10" xfId="0" applyNumberFormat="1" applyFont="1" applyBorder="1" applyAlignment="1">
      <alignment horizontal="center" vertical="center"/>
    </xf>
    <xf numFmtId="168" fontId="1" fillId="0" borderId="0" xfId="4" applyNumberFormat="1" applyFont="1" applyBorder="1" applyAlignment="1">
      <alignment horizontal="center" vertical="center"/>
    </xf>
    <xf numFmtId="167" fontId="37" fillId="0" borderId="0" xfId="0" applyNumberFormat="1" applyFont="1" applyAlignment="1">
      <alignment horizontal="center" vertical="center"/>
    </xf>
    <xf numFmtId="10" fontId="1" fillId="0" borderId="0" xfId="0" applyNumberFormat="1" applyFont="1" applyAlignment="1">
      <alignment horizontal="center" vertical="center"/>
    </xf>
    <xf numFmtId="0" fontId="7" fillId="5" borderId="0" xfId="2" applyFont="1" applyFill="1" applyAlignment="1">
      <alignment horizontal="center" vertical="center" wrapText="1"/>
    </xf>
    <xf numFmtId="9" fontId="5" fillId="5" borderId="0" xfId="5" applyFont="1" applyFill="1" applyAlignment="1">
      <alignment vertical="top" wrapText="1"/>
    </xf>
    <xf numFmtId="0" fontId="0" fillId="5" borderId="0" xfId="0" applyFill="1" applyAlignment="1">
      <alignment horizontal="center"/>
    </xf>
    <xf numFmtId="0" fontId="8" fillId="5" borderId="0" xfId="2" applyFont="1" applyFill="1" applyAlignment="1">
      <alignment horizontal="center" vertical="top" wrapText="1"/>
    </xf>
    <xf numFmtId="0" fontId="5" fillId="5" borderId="0" xfId="2" applyFill="1" applyAlignment="1">
      <alignment horizontal="center"/>
    </xf>
    <xf numFmtId="0" fontId="5" fillId="5" borderId="0" xfId="2" applyFill="1" applyAlignment="1">
      <alignment horizontal="center" vertical="top" wrapText="1"/>
    </xf>
    <xf numFmtId="10" fontId="5" fillId="5" borderId="0" xfId="5" applyNumberFormat="1" applyFont="1" applyFill="1" applyAlignment="1">
      <alignment horizontal="center" vertical="top" wrapText="1"/>
    </xf>
    <xf numFmtId="0" fontId="13" fillId="5" borderId="0" xfId="2" applyFont="1" applyFill="1" applyAlignment="1">
      <alignment horizontal="center" vertical="center" wrapText="1"/>
    </xf>
    <xf numFmtId="0" fontId="3" fillId="5" borderId="0" xfId="1" applyFill="1" applyAlignment="1">
      <alignment horizontal="center"/>
    </xf>
    <xf numFmtId="0" fontId="0" fillId="0" borderId="0" xfId="0" applyAlignment="1">
      <alignment horizontal="center"/>
    </xf>
    <xf numFmtId="0" fontId="5" fillId="3" borderId="0" xfId="2" applyFill="1" applyAlignment="1">
      <alignment vertical="top" wrapText="1"/>
    </xf>
    <xf numFmtId="0" fontId="5" fillId="6" borderId="0" xfId="2" applyFill="1" applyAlignment="1">
      <alignment vertical="top" wrapText="1"/>
    </xf>
    <xf numFmtId="9" fontId="5" fillId="5" borderId="0" xfId="5" applyFont="1" applyFill="1" applyAlignment="1">
      <alignment horizontal="center" vertical="top" wrapText="1"/>
    </xf>
    <xf numFmtId="167" fontId="1" fillId="0" borderId="0" xfId="0" applyNumberFormat="1" applyFont="1" applyAlignment="1">
      <alignment vertical="center"/>
    </xf>
    <xf numFmtId="168" fontId="1" fillId="0" borderId="0" xfId="0" applyNumberFormat="1" applyFont="1" applyAlignment="1">
      <alignment vertical="center"/>
    </xf>
    <xf numFmtId="15" fontId="7" fillId="0" borderId="0" xfId="1" applyNumberFormat="1" applyFont="1" applyAlignment="1" applyProtection="1">
      <alignment horizontal="left" vertical="center"/>
      <protection hidden="1"/>
    </xf>
    <xf numFmtId="0" fontId="7" fillId="11" borderId="2" xfId="2" applyFont="1" applyFill="1" applyBorder="1" applyAlignment="1">
      <alignment horizontal="center" vertical="center" wrapText="1"/>
    </xf>
    <xf numFmtId="0" fontId="5" fillId="11" borderId="0" xfId="2" applyFill="1" applyAlignment="1">
      <alignment horizontal="center" vertical="top" wrapText="1"/>
    </xf>
    <xf numFmtId="0" fontId="1" fillId="0" borderId="18" xfId="0" applyFont="1" applyBorder="1" applyAlignment="1">
      <alignment horizontal="center" vertical="center"/>
    </xf>
    <xf numFmtId="168" fontId="1" fillId="0" borderId="18" xfId="4" applyNumberFormat="1" applyFont="1" applyBorder="1" applyAlignment="1">
      <alignment horizontal="center" vertical="center"/>
    </xf>
    <xf numFmtId="0" fontId="9" fillId="0" borderId="18" xfId="1" applyFont="1" applyBorder="1" applyAlignment="1">
      <alignment horizontal="center" vertical="center" wrapText="1"/>
    </xf>
    <xf numFmtId="0" fontId="25" fillId="0" borderId="18" xfId="1" applyFont="1" applyBorder="1" applyAlignment="1">
      <alignment horizontal="center" vertical="center" wrapText="1"/>
    </xf>
    <xf numFmtId="0" fontId="26" fillId="0" borderId="18" xfId="1" applyFont="1" applyBorder="1" applyAlignment="1">
      <alignment horizontal="center" vertical="center" wrapText="1"/>
    </xf>
    <xf numFmtId="0" fontId="17" fillId="0" borderId="18" xfId="1" applyFont="1" applyBorder="1" applyAlignment="1">
      <alignment horizontal="center" vertical="center" wrapText="1"/>
    </xf>
    <xf numFmtId="0" fontId="9" fillId="0" borderId="18" xfId="1" applyFont="1" applyBorder="1" applyAlignment="1">
      <alignment vertical="center" wrapText="1"/>
    </xf>
    <xf numFmtId="9" fontId="5" fillId="5" borderId="0" xfId="5" applyFont="1" applyFill="1" applyAlignment="1">
      <alignment horizontal="center" vertical="center" wrapText="1"/>
    </xf>
    <xf numFmtId="0" fontId="5" fillId="0" borderId="0" xfId="2" applyAlignment="1">
      <alignment horizontal="center" vertical="top" wrapText="1"/>
    </xf>
    <xf numFmtId="10" fontId="1" fillId="0" borderId="18" xfId="0" applyNumberFormat="1" applyFont="1" applyBorder="1" applyAlignment="1">
      <alignment horizontal="center" vertical="center"/>
    </xf>
    <xf numFmtId="168" fontId="39" fillId="0" borderId="18" xfId="4" applyNumberFormat="1" applyFont="1" applyBorder="1" applyAlignment="1">
      <alignment horizontal="center" vertical="center"/>
    </xf>
    <xf numFmtId="0" fontId="7" fillId="11" borderId="2" xfId="2" applyFont="1" applyFill="1" applyBorder="1" applyAlignment="1">
      <alignment vertical="center" wrapText="1"/>
    </xf>
    <xf numFmtId="0" fontId="7" fillId="0" borderId="2" xfId="2" applyFont="1" applyBorder="1" applyAlignment="1">
      <alignment horizontal="center" vertical="center" wrapText="1"/>
    </xf>
    <xf numFmtId="0" fontId="7" fillId="11" borderId="6" xfId="2" applyFont="1" applyFill="1" applyBorder="1" applyAlignment="1">
      <alignment vertical="center" wrapText="1"/>
    </xf>
    <xf numFmtId="0" fontId="9" fillId="0" borderId="2" xfId="2" applyFont="1" applyBorder="1" applyAlignment="1">
      <alignment vertical="center" wrapText="1"/>
    </xf>
    <xf numFmtId="0" fontId="11" fillId="5" borderId="0" xfId="2" applyFont="1" applyFill="1" applyAlignment="1">
      <alignment vertical="center" wrapText="1"/>
    </xf>
    <xf numFmtId="0" fontId="25" fillId="8" borderId="18" xfId="1" applyFont="1" applyFill="1" applyBorder="1" applyAlignment="1">
      <alignment horizontal="center" vertical="center" wrapText="1"/>
    </xf>
    <xf numFmtId="0" fontId="17" fillId="4" borderId="18" xfId="1" applyFont="1" applyFill="1" applyBorder="1" applyAlignment="1">
      <alignment horizontal="center" vertical="center" wrapText="1"/>
    </xf>
    <xf numFmtId="0" fontId="25" fillId="5" borderId="18" xfId="1" applyFont="1" applyFill="1" applyBorder="1" applyAlignment="1">
      <alignment horizontal="center" vertical="center" wrapText="1"/>
    </xf>
    <xf numFmtId="0" fontId="26" fillId="5" borderId="18" xfId="1" applyFont="1" applyFill="1" applyBorder="1" applyAlignment="1">
      <alignment horizontal="center" vertical="center" wrapText="1"/>
    </xf>
    <xf numFmtId="0" fontId="0" fillId="9" borderId="18" xfId="0" applyFill="1" applyBorder="1"/>
    <xf numFmtId="0" fontId="0" fillId="0" borderId="18" xfId="0" applyBorder="1"/>
    <xf numFmtId="0" fontId="7" fillId="0" borderId="0" xfId="1" applyFont="1" applyAlignment="1" applyProtection="1">
      <alignment vertical="center" wrapText="1"/>
      <protection hidden="1"/>
    </xf>
    <xf numFmtId="0" fontId="7" fillId="0" borderId="0" xfId="1" applyFont="1" applyAlignment="1" applyProtection="1">
      <alignment horizontal="left" vertical="center" wrapText="1"/>
      <protection hidden="1"/>
    </xf>
    <xf numFmtId="0" fontId="17" fillId="5" borderId="18" xfId="1" applyFont="1" applyFill="1" applyBorder="1" applyAlignment="1">
      <alignment horizontal="center" vertical="center" wrapText="1"/>
    </xf>
    <xf numFmtId="0" fontId="12" fillId="0" borderId="0" xfId="1" applyFont="1" applyAlignment="1">
      <alignment wrapText="1"/>
    </xf>
    <xf numFmtId="0" fontId="12" fillId="0" borderId="0" xfId="1" applyFont="1" applyAlignment="1">
      <alignment horizontal="center" wrapText="1"/>
    </xf>
    <xf numFmtId="0" fontId="9" fillId="0" borderId="0" xfId="1" applyFont="1" applyAlignment="1">
      <alignment wrapText="1"/>
    </xf>
    <xf numFmtId="0" fontId="9" fillId="0" borderId="0" xfId="1" applyFont="1" applyAlignment="1">
      <alignment horizontal="center" wrapText="1"/>
    </xf>
    <xf numFmtId="0" fontId="9" fillId="0" borderId="0" xfId="1" applyFont="1" applyAlignment="1">
      <alignment vertical="center" wrapText="1"/>
    </xf>
    <xf numFmtId="0" fontId="9" fillId="0" borderId="0" xfId="1" applyFont="1" applyAlignment="1">
      <alignment horizontal="center" vertical="center" wrapText="1"/>
    </xf>
    <xf numFmtId="0" fontId="26" fillId="0" borderId="0" xfId="1" applyFont="1" applyAlignment="1">
      <alignment vertical="center" wrapText="1"/>
    </xf>
    <xf numFmtId="0" fontId="17" fillId="0" borderId="0" xfId="1" applyFont="1" applyAlignment="1">
      <alignment vertical="center" wrapText="1"/>
    </xf>
    <xf numFmtId="0" fontId="25" fillId="5" borderId="0" xfId="1" applyFont="1" applyFill="1" applyAlignment="1">
      <alignment vertical="center" wrapText="1"/>
    </xf>
    <xf numFmtId="0" fontId="26" fillId="5" borderId="0" xfId="1" applyFont="1" applyFill="1" applyAlignment="1">
      <alignment vertical="center" wrapText="1"/>
    </xf>
    <xf numFmtId="0" fontId="26" fillId="5" borderId="18" xfId="1" applyFont="1" applyFill="1" applyBorder="1" applyAlignment="1">
      <alignment vertical="center" wrapText="1"/>
    </xf>
    <xf numFmtId="0" fontId="25" fillId="0" borderId="0" xfId="1" applyFont="1" applyAlignment="1">
      <alignment vertical="center" wrapText="1"/>
    </xf>
    <xf numFmtId="0" fontId="27" fillId="0" borderId="0" xfId="1" applyFont="1" applyAlignment="1">
      <alignment vertical="center" wrapText="1"/>
    </xf>
    <xf numFmtId="0" fontId="0" fillId="0" borderId="0" xfId="0" applyAlignment="1">
      <alignment wrapText="1"/>
    </xf>
    <xf numFmtId="0" fontId="7" fillId="0" borderId="0" xfId="1" applyFont="1" applyAlignment="1">
      <alignment horizontal="center" wrapText="1"/>
    </xf>
    <xf numFmtId="0" fontId="6" fillId="0" borderId="0" xfId="2" applyFont="1" applyAlignment="1">
      <alignment horizontal="left" vertical="center" wrapText="1"/>
    </xf>
    <xf numFmtId="0" fontId="30" fillId="2" borderId="18" xfId="0" applyFont="1" applyFill="1" applyBorder="1" applyAlignment="1">
      <alignment horizontal="center" vertical="center"/>
    </xf>
    <xf numFmtId="17" fontId="40" fillId="0" borderId="18" xfId="0" applyNumberFormat="1" applyFont="1" applyBorder="1" applyAlignment="1">
      <alignment horizontal="center"/>
    </xf>
    <xf numFmtId="0" fontId="0" fillId="3" borderId="18" xfId="0" applyFill="1" applyBorder="1"/>
    <xf numFmtId="0" fontId="33" fillId="0" borderId="18" xfId="0" applyFont="1" applyBorder="1"/>
    <xf numFmtId="0" fontId="16" fillId="0" borderId="18" xfId="0" applyFont="1" applyBorder="1"/>
    <xf numFmtId="0" fontId="0" fillId="8" borderId="18" xfId="0" applyFill="1" applyBorder="1"/>
    <xf numFmtId="0" fontId="0" fillId="4" borderId="18" xfId="0" applyFill="1" applyBorder="1"/>
    <xf numFmtId="0" fontId="41" fillId="12" borderId="18" xfId="0" applyFont="1" applyFill="1" applyBorder="1"/>
    <xf numFmtId="0" fontId="41" fillId="3" borderId="18" xfId="0" applyFont="1" applyFill="1" applyBorder="1" applyAlignment="1">
      <alignment horizontal="center" vertical="center" wrapText="1"/>
    </xf>
    <xf numFmtId="0" fontId="28" fillId="5" borderId="18" xfId="0" applyFont="1" applyFill="1" applyBorder="1" applyAlignment="1">
      <alignment horizontal="center" vertical="center" wrapText="1"/>
    </xf>
    <xf numFmtId="0" fontId="28" fillId="0" borderId="18" xfId="0" applyFont="1" applyBorder="1" applyAlignment="1">
      <alignment horizontal="center" vertical="center" wrapText="1"/>
    </xf>
    <xf numFmtId="0" fontId="9" fillId="0" borderId="18" xfId="0" applyFont="1" applyBorder="1" applyAlignment="1">
      <alignment vertical="center" wrapText="1"/>
    </xf>
    <xf numFmtId="0" fontId="9" fillId="5" borderId="18" xfId="0" applyFont="1" applyFill="1" applyBorder="1" applyAlignment="1">
      <alignment vertical="center" wrapText="1"/>
    </xf>
    <xf numFmtId="0" fontId="28" fillId="0" borderId="18" xfId="0" applyFont="1" applyBorder="1" applyAlignment="1">
      <alignment horizontal="center" vertical="center"/>
    </xf>
    <xf numFmtId="0" fontId="7" fillId="5" borderId="18" xfId="0" applyFont="1" applyFill="1" applyBorder="1" applyAlignment="1">
      <alignment horizontal="center" vertical="center" wrapText="1"/>
    </xf>
    <xf numFmtId="0" fontId="9" fillId="5" borderId="18" xfId="0" applyFont="1" applyFill="1" applyBorder="1" applyAlignment="1">
      <alignment horizontal="left" vertical="center" wrapText="1"/>
    </xf>
    <xf numFmtId="0" fontId="28" fillId="5" borderId="18" xfId="0" applyFont="1" applyFill="1" applyBorder="1" applyAlignment="1">
      <alignment horizontal="center" vertical="center"/>
    </xf>
    <xf numFmtId="17" fontId="9" fillId="0" borderId="18" xfId="0" applyNumberFormat="1" applyFont="1" applyBorder="1" applyAlignment="1">
      <alignment vertical="center"/>
    </xf>
    <xf numFmtId="0" fontId="9" fillId="0" borderId="18" xfId="0" applyFont="1" applyBorder="1" applyAlignment="1">
      <alignment vertical="center"/>
    </xf>
    <xf numFmtId="0" fontId="28" fillId="0" borderId="7" xfId="0" applyFont="1" applyBorder="1" applyAlignment="1">
      <alignment horizontal="center" vertical="center" wrapText="1"/>
    </xf>
    <xf numFmtId="0" fontId="9" fillId="0" borderId="18" xfId="0" applyFont="1" applyBorder="1" applyAlignment="1">
      <alignment horizontal="center" vertical="center" wrapText="1"/>
    </xf>
    <xf numFmtId="0" fontId="9" fillId="5" borderId="18" xfId="0" applyFont="1" applyFill="1" applyBorder="1" applyAlignment="1">
      <alignment horizontal="center" vertical="center" wrapText="1"/>
    </xf>
    <xf numFmtId="17" fontId="9" fillId="0" borderId="18" xfId="0" applyNumberFormat="1" applyFont="1" applyBorder="1" applyAlignment="1">
      <alignment horizontal="center" vertical="center"/>
    </xf>
    <xf numFmtId="0" fontId="41" fillId="5" borderId="18" xfId="0" applyFont="1" applyFill="1" applyBorder="1"/>
    <xf numFmtId="0" fontId="9" fillId="0" borderId="6" xfId="2" applyFont="1" applyBorder="1" applyAlignment="1">
      <alignment vertical="center" wrapText="1"/>
    </xf>
    <xf numFmtId="0" fontId="41" fillId="8" borderId="18" xfId="0" applyFont="1" applyFill="1" applyBorder="1"/>
    <xf numFmtId="0" fontId="41" fillId="3" borderId="18" xfId="0" applyFont="1" applyFill="1" applyBorder="1"/>
    <xf numFmtId="0" fontId="41" fillId="0" borderId="18" xfId="0" applyFont="1" applyBorder="1"/>
    <xf numFmtId="0" fontId="25" fillId="0" borderId="18" xfId="1" applyFont="1" applyBorder="1" applyAlignment="1">
      <alignment vertical="center" wrapText="1"/>
    </xf>
    <xf numFmtId="0" fontId="25" fillId="8" borderId="18" xfId="1" applyFont="1" applyFill="1" applyBorder="1" applyAlignment="1">
      <alignment vertical="center" wrapText="1"/>
    </xf>
    <xf numFmtId="0" fontId="25" fillId="8" borderId="0" xfId="1" applyFont="1" applyFill="1" applyAlignment="1">
      <alignment vertical="center" wrapText="1"/>
    </xf>
    <xf numFmtId="0" fontId="27" fillId="8" borderId="0" xfId="1" applyFont="1" applyFill="1" applyAlignment="1">
      <alignment vertical="center" wrapText="1"/>
    </xf>
    <xf numFmtId="0" fontId="17" fillId="8" borderId="18" xfId="1" applyFont="1" applyFill="1" applyBorder="1" applyAlignment="1">
      <alignment horizontal="center" vertical="center" wrapText="1"/>
    </xf>
    <xf numFmtId="0" fontId="42" fillId="0" borderId="18" xfId="0" applyFont="1" applyBorder="1"/>
    <xf numFmtId="0" fontId="26" fillId="0" borderId="18" xfId="1" applyFont="1" applyBorder="1" applyAlignment="1">
      <alignment vertical="center" wrapText="1"/>
    </xf>
    <xf numFmtId="0" fontId="43" fillId="5" borderId="18" xfId="0" applyFont="1" applyFill="1" applyBorder="1" applyAlignment="1">
      <alignment horizontal="center" vertical="center"/>
    </xf>
    <xf numFmtId="17" fontId="9" fillId="5" borderId="18" xfId="0" applyNumberFormat="1" applyFont="1" applyFill="1" applyBorder="1" applyAlignment="1">
      <alignment vertical="center"/>
    </xf>
    <xf numFmtId="17" fontId="9" fillId="5" borderId="18" xfId="0" applyNumberFormat="1" applyFont="1" applyFill="1" applyBorder="1" applyAlignment="1">
      <alignment horizontal="center" vertical="center"/>
    </xf>
    <xf numFmtId="0" fontId="0" fillId="0" borderId="0" xfId="0" applyAlignment="1">
      <alignment horizontal="left" vertical="center" wrapText="1"/>
    </xf>
    <xf numFmtId="0" fontId="26" fillId="7" borderId="18" xfId="1" applyFont="1" applyFill="1" applyBorder="1" applyAlignment="1">
      <alignment horizontal="center" vertical="center" wrapText="1"/>
    </xf>
    <xf numFmtId="0" fontId="41" fillId="0" borderId="18" xfId="0" applyFont="1" applyBorder="1" applyAlignment="1">
      <alignment horizontal="center" vertical="center" wrapText="1"/>
    </xf>
    <xf numFmtId="168" fontId="37" fillId="0" borderId="9" xfId="4" applyNumberFormat="1" applyFont="1" applyFill="1" applyBorder="1" applyAlignment="1">
      <alignment horizontal="center" vertical="center"/>
    </xf>
    <xf numFmtId="0" fontId="1" fillId="0" borderId="13" xfId="0" applyFont="1" applyBorder="1" applyAlignment="1">
      <alignment horizontal="center" vertical="center" wrapText="1"/>
    </xf>
    <xf numFmtId="168" fontId="1" fillId="0" borderId="18" xfId="4" applyNumberFormat="1" applyFont="1" applyFill="1" applyBorder="1" applyAlignment="1">
      <alignment horizontal="center" vertical="center"/>
    </xf>
    <xf numFmtId="0" fontId="9" fillId="0" borderId="0" xfId="1" applyFont="1" applyAlignment="1" applyProtection="1">
      <alignment horizontal="center" vertical="center" wrapText="1"/>
      <protection hidden="1"/>
    </xf>
    <xf numFmtId="0" fontId="9" fillId="0" borderId="24" xfId="1" applyFont="1" applyBorder="1" applyAlignment="1" applyProtection="1">
      <alignment horizontal="center" vertical="center" wrapText="1"/>
      <protection hidden="1"/>
    </xf>
    <xf numFmtId="0" fontId="9" fillId="0" borderId="27" xfId="1" applyFont="1" applyBorder="1" applyAlignment="1" applyProtection="1">
      <alignment horizontal="center" vertical="center" wrapText="1"/>
      <protection hidden="1"/>
    </xf>
    <xf numFmtId="0" fontId="9" fillId="0" borderId="32" xfId="1" applyFont="1" applyBorder="1" applyAlignment="1" applyProtection="1">
      <alignment horizontal="center" vertical="center" wrapText="1"/>
      <protection hidden="1"/>
    </xf>
    <xf numFmtId="0" fontId="9" fillId="0" borderId="30" xfId="1" applyFont="1" applyBorder="1" applyAlignment="1" applyProtection="1">
      <alignment horizontal="center" vertical="center" wrapText="1"/>
      <protection hidden="1"/>
    </xf>
    <xf numFmtId="0" fontId="9" fillId="0" borderId="0" xfId="1" applyFont="1" applyAlignment="1" applyProtection="1">
      <alignment horizontal="left" vertical="center" wrapText="1"/>
      <protection hidden="1"/>
    </xf>
    <xf numFmtId="167" fontId="1" fillId="0" borderId="18" xfId="0" applyNumberFormat="1" applyFont="1" applyBorder="1" applyAlignment="1">
      <alignment horizontal="center" vertical="center"/>
    </xf>
    <xf numFmtId="167" fontId="1" fillId="0" borderId="0" xfId="0" applyNumberFormat="1" applyFont="1" applyAlignment="1">
      <alignment horizontal="center" vertical="center"/>
    </xf>
    <xf numFmtId="0" fontId="9" fillId="0" borderId="0" xfId="1" applyFont="1" applyAlignment="1" applyProtection="1">
      <alignment vertical="center"/>
      <protection hidden="1"/>
    </xf>
    <xf numFmtId="0" fontId="9" fillId="0" borderId="32" xfId="1" applyFont="1" applyBorder="1" applyAlignment="1" applyProtection="1">
      <alignment horizontal="left" vertical="center" wrapText="1"/>
      <protection hidden="1"/>
    </xf>
    <xf numFmtId="0" fontId="9" fillId="0" borderId="0" xfId="1" applyFont="1" applyAlignment="1" applyProtection="1">
      <alignment horizontal="center" vertical="center"/>
      <protection hidden="1"/>
    </xf>
    <xf numFmtId="0" fontId="28" fillId="0" borderId="0" xfId="0" applyFont="1" applyAlignment="1">
      <alignment horizontal="left" vertical="center" wrapText="1"/>
    </xf>
    <xf numFmtId="0" fontId="12" fillId="0" borderId="0" xfId="1" applyFont="1" applyAlignment="1">
      <alignment vertical="center"/>
    </xf>
    <xf numFmtId="0" fontId="16" fillId="0" borderId="31" xfId="0" applyFont="1" applyBorder="1" applyAlignment="1">
      <alignment horizontal="left" vertical="center"/>
    </xf>
    <xf numFmtId="0" fontId="28" fillId="0" borderId="36" xfId="0" applyFont="1" applyBorder="1" applyAlignment="1">
      <alignment horizontal="center" vertical="center"/>
    </xf>
    <xf numFmtId="0" fontId="7" fillId="0" borderId="37" xfId="1" applyFont="1" applyBorder="1" applyAlignment="1">
      <alignment horizontal="center" vertical="center"/>
    </xf>
    <xf numFmtId="0" fontId="20" fillId="0" borderId="0" xfId="0" applyFont="1" applyAlignment="1">
      <alignment horizontal="center" vertical="center"/>
    </xf>
    <xf numFmtId="0" fontId="7" fillId="0" borderId="0" xfId="1" applyFont="1" applyAlignment="1">
      <alignment horizontal="center" vertical="center"/>
    </xf>
    <xf numFmtId="0" fontId="7" fillId="0" borderId="31" xfId="1" applyFont="1" applyBorder="1" applyAlignment="1" applyProtection="1">
      <alignment horizontal="left" vertical="center"/>
      <protection hidden="1"/>
    </xf>
    <xf numFmtId="15" fontId="7" fillId="0" borderId="32" xfId="1" applyNumberFormat="1" applyFont="1" applyBorder="1" applyAlignment="1" applyProtection="1">
      <alignment horizontal="left" vertical="center"/>
      <protection hidden="1"/>
    </xf>
    <xf numFmtId="0" fontId="15" fillId="0" borderId="31" xfId="1" applyFont="1" applyBorder="1" applyAlignment="1" applyProtection="1">
      <alignment horizontal="left" vertical="center"/>
      <protection hidden="1"/>
    </xf>
    <xf numFmtId="0" fontId="18" fillId="0" borderId="0" xfId="0" applyFont="1" applyAlignment="1">
      <alignment horizontal="left" vertical="center" wrapText="1"/>
    </xf>
    <xf numFmtId="0" fontId="18" fillId="0" borderId="32" xfId="0" applyFont="1" applyBorder="1" applyAlignment="1">
      <alignment horizontal="left" vertical="center"/>
    </xf>
    <xf numFmtId="0" fontId="7" fillId="0" borderId="31" xfId="1" applyFont="1" applyBorder="1" applyAlignment="1" applyProtection="1">
      <alignment horizontal="left" vertical="center" wrapText="1"/>
      <protection hidden="1"/>
    </xf>
    <xf numFmtId="0" fontId="0" fillId="0" borderId="32" xfId="0" applyBorder="1" applyAlignment="1">
      <alignment horizontal="left" vertical="center"/>
    </xf>
    <xf numFmtId="0" fontId="9" fillId="0" borderId="32" xfId="1" applyFont="1" applyBorder="1" applyAlignment="1" applyProtection="1">
      <alignment horizontal="center" vertical="center"/>
      <protection hidden="1"/>
    </xf>
    <xf numFmtId="0" fontId="7" fillId="0" borderId="32" xfId="1" applyFont="1" applyBorder="1" applyAlignment="1">
      <alignment horizontal="center" vertical="center"/>
    </xf>
    <xf numFmtId="0" fontId="28" fillId="0" borderId="31" xfId="0" applyFont="1" applyBorder="1" applyAlignment="1">
      <alignment horizontal="left" vertical="center"/>
    </xf>
    <xf numFmtId="0" fontId="16" fillId="0" borderId="0" xfId="0" applyFont="1" applyAlignment="1">
      <alignment horizontal="left" vertical="center" wrapText="1"/>
    </xf>
    <xf numFmtId="0" fontId="19" fillId="0" borderId="31" xfId="0" applyFont="1" applyBorder="1" applyAlignment="1">
      <alignment horizontal="left" vertical="center"/>
    </xf>
    <xf numFmtId="0" fontId="19" fillId="0" borderId="29" xfId="0" applyFont="1" applyBorder="1" applyAlignment="1">
      <alignment horizontal="left" vertical="center"/>
    </xf>
    <xf numFmtId="0" fontId="7" fillId="0" borderId="29" xfId="1" applyFont="1" applyBorder="1" applyAlignment="1" applyProtection="1">
      <alignment horizontal="left" vertical="center"/>
      <protection hidden="1"/>
    </xf>
    <xf numFmtId="0" fontId="9" fillId="0" borderId="27" xfId="1" applyFont="1" applyBorder="1" applyAlignment="1" applyProtection="1">
      <alignment horizontal="left" vertical="center" wrapText="1"/>
      <protection hidden="1"/>
    </xf>
    <xf numFmtId="0" fontId="7" fillId="0" borderId="27" xfId="1" applyFont="1" applyBorder="1" applyAlignment="1" applyProtection="1">
      <alignment horizontal="left" vertical="center" wrapText="1"/>
      <protection hidden="1"/>
    </xf>
    <xf numFmtId="0" fontId="9" fillId="0" borderId="30" xfId="1" applyFont="1" applyBorder="1" applyAlignment="1" applyProtection="1">
      <alignment horizontal="left" vertical="center" wrapText="1"/>
      <protection hidden="1"/>
    </xf>
    <xf numFmtId="0" fontId="7" fillId="0" borderId="23" xfId="1" applyFont="1" applyBorder="1" applyAlignment="1" applyProtection="1">
      <alignment horizontal="left" vertical="center"/>
      <protection hidden="1"/>
    </xf>
    <xf numFmtId="0" fontId="7" fillId="0" borderId="24" xfId="1" applyFont="1" applyBorder="1" applyAlignment="1" applyProtection="1">
      <alignment vertical="center" wrapText="1"/>
      <protection hidden="1"/>
    </xf>
    <xf numFmtId="0" fontId="7" fillId="0" borderId="27" xfId="1" applyFont="1" applyBorder="1" applyAlignment="1" applyProtection="1">
      <alignment vertical="center" wrapText="1"/>
      <protection hidden="1"/>
    </xf>
    <xf numFmtId="0" fontId="9" fillId="0" borderId="24" xfId="1" applyFont="1" applyBorder="1" applyAlignment="1" applyProtection="1">
      <alignment horizontal="left" vertical="center" wrapText="1"/>
      <protection hidden="1"/>
    </xf>
    <xf numFmtId="0" fontId="9" fillId="0" borderId="28" xfId="1" applyFont="1" applyBorder="1" applyAlignment="1" applyProtection="1">
      <alignment horizontal="center" vertical="center" wrapText="1"/>
      <protection hidden="1"/>
    </xf>
    <xf numFmtId="0" fontId="15" fillId="0" borderId="29" xfId="1" applyFont="1" applyBorder="1" applyAlignment="1" applyProtection="1">
      <alignment horizontal="left" vertical="center"/>
      <protection hidden="1"/>
    </xf>
    <xf numFmtId="0" fontId="28" fillId="0" borderId="27" xfId="0" applyFont="1" applyBorder="1" applyAlignment="1">
      <alignment horizontal="left" vertical="center"/>
    </xf>
    <xf numFmtId="0" fontId="15" fillId="0" borderId="27" xfId="1" applyFont="1" applyBorder="1" applyAlignment="1" applyProtection="1">
      <alignment vertical="center" wrapText="1"/>
      <protection hidden="1"/>
    </xf>
    <xf numFmtId="0" fontId="15" fillId="0" borderId="27" xfId="1" applyFont="1" applyBorder="1" applyAlignment="1" applyProtection="1">
      <alignment horizontal="center" vertical="center" wrapText="1"/>
      <protection hidden="1"/>
    </xf>
    <xf numFmtId="0" fontId="15" fillId="0" borderId="30" xfId="1" applyFont="1" applyBorder="1" applyAlignment="1" applyProtection="1">
      <alignment horizontal="center" vertical="center" wrapText="1"/>
      <protection hidden="1"/>
    </xf>
    <xf numFmtId="0" fontId="15" fillId="0" borderId="23" xfId="1" applyFont="1" applyBorder="1" applyAlignment="1" applyProtection="1">
      <alignment horizontal="left" vertical="center"/>
      <protection hidden="1"/>
    </xf>
    <xf numFmtId="0" fontId="28" fillId="0" borderId="24" xfId="0" applyFont="1" applyBorder="1" applyAlignment="1">
      <alignment horizontal="left" vertical="center"/>
    </xf>
    <xf numFmtId="0" fontId="15" fillId="0" borderId="24" xfId="1" applyFont="1" applyBorder="1" applyAlignment="1" applyProtection="1">
      <alignment horizontal="center" vertical="center" wrapText="1"/>
      <protection hidden="1"/>
    </xf>
    <xf numFmtId="0" fontId="15" fillId="0" borderId="24" xfId="1" applyFont="1" applyBorder="1" applyAlignment="1" applyProtection="1">
      <alignment vertical="center" wrapText="1"/>
      <protection hidden="1"/>
    </xf>
    <xf numFmtId="0" fontId="15" fillId="0" borderId="28" xfId="1" applyFont="1" applyBorder="1" applyAlignment="1" applyProtection="1">
      <alignment horizontal="center" vertical="center" wrapText="1"/>
      <protection hidden="1"/>
    </xf>
    <xf numFmtId="0" fontId="6" fillId="0" borderId="31" xfId="2" applyFont="1" applyBorder="1" applyAlignment="1">
      <alignment horizontal="left" vertical="center" wrapText="1"/>
    </xf>
    <xf numFmtId="0" fontId="9" fillId="5" borderId="31" xfId="1" applyFont="1" applyFill="1" applyBorder="1"/>
    <xf numFmtId="0" fontId="9" fillId="5" borderId="0" xfId="1" applyFont="1" applyFill="1"/>
    <xf numFmtId="0" fontId="9" fillId="5" borderId="32" xfId="1" applyFont="1" applyFill="1" applyBorder="1"/>
    <xf numFmtId="166" fontId="4" fillId="11" borderId="11" xfId="4" applyNumberFormat="1" applyFont="1" applyFill="1" applyBorder="1" applyAlignment="1">
      <alignment horizontal="center" vertical="center" wrapText="1"/>
    </xf>
    <xf numFmtId="0" fontId="4" fillId="11" borderId="18" xfId="2" applyFont="1" applyFill="1" applyBorder="1" applyAlignment="1">
      <alignment horizontal="center" vertical="center" wrapText="1"/>
    </xf>
    <xf numFmtId="165" fontId="7" fillId="0" borderId="31" xfId="2" applyNumberFormat="1" applyFont="1" applyBorder="1" applyAlignment="1">
      <alignment horizontal="center" vertical="top" wrapText="1"/>
    </xf>
    <xf numFmtId="166" fontId="7" fillId="11" borderId="11" xfId="4" applyNumberFormat="1" applyFont="1" applyFill="1" applyBorder="1" applyAlignment="1">
      <alignment horizontal="center" vertical="center" wrapText="1"/>
    </xf>
    <xf numFmtId="0" fontId="7" fillId="11" borderId="17" xfId="2" applyFont="1" applyFill="1" applyBorder="1" applyAlignment="1">
      <alignment vertical="top" wrapText="1"/>
    </xf>
    <xf numFmtId="0" fontId="7" fillId="11" borderId="42" xfId="2" applyFont="1" applyFill="1" applyBorder="1" applyAlignment="1">
      <alignment vertical="top" wrapText="1"/>
    </xf>
    <xf numFmtId="0" fontId="7" fillId="11" borderId="33" xfId="2" applyFont="1" applyFill="1" applyBorder="1" applyAlignment="1">
      <alignment vertical="top" wrapText="1"/>
    </xf>
    <xf numFmtId="0" fontId="9" fillId="0" borderId="18" xfId="2" applyFont="1" applyBorder="1" applyAlignment="1">
      <alignment horizontal="center" vertical="center" wrapText="1"/>
    </xf>
    <xf numFmtId="0" fontId="9" fillId="0" borderId="18" xfId="2" applyFont="1" applyBorder="1" applyAlignment="1">
      <alignment vertical="center" wrapText="1"/>
    </xf>
    <xf numFmtId="0" fontId="7" fillId="0" borderId="18" xfId="2" applyFont="1" applyBorder="1" applyAlignment="1">
      <alignment horizontal="center" vertical="center" wrapText="1"/>
    </xf>
    <xf numFmtId="0" fontId="7" fillId="5" borderId="18" xfId="2" applyFont="1" applyFill="1" applyBorder="1" applyAlignment="1">
      <alignment horizontal="center" vertical="center" wrapText="1"/>
    </xf>
    <xf numFmtId="0" fontId="7" fillId="11" borderId="26" xfId="2" applyFont="1" applyFill="1" applyBorder="1" applyAlignment="1">
      <alignment vertical="center" wrapText="1"/>
    </xf>
    <xf numFmtId="0" fontId="9" fillId="10" borderId="18" xfId="2" applyFont="1" applyFill="1" applyBorder="1" applyAlignment="1">
      <alignment vertical="center" wrapText="1"/>
    </xf>
    <xf numFmtId="0" fontId="7" fillId="10" borderId="18" xfId="2" applyFont="1" applyFill="1" applyBorder="1" applyAlignment="1">
      <alignment horizontal="center" vertical="center" wrapText="1"/>
    </xf>
    <xf numFmtId="0" fontId="7" fillId="0" borderId="11" xfId="4" applyNumberFormat="1" applyFont="1" applyFill="1" applyBorder="1" applyAlignment="1">
      <alignment horizontal="center" vertical="center" wrapText="1"/>
    </xf>
    <xf numFmtId="165" fontId="4" fillId="5" borderId="44" xfId="2" applyNumberFormat="1" applyFont="1" applyFill="1" applyBorder="1" applyAlignment="1">
      <alignment horizontal="center" vertical="center" wrapText="1"/>
    </xf>
    <xf numFmtId="0" fontId="4" fillId="5" borderId="4" xfId="2" applyFont="1" applyFill="1" applyBorder="1" applyAlignment="1">
      <alignment horizontal="center" vertical="center" wrapText="1"/>
    </xf>
    <xf numFmtId="0" fontId="4" fillId="5" borderId="20" xfId="2" applyFont="1" applyFill="1" applyBorder="1" applyAlignment="1">
      <alignment horizontal="center" vertical="center" wrapText="1"/>
    </xf>
    <xf numFmtId="0" fontId="7" fillId="11" borderId="17" xfId="0" applyFont="1" applyFill="1" applyBorder="1" applyAlignment="1">
      <alignment vertical="center"/>
    </xf>
    <xf numFmtId="0" fontId="7" fillId="5" borderId="11" xfId="4" applyNumberFormat="1" applyFont="1" applyFill="1" applyBorder="1" applyAlignment="1">
      <alignment horizontal="center" vertical="center" wrapText="1"/>
    </xf>
    <xf numFmtId="0" fontId="9" fillId="0" borderId="18" xfId="2" applyFont="1" applyBorder="1" applyAlignment="1">
      <alignment horizontal="left" vertical="center" wrapText="1"/>
    </xf>
    <xf numFmtId="0" fontId="7" fillId="5" borderId="45" xfId="4" applyNumberFormat="1" applyFont="1" applyFill="1" applyBorder="1" applyAlignment="1">
      <alignment horizontal="center" vertical="center" wrapText="1"/>
    </xf>
    <xf numFmtId="0" fontId="9" fillId="5" borderId="18" xfId="2" applyFont="1" applyFill="1" applyBorder="1" applyAlignment="1">
      <alignment horizontal="left" vertical="center" wrapText="1"/>
    </xf>
    <xf numFmtId="164" fontId="7" fillId="11" borderId="11" xfId="4" applyFont="1" applyFill="1" applyBorder="1" applyAlignment="1">
      <alignment horizontal="center" vertical="center" wrapText="1"/>
    </xf>
    <xf numFmtId="0" fontId="10" fillId="0" borderId="18" xfId="2" applyFont="1" applyBorder="1" applyAlignment="1">
      <alignment horizontal="center" vertical="center" wrapText="1"/>
    </xf>
    <xf numFmtId="0" fontId="11" fillId="10" borderId="18" xfId="2" applyFont="1" applyFill="1" applyBorder="1" applyAlignment="1">
      <alignment vertical="center" wrapText="1"/>
    </xf>
    <xf numFmtId="0" fontId="10" fillId="10" borderId="18" xfId="2" applyFont="1" applyFill="1" applyBorder="1" applyAlignment="1">
      <alignment horizontal="center" vertical="center" wrapText="1"/>
    </xf>
    <xf numFmtId="164" fontId="7" fillId="3" borderId="11" xfId="4" applyFont="1" applyFill="1" applyBorder="1" applyAlignment="1">
      <alignment horizontal="center" vertical="center" wrapText="1"/>
    </xf>
    <xf numFmtId="0" fontId="11" fillId="0" borderId="18" xfId="2" applyFont="1" applyBorder="1" applyAlignment="1">
      <alignment vertical="center" wrapText="1"/>
    </xf>
    <xf numFmtId="0" fontId="11" fillId="0" borderId="18" xfId="2" applyFont="1" applyBorder="1" applyAlignment="1">
      <alignment horizontal="left" vertical="center" wrapText="1"/>
    </xf>
    <xf numFmtId="0" fontId="11" fillId="5" borderId="18" xfId="2" applyFont="1" applyFill="1" applyBorder="1" applyAlignment="1">
      <alignment horizontal="left" vertical="center" wrapText="1"/>
    </xf>
    <xf numFmtId="0" fontId="11" fillId="5" borderId="18" xfId="2" applyFont="1" applyFill="1" applyBorder="1" applyAlignment="1">
      <alignment vertical="center" wrapText="1"/>
    </xf>
    <xf numFmtId="0" fontId="10" fillId="5" borderId="18" xfId="2" applyFont="1" applyFill="1" applyBorder="1" applyAlignment="1">
      <alignment horizontal="center" vertical="center" wrapText="1"/>
    </xf>
    <xf numFmtId="0" fontId="11" fillId="10" borderId="18" xfId="2" applyFont="1" applyFill="1" applyBorder="1" applyAlignment="1">
      <alignment horizontal="left" vertical="center" wrapText="1"/>
    </xf>
    <xf numFmtId="165" fontId="10" fillId="5" borderId="31" xfId="2" applyNumberFormat="1" applyFont="1" applyFill="1" applyBorder="1" applyAlignment="1">
      <alignment horizontal="center" vertical="center" wrapText="1"/>
    </xf>
    <xf numFmtId="0" fontId="9" fillId="5" borderId="0" xfId="2" applyFont="1" applyFill="1" applyAlignment="1">
      <alignment horizontal="center" vertical="center" wrapText="1"/>
    </xf>
    <xf numFmtId="166" fontId="4" fillId="6" borderId="11" xfId="4" applyNumberFormat="1" applyFont="1" applyFill="1" applyBorder="1" applyAlignment="1">
      <alignment horizontal="center" vertical="center" wrapText="1"/>
    </xf>
    <xf numFmtId="166" fontId="7" fillId="6" borderId="11" xfId="4" applyNumberFormat="1" applyFont="1" applyFill="1" applyBorder="1" applyAlignment="1">
      <alignment horizontal="center" vertical="center" wrapText="1"/>
    </xf>
    <xf numFmtId="0" fontId="4" fillId="6" borderId="18" xfId="2" applyFont="1" applyFill="1" applyBorder="1" applyAlignment="1">
      <alignment horizontal="center" vertical="center" wrapText="1"/>
    </xf>
    <xf numFmtId="0" fontId="10" fillId="5" borderId="11" xfId="4" applyNumberFormat="1" applyFont="1" applyFill="1" applyBorder="1" applyAlignment="1">
      <alignment horizontal="center" vertical="center" wrapText="1"/>
    </xf>
    <xf numFmtId="0" fontId="0" fillId="5" borderId="31" xfId="0" applyFill="1" applyBorder="1" applyAlignment="1">
      <alignment vertical="center"/>
    </xf>
    <xf numFmtId="0" fontId="0" fillId="5" borderId="0" xfId="0" applyFill="1" applyAlignment="1">
      <alignment vertical="center"/>
    </xf>
    <xf numFmtId="165" fontId="14" fillId="5" borderId="31" xfId="2" applyNumberFormat="1" applyFont="1" applyFill="1" applyBorder="1" applyAlignment="1">
      <alignment horizontal="center" vertical="center" wrapText="1"/>
    </xf>
    <xf numFmtId="166" fontId="4" fillId="6" borderId="44" xfId="4" applyNumberFormat="1" applyFont="1" applyFill="1" applyBorder="1" applyAlignment="1">
      <alignment horizontal="center" vertical="center"/>
    </xf>
    <xf numFmtId="0" fontId="9" fillId="0" borderId="11" xfId="2" applyFont="1" applyBorder="1" applyAlignment="1">
      <alignment horizontal="center" vertical="center"/>
    </xf>
    <xf numFmtId="0" fontId="9" fillId="0" borderId="13" xfId="2" applyFont="1" applyBorder="1" applyAlignment="1">
      <alignment horizontal="center" vertical="center"/>
    </xf>
    <xf numFmtId="9" fontId="29" fillId="0" borderId="32" xfId="5" applyFont="1" applyFill="1" applyBorder="1" applyAlignment="1">
      <alignment horizontal="center" vertical="center" wrapText="1"/>
    </xf>
    <xf numFmtId="0" fontId="4" fillId="0" borderId="0" xfId="2" applyFont="1" applyAlignment="1">
      <alignment horizontal="center" vertical="center" wrapText="1"/>
    </xf>
    <xf numFmtId="166" fontId="4" fillId="11" borderId="40" xfId="4" applyNumberFormat="1" applyFont="1" applyFill="1" applyBorder="1" applyAlignment="1">
      <alignment horizontal="center" vertical="center" wrapText="1"/>
    </xf>
    <xf numFmtId="0" fontId="7" fillId="11" borderId="39" xfId="2" applyFont="1" applyFill="1" applyBorder="1" applyAlignment="1">
      <alignment horizontal="center" vertical="center" wrapText="1"/>
    </xf>
    <xf numFmtId="0" fontId="17" fillId="0" borderId="17" xfId="1" applyFont="1" applyBorder="1" applyAlignment="1">
      <alignment horizontal="center" vertical="center" wrapText="1"/>
    </xf>
    <xf numFmtId="0" fontId="17" fillId="5" borderId="0" xfId="1" applyFont="1" applyFill="1" applyAlignment="1">
      <alignment horizontal="center" vertical="center" wrapText="1"/>
    </xf>
    <xf numFmtId="0" fontId="17" fillId="4" borderId="39" xfId="1" applyFont="1" applyFill="1" applyBorder="1" applyAlignment="1">
      <alignment horizontal="center" vertical="center" wrapText="1"/>
    </xf>
    <xf numFmtId="0" fontId="17" fillId="4" borderId="17" xfId="1" applyFont="1" applyFill="1" applyBorder="1" applyAlignment="1">
      <alignment horizontal="center" vertical="center" wrapText="1"/>
    </xf>
    <xf numFmtId="0" fontId="34" fillId="0" borderId="58" xfId="1" applyFont="1" applyBorder="1" applyAlignment="1">
      <alignment wrapText="1"/>
    </xf>
    <xf numFmtId="0" fontId="34" fillId="0" borderId="59" xfId="1" applyFont="1" applyBorder="1" applyAlignment="1">
      <alignment wrapText="1"/>
    </xf>
    <xf numFmtId="0" fontId="7" fillId="0" borderId="62" xfId="1" applyFont="1" applyBorder="1" applyAlignment="1">
      <alignment horizontal="center" vertical="center" wrapText="1"/>
    </xf>
    <xf numFmtId="0" fontId="7" fillId="0" borderId="63" xfId="1" applyFont="1" applyBorder="1" applyAlignment="1">
      <alignment horizontal="center" vertical="center" wrapText="1"/>
    </xf>
    <xf numFmtId="0" fontId="7" fillId="8" borderId="63" xfId="1" applyFont="1" applyFill="1" applyBorder="1" applyAlignment="1">
      <alignment horizontal="center" vertical="center" wrapText="1"/>
    </xf>
    <xf numFmtId="0" fontId="7" fillId="7" borderId="63" xfId="1" applyFont="1" applyFill="1" applyBorder="1" applyAlignment="1">
      <alignment horizontal="center" vertical="center" wrapText="1"/>
    </xf>
    <xf numFmtId="0" fontId="7" fillId="4" borderId="63" xfId="1" applyFont="1" applyFill="1" applyBorder="1" applyAlignment="1">
      <alignment horizontal="center" vertical="center" wrapText="1"/>
    </xf>
    <xf numFmtId="0" fontId="7" fillId="0" borderId="64" xfId="1" applyFont="1" applyBorder="1" applyAlignment="1">
      <alignment horizontal="left" vertical="center" wrapText="1"/>
    </xf>
    <xf numFmtId="0" fontId="4" fillId="0" borderId="31" xfId="1" applyFont="1" applyBorder="1" applyAlignment="1">
      <alignment wrapText="1"/>
    </xf>
    <xf numFmtId="0" fontId="12" fillId="0" borderId="32" xfId="1" applyFont="1" applyBorder="1" applyAlignment="1">
      <alignment horizontal="left" wrapText="1"/>
    </xf>
    <xf numFmtId="0" fontId="9" fillId="0" borderId="32" xfId="1" applyFont="1" applyBorder="1" applyAlignment="1">
      <alignment wrapText="1"/>
    </xf>
    <xf numFmtId="0" fontId="9" fillId="0" borderId="31" xfId="1" applyFont="1" applyBorder="1" applyAlignment="1">
      <alignment wrapText="1"/>
    </xf>
    <xf numFmtId="0" fontId="9" fillId="0" borderId="32" xfId="1" applyFont="1" applyBorder="1" applyAlignment="1">
      <alignment horizontal="left" wrapText="1"/>
    </xf>
    <xf numFmtId="0" fontId="7" fillId="0" borderId="31" xfId="1" applyFont="1" applyBorder="1" applyAlignment="1">
      <alignment wrapText="1"/>
    </xf>
    <xf numFmtId="0" fontId="9" fillId="0" borderId="11" xfId="1" applyFont="1" applyBorder="1" applyAlignment="1">
      <alignment horizontal="left" vertical="center" wrapText="1"/>
    </xf>
    <xf numFmtId="0" fontId="9" fillId="0" borderId="12" xfId="1" applyFont="1" applyBorder="1" applyAlignment="1">
      <alignment horizontal="left" vertical="center" wrapText="1"/>
    </xf>
    <xf numFmtId="0" fontId="9" fillId="0" borderId="11" xfId="1" applyFont="1" applyBorder="1" applyAlignment="1">
      <alignment vertical="center" wrapText="1"/>
    </xf>
    <xf numFmtId="0" fontId="9" fillId="0" borderId="31" xfId="1" applyFont="1" applyBorder="1" applyAlignment="1">
      <alignment vertical="center" wrapText="1"/>
    </xf>
    <xf numFmtId="0" fontId="9" fillId="0" borderId="32" xfId="1" applyFont="1" applyBorder="1" applyAlignment="1">
      <alignment horizontal="left" vertical="center" wrapText="1"/>
    </xf>
    <xf numFmtId="0" fontId="9" fillId="5" borderId="32" xfId="1" applyFont="1" applyFill="1" applyBorder="1" applyAlignment="1">
      <alignment horizontal="left" vertical="center" wrapText="1"/>
    </xf>
    <xf numFmtId="0" fontId="7" fillId="0" borderId="31" xfId="1" applyFont="1" applyBorder="1" applyAlignment="1">
      <alignment vertical="center" wrapText="1"/>
    </xf>
    <xf numFmtId="0" fontId="9" fillId="5" borderId="12" xfId="1" applyFont="1" applyFill="1" applyBorder="1" applyAlignment="1">
      <alignment horizontal="left" vertical="center" wrapText="1"/>
    </xf>
    <xf numFmtId="0" fontId="17" fillId="5" borderId="12" xfId="1" applyFont="1" applyFill="1" applyBorder="1" applyAlignment="1">
      <alignment horizontal="left" vertical="center" wrapText="1"/>
    </xf>
    <xf numFmtId="0" fontId="9" fillId="0" borderId="41" xfId="1" applyFont="1" applyBorder="1" applyAlignment="1">
      <alignment horizontal="left" vertical="center" wrapText="1"/>
    </xf>
    <xf numFmtId="0" fontId="9" fillId="0" borderId="43" xfId="1" applyFont="1" applyBorder="1" applyAlignment="1">
      <alignment horizontal="left" vertical="center" wrapText="1"/>
    </xf>
    <xf numFmtId="17" fontId="9" fillId="0" borderId="12" xfId="1" applyNumberFormat="1" applyFont="1" applyBorder="1" applyAlignment="1">
      <alignment horizontal="left" vertical="center" wrapText="1"/>
    </xf>
    <xf numFmtId="0" fontId="9" fillId="0" borderId="13" xfId="1" applyFont="1" applyBorder="1" applyAlignment="1">
      <alignment vertical="center" wrapText="1"/>
    </xf>
    <xf numFmtId="0" fontId="9" fillId="0" borderId="14" xfId="1" applyFont="1" applyBorder="1" applyAlignment="1">
      <alignment horizontal="center" vertical="center" wrapText="1"/>
    </xf>
    <xf numFmtId="0" fontId="25" fillId="8" borderId="14" xfId="1" applyFont="1" applyFill="1" applyBorder="1" applyAlignment="1">
      <alignment horizontal="center" vertical="center" wrapText="1"/>
    </xf>
    <xf numFmtId="0" fontId="26" fillId="0" borderId="14" xfId="1" applyFont="1" applyBorder="1" applyAlignment="1">
      <alignment horizontal="center" vertical="center" wrapText="1"/>
    </xf>
    <xf numFmtId="0" fontId="17" fillId="0" borderId="14" xfId="1" applyFont="1" applyBorder="1" applyAlignment="1">
      <alignment horizontal="center" vertical="center" wrapText="1"/>
    </xf>
    <xf numFmtId="0" fontId="9" fillId="0" borderId="15" xfId="1" applyFont="1" applyBorder="1" applyAlignment="1">
      <alignment horizontal="left" vertical="center" wrapText="1"/>
    </xf>
    <xf numFmtId="0" fontId="9" fillId="0" borderId="29" xfId="1" applyFont="1" applyBorder="1" applyAlignment="1">
      <alignment vertical="center" wrapText="1"/>
    </xf>
    <xf numFmtId="0" fontId="9" fillId="0" borderId="27" xfId="1" applyFont="1" applyBorder="1" applyAlignment="1">
      <alignment vertical="center" wrapText="1"/>
    </xf>
    <xf numFmtId="0" fontId="9" fillId="0" borderId="27" xfId="1" applyFont="1" applyBorder="1" applyAlignment="1">
      <alignment horizontal="center" vertical="center" wrapText="1"/>
    </xf>
    <xf numFmtId="0" fontId="25" fillId="5" borderId="27" xfId="1" applyFont="1" applyFill="1" applyBorder="1" applyAlignment="1">
      <alignment vertical="center" wrapText="1"/>
    </xf>
    <xf numFmtId="0" fontId="26" fillId="5" borderId="27" xfId="1" applyFont="1" applyFill="1" applyBorder="1" applyAlignment="1">
      <alignment vertical="center" wrapText="1"/>
    </xf>
    <xf numFmtId="0" fontId="17" fillId="5" borderId="27" xfId="1" applyFont="1" applyFill="1" applyBorder="1" applyAlignment="1">
      <alignment horizontal="center" vertical="center" wrapText="1"/>
    </xf>
    <xf numFmtId="0" fontId="9" fillId="0" borderId="30" xfId="1" applyFont="1" applyBorder="1" applyAlignment="1">
      <alignment horizontal="left" vertical="center" wrapText="1"/>
    </xf>
    <xf numFmtId="0" fontId="9" fillId="0" borderId="23" xfId="1" applyFont="1" applyBorder="1" applyAlignment="1">
      <alignment vertical="center" wrapText="1"/>
    </xf>
    <xf numFmtId="0" fontId="9" fillId="0" borderId="24" xfId="1" applyFont="1" applyBorder="1" applyAlignment="1">
      <alignment vertical="center" wrapText="1"/>
    </xf>
    <xf numFmtId="0" fontId="9" fillId="0" borderId="24" xfId="1" applyFont="1" applyBorder="1" applyAlignment="1">
      <alignment horizontal="center" vertical="center" wrapText="1"/>
    </xf>
    <xf numFmtId="0" fontId="25" fillId="5" borderId="24" xfId="1" applyFont="1" applyFill="1" applyBorder="1" applyAlignment="1">
      <alignment vertical="center" wrapText="1"/>
    </xf>
    <xf numFmtId="0" fontId="26" fillId="5" borderId="24" xfId="1" applyFont="1" applyFill="1" applyBorder="1" applyAlignment="1">
      <alignment vertical="center" wrapText="1"/>
    </xf>
    <xf numFmtId="0" fontId="17" fillId="5" borderId="24" xfId="1" applyFont="1" applyFill="1" applyBorder="1" applyAlignment="1">
      <alignment horizontal="center" vertical="center" wrapText="1"/>
    </xf>
    <xf numFmtId="0" fontId="9" fillId="0" borderId="28" xfId="1" applyFont="1" applyBorder="1" applyAlignment="1">
      <alignment horizontal="left" vertical="center" wrapText="1"/>
    </xf>
    <xf numFmtId="0" fontId="25" fillId="5" borderId="27" xfId="1" applyFont="1" applyFill="1" applyBorder="1" applyAlignment="1">
      <alignment horizontal="center" vertical="center" wrapText="1"/>
    </xf>
    <xf numFmtId="0" fontId="26" fillId="5" borderId="27" xfId="1" applyFont="1" applyFill="1" applyBorder="1" applyAlignment="1">
      <alignment horizontal="center" vertical="center" wrapText="1"/>
    </xf>
    <xf numFmtId="0" fontId="17" fillId="0" borderId="27" xfId="1" applyFont="1" applyBorder="1" applyAlignment="1">
      <alignment horizontal="center" vertical="center" wrapText="1"/>
    </xf>
    <xf numFmtId="0" fontId="9" fillId="5" borderId="28" xfId="1" applyFont="1" applyFill="1" applyBorder="1" applyAlignment="1">
      <alignment horizontal="left" vertical="center" wrapText="1"/>
    </xf>
    <xf numFmtId="0" fontId="28" fillId="0" borderId="36" xfId="0" applyFont="1" applyBorder="1" applyAlignment="1">
      <alignment vertical="center"/>
    </xf>
    <xf numFmtId="0" fontId="28" fillId="0" borderId="37" xfId="0" applyFont="1" applyBorder="1" applyAlignment="1">
      <alignment horizontal="center" vertical="center" wrapText="1"/>
    </xf>
    <xf numFmtId="0" fontId="28" fillId="0" borderId="37" xfId="0" applyFont="1" applyBorder="1" applyAlignment="1">
      <alignment horizontal="center" wrapText="1"/>
    </xf>
    <xf numFmtId="0" fontId="28" fillId="0" borderId="38" xfId="0" applyFont="1" applyBorder="1" applyAlignment="1">
      <alignment vertical="center" wrapText="1"/>
    </xf>
    <xf numFmtId="167" fontId="1" fillId="0" borderId="5" xfId="0" applyNumberFormat="1" applyFont="1" applyBorder="1" applyAlignment="1">
      <alignment vertical="center"/>
    </xf>
    <xf numFmtId="0" fontId="1" fillId="2" borderId="11"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12" xfId="0" applyFont="1" applyFill="1" applyBorder="1" applyAlignment="1">
      <alignment horizontal="center" vertical="center"/>
    </xf>
    <xf numFmtId="0" fontId="1" fillId="0" borderId="12" xfId="0" applyFont="1" applyBorder="1" applyAlignment="1">
      <alignment horizontal="left" wrapText="1"/>
    </xf>
    <xf numFmtId="167" fontId="1" fillId="0" borderId="32" xfId="0" applyNumberFormat="1" applyFont="1" applyBorder="1" applyAlignment="1">
      <alignment vertical="center"/>
    </xf>
    <xf numFmtId="0" fontId="1" fillId="0" borderId="12" xfId="0" applyFont="1" applyBorder="1" applyAlignment="1">
      <alignment horizontal="center" vertical="center"/>
    </xf>
    <xf numFmtId="168" fontId="44" fillId="5" borderId="18" xfId="4" applyNumberFormat="1" applyFont="1" applyFill="1" applyBorder="1" applyAlignment="1">
      <alignment horizontal="center" vertical="center"/>
    </xf>
    <xf numFmtId="0" fontId="1" fillId="0" borderId="25" xfId="0" applyFont="1" applyBorder="1" applyAlignment="1">
      <alignment horizontal="center" vertical="center"/>
    </xf>
    <xf numFmtId="0" fontId="1" fillId="0" borderId="3" xfId="0" applyFont="1" applyBorder="1" applyAlignment="1">
      <alignment horizontal="center" vertical="center"/>
    </xf>
    <xf numFmtId="0" fontId="1" fillId="0" borderId="26" xfId="0" applyFont="1" applyBorder="1" applyAlignment="1">
      <alignment horizontal="center" vertical="center"/>
    </xf>
    <xf numFmtId="0" fontId="1" fillId="0" borderId="12" xfId="0" applyFont="1" applyBorder="1" applyAlignment="1">
      <alignment horizontal="left"/>
    </xf>
    <xf numFmtId="0" fontId="39" fillId="0" borderId="11" xfId="0" applyFont="1" applyBorder="1" applyAlignment="1">
      <alignment horizontal="center" vertical="center"/>
    </xf>
    <xf numFmtId="0" fontId="1" fillId="0" borderId="44" xfId="0" applyFont="1" applyBorder="1" applyAlignment="1">
      <alignment horizontal="center" vertical="center"/>
    </xf>
    <xf numFmtId="168" fontId="1" fillId="0" borderId="17" xfId="4" applyNumberFormat="1" applyFont="1" applyBorder="1" applyAlignment="1">
      <alignment horizontal="center" vertical="center"/>
    </xf>
    <xf numFmtId="167" fontId="1" fillId="0" borderId="17" xfId="0" applyNumberFormat="1" applyFont="1" applyBorder="1" applyAlignment="1">
      <alignment horizontal="center" vertical="center"/>
    </xf>
    <xf numFmtId="0" fontId="1" fillId="0" borderId="26" xfId="0" applyFont="1" applyBorder="1" applyAlignment="1">
      <alignment horizontal="left" wrapText="1"/>
    </xf>
    <xf numFmtId="168" fontId="44" fillId="0" borderId="18" xfId="4" applyNumberFormat="1" applyFont="1" applyFill="1" applyBorder="1" applyAlignment="1">
      <alignment horizontal="center" vertical="center"/>
    </xf>
    <xf numFmtId="0" fontId="1" fillId="0" borderId="26" xfId="0" applyFont="1" applyBorder="1" applyAlignment="1">
      <alignment horizontal="left"/>
    </xf>
    <xf numFmtId="0" fontId="1" fillId="0" borderId="31" xfId="0" applyFont="1" applyBorder="1" applyAlignment="1">
      <alignment horizontal="center" vertical="center"/>
    </xf>
    <xf numFmtId="0" fontId="1" fillId="0" borderId="32" xfId="0" applyFont="1" applyBorder="1" applyAlignment="1">
      <alignment horizontal="left"/>
    </xf>
    <xf numFmtId="0" fontId="1" fillId="0" borderId="31" xfId="0" applyFont="1" applyBorder="1" applyAlignment="1">
      <alignment vertical="center"/>
    </xf>
    <xf numFmtId="0" fontId="1" fillId="0" borderId="32" xfId="0" applyFont="1" applyBorder="1" applyAlignment="1">
      <alignment vertical="center"/>
    </xf>
    <xf numFmtId="168" fontId="37" fillId="0" borderId="18" xfId="4" applyNumberFormat="1" applyFont="1" applyFill="1" applyBorder="1" applyAlignment="1">
      <alignment horizontal="center" vertical="center"/>
    </xf>
    <xf numFmtId="0" fontId="1" fillId="0" borderId="32" xfId="0" applyFont="1" applyBorder="1" applyAlignment="1">
      <alignment horizontal="center" vertical="center"/>
    </xf>
    <xf numFmtId="0" fontId="1" fillId="2" borderId="18" xfId="0" applyFont="1" applyFill="1" applyBorder="1" applyAlignment="1">
      <alignment horizontal="center" vertical="center" wrapText="1"/>
    </xf>
    <xf numFmtId="168" fontId="1" fillId="0" borderId="11" xfId="4" applyNumberFormat="1" applyFont="1" applyBorder="1" applyAlignment="1">
      <alignment horizontal="center" vertical="center"/>
    </xf>
    <xf numFmtId="167" fontId="37" fillId="0" borderId="18" xfId="0" applyNumberFormat="1" applyFont="1" applyBorder="1" applyAlignment="1">
      <alignment horizontal="center" vertical="center"/>
    </xf>
    <xf numFmtId="168" fontId="1" fillId="0" borderId="31" xfId="4" applyNumberFormat="1" applyFont="1" applyBorder="1" applyAlignment="1">
      <alignment horizontal="center" vertical="center"/>
    </xf>
    <xf numFmtId="0" fontId="1" fillId="0" borderId="32" xfId="0" applyFont="1" applyBorder="1" applyAlignment="1">
      <alignment horizontal="left" wrapText="1"/>
    </xf>
    <xf numFmtId="0" fontId="1" fillId="0" borderId="32" xfId="0" applyFont="1" applyBorder="1" applyAlignment="1">
      <alignment horizontal="center" vertical="center" wrapText="1"/>
    </xf>
    <xf numFmtId="0" fontId="1" fillId="0" borderId="18" xfId="0" applyFont="1" applyBorder="1" applyAlignment="1">
      <alignment horizontal="center" vertical="center" wrapText="1"/>
    </xf>
    <xf numFmtId="168" fontId="1" fillId="0" borderId="13" xfId="4" applyNumberFormat="1" applyFont="1" applyFill="1" applyBorder="1" applyAlignment="1">
      <alignment horizontal="center" vertical="center"/>
    </xf>
    <xf numFmtId="168" fontId="1" fillId="0" borderId="14" xfId="4" applyNumberFormat="1" applyFont="1" applyFill="1" applyBorder="1" applyAlignment="1">
      <alignment horizontal="center" vertical="center"/>
    </xf>
    <xf numFmtId="167" fontId="37" fillId="0" borderId="14" xfId="0" applyNumberFormat="1" applyFont="1" applyBorder="1" applyAlignment="1">
      <alignment horizontal="center" vertical="center"/>
    </xf>
    <xf numFmtId="0" fontId="1" fillId="0" borderId="15" xfId="0" applyFont="1" applyBorder="1" applyAlignment="1">
      <alignment horizontal="left" wrapText="1"/>
    </xf>
    <xf numFmtId="0" fontId="28" fillId="0" borderId="40" xfId="0" applyFont="1" applyBorder="1"/>
    <xf numFmtId="0" fontId="0" fillId="0" borderId="32" xfId="0" applyBorder="1"/>
    <xf numFmtId="0" fontId="28" fillId="0" borderId="11" xfId="0" applyFont="1" applyBorder="1"/>
    <xf numFmtId="0" fontId="28" fillId="0" borderId="12" xfId="0" applyFont="1" applyBorder="1"/>
    <xf numFmtId="0" fontId="16" fillId="3" borderId="11" xfId="0" applyFont="1" applyFill="1" applyBorder="1"/>
    <xf numFmtId="0" fontId="0" fillId="0" borderId="12" xfId="0" applyBorder="1" applyAlignment="1">
      <alignment wrapText="1"/>
    </xf>
    <xf numFmtId="0" fontId="0" fillId="0" borderId="11" xfId="0" applyBorder="1"/>
    <xf numFmtId="0" fontId="0" fillId="0" borderId="12" xfId="0" applyBorder="1" applyAlignment="1">
      <alignment vertical="top" wrapText="1"/>
    </xf>
    <xf numFmtId="0" fontId="0" fillId="5" borderId="12" xfId="0" applyFill="1" applyBorder="1" applyAlignment="1">
      <alignment vertical="top"/>
    </xf>
    <xf numFmtId="0" fontId="0" fillId="0" borderId="12" xfId="0" applyBorder="1" applyAlignment="1">
      <alignment vertical="top"/>
    </xf>
    <xf numFmtId="0" fontId="0" fillId="5" borderId="11" xfId="0" applyFill="1" applyBorder="1"/>
    <xf numFmtId="0" fontId="0" fillId="5" borderId="12" xfId="0" applyFill="1" applyBorder="1" applyAlignment="1">
      <alignment vertical="top" wrapText="1"/>
    </xf>
    <xf numFmtId="0" fontId="0" fillId="0" borderId="25" xfId="0" applyBorder="1"/>
    <xf numFmtId="17" fontId="0" fillId="0" borderId="12" xfId="0" applyNumberFormat="1" applyBorder="1" applyAlignment="1">
      <alignment vertical="top"/>
    </xf>
    <xf numFmtId="0" fontId="0" fillId="0" borderId="13" xfId="0" applyBorder="1"/>
    <xf numFmtId="0" fontId="41" fillId="0" borderId="14" xfId="0" applyFont="1" applyBorder="1"/>
    <xf numFmtId="0" fontId="0" fillId="0" borderId="15" xfId="0" applyBorder="1" applyAlignment="1">
      <alignment vertical="top"/>
    </xf>
    <xf numFmtId="0" fontId="41" fillId="8" borderId="18" xfId="0" applyFont="1" applyFill="1" applyBorder="1" applyAlignment="1">
      <alignment wrapText="1"/>
    </xf>
    <xf numFmtId="0" fontId="9" fillId="8" borderId="18" xfId="1" applyFont="1" applyFill="1" applyBorder="1" applyAlignment="1">
      <alignment horizontal="center" vertical="center" wrapText="1"/>
    </xf>
    <xf numFmtId="0" fontId="41" fillId="5" borderId="18" xfId="0" applyFont="1" applyFill="1" applyBorder="1" applyAlignment="1">
      <alignment horizontal="center" vertical="center" wrapText="1"/>
    </xf>
    <xf numFmtId="0" fontId="16" fillId="0" borderId="36" xfId="0" applyFont="1" applyBorder="1" applyAlignment="1">
      <alignment horizontal="center" vertical="center"/>
    </xf>
    <xf numFmtId="0" fontId="9" fillId="0" borderId="37" xfId="1" applyFont="1" applyBorder="1" applyAlignment="1">
      <alignment horizontal="center" vertical="center"/>
    </xf>
    <xf numFmtId="169" fontId="9" fillId="0" borderId="0" xfId="1" applyNumberFormat="1" applyFont="1" applyAlignment="1">
      <alignment horizontal="left" vertical="center"/>
    </xf>
    <xf numFmtId="169" fontId="9" fillId="0" borderId="32" xfId="1" applyNumberFormat="1" applyFont="1" applyBorder="1" applyAlignment="1">
      <alignment horizontal="left" vertical="center"/>
    </xf>
    <xf numFmtId="0" fontId="9" fillId="0" borderId="32" xfId="1" applyFont="1" applyBorder="1" applyAlignment="1">
      <alignment horizontal="left" vertical="center"/>
    </xf>
    <xf numFmtId="168" fontId="37" fillId="0" borderId="18" xfId="4" applyNumberFormat="1" applyFont="1" applyBorder="1" applyAlignment="1">
      <alignment horizontal="center" vertical="center"/>
    </xf>
    <xf numFmtId="0" fontId="16" fillId="0" borderId="18" xfId="0" applyFont="1" applyBorder="1" applyAlignment="1">
      <alignment vertical="center"/>
    </xf>
    <xf numFmtId="168" fontId="16" fillId="5" borderId="18" xfId="4" applyNumberFormat="1" applyFont="1" applyFill="1" applyBorder="1" applyAlignment="1">
      <alignment horizontal="center" vertical="center"/>
    </xf>
    <xf numFmtId="168" fontId="16" fillId="0" borderId="18" xfId="4" applyNumberFormat="1" applyFont="1" applyBorder="1" applyAlignment="1">
      <alignment horizontal="center" vertical="center"/>
    </xf>
    <xf numFmtId="167" fontId="16" fillId="5" borderId="18" xfId="0" applyNumberFormat="1" applyFont="1" applyFill="1" applyBorder="1" applyAlignment="1">
      <alignment horizontal="center" vertical="center"/>
    </xf>
    <xf numFmtId="0" fontId="16" fillId="0" borderId="18" xfId="0" applyFont="1" applyBorder="1" applyAlignment="1">
      <alignment horizontal="center" vertical="center"/>
    </xf>
    <xf numFmtId="0" fontId="16" fillId="5" borderId="18" xfId="0" applyFont="1" applyFill="1" applyBorder="1" applyAlignment="1">
      <alignment horizontal="left" vertical="center" wrapText="1"/>
    </xf>
    <xf numFmtId="15" fontId="16" fillId="0" borderId="18" xfId="0" applyNumberFormat="1" applyFont="1" applyBorder="1" applyAlignment="1">
      <alignment horizontal="left" vertical="center"/>
    </xf>
    <xf numFmtId="0" fontId="0" fillId="0" borderId="18" xfId="0" applyBorder="1" applyAlignment="1">
      <alignment horizontal="left" vertical="top" wrapText="1"/>
    </xf>
    <xf numFmtId="167" fontId="16" fillId="0" borderId="18" xfId="0" applyNumberFormat="1" applyFont="1" applyBorder="1" applyAlignment="1">
      <alignment horizontal="center" vertical="center"/>
    </xf>
    <xf numFmtId="0" fontId="16" fillId="0" borderId="18" xfId="0" applyFont="1" applyBorder="1" applyAlignment="1">
      <alignment horizontal="left" vertical="center"/>
    </xf>
    <xf numFmtId="0" fontId="0" fillId="0" borderId="18" xfId="0" applyBorder="1" applyAlignment="1">
      <alignment vertical="center" wrapText="1"/>
    </xf>
    <xf numFmtId="0" fontId="0" fillId="5" borderId="18" xfId="0" applyFill="1" applyBorder="1" applyAlignment="1">
      <alignment vertical="center" wrapText="1"/>
    </xf>
    <xf numFmtId="10" fontId="16" fillId="0" borderId="18" xfId="0" applyNumberFormat="1" applyFont="1" applyBorder="1" applyAlignment="1">
      <alignment horizontal="center" vertical="center"/>
    </xf>
    <xf numFmtId="10" fontId="16" fillId="0" borderId="18" xfId="0" applyNumberFormat="1" applyFont="1" applyBorder="1" applyAlignment="1">
      <alignment horizontal="left" vertical="center" wrapText="1"/>
    </xf>
    <xf numFmtId="10" fontId="16" fillId="0" borderId="18" xfId="0" applyNumberFormat="1" applyFont="1" applyBorder="1" applyAlignment="1">
      <alignment horizontal="left" vertical="center"/>
    </xf>
    <xf numFmtId="168" fontId="16" fillId="3" borderId="18" xfId="4" applyNumberFormat="1" applyFont="1" applyFill="1" applyBorder="1" applyAlignment="1">
      <alignment horizontal="center" vertical="center"/>
    </xf>
    <xf numFmtId="0" fontId="41" fillId="8" borderId="18" xfId="0" applyFont="1" applyFill="1" applyBorder="1" applyAlignment="1">
      <alignment horizontal="center" vertical="center" wrapText="1"/>
    </xf>
    <xf numFmtId="0" fontId="41" fillId="8" borderId="14" xfId="0" applyFont="1" applyFill="1" applyBorder="1"/>
    <xf numFmtId="0" fontId="9" fillId="0" borderId="21" xfId="1" applyFont="1" applyBorder="1" applyAlignment="1" applyProtection="1">
      <alignment horizontal="center" vertical="center" wrapText="1"/>
      <protection hidden="1"/>
    </xf>
    <xf numFmtId="0" fontId="9" fillId="0" borderId="19" xfId="1" applyFont="1" applyBorder="1" applyAlignment="1" applyProtection="1">
      <alignment horizontal="center" vertical="center" wrapText="1"/>
      <protection hidden="1"/>
    </xf>
    <xf numFmtId="0" fontId="9" fillId="0" borderId="22" xfId="1" applyFont="1" applyBorder="1" applyAlignment="1" applyProtection="1">
      <alignment horizontal="center" vertical="center" wrapText="1"/>
      <protection hidden="1"/>
    </xf>
    <xf numFmtId="0" fontId="0" fillId="0" borderId="25" xfId="0" applyBorder="1" applyAlignment="1">
      <alignment horizontal="center"/>
    </xf>
    <xf numFmtId="0" fontId="0" fillId="0" borderId="3" xfId="0" applyBorder="1" applyAlignment="1">
      <alignment horizontal="center"/>
    </xf>
    <xf numFmtId="0" fontId="0" fillId="0" borderId="26" xfId="0" applyBorder="1" applyAlignment="1">
      <alignment horizontal="center"/>
    </xf>
    <xf numFmtId="0" fontId="19" fillId="0" borderId="19" xfId="0" applyFont="1" applyBorder="1" applyAlignment="1">
      <alignment horizontal="center" vertical="center"/>
    </xf>
    <xf numFmtId="0" fontId="19" fillId="0" borderId="22" xfId="0" applyFont="1" applyBorder="1" applyAlignment="1">
      <alignment horizontal="center" vertical="center"/>
    </xf>
    <xf numFmtId="0" fontId="9" fillId="0" borderId="21" xfId="1" applyFont="1" applyBorder="1" applyAlignment="1" applyProtection="1">
      <alignment horizontal="left" vertical="center" wrapText="1"/>
      <protection hidden="1"/>
    </xf>
    <xf numFmtId="0" fontId="9" fillId="0" borderId="19" xfId="1" applyFont="1" applyBorder="1" applyAlignment="1" applyProtection="1">
      <alignment horizontal="left" vertical="center" wrapText="1"/>
      <protection hidden="1"/>
    </xf>
    <xf numFmtId="0" fontId="9" fillId="0" borderId="22" xfId="1" applyFont="1" applyBorder="1" applyAlignment="1" applyProtection="1">
      <alignment horizontal="left" vertical="center" wrapText="1"/>
      <protection hidden="1"/>
    </xf>
    <xf numFmtId="0" fontId="9" fillId="0" borderId="0" xfId="1" applyFont="1" applyAlignment="1">
      <alignment horizontal="center" vertical="center"/>
    </xf>
    <xf numFmtId="0" fontId="9" fillId="0" borderId="24" xfId="1" applyFont="1" applyBorder="1" applyAlignment="1" applyProtection="1">
      <alignment horizontal="center" vertical="center" wrapText="1"/>
      <protection hidden="1"/>
    </xf>
    <xf numFmtId="0" fontId="9" fillId="0" borderId="21" xfId="1" applyFont="1" applyBorder="1" applyAlignment="1" applyProtection="1">
      <alignment horizontal="center" vertical="center"/>
      <protection hidden="1"/>
    </xf>
    <xf numFmtId="0" fontId="9" fillId="0" borderId="19" xfId="1" applyFont="1" applyBorder="1" applyAlignment="1" applyProtection="1">
      <alignment horizontal="center" vertical="center"/>
      <protection hidden="1"/>
    </xf>
    <xf numFmtId="0" fontId="9" fillId="0" borderId="22" xfId="1" applyFont="1" applyBorder="1" applyAlignment="1" applyProtection="1">
      <alignment horizontal="center" vertical="center"/>
      <protection hidden="1"/>
    </xf>
    <xf numFmtId="0" fontId="9" fillId="0" borderId="0" xfId="1" applyFont="1" applyAlignment="1" applyProtection="1">
      <alignment horizontal="center" vertical="center" wrapText="1"/>
      <protection hidden="1"/>
    </xf>
    <xf numFmtId="0" fontId="9" fillId="0" borderId="0" xfId="1" applyFont="1" applyAlignment="1" applyProtection="1">
      <alignment horizontal="left" vertical="center" wrapText="1"/>
      <protection hidden="1"/>
    </xf>
    <xf numFmtId="0" fontId="9" fillId="0" borderId="32" xfId="1" applyFont="1" applyBorder="1" applyAlignment="1" applyProtection="1">
      <alignment horizontal="left" vertical="center" wrapText="1"/>
      <protection hidden="1"/>
    </xf>
    <xf numFmtId="0" fontId="29" fillId="2" borderId="36" xfId="1" applyFont="1" applyFill="1" applyBorder="1" applyAlignment="1" applyProtection="1">
      <alignment horizontal="center" vertical="center" wrapText="1"/>
      <protection hidden="1"/>
    </xf>
    <xf numFmtId="0" fontId="29" fillId="2" borderId="37" xfId="1" applyFont="1" applyFill="1" applyBorder="1" applyAlignment="1" applyProtection="1">
      <alignment horizontal="center" vertical="center" wrapText="1"/>
      <protection hidden="1"/>
    </xf>
    <xf numFmtId="0" fontId="29" fillId="2" borderId="38" xfId="1" applyFont="1" applyFill="1" applyBorder="1" applyAlignment="1" applyProtection="1">
      <alignment horizontal="center" vertical="center" wrapText="1"/>
      <protection hidden="1"/>
    </xf>
    <xf numFmtId="15" fontId="7" fillId="0" borderId="36" xfId="1" applyNumberFormat="1" applyFont="1" applyBorder="1" applyAlignment="1" applyProtection="1">
      <alignment horizontal="left" vertical="center"/>
      <protection hidden="1"/>
    </xf>
    <xf numFmtId="15" fontId="7" fillId="0" borderId="37" xfId="1" applyNumberFormat="1" applyFont="1" applyBorder="1" applyAlignment="1" applyProtection="1">
      <alignment horizontal="left" vertical="center"/>
      <protection hidden="1"/>
    </xf>
    <xf numFmtId="15" fontId="7" fillId="0" borderId="38" xfId="1" applyNumberFormat="1" applyFont="1" applyBorder="1" applyAlignment="1" applyProtection="1">
      <alignment horizontal="left" vertical="center"/>
      <protection hidden="1"/>
    </xf>
    <xf numFmtId="0" fontId="12" fillId="0" borderId="0" xfId="1" applyFont="1" applyAlignment="1">
      <alignment horizontal="center" vertical="center"/>
    </xf>
    <xf numFmtId="0" fontId="9" fillId="0" borderId="32" xfId="1" applyFont="1" applyBorder="1" applyAlignment="1" applyProtection="1">
      <alignment horizontal="center" vertical="center" wrapText="1"/>
      <protection hidden="1"/>
    </xf>
    <xf numFmtId="0" fontId="9" fillId="0" borderId="27" xfId="1" applyFont="1" applyBorder="1" applyAlignment="1" applyProtection="1">
      <alignment horizontal="center" vertical="center" wrapText="1"/>
      <protection hidden="1"/>
    </xf>
    <xf numFmtId="0" fontId="9" fillId="0" borderId="23" xfId="1" applyFont="1" applyBorder="1" applyAlignment="1" applyProtection="1">
      <alignment horizontal="center" vertical="center" wrapText="1"/>
      <protection hidden="1"/>
    </xf>
    <xf numFmtId="0" fontId="9" fillId="0" borderId="28" xfId="1" applyFont="1" applyBorder="1" applyAlignment="1" applyProtection="1">
      <alignment horizontal="center" vertical="center" wrapText="1"/>
      <protection hidden="1"/>
    </xf>
    <xf numFmtId="0" fontId="9" fillId="0" borderId="29" xfId="1" applyFont="1" applyBorder="1" applyAlignment="1" applyProtection="1">
      <alignment horizontal="center" vertical="center" wrapText="1"/>
      <protection hidden="1"/>
    </xf>
    <xf numFmtId="0" fontId="9" fillId="0" borderId="30" xfId="1" applyFont="1" applyBorder="1" applyAlignment="1" applyProtection="1">
      <alignment horizontal="center" vertical="center" wrapText="1"/>
      <protection hidden="1"/>
    </xf>
    <xf numFmtId="0" fontId="19" fillId="0" borderId="65" xfId="0" applyFont="1" applyBorder="1" applyAlignment="1">
      <alignment horizontal="center" vertical="center"/>
    </xf>
    <xf numFmtId="0" fontId="19" fillId="0" borderId="35" xfId="0" applyFont="1" applyBorder="1" applyAlignment="1">
      <alignment horizontal="center" vertical="center"/>
    </xf>
    <xf numFmtId="0" fontId="19" fillId="0" borderId="47" xfId="0" applyFont="1" applyBorder="1" applyAlignment="1">
      <alignment horizontal="center" vertical="center"/>
    </xf>
    <xf numFmtId="0" fontId="20" fillId="10" borderId="21" xfId="0" applyFont="1" applyFill="1" applyBorder="1" applyAlignment="1">
      <alignment horizontal="center" vertical="center"/>
    </xf>
    <xf numFmtId="0" fontId="20" fillId="10" borderId="19" xfId="0" applyFont="1" applyFill="1" applyBorder="1" applyAlignment="1">
      <alignment horizontal="center" vertical="center"/>
    </xf>
    <xf numFmtId="0" fontId="20" fillId="10" borderId="22" xfId="0" applyFont="1" applyFill="1" applyBorder="1" applyAlignment="1">
      <alignment horizontal="center" vertical="center"/>
    </xf>
    <xf numFmtId="0" fontId="9" fillId="0" borderId="61" xfId="1" applyFont="1" applyBorder="1" applyAlignment="1">
      <alignment horizontal="center" vertical="center"/>
    </xf>
    <xf numFmtId="0" fontId="9" fillId="0" borderId="19" xfId="1" applyFont="1" applyBorder="1" applyAlignment="1">
      <alignment horizontal="center" vertical="center"/>
    </xf>
    <xf numFmtId="0" fontId="9" fillId="0" borderId="22" xfId="1" applyFont="1" applyBorder="1" applyAlignment="1">
      <alignment horizontal="center" vertical="center"/>
    </xf>
    <xf numFmtId="0" fontId="7" fillId="0" borderId="61" xfId="1" applyFont="1" applyBorder="1" applyAlignment="1">
      <alignment horizontal="center" vertical="center"/>
    </xf>
    <xf numFmtId="0" fontId="7" fillId="0" borderId="19" xfId="1" applyFont="1" applyBorder="1" applyAlignment="1">
      <alignment horizontal="center" vertical="center"/>
    </xf>
    <xf numFmtId="0" fontId="7" fillId="0" borderId="22" xfId="1" applyFont="1" applyBorder="1" applyAlignment="1">
      <alignment horizontal="center" vertical="center"/>
    </xf>
    <xf numFmtId="0" fontId="9" fillId="0" borderId="50" xfId="1" applyFont="1" applyBorder="1" applyAlignment="1">
      <alignment horizontal="center" vertical="center"/>
    </xf>
    <xf numFmtId="0" fontId="9" fillId="0" borderId="51" xfId="1" applyFont="1" applyBorder="1" applyAlignment="1">
      <alignment horizontal="center" vertical="center"/>
    </xf>
    <xf numFmtId="0" fontId="9" fillId="0" borderId="66" xfId="1" applyFont="1" applyBorder="1" applyAlignment="1">
      <alignment horizontal="center" vertical="center"/>
    </xf>
    <xf numFmtId="169" fontId="9" fillId="0" borderId="61" xfId="1" applyNumberFormat="1" applyFont="1" applyBorder="1" applyAlignment="1">
      <alignment horizontal="center" vertical="center" wrapText="1"/>
    </xf>
    <xf numFmtId="169" fontId="9" fillId="0" borderId="19" xfId="1" applyNumberFormat="1" applyFont="1" applyBorder="1" applyAlignment="1">
      <alignment horizontal="center" vertical="center" wrapText="1"/>
    </xf>
    <xf numFmtId="169" fontId="9" fillId="0" borderId="22" xfId="1" applyNumberFormat="1" applyFont="1" applyBorder="1" applyAlignment="1">
      <alignment horizontal="center" vertical="center" wrapText="1"/>
    </xf>
    <xf numFmtId="169" fontId="9" fillId="0" borderId="61" xfId="1" applyNumberFormat="1" applyFont="1" applyBorder="1" applyAlignment="1">
      <alignment horizontal="center" vertical="center"/>
    </xf>
    <xf numFmtId="169" fontId="9" fillId="0" borderId="19" xfId="1" applyNumberFormat="1" applyFont="1" applyBorder="1" applyAlignment="1">
      <alignment horizontal="center" vertical="center"/>
    </xf>
    <xf numFmtId="169" fontId="9" fillId="0" borderId="22" xfId="1" applyNumberFormat="1" applyFont="1" applyBorder="1" applyAlignment="1">
      <alignment horizontal="center" vertical="center"/>
    </xf>
    <xf numFmtId="0" fontId="7" fillId="3" borderId="2" xfId="2" applyFont="1" applyFill="1" applyBorder="1" applyAlignment="1">
      <alignment horizontal="left" vertical="center" wrapText="1"/>
    </xf>
    <xf numFmtId="0" fontId="4" fillId="6" borderId="6" xfId="2" applyFont="1" applyFill="1" applyBorder="1" applyAlignment="1">
      <alignment horizontal="left" vertical="center" wrapText="1"/>
    </xf>
    <xf numFmtId="0" fontId="4" fillId="6" borderId="3" xfId="2" applyFont="1" applyFill="1" applyBorder="1" applyAlignment="1">
      <alignment horizontal="left" vertical="center" wrapText="1"/>
    </xf>
    <xf numFmtId="0" fontId="4" fillId="6" borderId="7" xfId="2" applyFont="1" applyFill="1" applyBorder="1" applyAlignment="1">
      <alignment horizontal="left" vertical="center" wrapText="1"/>
    </xf>
    <xf numFmtId="0" fontId="9" fillId="0" borderId="6" xfId="2" applyFont="1" applyBorder="1" applyAlignment="1">
      <alignment horizontal="left" vertical="center" wrapText="1"/>
    </xf>
    <xf numFmtId="0" fontId="9" fillId="0" borderId="26" xfId="2" applyFont="1" applyBorder="1" applyAlignment="1">
      <alignment horizontal="left" vertical="center" wrapText="1"/>
    </xf>
    <xf numFmtId="17" fontId="9" fillId="5" borderId="6" xfId="2" applyNumberFormat="1" applyFont="1" applyFill="1" applyBorder="1" applyAlignment="1">
      <alignment horizontal="left" vertical="center" wrapText="1"/>
    </xf>
    <xf numFmtId="0" fontId="9" fillId="5" borderId="26" xfId="2" applyFont="1" applyFill="1" applyBorder="1" applyAlignment="1">
      <alignment horizontal="left" vertical="center" wrapText="1"/>
    </xf>
    <xf numFmtId="0" fontId="4" fillId="6" borderId="32" xfId="2" applyFont="1" applyFill="1" applyBorder="1" applyAlignment="1">
      <alignment horizontal="center" vertical="center" wrapText="1"/>
    </xf>
    <xf numFmtId="0" fontId="35" fillId="6" borderId="17" xfId="2" applyFont="1" applyFill="1" applyBorder="1" applyAlignment="1">
      <alignment horizontal="left" vertical="center" wrapText="1"/>
    </xf>
    <xf numFmtId="0" fontId="9" fillId="6" borderId="42" xfId="2" applyFont="1" applyFill="1" applyBorder="1" applyAlignment="1">
      <alignment horizontal="center" vertical="center" wrapText="1"/>
    </xf>
    <xf numFmtId="0" fontId="9" fillId="6" borderId="33" xfId="2" applyFont="1" applyFill="1" applyBorder="1" applyAlignment="1">
      <alignment horizontal="center" vertical="center" wrapText="1"/>
    </xf>
    <xf numFmtId="17" fontId="9" fillId="3" borderId="6" xfId="2" applyNumberFormat="1" applyFont="1" applyFill="1" applyBorder="1" applyAlignment="1">
      <alignment horizontal="left" vertical="center" wrapText="1"/>
    </xf>
    <xf numFmtId="0" fontId="9" fillId="3" borderId="26" xfId="2" applyFont="1" applyFill="1" applyBorder="1" applyAlignment="1">
      <alignment horizontal="left" vertical="center" wrapText="1"/>
    </xf>
    <xf numFmtId="0" fontId="9" fillId="5" borderId="6" xfId="2" applyFont="1" applyFill="1" applyBorder="1" applyAlignment="1">
      <alignment horizontal="left" vertical="center" wrapText="1"/>
    </xf>
    <xf numFmtId="0" fontId="7" fillId="3" borderId="6" xfId="2" applyFont="1" applyFill="1" applyBorder="1" applyAlignment="1">
      <alignment horizontal="center" vertical="center" wrapText="1"/>
    </xf>
    <xf numFmtId="0" fontId="7" fillId="3" borderId="26" xfId="2" applyFont="1" applyFill="1" applyBorder="1" applyAlignment="1">
      <alignment horizontal="center" vertical="center" wrapText="1"/>
    </xf>
    <xf numFmtId="0" fontId="7" fillId="3" borderId="3" xfId="2" applyFont="1" applyFill="1" applyBorder="1" applyAlignment="1">
      <alignment horizontal="center" vertical="center" wrapText="1"/>
    </xf>
    <xf numFmtId="0" fontId="9" fillId="0" borderId="34" xfId="2" applyFont="1" applyBorder="1" applyAlignment="1">
      <alignment horizontal="left" vertical="center" wrapText="1"/>
    </xf>
    <xf numFmtId="0" fontId="9" fillId="0" borderId="47" xfId="2" applyFont="1" applyBorder="1" applyAlignment="1">
      <alignment horizontal="left" vertical="center" wrapText="1"/>
    </xf>
    <xf numFmtId="0" fontId="9" fillId="0" borderId="3" xfId="2" applyFont="1" applyBorder="1" applyAlignment="1">
      <alignment horizontal="left" vertical="center" wrapText="1"/>
    </xf>
    <xf numFmtId="0" fontId="9" fillId="0" borderId="7" xfId="2" applyFont="1" applyBorder="1" applyAlignment="1">
      <alignment horizontal="left" vertical="center" wrapText="1"/>
    </xf>
    <xf numFmtId="0" fontId="9" fillId="0" borderId="35" xfId="2" applyFont="1" applyBorder="1" applyAlignment="1">
      <alignment horizontal="left" vertical="center" wrapText="1"/>
    </xf>
    <xf numFmtId="0" fontId="9" fillId="0" borderId="46" xfId="2" applyFont="1" applyBorder="1" applyAlignment="1">
      <alignment horizontal="left" vertical="center" wrapText="1"/>
    </xf>
    <xf numFmtId="0" fontId="4" fillId="6" borderId="6" xfId="2" applyFont="1" applyFill="1" applyBorder="1" applyAlignment="1">
      <alignment horizontal="left" vertical="center"/>
    </xf>
    <xf numFmtId="0" fontId="4" fillId="6" borderId="3" xfId="2" applyFont="1" applyFill="1" applyBorder="1" applyAlignment="1">
      <alignment horizontal="left" vertical="center"/>
    </xf>
    <xf numFmtId="0" fontId="4" fillId="6" borderId="26" xfId="2" applyFont="1" applyFill="1" applyBorder="1" applyAlignment="1">
      <alignment horizontal="left" vertical="center" wrapText="1"/>
    </xf>
    <xf numFmtId="0" fontId="10" fillId="5" borderId="44" xfId="4" applyNumberFormat="1" applyFont="1" applyFill="1" applyBorder="1" applyAlignment="1">
      <alignment horizontal="center" vertical="center" wrapText="1"/>
    </xf>
    <xf numFmtId="0" fontId="10" fillId="5" borderId="40" xfId="4" applyNumberFormat="1" applyFont="1" applyFill="1" applyBorder="1" applyAlignment="1">
      <alignment horizontal="center" vertical="center" wrapText="1"/>
    </xf>
    <xf numFmtId="0" fontId="7" fillId="11" borderId="6" xfId="2" applyFont="1" applyFill="1" applyBorder="1" applyAlignment="1">
      <alignment horizontal="left" vertical="center" wrapText="1"/>
    </xf>
    <xf numFmtId="0" fontId="7" fillId="11" borderId="7" xfId="2" applyFont="1" applyFill="1" applyBorder="1" applyAlignment="1">
      <alignment horizontal="left" vertical="center" wrapText="1"/>
    </xf>
    <xf numFmtId="17" fontId="9" fillId="10" borderId="6" xfId="2" applyNumberFormat="1" applyFont="1" applyFill="1" applyBorder="1" applyAlignment="1">
      <alignment horizontal="left" vertical="center" wrapText="1"/>
    </xf>
    <xf numFmtId="0" fontId="9" fillId="10" borderId="26" xfId="2" applyFont="1" applyFill="1" applyBorder="1" applyAlignment="1">
      <alignment horizontal="left" vertical="center" wrapText="1"/>
    </xf>
    <xf numFmtId="0" fontId="9" fillId="10" borderId="6" xfId="2" applyFont="1" applyFill="1" applyBorder="1" applyAlignment="1">
      <alignment horizontal="left" vertical="center" wrapText="1"/>
    </xf>
    <xf numFmtId="0" fontId="7" fillId="11" borderId="6" xfId="2" applyFont="1" applyFill="1" applyBorder="1" applyAlignment="1">
      <alignment horizontal="center" vertical="center" wrapText="1"/>
    </xf>
    <xf numFmtId="0" fontId="7" fillId="11" borderId="26" xfId="2" applyFont="1" applyFill="1" applyBorder="1" applyAlignment="1">
      <alignment horizontal="center" vertical="center" wrapText="1"/>
    </xf>
    <xf numFmtId="15" fontId="9" fillId="0" borderId="6" xfId="2" applyNumberFormat="1" applyFont="1" applyBorder="1" applyAlignment="1">
      <alignment horizontal="left" vertical="center" wrapText="1"/>
    </xf>
    <xf numFmtId="0" fontId="7" fillId="11" borderId="42" xfId="0" applyFont="1" applyFill="1" applyBorder="1" applyAlignment="1">
      <alignment horizontal="center" vertical="center"/>
    </xf>
    <xf numFmtId="0" fontId="7" fillId="11" borderId="33" xfId="0" applyFont="1" applyFill="1" applyBorder="1" applyAlignment="1">
      <alignment horizontal="center" vertical="center"/>
    </xf>
    <xf numFmtId="0" fontId="4" fillId="11" borderId="32" xfId="2" applyFont="1" applyFill="1" applyBorder="1" applyAlignment="1">
      <alignment horizontal="center" vertical="center" wrapText="1"/>
    </xf>
    <xf numFmtId="0" fontId="29" fillId="2" borderId="36" xfId="1" applyFont="1" applyFill="1" applyBorder="1" applyAlignment="1">
      <alignment horizontal="center" vertical="center"/>
    </xf>
    <xf numFmtId="0" fontId="29" fillId="2" borderId="37" xfId="1" applyFont="1" applyFill="1" applyBorder="1" applyAlignment="1">
      <alignment horizontal="center" vertical="center"/>
    </xf>
    <xf numFmtId="0" fontId="29" fillId="2" borderId="38" xfId="1" applyFont="1" applyFill="1" applyBorder="1" applyAlignment="1">
      <alignment horizontal="center" vertical="center"/>
    </xf>
    <xf numFmtId="0" fontId="6" fillId="0" borderId="23" xfId="2" applyFont="1" applyBorder="1" applyAlignment="1">
      <alignment horizontal="center" vertical="center" wrapText="1"/>
    </xf>
    <xf numFmtId="0" fontId="6" fillId="0" borderId="24" xfId="2" applyFont="1" applyBorder="1" applyAlignment="1">
      <alignment horizontal="center" vertical="center" wrapText="1"/>
    </xf>
    <xf numFmtId="0" fontId="6" fillId="0" borderId="28" xfId="2" applyFont="1" applyBorder="1" applyAlignment="1">
      <alignment horizontal="center" vertical="center" wrapText="1"/>
    </xf>
    <xf numFmtId="0" fontId="6" fillId="0" borderId="29" xfId="2" applyFont="1" applyBorder="1" applyAlignment="1">
      <alignment horizontal="center" vertical="center" wrapText="1"/>
    </xf>
    <xf numFmtId="0" fontId="6" fillId="0" borderId="27" xfId="2" applyFont="1" applyBorder="1" applyAlignment="1">
      <alignment horizontal="center" vertical="center" wrapText="1"/>
    </xf>
    <xf numFmtId="0" fontId="6" fillId="0" borderId="30" xfId="2" applyFont="1" applyBorder="1" applyAlignment="1">
      <alignment horizontal="center" vertical="center" wrapText="1"/>
    </xf>
    <xf numFmtId="0" fontId="4" fillId="11" borderId="18" xfId="2" applyFont="1" applyFill="1" applyBorder="1" applyAlignment="1">
      <alignment horizontal="left" vertical="top" wrapText="1"/>
    </xf>
    <xf numFmtId="0" fontId="6" fillId="0" borderId="50" xfId="2" applyFont="1" applyBorder="1" applyAlignment="1">
      <alignment horizontal="left" vertical="center" wrapText="1"/>
    </xf>
    <xf numFmtId="0" fontId="6" fillId="0" borderId="51" xfId="2" applyFont="1" applyBorder="1" applyAlignment="1">
      <alignment horizontal="left" vertical="center" wrapText="1"/>
    </xf>
    <xf numFmtId="0" fontId="6" fillId="0" borderId="25" xfId="2" applyFont="1" applyBorder="1" applyAlignment="1">
      <alignment horizontal="left" vertical="center" wrapText="1"/>
    </xf>
    <xf numFmtId="0" fontId="6" fillId="0" borderId="3" xfId="2" applyFont="1" applyBorder="1" applyAlignment="1">
      <alignment horizontal="left" vertical="center" wrapText="1"/>
    </xf>
    <xf numFmtId="0" fontId="6" fillId="0" borderId="13" xfId="2" applyFont="1" applyBorder="1" applyAlignment="1">
      <alignment horizontal="left" vertical="center" wrapText="1"/>
    </xf>
    <xf numFmtId="0" fontId="6" fillId="0" borderId="14" xfId="2" applyFont="1" applyBorder="1" applyAlignment="1">
      <alignment horizontal="left" vertical="center" wrapText="1"/>
    </xf>
    <xf numFmtId="0" fontId="6" fillId="0" borderId="34" xfId="2" applyFont="1" applyBorder="1" applyAlignment="1">
      <alignment horizontal="left" vertical="center" wrapText="1"/>
    </xf>
    <xf numFmtId="0" fontId="7" fillId="5" borderId="45" xfId="4" applyNumberFormat="1" applyFont="1" applyFill="1" applyBorder="1" applyAlignment="1">
      <alignment horizontal="center" vertical="center" wrapText="1"/>
    </xf>
    <xf numFmtId="0" fontId="7" fillId="5" borderId="40" xfId="4" applyNumberFormat="1" applyFont="1" applyFill="1" applyBorder="1" applyAlignment="1">
      <alignment horizontal="center" vertical="center" wrapText="1"/>
    </xf>
    <xf numFmtId="0" fontId="7" fillId="5" borderId="44" xfId="4" applyNumberFormat="1" applyFont="1" applyFill="1" applyBorder="1" applyAlignment="1">
      <alignment horizontal="center" vertical="center" wrapText="1"/>
    </xf>
    <xf numFmtId="17" fontId="9" fillId="0" borderId="6" xfId="2" applyNumberFormat="1" applyFont="1" applyBorder="1" applyAlignment="1">
      <alignment horizontal="left" vertical="center" wrapText="1"/>
    </xf>
    <xf numFmtId="0" fontId="4" fillId="10" borderId="52" xfId="2" applyFont="1" applyFill="1" applyBorder="1" applyAlignment="1">
      <alignment horizontal="center" vertical="center" wrapText="1"/>
    </xf>
    <xf numFmtId="0" fontId="4" fillId="10" borderId="24" xfId="2" applyFont="1" applyFill="1" applyBorder="1" applyAlignment="1">
      <alignment horizontal="center" vertical="center" wrapText="1"/>
    </xf>
    <xf numFmtId="0" fontId="4" fillId="10" borderId="53" xfId="2" applyFont="1" applyFill="1" applyBorder="1" applyAlignment="1">
      <alignment horizontal="center" vertical="center" wrapText="1"/>
    </xf>
    <xf numFmtId="0" fontId="4" fillId="10" borderId="0" xfId="2" applyFont="1" applyFill="1" applyAlignment="1">
      <alignment horizontal="center" vertical="center" wrapText="1"/>
    </xf>
    <xf numFmtId="0" fontId="4" fillId="10" borderId="16" xfId="2" applyFont="1" applyFill="1" applyBorder="1" applyAlignment="1">
      <alignment horizontal="center" vertical="center" wrapText="1"/>
    </xf>
    <xf numFmtId="0" fontId="4" fillId="10" borderId="55" xfId="2" applyFont="1" applyFill="1" applyBorder="1" applyAlignment="1">
      <alignment horizontal="center" vertical="center" wrapText="1"/>
    </xf>
    <xf numFmtId="0" fontId="4" fillId="10" borderId="27" xfId="2" applyFont="1" applyFill="1" applyBorder="1" applyAlignment="1">
      <alignment horizontal="center" vertical="center" wrapText="1"/>
    </xf>
    <xf numFmtId="0" fontId="4" fillId="10" borderId="56" xfId="2" applyFont="1" applyFill="1" applyBorder="1" applyAlignment="1">
      <alignment horizontal="center" vertical="center" wrapText="1"/>
    </xf>
    <xf numFmtId="9" fontId="29" fillId="10" borderId="54" xfId="5" applyFont="1" applyFill="1" applyBorder="1" applyAlignment="1">
      <alignment horizontal="center" vertical="center" wrapText="1"/>
    </xf>
    <xf numFmtId="9" fontId="29" fillId="10" borderId="49" xfId="5" applyFont="1" applyFill="1" applyBorder="1" applyAlignment="1">
      <alignment horizontal="center" vertical="center" wrapText="1"/>
    </xf>
    <xf numFmtId="9" fontId="29" fillId="10" borderId="57" xfId="5" applyFont="1" applyFill="1" applyBorder="1" applyAlignment="1">
      <alignment horizontal="center" vertical="center" wrapText="1"/>
    </xf>
    <xf numFmtId="15" fontId="9" fillId="10" borderId="6" xfId="2" applyNumberFormat="1" applyFont="1" applyFill="1" applyBorder="1" applyAlignment="1">
      <alignment horizontal="left" vertical="center" wrapText="1"/>
    </xf>
    <xf numFmtId="0" fontId="6" fillId="0" borderId="0" xfId="2" applyFont="1" applyAlignment="1">
      <alignment horizontal="center" vertical="center" wrapText="1"/>
    </xf>
    <xf numFmtId="0" fontId="7" fillId="11" borderId="6" xfId="2" applyFont="1" applyFill="1" applyBorder="1" applyAlignment="1">
      <alignment horizontal="left" vertical="top" wrapText="1"/>
    </xf>
    <xf numFmtId="0" fontId="7" fillId="11" borderId="7" xfId="2" applyFont="1" applyFill="1" applyBorder="1" applyAlignment="1">
      <alignment horizontal="left" vertical="top" wrapText="1"/>
    </xf>
    <xf numFmtId="0" fontId="9" fillId="0" borderId="6" xfId="2" applyFont="1" applyBorder="1" applyAlignment="1">
      <alignment horizontal="left" vertical="top" wrapText="1"/>
    </xf>
    <xf numFmtId="0" fontId="9" fillId="0" borderId="26" xfId="2" applyFont="1" applyBorder="1" applyAlignment="1">
      <alignment horizontal="left" vertical="top" wrapText="1"/>
    </xf>
    <xf numFmtId="0" fontId="7" fillId="5" borderId="45" xfId="4" quotePrefix="1" applyNumberFormat="1" applyFont="1" applyFill="1" applyBorder="1" applyAlignment="1">
      <alignment horizontal="center" vertical="center" wrapText="1"/>
    </xf>
    <xf numFmtId="0" fontId="7" fillId="5" borderId="40" xfId="4" quotePrefix="1" applyNumberFormat="1" applyFont="1" applyFill="1" applyBorder="1" applyAlignment="1">
      <alignment horizontal="center" vertical="center" wrapText="1"/>
    </xf>
    <xf numFmtId="0" fontId="7" fillId="5" borderId="44" xfId="4" quotePrefix="1" applyNumberFormat="1" applyFont="1" applyFill="1" applyBorder="1" applyAlignment="1">
      <alignment horizontal="center" vertical="center" wrapText="1"/>
    </xf>
    <xf numFmtId="0" fontId="9" fillId="3" borderId="6" xfId="2" applyFont="1" applyFill="1" applyBorder="1" applyAlignment="1">
      <alignment horizontal="left" vertical="center" wrapText="1"/>
    </xf>
    <xf numFmtId="0" fontId="7" fillId="5" borderId="29" xfId="4" applyNumberFormat="1" applyFont="1" applyFill="1" applyBorder="1" applyAlignment="1">
      <alignment horizontal="center" vertical="center" wrapText="1"/>
    </xf>
    <xf numFmtId="0" fontId="7" fillId="5" borderId="27" xfId="4" applyNumberFormat="1" applyFont="1" applyFill="1" applyBorder="1" applyAlignment="1">
      <alignment horizontal="center" vertical="center" wrapText="1"/>
    </xf>
    <xf numFmtId="0" fontId="7" fillId="5" borderId="30" xfId="4" applyNumberFormat="1" applyFont="1" applyFill="1" applyBorder="1" applyAlignment="1">
      <alignment horizontal="center" vertical="center" wrapText="1"/>
    </xf>
    <xf numFmtId="0" fontId="7" fillId="0" borderId="44" xfId="4" applyNumberFormat="1" applyFont="1" applyFill="1" applyBorder="1" applyAlignment="1">
      <alignment horizontal="center" vertical="center" wrapText="1"/>
    </xf>
    <xf numFmtId="0" fontId="7" fillId="0" borderId="40" xfId="4" applyNumberFormat="1" applyFont="1" applyFill="1" applyBorder="1" applyAlignment="1">
      <alignment horizontal="center" vertical="center" wrapText="1"/>
    </xf>
    <xf numFmtId="0" fontId="7" fillId="0" borderId="45" xfId="4" applyNumberFormat="1" applyFont="1" applyFill="1" applyBorder="1" applyAlignment="1">
      <alignment horizontal="center" vertical="center" wrapText="1"/>
    </xf>
    <xf numFmtId="0" fontId="4" fillId="11" borderId="39" xfId="2" applyFont="1" applyFill="1" applyBorder="1" applyAlignment="1">
      <alignment horizontal="left" vertical="center" wrapText="1"/>
    </xf>
    <xf numFmtId="0" fontId="29" fillId="2" borderId="36" xfId="1" applyFont="1" applyFill="1" applyBorder="1" applyAlignment="1">
      <alignment horizontal="center" vertical="center" wrapText="1"/>
    </xf>
    <xf numFmtId="0" fontId="29" fillId="2" borderId="37" xfId="1" applyFont="1" applyFill="1" applyBorder="1" applyAlignment="1">
      <alignment horizontal="center" vertical="center" wrapText="1"/>
    </xf>
    <xf numFmtId="0" fontId="29" fillId="2" borderId="38" xfId="1" applyFont="1" applyFill="1" applyBorder="1" applyAlignment="1">
      <alignment horizontal="center" vertical="center" wrapText="1"/>
    </xf>
    <xf numFmtId="0" fontId="7" fillId="0" borderId="21" xfId="1" applyFont="1" applyBorder="1" applyAlignment="1">
      <alignment horizontal="center" wrapText="1"/>
    </xf>
    <xf numFmtId="0" fontId="7" fillId="0" borderId="19" xfId="1" applyFont="1" applyBorder="1" applyAlignment="1">
      <alignment horizontal="center" wrapText="1"/>
    </xf>
    <xf numFmtId="0" fontId="9" fillId="0" borderId="60" xfId="1" applyFont="1" applyBorder="1" applyAlignment="1">
      <alignment horizontal="center" wrapText="1"/>
    </xf>
    <xf numFmtId="0" fontId="7" fillId="0" borderId="61" xfId="1" applyFont="1" applyBorder="1" applyAlignment="1">
      <alignment horizontal="center" wrapText="1"/>
    </xf>
    <xf numFmtId="0" fontId="7" fillId="0" borderId="22" xfId="1" applyFont="1" applyBorder="1" applyAlignment="1">
      <alignment horizontal="center" wrapText="1"/>
    </xf>
    <xf numFmtId="0" fontId="7" fillId="0" borderId="0" xfId="1" applyFont="1" applyAlignment="1">
      <alignment horizontal="center" wrapText="1"/>
    </xf>
    <xf numFmtId="0" fontId="30" fillId="2" borderId="36" xfId="0" applyFont="1" applyFill="1" applyBorder="1" applyAlignment="1">
      <alignment horizontal="center" vertical="center"/>
    </xf>
    <xf numFmtId="0" fontId="30" fillId="2" borderId="37" xfId="0" applyFont="1" applyFill="1" applyBorder="1" applyAlignment="1">
      <alignment horizontal="center" vertical="center"/>
    </xf>
    <xf numFmtId="0" fontId="30" fillId="2" borderId="38" xfId="0" applyFont="1" applyFill="1" applyBorder="1" applyAlignment="1">
      <alignment horizontal="center" vertical="center"/>
    </xf>
    <xf numFmtId="0" fontId="36" fillId="2" borderId="11" xfId="0" applyFont="1" applyFill="1" applyBorder="1" applyAlignment="1">
      <alignment horizontal="center" vertical="center"/>
    </xf>
    <xf numFmtId="0" fontId="36" fillId="2" borderId="18" xfId="0" applyFont="1" applyFill="1" applyBorder="1" applyAlignment="1">
      <alignment horizontal="center" vertical="center"/>
    </xf>
    <xf numFmtId="0" fontId="36" fillId="2" borderId="12" xfId="0" applyFont="1" applyFill="1" applyBorder="1" applyAlignment="1">
      <alignment horizontal="center" vertical="center"/>
    </xf>
    <xf numFmtId="167" fontId="1" fillId="0" borderId="18" xfId="0" applyNumberFormat="1" applyFont="1" applyBorder="1" applyAlignment="1">
      <alignment horizontal="center" vertical="center"/>
    </xf>
    <xf numFmtId="0" fontId="1" fillId="0" borderId="12" xfId="0" applyFont="1" applyBorder="1" applyAlignment="1">
      <alignment horizontal="left" wrapText="1"/>
    </xf>
    <xf numFmtId="0" fontId="36" fillId="2" borderId="25" xfId="0" applyFont="1" applyFill="1" applyBorder="1" applyAlignment="1">
      <alignment horizontal="center" vertical="center"/>
    </xf>
    <xf numFmtId="0" fontId="36" fillId="2" borderId="3" xfId="0" applyFont="1" applyFill="1" applyBorder="1" applyAlignment="1">
      <alignment horizontal="center" vertical="center"/>
    </xf>
    <xf numFmtId="0" fontId="36" fillId="2" borderId="26" xfId="0" applyFont="1" applyFill="1" applyBorder="1" applyAlignment="1">
      <alignment horizontal="center" vertical="center"/>
    </xf>
    <xf numFmtId="0" fontId="36" fillId="2" borderId="48" xfId="0" applyFont="1" applyFill="1" applyBorder="1" applyAlignment="1">
      <alignment horizontal="center" vertical="center"/>
    </xf>
    <xf numFmtId="0" fontId="36" fillId="2" borderId="1" xfId="0" applyFont="1" applyFill="1" applyBorder="1" applyAlignment="1">
      <alignment horizontal="center" vertical="center"/>
    </xf>
    <xf numFmtId="0" fontId="36" fillId="2" borderId="33" xfId="0" applyFont="1" applyFill="1" applyBorder="1" applyAlignment="1">
      <alignment horizontal="center" vertical="center"/>
    </xf>
    <xf numFmtId="0" fontId="31" fillId="2" borderId="21" xfId="0" applyFont="1" applyFill="1" applyBorder="1" applyAlignment="1">
      <alignment horizontal="center" vertical="center"/>
    </xf>
    <xf numFmtId="0" fontId="31" fillId="2" borderId="19" xfId="0" applyFont="1" applyFill="1" applyBorder="1" applyAlignment="1">
      <alignment horizontal="center" vertical="center"/>
    </xf>
    <xf numFmtId="0" fontId="31" fillId="2" borderId="22" xfId="0" applyFont="1" applyFill="1" applyBorder="1" applyAlignment="1">
      <alignment horizontal="center" vertical="center"/>
    </xf>
    <xf numFmtId="0" fontId="1" fillId="0" borderId="12" xfId="0" applyFont="1" applyBorder="1" applyAlignment="1">
      <alignment horizontal="left"/>
    </xf>
    <xf numFmtId="0" fontId="38" fillId="2" borderId="21" xfId="0" applyFont="1" applyFill="1" applyBorder="1" applyAlignment="1">
      <alignment horizontal="center" vertical="center"/>
    </xf>
    <xf numFmtId="0" fontId="38" fillId="2" borderId="19" xfId="0" applyFont="1" applyFill="1" applyBorder="1" applyAlignment="1">
      <alignment horizontal="center" vertical="center"/>
    </xf>
    <xf numFmtId="0" fontId="38" fillId="2" borderId="22" xfId="0" applyFont="1" applyFill="1" applyBorder="1" applyAlignment="1">
      <alignment horizontal="center" vertical="center"/>
    </xf>
    <xf numFmtId="0" fontId="28" fillId="0" borderId="39" xfId="0" applyFont="1" applyBorder="1" applyAlignment="1">
      <alignment horizontal="center"/>
    </xf>
    <xf numFmtId="0" fontId="16" fillId="5" borderId="18" xfId="0" applyFont="1" applyFill="1" applyBorder="1" applyAlignment="1">
      <alignment horizontal="left"/>
    </xf>
    <xf numFmtId="0" fontId="16" fillId="5" borderId="18" xfId="0" applyFont="1" applyFill="1" applyBorder="1" applyAlignment="1">
      <alignment horizontal="left" wrapText="1"/>
    </xf>
    <xf numFmtId="0" fontId="16" fillId="5" borderId="18" xfId="0" applyFont="1" applyFill="1" applyBorder="1" applyAlignment="1">
      <alignment horizontal="left" vertical="center"/>
    </xf>
    <xf numFmtId="0" fontId="16" fillId="5" borderId="18" xfId="0" applyFont="1" applyFill="1" applyBorder="1" applyAlignment="1">
      <alignment horizontal="left" vertical="top"/>
    </xf>
    <xf numFmtId="0" fontId="16" fillId="5" borderId="18" xfId="0" applyFont="1" applyFill="1" applyBorder="1" applyAlignment="1">
      <alignment horizontal="left" vertical="center" wrapText="1"/>
    </xf>
    <xf numFmtId="0" fontId="9" fillId="5" borderId="18" xfId="0" applyFont="1" applyFill="1" applyBorder="1" applyAlignment="1">
      <alignment horizontal="left" wrapText="1"/>
    </xf>
    <xf numFmtId="0" fontId="30" fillId="2" borderId="18" xfId="0" applyFont="1" applyFill="1" applyBorder="1" applyAlignment="1">
      <alignment horizontal="center" vertical="center"/>
    </xf>
    <xf numFmtId="0" fontId="32" fillId="0" borderId="18"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7"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7" xfId="0" applyFont="1" applyBorder="1" applyAlignment="1">
      <alignment horizontal="center" vertical="center" wrapText="1"/>
    </xf>
    <xf numFmtId="0" fontId="4" fillId="10" borderId="5" xfId="2" applyFont="1" applyFill="1" applyBorder="1" applyAlignment="1">
      <alignment horizontal="center" vertical="center" wrapText="1"/>
    </xf>
    <xf numFmtId="0" fontId="4" fillId="11" borderId="5" xfId="2" applyFont="1" applyFill="1" applyBorder="1" applyAlignment="1">
      <alignment horizontal="center" vertical="center" wrapText="1"/>
    </xf>
    <xf numFmtId="0" fontId="7" fillId="3" borderId="5" xfId="2" applyFont="1" applyFill="1" applyBorder="1" applyAlignment="1">
      <alignment horizontal="center" vertical="center" wrapText="1"/>
    </xf>
    <xf numFmtId="0" fontId="4" fillId="6" borderId="5" xfId="2" applyFont="1" applyFill="1" applyBorder="1" applyAlignment="1">
      <alignment horizontal="center" vertical="center" wrapText="1"/>
    </xf>
    <xf numFmtId="0" fontId="9" fillId="0" borderId="67" xfId="1" applyFont="1" applyBorder="1" applyAlignment="1">
      <alignment vertical="center" wrapText="1"/>
    </xf>
  </cellXfs>
  <cellStyles count="6">
    <cellStyle name="Comma" xfId="4" builtinId="3"/>
    <cellStyle name="Normal" xfId="0" builtinId="0"/>
    <cellStyle name="Normal 2" xfId="2" xr:uid="{00000000-0005-0000-0000-000002000000}"/>
    <cellStyle name="Normal 3" xfId="3" xr:uid="{00000000-0005-0000-0000-000003000000}"/>
    <cellStyle name="Normal 4" xfId="1" xr:uid="{00000000-0005-0000-0000-000004000000}"/>
    <cellStyle name="Percent" xfId="5" builtinId="5"/>
  </cellStyles>
  <dxfs count="4">
    <dxf>
      <fill>
        <patternFill>
          <bgColor rgb="FFFF0000"/>
        </patternFill>
      </fill>
    </dxf>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colors>
    <mruColors>
      <color rgb="FFFF0000"/>
      <color rgb="FFFF3300"/>
      <color rgb="FFFF9966"/>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jpg"/><Relationship Id="rId1" Type="http://schemas.openxmlformats.org/officeDocument/2006/relationships/image" Target="../media/image1.png"/><Relationship Id="rId6" Type="http://schemas.openxmlformats.org/officeDocument/2006/relationships/image" Target="../media/image6.jp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jpg"/><Relationship Id="rId10" Type="http://schemas.openxmlformats.org/officeDocument/2006/relationships/image" Target="../media/image10.jpeg"/><Relationship Id="rId19" Type="http://schemas.openxmlformats.org/officeDocument/2006/relationships/image" Target="../media/image19.jp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g"/><Relationship Id="rId22"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23</xdr:col>
      <xdr:colOff>0</xdr:colOff>
      <xdr:row>27</xdr:row>
      <xdr:rowOff>0</xdr:rowOff>
    </xdr:from>
    <xdr:to>
      <xdr:col>23</xdr:col>
      <xdr:colOff>304800</xdr:colOff>
      <xdr:row>28</xdr:row>
      <xdr:rowOff>32657</xdr:rowOff>
    </xdr:to>
    <xdr:sp macro="" textlink="">
      <xdr:nvSpPr>
        <xdr:cNvPr id="8211" name="AutoShape 19" descr="C:\Users\tjansenvanrensburg\AppData\Local\Packages\Microsoft.Windows.Photos_8wekyb3d8bbwe\TempState\ShareServiceTempFolder\Capture 40.jpeg">
          <a:extLst>
            <a:ext uri="{FF2B5EF4-FFF2-40B4-BE49-F238E27FC236}">
              <a16:creationId xmlns:a16="http://schemas.microsoft.com/office/drawing/2014/main" id="{00000000-0008-0000-0000-000013200000}"/>
            </a:ext>
          </a:extLst>
        </xdr:cNvPr>
        <xdr:cNvSpPr>
          <a:spLocks noChangeAspect="1" noChangeArrowheads="1"/>
        </xdr:cNvSpPr>
      </xdr:nvSpPr>
      <xdr:spPr bwMode="auto">
        <a:xfrm>
          <a:off x="12969240" y="16169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0</xdr:colOff>
      <xdr:row>43</xdr:row>
      <xdr:rowOff>0</xdr:rowOff>
    </xdr:from>
    <xdr:to>
      <xdr:col>19</xdr:col>
      <xdr:colOff>304800</xdr:colOff>
      <xdr:row>43</xdr:row>
      <xdr:rowOff>304800</xdr:rowOff>
    </xdr:to>
    <xdr:sp macro="" textlink="">
      <xdr:nvSpPr>
        <xdr:cNvPr id="8222" name="AutoShape 30" descr="C:\Users\tjansenvanrensburg\AppData\Local\Packages\Microsoft.Windows.Photos_8wekyb3d8bbwe\TempState\ShareServiceTempFolder\Capture 20.jpeg">
          <a:extLst>
            <a:ext uri="{FF2B5EF4-FFF2-40B4-BE49-F238E27FC236}">
              <a16:creationId xmlns:a16="http://schemas.microsoft.com/office/drawing/2014/main" id="{00000000-0008-0000-0000-00001E200000}"/>
            </a:ext>
          </a:extLst>
        </xdr:cNvPr>
        <xdr:cNvSpPr>
          <a:spLocks noChangeAspect="1" noChangeArrowheads="1"/>
        </xdr:cNvSpPr>
      </xdr:nvSpPr>
      <xdr:spPr bwMode="auto">
        <a:xfrm>
          <a:off x="10530840" y="23599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0</xdr:colOff>
      <xdr:row>43</xdr:row>
      <xdr:rowOff>0</xdr:rowOff>
    </xdr:from>
    <xdr:to>
      <xdr:col>19</xdr:col>
      <xdr:colOff>304800</xdr:colOff>
      <xdr:row>43</xdr:row>
      <xdr:rowOff>304800</xdr:rowOff>
    </xdr:to>
    <xdr:sp macro="" textlink="">
      <xdr:nvSpPr>
        <xdr:cNvPr id="8223" name="AutoShape 31" descr="C:\Users\tjansenvanrensburg\AppData\Local\Packages\Microsoft.Windows.Photos_8wekyb3d8bbwe\TempState\ShareServiceTempFolder\Capture 20.jpeg">
          <a:extLst>
            <a:ext uri="{FF2B5EF4-FFF2-40B4-BE49-F238E27FC236}">
              <a16:creationId xmlns:a16="http://schemas.microsoft.com/office/drawing/2014/main" id="{00000000-0008-0000-0000-00001F200000}"/>
            </a:ext>
          </a:extLst>
        </xdr:cNvPr>
        <xdr:cNvSpPr>
          <a:spLocks noChangeAspect="1" noChangeArrowheads="1"/>
        </xdr:cNvSpPr>
      </xdr:nvSpPr>
      <xdr:spPr bwMode="auto">
        <a:xfrm>
          <a:off x="10530840" y="23599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52</xdr:row>
      <xdr:rowOff>0</xdr:rowOff>
    </xdr:from>
    <xdr:to>
      <xdr:col>14</xdr:col>
      <xdr:colOff>304800</xdr:colOff>
      <xdr:row>52</xdr:row>
      <xdr:rowOff>304800</xdr:rowOff>
    </xdr:to>
    <xdr:sp macro="" textlink="">
      <xdr:nvSpPr>
        <xdr:cNvPr id="8227" name="AutoShape 35" descr="C:\Users\tjansenvanrensburg\AppData\Local\Packages\Microsoft.Windows.Photos_8wekyb3d8bbwe\TempState\ShareServiceTempFolder\Capture 37.jpeg">
          <a:extLst>
            <a:ext uri="{FF2B5EF4-FFF2-40B4-BE49-F238E27FC236}">
              <a16:creationId xmlns:a16="http://schemas.microsoft.com/office/drawing/2014/main" id="{00000000-0008-0000-0000-000023200000}"/>
            </a:ext>
          </a:extLst>
        </xdr:cNvPr>
        <xdr:cNvSpPr>
          <a:spLocks noChangeAspect="1" noChangeArrowheads="1"/>
        </xdr:cNvSpPr>
      </xdr:nvSpPr>
      <xdr:spPr bwMode="auto">
        <a:xfrm>
          <a:off x="7482840" y="30769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52</xdr:row>
      <xdr:rowOff>0</xdr:rowOff>
    </xdr:from>
    <xdr:to>
      <xdr:col>14</xdr:col>
      <xdr:colOff>304800</xdr:colOff>
      <xdr:row>52</xdr:row>
      <xdr:rowOff>304800</xdr:rowOff>
    </xdr:to>
    <xdr:sp macro="" textlink="">
      <xdr:nvSpPr>
        <xdr:cNvPr id="8228" name="AutoShape 36" descr="C:\Users\tjansenvanrensburg\AppData\Local\Packages\Microsoft.Windows.Photos_8wekyb3d8bbwe\TempState\ShareServiceTempFolder\Capture 37.jpeg">
          <a:extLst>
            <a:ext uri="{FF2B5EF4-FFF2-40B4-BE49-F238E27FC236}">
              <a16:creationId xmlns:a16="http://schemas.microsoft.com/office/drawing/2014/main" id="{00000000-0008-0000-0000-000024200000}"/>
            </a:ext>
          </a:extLst>
        </xdr:cNvPr>
        <xdr:cNvSpPr>
          <a:spLocks noChangeAspect="1" noChangeArrowheads="1"/>
        </xdr:cNvSpPr>
      </xdr:nvSpPr>
      <xdr:spPr bwMode="auto">
        <a:xfrm>
          <a:off x="7482840" y="30769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56</xdr:row>
      <xdr:rowOff>0</xdr:rowOff>
    </xdr:from>
    <xdr:to>
      <xdr:col>15</xdr:col>
      <xdr:colOff>304800</xdr:colOff>
      <xdr:row>56</xdr:row>
      <xdr:rowOff>304800</xdr:rowOff>
    </xdr:to>
    <xdr:sp macro="" textlink="">
      <xdr:nvSpPr>
        <xdr:cNvPr id="8232" name="AutoShape 40" descr="C:\Users\tjansenvanrensburg\AppData\Local\Packages\Microsoft.Windows.Photos_8wekyb3d8bbwe\TempState\ShareServiceTempFolder\Capture 12.jpeg">
          <a:extLst>
            <a:ext uri="{FF2B5EF4-FFF2-40B4-BE49-F238E27FC236}">
              <a16:creationId xmlns:a16="http://schemas.microsoft.com/office/drawing/2014/main" id="{00000000-0008-0000-0000-000028200000}"/>
            </a:ext>
          </a:extLst>
        </xdr:cNvPr>
        <xdr:cNvSpPr>
          <a:spLocks noChangeAspect="1" noChangeArrowheads="1"/>
        </xdr:cNvSpPr>
      </xdr:nvSpPr>
      <xdr:spPr bwMode="auto">
        <a:xfrm>
          <a:off x="8092440" y="35524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9525</xdr:colOff>
      <xdr:row>56</xdr:row>
      <xdr:rowOff>9526</xdr:rowOff>
    </xdr:from>
    <xdr:to>
      <xdr:col>11</xdr:col>
      <xdr:colOff>1347788</xdr:colOff>
      <xdr:row>56</xdr:row>
      <xdr:rowOff>1852612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5310188" y="30780039"/>
          <a:ext cx="2152650" cy="1843086"/>
        </a:xfrm>
        <a:prstGeom prst="rect">
          <a:avLst/>
        </a:prstGeom>
      </xdr:spPr>
    </xdr:pic>
    <xdr:clientData/>
  </xdr:twoCellAnchor>
  <xdr:twoCellAnchor editAs="oneCell">
    <xdr:from>
      <xdr:col>3</xdr:col>
      <xdr:colOff>14287</xdr:colOff>
      <xdr:row>26</xdr:row>
      <xdr:rowOff>14290</xdr:rowOff>
    </xdr:from>
    <xdr:to>
      <xdr:col>6</xdr:col>
      <xdr:colOff>509586</xdr:colOff>
      <xdr:row>26</xdr:row>
      <xdr:rowOff>1852615</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rot="5400000">
          <a:off x="2683668" y="12927809"/>
          <a:ext cx="1838325" cy="2147887"/>
        </a:xfrm>
        <a:prstGeom prst="rect">
          <a:avLst/>
        </a:prstGeom>
      </xdr:spPr>
    </xdr:pic>
    <xdr:clientData/>
  </xdr:twoCellAnchor>
  <xdr:twoCellAnchor editAs="oneCell">
    <xdr:from>
      <xdr:col>8</xdr:col>
      <xdr:colOff>9523</xdr:colOff>
      <xdr:row>26</xdr:row>
      <xdr:rowOff>9526</xdr:rowOff>
    </xdr:from>
    <xdr:to>
      <xdr:col>11</xdr:col>
      <xdr:colOff>1352548</xdr:colOff>
      <xdr:row>26</xdr:row>
      <xdr:rowOff>1852616</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rot="5400000">
          <a:off x="5462585" y="12925427"/>
          <a:ext cx="1843090" cy="2147887"/>
        </a:xfrm>
        <a:prstGeom prst="rect">
          <a:avLst/>
        </a:prstGeom>
      </xdr:spPr>
    </xdr:pic>
    <xdr:clientData/>
  </xdr:twoCellAnchor>
  <xdr:twoCellAnchor editAs="oneCell">
    <xdr:from>
      <xdr:col>3</xdr:col>
      <xdr:colOff>14287</xdr:colOff>
      <xdr:row>31</xdr:row>
      <xdr:rowOff>14288</xdr:rowOff>
    </xdr:from>
    <xdr:to>
      <xdr:col>6</xdr:col>
      <xdr:colOff>509586</xdr:colOff>
      <xdr:row>32</xdr:row>
      <xdr:rowOff>1852613</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28887" y="16254413"/>
          <a:ext cx="2147887" cy="2019300"/>
        </a:xfrm>
        <a:prstGeom prst="rect">
          <a:avLst/>
        </a:prstGeom>
      </xdr:spPr>
    </xdr:pic>
    <xdr:clientData/>
  </xdr:twoCellAnchor>
  <xdr:twoCellAnchor editAs="oneCell">
    <xdr:from>
      <xdr:col>8</xdr:col>
      <xdr:colOff>9525</xdr:colOff>
      <xdr:row>31</xdr:row>
      <xdr:rowOff>19050</xdr:rowOff>
    </xdr:from>
    <xdr:to>
      <xdr:col>11</xdr:col>
      <xdr:colOff>1347788</xdr:colOff>
      <xdr:row>32</xdr:row>
      <xdr:rowOff>1857375</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10188" y="16259175"/>
          <a:ext cx="2152650" cy="2019300"/>
        </a:xfrm>
        <a:prstGeom prst="rect">
          <a:avLst/>
        </a:prstGeom>
      </xdr:spPr>
    </xdr:pic>
    <xdr:clientData/>
  </xdr:twoCellAnchor>
  <xdr:twoCellAnchor editAs="oneCell">
    <xdr:from>
      <xdr:col>7</xdr:col>
      <xdr:colOff>609598</xdr:colOff>
      <xdr:row>43</xdr:row>
      <xdr:rowOff>0</xdr:rowOff>
    </xdr:from>
    <xdr:to>
      <xdr:col>11</xdr:col>
      <xdr:colOff>1055799</xdr:colOff>
      <xdr:row>44</xdr:row>
      <xdr:rowOff>1</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rot="5400000">
          <a:off x="4412672" y="30473072"/>
          <a:ext cx="1870364" cy="1828801"/>
        </a:xfrm>
        <a:prstGeom prst="rect">
          <a:avLst/>
        </a:prstGeom>
      </xdr:spPr>
    </xdr:pic>
    <xdr:clientData/>
  </xdr:twoCellAnchor>
  <xdr:twoCellAnchor editAs="oneCell">
    <xdr:from>
      <xdr:col>3</xdr:col>
      <xdr:colOff>15875</xdr:colOff>
      <xdr:row>43</xdr:row>
      <xdr:rowOff>14287</xdr:rowOff>
    </xdr:from>
    <xdr:to>
      <xdr:col>7</xdr:col>
      <xdr:colOff>0</xdr:colOff>
      <xdr:row>43</xdr:row>
      <xdr:rowOff>1852612</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30475" y="22402800"/>
          <a:ext cx="2151063" cy="1838325"/>
        </a:xfrm>
        <a:prstGeom prst="rect">
          <a:avLst/>
        </a:prstGeom>
      </xdr:spPr>
    </xdr:pic>
    <xdr:clientData/>
  </xdr:twoCellAnchor>
  <xdr:twoCellAnchor editAs="oneCell">
    <xdr:from>
      <xdr:col>3</xdr:col>
      <xdr:colOff>14288</xdr:colOff>
      <xdr:row>52</xdr:row>
      <xdr:rowOff>10917</xdr:rowOff>
    </xdr:from>
    <xdr:to>
      <xdr:col>6</xdr:col>
      <xdr:colOff>507311</xdr:colOff>
      <xdr:row>52</xdr:row>
      <xdr:rowOff>1852613</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528888" y="28300167"/>
          <a:ext cx="2145611" cy="1841696"/>
        </a:xfrm>
        <a:prstGeom prst="rect">
          <a:avLst/>
        </a:prstGeom>
      </xdr:spPr>
    </xdr:pic>
    <xdr:clientData/>
  </xdr:twoCellAnchor>
  <xdr:twoCellAnchor editAs="oneCell">
    <xdr:from>
      <xdr:col>8</xdr:col>
      <xdr:colOff>7936</xdr:colOff>
      <xdr:row>22</xdr:row>
      <xdr:rowOff>11113</xdr:rowOff>
    </xdr:from>
    <xdr:to>
      <xdr:col>12</xdr:col>
      <xdr:colOff>0</xdr:colOff>
      <xdr:row>22</xdr:row>
      <xdr:rowOff>1862137</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308599" y="10017126"/>
          <a:ext cx="2149476" cy="1851024"/>
        </a:xfrm>
        <a:prstGeom prst="rect">
          <a:avLst/>
        </a:prstGeom>
      </xdr:spPr>
    </xdr:pic>
    <xdr:clientData/>
  </xdr:twoCellAnchor>
  <xdr:twoCellAnchor editAs="oneCell">
    <xdr:from>
      <xdr:col>3</xdr:col>
      <xdr:colOff>9525</xdr:colOff>
      <xdr:row>22</xdr:row>
      <xdr:rowOff>15875</xdr:rowOff>
    </xdr:from>
    <xdr:to>
      <xdr:col>6</xdr:col>
      <xdr:colOff>509587</xdr:colOff>
      <xdr:row>22</xdr:row>
      <xdr:rowOff>1857375</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524125" y="10021888"/>
          <a:ext cx="2152650" cy="1841500"/>
        </a:xfrm>
        <a:prstGeom prst="rect">
          <a:avLst/>
        </a:prstGeom>
      </xdr:spPr>
    </xdr:pic>
    <xdr:clientData/>
  </xdr:twoCellAnchor>
  <xdr:twoCellAnchor editAs="oneCell">
    <xdr:from>
      <xdr:col>8</xdr:col>
      <xdr:colOff>14286</xdr:colOff>
      <xdr:row>37</xdr:row>
      <xdr:rowOff>19051</xdr:rowOff>
    </xdr:from>
    <xdr:to>
      <xdr:col>11</xdr:col>
      <xdr:colOff>1352549</xdr:colOff>
      <xdr:row>38</xdr:row>
      <xdr:rowOff>1847850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5314949" y="19297651"/>
          <a:ext cx="2143125" cy="2043112"/>
        </a:xfrm>
        <a:prstGeom prst="rect">
          <a:avLst/>
        </a:prstGeom>
      </xdr:spPr>
    </xdr:pic>
    <xdr:clientData/>
  </xdr:twoCellAnchor>
  <xdr:twoCellAnchor editAs="oneCell">
    <xdr:from>
      <xdr:col>8</xdr:col>
      <xdr:colOff>14589</xdr:colOff>
      <xdr:row>52</xdr:row>
      <xdr:rowOff>14288</xdr:rowOff>
    </xdr:from>
    <xdr:to>
      <xdr:col>11</xdr:col>
      <xdr:colOff>1347788</xdr:colOff>
      <xdr:row>52</xdr:row>
      <xdr:rowOff>1852613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2"/>
        <a:stretch>
          <a:fillRect/>
        </a:stretch>
      </xdr:blipFill>
      <xdr:spPr>
        <a:xfrm>
          <a:off x="5315252" y="28303538"/>
          <a:ext cx="2147586" cy="1838325"/>
        </a:xfrm>
        <a:prstGeom prst="rect">
          <a:avLst/>
        </a:prstGeom>
      </xdr:spPr>
    </xdr:pic>
    <xdr:clientData/>
  </xdr:twoCellAnchor>
  <xdr:twoCellAnchor editAs="oneCell">
    <xdr:from>
      <xdr:col>8</xdr:col>
      <xdr:colOff>14288</xdr:colOff>
      <xdr:row>9</xdr:row>
      <xdr:rowOff>14287</xdr:rowOff>
    </xdr:from>
    <xdr:to>
      <xdr:col>12</xdr:col>
      <xdr:colOff>0</xdr:colOff>
      <xdr:row>9</xdr:row>
      <xdr:rowOff>1852612</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314951" y="2233612"/>
          <a:ext cx="2143124" cy="1838325"/>
        </a:xfrm>
        <a:prstGeom prst="rect">
          <a:avLst/>
        </a:prstGeom>
      </xdr:spPr>
    </xdr:pic>
    <xdr:clientData/>
  </xdr:twoCellAnchor>
  <xdr:twoCellAnchor editAs="oneCell">
    <xdr:from>
      <xdr:col>8</xdr:col>
      <xdr:colOff>14285</xdr:colOff>
      <xdr:row>17</xdr:row>
      <xdr:rowOff>19054</xdr:rowOff>
    </xdr:from>
    <xdr:to>
      <xdr:col>11</xdr:col>
      <xdr:colOff>1352549</xdr:colOff>
      <xdr:row>17</xdr:row>
      <xdr:rowOff>1847853</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rot="5400000">
          <a:off x="5472111" y="7305679"/>
          <a:ext cx="1828799" cy="2143126"/>
        </a:xfrm>
        <a:prstGeom prst="rect">
          <a:avLst/>
        </a:prstGeom>
      </xdr:spPr>
    </xdr:pic>
    <xdr:clientData/>
  </xdr:twoCellAnchor>
  <xdr:twoCellAnchor editAs="oneCell">
    <xdr:from>
      <xdr:col>3</xdr:col>
      <xdr:colOff>14288</xdr:colOff>
      <xdr:row>17</xdr:row>
      <xdr:rowOff>9528</xdr:rowOff>
    </xdr:from>
    <xdr:to>
      <xdr:col>7</xdr:col>
      <xdr:colOff>0</xdr:colOff>
      <xdr:row>17</xdr:row>
      <xdr:rowOff>1857379</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rot="5400000">
          <a:off x="2681287" y="7300917"/>
          <a:ext cx="1847851" cy="2152650"/>
        </a:xfrm>
        <a:prstGeom prst="rect">
          <a:avLst/>
        </a:prstGeom>
      </xdr:spPr>
    </xdr:pic>
    <xdr:clientData/>
  </xdr:twoCellAnchor>
  <xdr:twoCellAnchor editAs="oneCell">
    <xdr:from>
      <xdr:col>3</xdr:col>
      <xdr:colOff>19048</xdr:colOff>
      <xdr:row>37</xdr:row>
      <xdr:rowOff>14289</xdr:rowOff>
    </xdr:from>
    <xdr:to>
      <xdr:col>6</xdr:col>
      <xdr:colOff>509585</xdr:colOff>
      <xdr:row>38</xdr:row>
      <xdr:rowOff>1857380</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rot="5400000">
          <a:off x="2576509" y="19250028"/>
          <a:ext cx="2057404" cy="2143125"/>
        </a:xfrm>
        <a:prstGeom prst="rect">
          <a:avLst/>
        </a:prstGeom>
      </xdr:spPr>
    </xdr:pic>
    <xdr:clientData/>
  </xdr:twoCellAnchor>
  <xdr:twoCellAnchor editAs="oneCell">
    <xdr:from>
      <xdr:col>3</xdr:col>
      <xdr:colOff>10945</xdr:colOff>
      <xdr:row>56</xdr:row>
      <xdr:rowOff>14287</xdr:rowOff>
    </xdr:from>
    <xdr:to>
      <xdr:col>7</xdr:col>
      <xdr:colOff>0</xdr:colOff>
      <xdr:row>56</xdr:row>
      <xdr:rowOff>1852612</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525545" y="30784800"/>
          <a:ext cx="2155993" cy="1838325"/>
        </a:xfrm>
        <a:prstGeom prst="rect">
          <a:avLst/>
        </a:prstGeom>
      </xdr:spPr>
    </xdr:pic>
    <xdr:clientData/>
  </xdr:twoCellAnchor>
  <xdr:twoCellAnchor editAs="oneCell">
    <xdr:from>
      <xdr:col>3</xdr:col>
      <xdr:colOff>17929</xdr:colOff>
      <xdr:row>9</xdr:row>
      <xdr:rowOff>14288</xdr:rowOff>
    </xdr:from>
    <xdr:to>
      <xdr:col>6</xdr:col>
      <xdr:colOff>508000</xdr:colOff>
      <xdr:row>9</xdr:row>
      <xdr:rowOff>1852613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532529" y="2233613"/>
          <a:ext cx="2142659" cy="1838325"/>
        </a:xfrm>
        <a:prstGeom prst="rect">
          <a:avLst/>
        </a:prstGeom>
      </xdr:spPr>
    </xdr:pic>
    <xdr:clientData/>
  </xdr:twoCellAnchor>
  <xdr:twoCellAnchor editAs="oneCell">
    <xdr:from>
      <xdr:col>3</xdr:col>
      <xdr:colOff>14288</xdr:colOff>
      <xdr:row>13</xdr:row>
      <xdr:rowOff>14286</xdr:rowOff>
    </xdr:from>
    <xdr:to>
      <xdr:col>6</xdr:col>
      <xdr:colOff>504825</xdr:colOff>
      <xdr:row>13</xdr:row>
      <xdr:rowOff>1852611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2528888" y="4810124"/>
          <a:ext cx="2143125" cy="1838325"/>
        </a:xfrm>
        <a:prstGeom prst="rect">
          <a:avLst/>
        </a:prstGeom>
      </xdr:spPr>
    </xdr:pic>
    <xdr:clientData/>
  </xdr:twoCellAnchor>
  <xdr:twoCellAnchor editAs="oneCell">
    <xdr:from>
      <xdr:col>8</xdr:col>
      <xdr:colOff>14288</xdr:colOff>
      <xdr:row>13</xdr:row>
      <xdr:rowOff>19050</xdr:rowOff>
    </xdr:from>
    <xdr:to>
      <xdr:col>11</xdr:col>
      <xdr:colOff>1349000</xdr:colOff>
      <xdr:row>13</xdr:row>
      <xdr:rowOff>1852612</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314951" y="4814888"/>
          <a:ext cx="2139574" cy="1833562"/>
        </a:xfrm>
        <a:prstGeom prst="rect">
          <a:avLst/>
        </a:prstGeom>
      </xdr:spPr>
    </xdr:pic>
    <xdr:clientData/>
  </xdr:twoCellAnchor>
  <xdr:twoCellAnchor editAs="oneCell">
    <xdr:from>
      <xdr:col>8</xdr:col>
      <xdr:colOff>15875</xdr:colOff>
      <xdr:row>48</xdr:row>
      <xdr:rowOff>4763</xdr:rowOff>
    </xdr:from>
    <xdr:to>
      <xdr:col>12</xdr:col>
      <xdr:colOff>0</xdr:colOff>
      <xdr:row>48</xdr:row>
      <xdr:rowOff>1909763</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316538" y="25507951"/>
          <a:ext cx="2141537" cy="1905000"/>
        </a:xfrm>
        <a:prstGeom prst="rect">
          <a:avLst/>
        </a:prstGeom>
      </xdr:spPr>
    </xdr:pic>
    <xdr:clientData/>
  </xdr:twoCellAnchor>
  <xdr:twoCellAnchor editAs="oneCell">
    <xdr:from>
      <xdr:col>3</xdr:col>
      <xdr:colOff>4762</xdr:colOff>
      <xdr:row>48</xdr:row>
      <xdr:rowOff>0</xdr:rowOff>
    </xdr:from>
    <xdr:to>
      <xdr:col>6</xdr:col>
      <xdr:colOff>512762</xdr:colOff>
      <xdr:row>49</xdr:row>
      <xdr:rowOff>0</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519362" y="25503188"/>
          <a:ext cx="2160588" cy="19192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A102"/>
  <sheetViews>
    <sheetView tabSelected="1" view="pageBreakPreview" topLeftCell="A8" zoomScale="160" zoomScaleNormal="100" zoomScaleSheetLayoutView="160" workbookViewId="0">
      <selection activeCell="P9" sqref="P9"/>
    </sheetView>
  </sheetViews>
  <sheetFormatPr defaultRowHeight="14.45"/>
  <cols>
    <col min="2" max="2" width="3.140625" customWidth="1"/>
    <col min="3" max="3" width="24.7109375" customWidth="1"/>
    <col min="6" max="6" width="6.28515625" customWidth="1"/>
    <col min="7" max="7" width="7.7109375" customWidth="1"/>
    <col min="8" max="8" width="8.85546875" customWidth="1"/>
    <col min="9" max="9" width="5.140625" customWidth="1"/>
    <col min="10" max="10" width="4.28515625" customWidth="1"/>
    <col min="11" max="11" width="1.85546875" customWidth="1"/>
    <col min="12" max="12" width="20.28515625" customWidth="1"/>
  </cols>
  <sheetData>
    <row r="1" spans="2:27" s="24" customFormat="1" ht="21" hidden="1">
      <c r="B1" s="23"/>
      <c r="C1" s="23"/>
      <c r="D1" s="23"/>
      <c r="E1" s="23"/>
      <c r="F1" s="23"/>
      <c r="G1" s="23"/>
      <c r="H1" s="23"/>
      <c r="I1" s="23"/>
      <c r="J1" s="23"/>
      <c r="K1" s="23"/>
      <c r="L1" s="23"/>
    </row>
    <row r="2" spans="2:27" s="24" customFormat="1" ht="21.6" thickBot="1">
      <c r="B2" s="23"/>
      <c r="C2" s="23"/>
      <c r="D2" s="23"/>
      <c r="E2" s="23"/>
      <c r="F2" s="23"/>
      <c r="G2" s="23"/>
      <c r="H2" s="23"/>
      <c r="I2" s="23"/>
      <c r="J2" s="23"/>
      <c r="K2" s="23"/>
      <c r="L2" s="23"/>
    </row>
    <row r="3" spans="2:27" s="24" customFormat="1" ht="22.9" customHeight="1" thickBot="1">
      <c r="B3" s="415" t="s">
        <v>0</v>
      </c>
      <c r="C3" s="416"/>
      <c r="D3" s="416"/>
      <c r="E3" s="416"/>
      <c r="F3" s="416"/>
      <c r="G3" s="416"/>
      <c r="H3" s="416"/>
      <c r="I3" s="416"/>
      <c r="J3" s="416"/>
      <c r="K3" s="416"/>
      <c r="L3" s="417"/>
    </row>
    <row r="4" spans="2:27" s="24" customFormat="1" ht="26.45" thickBot="1">
      <c r="B4" s="415" t="s">
        <v>1</v>
      </c>
      <c r="C4" s="416"/>
      <c r="D4" s="416"/>
      <c r="E4" s="416"/>
      <c r="F4" s="416"/>
      <c r="G4" s="416"/>
      <c r="H4" s="416"/>
      <c r="I4" s="416"/>
      <c r="J4" s="416"/>
      <c r="K4" s="416"/>
      <c r="L4" s="417"/>
    </row>
    <row r="5" spans="2:27" s="24" customFormat="1" ht="15" thickBot="1">
      <c r="B5" s="172"/>
      <c r="C5" s="91"/>
      <c r="D5" s="66"/>
      <c r="E5" s="66"/>
      <c r="F5" s="66"/>
      <c r="G5" s="66"/>
      <c r="H5" s="66"/>
      <c r="I5" s="66"/>
      <c r="J5" s="66"/>
      <c r="K5" s="66"/>
      <c r="L5" s="173"/>
    </row>
    <row r="6" spans="2:27" s="24" customFormat="1" ht="15" thickBot="1">
      <c r="B6" s="172">
        <v>1</v>
      </c>
      <c r="C6" s="91" t="s">
        <v>2</v>
      </c>
      <c r="D6" s="418" t="s">
        <v>3</v>
      </c>
      <c r="E6" s="419"/>
      <c r="F6" s="419"/>
      <c r="G6" s="419"/>
      <c r="H6" s="419"/>
      <c r="I6" s="419"/>
      <c r="J6" s="419"/>
      <c r="K6" s="419"/>
      <c r="L6" s="420"/>
    </row>
    <row r="7" spans="2:27" s="24" customFormat="1" ht="4.9000000000000004" customHeight="1" thickBot="1">
      <c r="B7" s="174"/>
      <c r="C7" s="175"/>
      <c r="D7" s="23"/>
      <c r="E7" s="25"/>
      <c r="F7" s="25"/>
      <c r="G7" s="25"/>
      <c r="H7" s="25"/>
      <c r="I7" s="25"/>
      <c r="J7" s="25"/>
      <c r="K7" s="23"/>
      <c r="L7" s="176"/>
    </row>
    <row r="8" spans="2:27" s="24" customFormat="1" ht="54" customHeight="1" thickBot="1">
      <c r="B8" s="172">
        <v>2</v>
      </c>
      <c r="C8" s="91" t="s">
        <v>4</v>
      </c>
      <c r="D8" s="404" t="s">
        <v>5</v>
      </c>
      <c r="E8" s="405"/>
      <c r="F8" s="405"/>
      <c r="G8" s="405"/>
      <c r="H8" s="405"/>
      <c r="I8" s="405"/>
      <c r="J8" s="405"/>
      <c r="K8" s="405"/>
      <c r="L8" s="406"/>
    </row>
    <row r="9" spans="2:27" s="24" customFormat="1" ht="15" thickBot="1">
      <c r="B9" s="172"/>
      <c r="C9" s="91"/>
      <c r="D9" s="159"/>
      <c r="E9" s="159"/>
      <c r="F9" s="159"/>
      <c r="G9" s="159"/>
      <c r="H9" s="159"/>
      <c r="I9" s="159"/>
      <c r="J9" s="159"/>
      <c r="K9" s="159"/>
      <c r="L9" s="163"/>
    </row>
    <row r="10" spans="2:27" s="24" customFormat="1" ht="147" customHeight="1" thickBot="1">
      <c r="B10" s="172"/>
      <c r="C10"/>
      <c r="D10" s="396"/>
      <c r="E10" s="397"/>
      <c r="F10" s="397"/>
      <c r="G10" s="398"/>
      <c r="H10"/>
      <c r="I10" s="396"/>
      <c r="J10" s="397"/>
      <c r="K10" s="397"/>
      <c r="L10" s="398"/>
      <c r="T10"/>
      <c r="AA10"/>
    </row>
    <row r="11" spans="2:27" s="24" customFormat="1" ht="10.9" customHeight="1" thickBot="1">
      <c r="B11" s="172"/>
      <c r="C11" s="91"/>
      <c r="D11" s="412"/>
      <c r="E11" s="412"/>
      <c r="F11" s="412"/>
      <c r="G11" s="412"/>
      <c r="H11" s="159"/>
      <c r="I11" s="159"/>
      <c r="J11" s="159"/>
      <c r="K11" s="159"/>
      <c r="L11" s="163"/>
    </row>
    <row r="12" spans="2:27" s="24" customFormat="1" ht="28.5" customHeight="1" thickBot="1">
      <c r="B12" s="172">
        <v>3</v>
      </c>
      <c r="C12" s="91" t="s">
        <v>6</v>
      </c>
      <c r="D12" s="404" t="s">
        <v>7</v>
      </c>
      <c r="E12" s="405"/>
      <c r="F12" s="405"/>
      <c r="G12" s="405"/>
      <c r="H12" s="405"/>
      <c r="I12" s="405"/>
      <c r="J12" s="405"/>
      <c r="K12" s="405"/>
      <c r="L12" s="406"/>
    </row>
    <row r="13" spans="2:27" s="24" customFormat="1" ht="16.899999999999999" customHeight="1" thickBot="1">
      <c r="B13" s="172"/>
      <c r="C13" s="91"/>
      <c r="D13" s="159"/>
      <c r="E13" s="159"/>
      <c r="F13" s="159"/>
      <c r="G13" s="159"/>
      <c r="H13" s="159"/>
      <c r="I13" s="159"/>
      <c r="J13" s="159"/>
      <c r="K13" s="159"/>
      <c r="L13" s="163"/>
    </row>
    <row r="14" spans="2:27" s="24" customFormat="1" ht="147" customHeight="1" thickBot="1">
      <c r="B14" s="172"/>
      <c r="C14" s="91"/>
      <c r="D14" s="396"/>
      <c r="E14" s="397"/>
      <c r="F14" s="397"/>
      <c r="G14" s="398"/>
      <c r="H14" s="159"/>
      <c r="I14" s="396"/>
      <c r="J14" s="397"/>
      <c r="K14" s="397"/>
      <c r="L14" s="398"/>
    </row>
    <row r="15" spans="2:27" s="24" customFormat="1" ht="18.600000000000001" customHeight="1">
      <c r="B15" s="172"/>
      <c r="C15" s="91"/>
      <c r="D15" s="412"/>
      <c r="E15" s="412"/>
      <c r="F15" s="412"/>
      <c r="G15" s="412"/>
      <c r="H15" s="159"/>
      <c r="I15" s="159"/>
      <c r="J15" s="159"/>
      <c r="K15" s="159"/>
      <c r="L15" s="163"/>
    </row>
    <row r="16" spans="2:27" s="24" customFormat="1" ht="27.6" customHeight="1">
      <c r="B16" s="172">
        <v>4</v>
      </c>
      <c r="C16" s="91" t="s">
        <v>8</v>
      </c>
      <c r="D16" s="413" t="s">
        <v>9</v>
      </c>
      <c r="E16" s="413"/>
      <c r="F16" s="413"/>
      <c r="G16" s="413"/>
      <c r="H16" s="413"/>
      <c r="I16" s="413"/>
      <c r="J16" s="413"/>
      <c r="K16" s="413"/>
      <c r="L16" s="414"/>
    </row>
    <row r="17" spans="2:23" s="24" customFormat="1" ht="15" thickBot="1">
      <c r="B17" s="172"/>
      <c r="C17" s="91"/>
      <c r="D17" s="159"/>
      <c r="E17" s="159"/>
      <c r="F17" s="159"/>
      <c r="G17" s="159"/>
      <c r="H17" s="159"/>
      <c r="I17" s="159"/>
      <c r="J17" s="159"/>
      <c r="K17" s="159"/>
      <c r="L17" s="163"/>
    </row>
    <row r="18" spans="2:23" s="24" customFormat="1" ht="147" customHeight="1" thickBot="1">
      <c r="B18" s="172"/>
      <c r="C18" s="91"/>
      <c r="D18" s="396" t="s">
        <v>10</v>
      </c>
      <c r="E18" s="397"/>
      <c r="F18" s="397"/>
      <c r="G18" s="398"/>
      <c r="H18" s="159"/>
      <c r="I18" s="396"/>
      <c r="J18" s="397"/>
      <c r="K18" s="397"/>
      <c r="L18" s="398"/>
      <c r="Q18"/>
      <c r="W18"/>
    </row>
    <row r="19" spans="2:23" s="24" customFormat="1">
      <c r="B19" s="172"/>
      <c r="C19" s="91"/>
      <c r="D19" s="412"/>
      <c r="E19" s="412"/>
      <c r="F19" s="412"/>
      <c r="G19" s="412"/>
      <c r="H19" s="159"/>
      <c r="I19" s="159"/>
      <c r="J19" s="159"/>
      <c r="K19" s="159"/>
      <c r="L19" s="163"/>
    </row>
    <row r="20" spans="2:23" s="24" customFormat="1" ht="11.45" customHeight="1" thickBot="1">
      <c r="B20" s="172"/>
      <c r="C20" s="91"/>
      <c r="D20" s="412"/>
      <c r="E20" s="412"/>
      <c r="F20" s="412"/>
      <c r="G20" s="412"/>
      <c r="H20" s="159"/>
      <c r="I20" s="159"/>
      <c r="J20" s="159"/>
      <c r="K20" s="159"/>
      <c r="L20" s="163"/>
    </row>
    <row r="21" spans="2:23" s="148" customFormat="1" ht="14.45" customHeight="1" thickBot="1">
      <c r="B21" s="177">
        <v>5</v>
      </c>
      <c r="C21" s="92" t="s">
        <v>11</v>
      </c>
      <c r="D21" s="404" t="s">
        <v>12</v>
      </c>
      <c r="E21" s="405"/>
      <c r="F21" s="405"/>
      <c r="G21" s="405"/>
      <c r="H21" s="405"/>
      <c r="I21" s="405"/>
      <c r="J21" s="405"/>
      <c r="K21" s="405"/>
      <c r="L21" s="406"/>
    </row>
    <row r="22" spans="2:23" s="148" customFormat="1" ht="15" thickBot="1">
      <c r="B22" s="177"/>
      <c r="C22" s="92"/>
      <c r="D22" s="159"/>
      <c r="E22" s="159"/>
      <c r="F22" s="159"/>
      <c r="G22" s="159"/>
      <c r="H22" s="159"/>
      <c r="I22" s="159"/>
      <c r="J22" s="159"/>
      <c r="K22" s="159"/>
      <c r="L22" s="163"/>
    </row>
    <row r="23" spans="2:23" s="24" customFormat="1" ht="147" customHeight="1" thickBot="1">
      <c r="B23" s="172"/>
      <c r="C23"/>
      <c r="D23" s="396"/>
      <c r="E23" s="397"/>
      <c r="F23" s="397"/>
      <c r="G23" s="398"/>
      <c r="H23" s="159"/>
      <c r="I23" s="396"/>
      <c r="J23" s="397"/>
      <c r="K23" s="397"/>
      <c r="L23" s="398"/>
    </row>
    <row r="24" spans="2:23" s="24" customFormat="1" ht="30" customHeight="1" thickBot="1">
      <c r="B24" s="185"/>
      <c r="C24" s="187"/>
      <c r="D24" s="423"/>
      <c r="E24" s="423"/>
      <c r="F24" s="423"/>
      <c r="G24" s="423"/>
      <c r="H24" s="186"/>
      <c r="I24" s="186"/>
      <c r="J24" s="186"/>
      <c r="K24" s="186"/>
      <c r="L24" s="188"/>
    </row>
    <row r="25" spans="2:23" s="24" customFormat="1" ht="37.15" customHeight="1" thickBot="1">
      <c r="B25" s="189">
        <v>6</v>
      </c>
      <c r="C25" s="190" t="s">
        <v>13</v>
      </c>
      <c r="D25" s="404" t="s">
        <v>14</v>
      </c>
      <c r="E25" s="405"/>
      <c r="F25" s="405"/>
      <c r="G25" s="405"/>
      <c r="H25" s="405"/>
      <c r="I25" s="405"/>
      <c r="J25" s="405"/>
      <c r="K25" s="405"/>
      <c r="L25" s="406"/>
    </row>
    <row r="26" spans="2:23" s="24" customFormat="1" ht="27" customHeight="1" thickBot="1">
      <c r="B26" s="172"/>
      <c r="C26" s="91"/>
      <c r="L26" s="178"/>
    </row>
    <row r="27" spans="2:23" s="24" customFormat="1" ht="147" customHeight="1" thickBot="1">
      <c r="B27" s="172"/>
      <c r="C27" s="91"/>
      <c r="D27" s="396"/>
      <c r="E27" s="397"/>
      <c r="F27" s="397"/>
      <c r="G27" s="398"/>
      <c r="H27" s="159"/>
      <c r="I27" s="396"/>
      <c r="J27" s="397"/>
      <c r="K27" s="397"/>
      <c r="L27" s="398"/>
      <c r="Q27"/>
      <c r="R27"/>
      <c r="S27"/>
    </row>
    <row r="28" spans="2:23" s="24" customFormat="1" ht="21" customHeight="1">
      <c r="B28" s="172"/>
      <c r="C28" s="91"/>
      <c r="D28" s="412"/>
      <c r="E28" s="412"/>
      <c r="F28" s="412"/>
      <c r="G28" s="412"/>
      <c r="H28" s="159"/>
      <c r="I28" s="159"/>
      <c r="J28" s="159"/>
      <c r="K28" s="159"/>
      <c r="L28" s="163"/>
    </row>
    <row r="29" spans="2:23" s="24" customFormat="1" ht="21" customHeight="1" thickBot="1">
      <c r="B29" s="172"/>
      <c r="C29" s="91"/>
      <c r="D29" s="412"/>
      <c r="E29" s="412"/>
      <c r="F29" s="412"/>
      <c r="G29" s="412"/>
      <c r="H29" s="159"/>
      <c r="I29" s="159"/>
      <c r="J29" s="159"/>
      <c r="K29" s="159"/>
      <c r="L29" s="163"/>
    </row>
    <row r="30" spans="2:23" s="24" customFormat="1" ht="40.9" customHeight="1" thickBot="1">
      <c r="B30" s="172">
        <v>7</v>
      </c>
      <c r="C30" s="91" t="s">
        <v>15</v>
      </c>
      <c r="D30" s="404" t="s">
        <v>16</v>
      </c>
      <c r="E30" s="405"/>
      <c r="F30" s="405"/>
      <c r="G30" s="405"/>
      <c r="H30" s="405"/>
      <c r="I30" s="405"/>
      <c r="J30" s="405"/>
      <c r="K30" s="405"/>
      <c r="L30" s="406"/>
    </row>
    <row r="31" spans="2:23" s="24" customFormat="1" ht="19.899999999999999" customHeight="1" thickBot="1">
      <c r="B31" s="172"/>
      <c r="C31" s="91"/>
      <c r="D31" s="159"/>
      <c r="E31" s="159"/>
      <c r="F31" s="159"/>
      <c r="G31" s="159"/>
      <c r="H31" s="159"/>
      <c r="I31" s="159"/>
      <c r="J31" s="159"/>
      <c r="K31" s="159"/>
      <c r="L31" s="163"/>
    </row>
    <row r="32" spans="2:23" s="24" customFormat="1">
      <c r="B32" s="172"/>
      <c r="C32" s="91"/>
      <c r="D32" s="424"/>
      <c r="E32" s="408"/>
      <c r="F32" s="408"/>
      <c r="G32" s="425"/>
      <c r="H32" s="159"/>
      <c r="I32" s="424"/>
      <c r="J32" s="408"/>
      <c r="K32" s="408"/>
      <c r="L32" s="425"/>
    </row>
    <row r="33" spans="2:26" s="24" customFormat="1" ht="147" customHeight="1" thickBot="1">
      <c r="B33" s="172"/>
      <c r="C33" s="91"/>
      <c r="D33" s="426"/>
      <c r="E33" s="423"/>
      <c r="F33" s="423"/>
      <c r="G33" s="427"/>
      <c r="H33" s="159"/>
      <c r="I33" s="426"/>
      <c r="J33" s="423"/>
      <c r="K33" s="423"/>
      <c r="L33" s="427"/>
      <c r="S33"/>
      <c r="W33"/>
      <c r="Z33"/>
    </row>
    <row r="34" spans="2:26" s="24" customFormat="1">
      <c r="B34" s="172"/>
      <c r="C34" s="91"/>
      <c r="D34" s="412"/>
      <c r="E34" s="412"/>
      <c r="F34" s="412"/>
      <c r="G34" s="412"/>
      <c r="H34" s="159"/>
      <c r="I34" s="154"/>
      <c r="J34" s="154"/>
      <c r="K34" s="154"/>
      <c r="L34" s="157"/>
      <c r="S34"/>
      <c r="W34"/>
      <c r="Z34"/>
    </row>
    <row r="35" spans="2:26" s="24" customFormat="1" ht="20.45" customHeight="1" thickBot="1">
      <c r="B35" s="172"/>
      <c r="C35" s="91"/>
      <c r="D35" s="412"/>
      <c r="E35" s="412"/>
      <c r="F35" s="412"/>
      <c r="G35" s="412"/>
      <c r="H35" s="159"/>
      <c r="I35" s="159"/>
      <c r="J35" s="159"/>
      <c r="K35" s="159"/>
      <c r="L35" s="163"/>
    </row>
    <row r="36" spans="2:26" s="24" customFormat="1" ht="21.6" customHeight="1" thickBot="1">
      <c r="B36" s="172">
        <v>8</v>
      </c>
      <c r="C36" s="91" t="s">
        <v>17</v>
      </c>
      <c r="D36" s="404" t="s">
        <v>18</v>
      </c>
      <c r="E36" s="405"/>
      <c r="F36" s="405"/>
      <c r="G36" s="405"/>
      <c r="H36" s="405"/>
      <c r="I36" s="405"/>
      <c r="J36" s="405"/>
      <c r="K36" s="405"/>
      <c r="L36" s="406"/>
    </row>
    <row r="37" spans="2:26" s="24" customFormat="1" ht="21.6" customHeight="1" thickBot="1">
      <c r="B37" s="172"/>
      <c r="C37" s="91"/>
      <c r="D37" s="154"/>
      <c r="E37" s="154"/>
      <c r="F37" s="154"/>
      <c r="G37" s="154"/>
      <c r="H37" s="154"/>
      <c r="I37" s="154"/>
      <c r="J37" s="154"/>
      <c r="K37" s="154"/>
      <c r="L37" s="157"/>
    </row>
    <row r="38" spans="2:26" s="24" customFormat="1" ht="16.899999999999999" customHeight="1">
      <c r="B38" s="172"/>
      <c r="C38" s="91"/>
      <c r="D38" s="424"/>
      <c r="E38" s="408"/>
      <c r="F38" s="408"/>
      <c r="G38" s="425"/>
      <c r="H38" s="159"/>
      <c r="I38" s="424"/>
      <c r="J38" s="408"/>
      <c r="K38" s="408"/>
      <c r="L38" s="425"/>
    </row>
    <row r="39" spans="2:26" s="24" customFormat="1" ht="147" customHeight="1" thickBot="1">
      <c r="B39" s="172"/>
      <c r="C39" s="91"/>
      <c r="D39" s="426"/>
      <c r="E39" s="423"/>
      <c r="F39" s="423"/>
      <c r="G39" s="427"/>
      <c r="H39" s="159"/>
      <c r="I39" s="426"/>
      <c r="J39" s="423"/>
      <c r="K39" s="423"/>
      <c r="L39" s="427"/>
      <c r="O39"/>
      <c r="Q39"/>
      <c r="Z39"/>
    </row>
    <row r="40" spans="2:26" s="24" customFormat="1" ht="19.899999999999999" customHeight="1" thickBot="1">
      <c r="B40" s="185"/>
      <c r="C40" s="191"/>
      <c r="D40" s="156"/>
      <c r="E40" s="156"/>
      <c r="F40" s="156"/>
      <c r="G40" s="156"/>
      <c r="H40" s="186"/>
      <c r="I40" s="156"/>
      <c r="J40" s="156"/>
      <c r="K40" s="156"/>
      <c r="L40" s="158"/>
      <c r="O40"/>
      <c r="Q40"/>
      <c r="Z40"/>
    </row>
    <row r="41" spans="2:26" s="24" customFormat="1" ht="17.45" customHeight="1" thickBot="1">
      <c r="B41" s="189"/>
      <c r="C41" s="190"/>
      <c r="D41" s="155"/>
      <c r="E41" s="155"/>
      <c r="F41" s="155"/>
      <c r="G41" s="155"/>
      <c r="H41" s="192"/>
      <c r="I41" s="155"/>
      <c r="J41" s="155"/>
      <c r="K41" s="155"/>
      <c r="L41" s="193"/>
      <c r="O41"/>
      <c r="Q41"/>
      <c r="Z41"/>
    </row>
    <row r="42" spans="2:26" s="24" customFormat="1" ht="28.9" customHeight="1" thickBot="1">
      <c r="B42" s="172">
        <v>9</v>
      </c>
      <c r="C42" s="91" t="s">
        <v>19</v>
      </c>
      <c r="D42" s="396" t="s">
        <v>20</v>
      </c>
      <c r="E42" s="397"/>
      <c r="F42" s="397"/>
      <c r="G42" s="397"/>
      <c r="H42" s="397"/>
      <c r="I42" s="397"/>
      <c r="J42" s="397"/>
      <c r="K42" s="397"/>
      <c r="L42" s="398"/>
      <c r="U42"/>
    </row>
    <row r="43" spans="2:26" s="24" customFormat="1" ht="15" thickBot="1">
      <c r="B43" s="172"/>
      <c r="C43" s="91"/>
      <c r="D43" s="159"/>
      <c r="E43" s="159"/>
      <c r="F43" s="159"/>
      <c r="G43" s="159"/>
      <c r="H43" s="159"/>
      <c r="I43" s="159"/>
      <c r="J43" s="159"/>
      <c r="K43" s="159"/>
      <c r="L43" s="163"/>
      <c r="U43"/>
    </row>
    <row r="44" spans="2:26" s="24" customFormat="1" ht="147" customHeight="1" thickBot="1">
      <c r="B44" s="172"/>
      <c r="C44" s="91"/>
      <c r="D44" s="396"/>
      <c r="E44" s="397"/>
      <c r="F44" s="397"/>
      <c r="G44" s="398"/>
      <c r="H44" s="159"/>
      <c r="I44" s="396"/>
      <c r="J44" s="397"/>
      <c r="K44" s="397"/>
      <c r="L44" s="398"/>
      <c r="P44"/>
      <c r="Q44"/>
      <c r="R44"/>
      <c r="T44"/>
      <c r="U44"/>
      <c r="X44"/>
    </row>
    <row r="45" spans="2:26" s="24" customFormat="1" ht="19.149999999999999" customHeight="1">
      <c r="B45" s="172"/>
      <c r="C45" s="91"/>
      <c r="D45" s="154"/>
      <c r="E45" s="154"/>
      <c r="F45" s="154"/>
      <c r="G45" s="154"/>
      <c r="H45" s="159"/>
      <c r="I45" s="412"/>
      <c r="J45" s="412"/>
      <c r="K45" s="412"/>
      <c r="L45" s="422"/>
      <c r="U45"/>
    </row>
    <row r="46" spans="2:26" s="24" customFormat="1" ht="19.149999999999999" customHeight="1" thickBot="1">
      <c r="B46" s="172"/>
      <c r="C46" s="91"/>
      <c r="D46" s="412"/>
      <c r="E46" s="412"/>
      <c r="F46" s="412"/>
      <c r="G46" s="412"/>
      <c r="H46" s="159"/>
      <c r="I46" s="154"/>
      <c r="J46" s="154"/>
      <c r="K46" s="154"/>
      <c r="L46" s="157"/>
    </row>
    <row r="47" spans="2:26" s="24" customFormat="1" ht="36" customHeight="1" thickBot="1">
      <c r="B47" s="172">
        <v>10</v>
      </c>
      <c r="C47" s="91" t="s">
        <v>21</v>
      </c>
      <c r="D47" s="404" t="s">
        <v>22</v>
      </c>
      <c r="E47" s="405"/>
      <c r="F47" s="405"/>
      <c r="G47" s="405"/>
      <c r="H47" s="405"/>
      <c r="I47" s="405"/>
      <c r="J47" s="405"/>
      <c r="K47" s="405"/>
      <c r="L47" s="406"/>
    </row>
    <row r="48" spans="2:26" s="24" customFormat="1" ht="24" customHeight="1" thickBot="1">
      <c r="B48" s="172"/>
      <c r="C48" s="91"/>
      <c r="D48" s="159"/>
      <c r="E48" s="159"/>
      <c r="F48" s="159"/>
      <c r="G48" s="159"/>
      <c r="H48" s="159"/>
      <c r="I48" s="159"/>
      <c r="J48" s="159"/>
      <c r="K48" s="159"/>
      <c r="L48" s="163"/>
    </row>
    <row r="49" spans="2:25" s="24" customFormat="1" ht="151.15" customHeight="1" thickBot="1">
      <c r="B49" s="172"/>
      <c r="C49" s="91"/>
      <c r="D49" s="409"/>
      <c r="E49" s="410"/>
      <c r="F49" s="410"/>
      <c r="G49" s="411"/>
      <c r="H49" s="162"/>
      <c r="I49" s="409"/>
      <c r="J49" s="410"/>
      <c r="K49" s="410"/>
      <c r="L49" s="411"/>
    </row>
    <row r="50" spans="2:25" s="24" customFormat="1" ht="19.149999999999999" customHeight="1" thickBot="1">
      <c r="B50" s="172"/>
      <c r="C50" s="91"/>
      <c r="D50" s="164"/>
      <c r="E50" s="164"/>
      <c r="F50" s="164"/>
      <c r="G50" s="164"/>
      <c r="H50" s="162"/>
      <c r="I50" s="164"/>
      <c r="J50" s="164"/>
      <c r="K50" s="164"/>
      <c r="L50" s="179"/>
    </row>
    <row r="51" spans="2:25" s="24" customFormat="1" ht="31.15" customHeight="1" thickBot="1">
      <c r="B51" s="172">
        <v>11</v>
      </c>
      <c r="C51" s="91" t="s">
        <v>23</v>
      </c>
      <c r="D51" s="396" t="s">
        <v>24</v>
      </c>
      <c r="E51" s="397"/>
      <c r="F51" s="397"/>
      <c r="G51" s="397"/>
      <c r="H51" s="397"/>
      <c r="I51" s="397"/>
      <c r="J51" s="397"/>
      <c r="K51" s="397"/>
      <c r="L51" s="398"/>
    </row>
    <row r="52" spans="2:25" s="24" customFormat="1" ht="18" customHeight="1" thickBot="1">
      <c r="B52" s="172"/>
      <c r="C52" s="91"/>
      <c r="D52" s="408"/>
      <c r="E52" s="408"/>
      <c r="F52" s="408"/>
      <c r="G52" s="408"/>
      <c r="H52" s="408"/>
      <c r="I52" s="408"/>
      <c r="J52" s="408"/>
      <c r="K52" s="408"/>
      <c r="L52" s="163"/>
    </row>
    <row r="53" spans="2:25" s="24" customFormat="1" ht="147" customHeight="1" thickBot="1">
      <c r="B53" s="172"/>
      <c r="C53" s="91"/>
      <c r="D53" s="396"/>
      <c r="E53" s="397"/>
      <c r="F53" s="397"/>
      <c r="G53" s="398"/>
      <c r="H53" s="159"/>
      <c r="I53" s="396"/>
      <c r="J53" s="397"/>
      <c r="K53" s="397"/>
      <c r="L53" s="398"/>
      <c r="O53"/>
      <c r="P53"/>
      <c r="T53"/>
      <c r="Y53"/>
    </row>
    <row r="54" spans="2:25" s="24" customFormat="1" ht="18" customHeight="1" thickBot="1">
      <c r="B54" s="172"/>
      <c r="C54" s="91"/>
      <c r="D54" s="412"/>
      <c r="E54" s="412"/>
      <c r="F54" s="412"/>
      <c r="G54" s="412"/>
      <c r="H54" s="159"/>
      <c r="I54" s="159"/>
      <c r="J54" s="159"/>
      <c r="K54" s="159"/>
      <c r="L54" s="163"/>
    </row>
    <row r="55" spans="2:25" s="24" customFormat="1" ht="14.45" customHeight="1" thickBot="1">
      <c r="B55" s="172">
        <v>13</v>
      </c>
      <c r="C55" s="91" t="s">
        <v>25</v>
      </c>
      <c r="D55" s="396" t="s">
        <v>26</v>
      </c>
      <c r="E55" s="397"/>
      <c r="F55" s="397"/>
      <c r="G55" s="397"/>
      <c r="H55" s="397"/>
      <c r="I55" s="397"/>
      <c r="J55" s="397"/>
      <c r="K55" s="397"/>
      <c r="L55" s="398"/>
    </row>
    <row r="56" spans="2:25" s="24" customFormat="1" ht="16.149999999999999" customHeight="1" thickBot="1">
      <c r="B56" s="172"/>
      <c r="C56" s="91"/>
      <c r="D56" s="159"/>
      <c r="E56" s="159"/>
      <c r="F56" s="159"/>
      <c r="G56" s="159"/>
      <c r="H56" s="159"/>
      <c r="I56" s="159"/>
      <c r="J56" s="159"/>
      <c r="K56" s="159"/>
      <c r="L56" s="163"/>
    </row>
    <row r="57" spans="2:25" s="24" customFormat="1" ht="147" customHeight="1" thickBot="1">
      <c r="B57" s="172"/>
      <c r="C57" s="91"/>
      <c r="D57" s="396"/>
      <c r="E57" s="397"/>
      <c r="F57" s="397"/>
      <c r="G57" s="398"/>
      <c r="H57" s="159"/>
      <c r="I57" s="396"/>
      <c r="J57" s="397"/>
      <c r="K57" s="397"/>
      <c r="L57" s="398"/>
      <c r="P57"/>
      <c r="U57"/>
    </row>
    <row r="58" spans="2:25" s="24" customFormat="1" ht="19.899999999999999" customHeight="1" thickBot="1">
      <c r="B58" s="194"/>
      <c r="C58" s="195"/>
      <c r="D58" s="423"/>
      <c r="E58" s="423"/>
      <c r="F58" s="423"/>
      <c r="G58" s="423"/>
      <c r="H58" s="196"/>
      <c r="I58" s="197"/>
      <c r="J58" s="197"/>
      <c r="K58" s="197"/>
      <c r="L58" s="198"/>
    </row>
    <row r="59" spans="2:25" s="24" customFormat="1" ht="19.899999999999999" customHeight="1" thickBot="1">
      <c r="B59" s="199"/>
      <c r="C59" s="200"/>
      <c r="D59" s="201"/>
      <c r="E59" s="201"/>
      <c r="F59" s="201"/>
      <c r="G59" s="201"/>
      <c r="H59" s="202"/>
      <c r="I59" s="201"/>
      <c r="J59" s="201"/>
      <c r="K59" s="201"/>
      <c r="L59" s="203"/>
    </row>
    <row r="60" spans="2:25" s="24" customFormat="1" ht="25.15" customHeight="1" thickBot="1">
      <c r="B60" s="431" t="s">
        <v>27</v>
      </c>
      <c r="C60" s="432"/>
      <c r="D60" s="432"/>
      <c r="E60" s="432"/>
      <c r="F60" s="432"/>
      <c r="G60" s="432"/>
      <c r="H60" s="432"/>
      <c r="I60" s="432"/>
      <c r="J60" s="432"/>
      <c r="K60" s="432"/>
      <c r="L60" s="433"/>
    </row>
    <row r="61" spans="2:25" s="24" customFormat="1" ht="18.600000000000001" thickBot="1">
      <c r="B61" s="167"/>
      <c r="C61" s="40"/>
      <c r="D61" s="170"/>
      <c r="E61" s="170"/>
      <c r="F61" s="170"/>
      <c r="G61" s="170"/>
      <c r="H61" s="171"/>
      <c r="I61" s="171"/>
      <c r="J61" s="171"/>
      <c r="K61" s="171"/>
      <c r="L61" s="180"/>
    </row>
    <row r="62" spans="2:25" s="24" customFormat="1" ht="34.15" customHeight="1" thickBot="1">
      <c r="B62" s="181">
        <v>1</v>
      </c>
      <c r="C62" s="165" t="s">
        <v>28</v>
      </c>
      <c r="D62" s="168" t="s">
        <v>29</v>
      </c>
      <c r="E62" s="169" t="s">
        <v>30</v>
      </c>
      <c r="F62" s="437" t="s">
        <v>31</v>
      </c>
      <c r="G62" s="438"/>
      <c r="H62" s="438"/>
      <c r="I62" s="438"/>
      <c r="J62" s="438"/>
      <c r="K62" s="438"/>
      <c r="L62" s="439"/>
    </row>
    <row r="63" spans="2:25" s="24" customFormat="1" ht="37.5" customHeight="1" thickBot="1">
      <c r="B63" s="167"/>
      <c r="C63" s="182"/>
      <c r="D63" s="372" t="s">
        <v>32</v>
      </c>
      <c r="E63" s="373"/>
      <c r="F63" s="443" t="s">
        <v>33</v>
      </c>
      <c r="G63" s="444"/>
      <c r="H63" s="444"/>
      <c r="I63" s="444"/>
      <c r="J63" s="444"/>
      <c r="K63" s="444"/>
      <c r="L63" s="445"/>
    </row>
    <row r="64" spans="2:25" s="24" customFormat="1" ht="34.15" customHeight="1" thickBot="1">
      <c r="B64" s="181">
        <v>2</v>
      </c>
      <c r="C64" s="165" t="s">
        <v>34</v>
      </c>
      <c r="D64" s="167"/>
      <c r="E64" s="41"/>
      <c r="F64" s="407"/>
      <c r="G64" s="407"/>
      <c r="H64" s="374"/>
      <c r="I64" s="374"/>
      <c r="J64" s="374"/>
      <c r="K64" s="374"/>
      <c r="L64" s="375"/>
    </row>
    <row r="65" spans="2:12" s="24" customFormat="1" ht="15" thickBot="1">
      <c r="B65" s="167"/>
      <c r="C65" s="182"/>
      <c r="D65" s="372" t="s">
        <v>32</v>
      </c>
      <c r="E65" s="373"/>
      <c r="F65" s="446" t="s">
        <v>35</v>
      </c>
      <c r="G65" s="447"/>
      <c r="H65" s="447"/>
      <c r="I65" s="447"/>
      <c r="J65" s="447"/>
      <c r="K65" s="447"/>
      <c r="L65" s="448"/>
    </row>
    <row r="66" spans="2:12" s="24" customFormat="1" ht="34.15" customHeight="1" thickBot="1">
      <c r="B66" s="181">
        <v>3</v>
      </c>
      <c r="C66" s="165" t="s">
        <v>36</v>
      </c>
      <c r="D66" s="167"/>
      <c r="E66" s="41"/>
      <c r="F66" s="407"/>
      <c r="G66" s="407"/>
      <c r="H66" s="374"/>
      <c r="I66" s="374"/>
      <c r="J66" s="374"/>
      <c r="K66" s="374"/>
      <c r="L66" s="375"/>
    </row>
    <row r="67" spans="2:12" s="24" customFormat="1" ht="15" thickBot="1">
      <c r="B67" s="167"/>
      <c r="C67" s="182"/>
      <c r="D67" s="372" t="s">
        <v>32</v>
      </c>
      <c r="E67" s="373"/>
      <c r="F67" s="446" t="s">
        <v>37</v>
      </c>
      <c r="G67" s="447"/>
      <c r="H67" s="447"/>
      <c r="I67" s="447"/>
      <c r="J67" s="447"/>
      <c r="K67" s="447"/>
      <c r="L67" s="448"/>
    </row>
    <row r="68" spans="2:12" s="24" customFormat="1" ht="34.15" customHeight="1" thickBot="1">
      <c r="B68" s="181">
        <v>4</v>
      </c>
      <c r="C68" s="165" t="s">
        <v>38</v>
      </c>
      <c r="D68" s="167"/>
      <c r="E68" s="41"/>
      <c r="F68" s="407"/>
      <c r="G68" s="407"/>
      <c r="H68" s="41"/>
      <c r="I68" s="41"/>
      <c r="J68" s="41"/>
      <c r="K68" s="41"/>
      <c r="L68" s="376"/>
    </row>
    <row r="69" spans="2:12" s="24" customFormat="1" ht="15" thickBot="1">
      <c r="B69" s="167"/>
      <c r="C69" s="182"/>
      <c r="D69" s="372" t="s">
        <v>32</v>
      </c>
      <c r="E69" s="373"/>
      <c r="F69" s="434" t="s">
        <v>39</v>
      </c>
      <c r="G69" s="435"/>
      <c r="H69" s="435"/>
      <c r="I69" s="435"/>
      <c r="J69" s="435"/>
      <c r="K69" s="435"/>
      <c r="L69" s="436"/>
    </row>
    <row r="70" spans="2:12" s="24" customFormat="1" ht="34.15" customHeight="1" thickBot="1">
      <c r="B70" s="181">
        <v>5</v>
      </c>
      <c r="C70" s="165" t="s">
        <v>40</v>
      </c>
      <c r="D70" s="167"/>
      <c r="E70" s="41"/>
      <c r="F70" s="407"/>
      <c r="G70" s="407"/>
      <c r="H70" s="41"/>
      <c r="I70" s="41"/>
      <c r="J70" s="41"/>
      <c r="K70" s="41"/>
      <c r="L70" s="376"/>
    </row>
    <row r="71" spans="2:12" s="24" customFormat="1" ht="18.600000000000001" thickBot="1">
      <c r="B71" s="183"/>
      <c r="D71" s="372" t="s">
        <v>32</v>
      </c>
      <c r="E71" s="373"/>
      <c r="F71" s="434" t="s">
        <v>41</v>
      </c>
      <c r="G71" s="435"/>
      <c r="H71" s="435"/>
      <c r="I71" s="435"/>
      <c r="J71" s="435"/>
      <c r="K71" s="435"/>
      <c r="L71" s="436"/>
    </row>
    <row r="72" spans="2:12" s="24" customFormat="1" ht="28.9" customHeight="1" thickBot="1">
      <c r="B72" s="181">
        <v>6</v>
      </c>
      <c r="C72" s="165" t="s">
        <v>42</v>
      </c>
      <c r="D72" s="402"/>
      <c r="E72" s="402"/>
      <c r="F72" s="402"/>
      <c r="G72" s="402"/>
      <c r="H72" s="402"/>
      <c r="I72" s="402"/>
      <c r="J72" s="402"/>
      <c r="K72" s="402"/>
      <c r="L72" s="403"/>
    </row>
    <row r="73" spans="2:12" s="24" customFormat="1" ht="18">
      <c r="B73" s="183"/>
      <c r="C73" s="440" t="s">
        <v>43</v>
      </c>
      <c r="D73" s="441"/>
      <c r="E73" s="441"/>
      <c r="F73" s="441"/>
      <c r="G73" s="441"/>
      <c r="H73" s="441"/>
      <c r="I73" s="441"/>
      <c r="J73" s="441"/>
      <c r="K73" s="441"/>
      <c r="L73" s="442"/>
    </row>
    <row r="74" spans="2:12" s="24" customFormat="1" ht="18">
      <c r="B74" s="183"/>
      <c r="C74" s="399"/>
      <c r="D74" s="400"/>
      <c r="E74" s="400"/>
      <c r="F74" s="400"/>
      <c r="G74" s="400"/>
      <c r="H74" s="400"/>
      <c r="I74" s="400"/>
      <c r="J74" s="400"/>
      <c r="K74" s="400"/>
      <c r="L74" s="401"/>
    </row>
    <row r="75" spans="2:12" s="24" customFormat="1" ht="18.600000000000001" thickBot="1">
      <c r="B75" s="184"/>
      <c r="C75" s="428"/>
      <c r="D75" s="429"/>
      <c r="E75" s="429"/>
      <c r="F75" s="429"/>
      <c r="G75" s="429"/>
      <c r="H75" s="429"/>
      <c r="I75" s="429"/>
      <c r="J75" s="429"/>
      <c r="K75" s="429"/>
      <c r="L75" s="430"/>
    </row>
    <row r="76" spans="2:12" s="24" customFormat="1" ht="18">
      <c r="B76" s="26"/>
      <c r="C76" s="26"/>
      <c r="D76" s="26"/>
      <c r="E76" s="27"/>
      <c r="F76" s="166"/>
      <c r="G76" s="166"/>
      <c r="H76" s="27"/>
      <c r="I76" s="27"/>
      <c r="J76" s="27"/>
      <c r="K76" s="26"/>
      <c r="L76" s="26"/>
    </row>
    <row r="77" spans="2:12" s="24" customFormat="1" ht="18">
      <c r="B77" s="26"/>
      <c r="C77" s="28"/>
      <c r="D77" s="26"/>
      <c r="E77" s="27"/>
      <c r="F77" s="421"/>
      <c r="G77" s="421"/>
      <c r="H77" s="29"/>
      <c r="I77" s="29"/>
      <c r="J77" s="29"/>
      <c r="K77" s="28"/>
      <c r="L77" s="28"/>
    </row>
    <row r="78" spans="2:12" s="24" customFormat="1" ht="25.9">
      <c r="B78" s="30"/>
      <c r="C78" s="28"/>
      <c r="D78" s="28"/>
      <c r="E78" s="29"/>
      <c r="F78" s="421"/>
      <c r="G78" s="421"/>
      <c r="H78" s="32"/>
      <c r="I78" s="32"/>
      <c r="J78" s="32"/>
      <c r="K78" s="31"/>
      <c r="L78" s="31"/>
    </row>
    <row r="79" spans="2:12" ht="25.9">
      <c r="B79" s="33"/>
      <c r="C79" s="34"/>
      <c r="D79" s="31"/>
      <c r="E79" s="32"/>
      <c r="F79" s="421"/>
      <c r="G79" s="421"/>
      <c r="H79" s="35"/>
      <c r="I79" s="35"/>
      <c r="J79" s="35"/>
      <c r="K79" s="34"/>
      <c r="L79" s="34"/>
    </row>
    <row r="80" spans="2:12" ht="25.9">
      <c r="B80" s="33"/>
      <c r="C80" s="36"/>
      <c r="D80" s="34"/>
      <c r="E80" s="35"/>
      <c r="F80" s="421"/>
      <c r="G80" s="421"/>
      <c r="H80" s="35"/>
      <c r="I80" s="35"/>
      <c r="J80" s="35"/>
      <c r="K80" s="34"/>
      <c r="L80" s="34"/>
    </row>
    <row r="81" spans="2:12" ht="25.9">
      <c r="B81" s="33"/>
      <c r="C81" s="33"/>
      <c r="D81" s="34"/>
      <c r="E81" s="35"/>
      <c r="F81" s="421"/>
      <c r="G81" s="421"/>
      <c r="H81" s="37"/>
      <c r="I81" s="37"/>
      <c r="J81" s="37"/>
      <c r="K81" s="33"/>
      <c r="L81" s="33"/>
    </row>
    <row r="82" spans="2:12" ht="25.9">
      <c r="B82" s="33"/>
      <c r="C82" s="33"/>
      <c r="D82" s="33"/>
      <c r="E82" s="37"/>
      <c r="F82" s="421"/>
      <c r="G82" s="421"/>
      <c r="H82" s="37"/>
      <c r="I82" s="37"/>
      <c r="J82" s="37"/>
      <c r="K82" s="33"/>
      <c r="L82" s="33"/>
    </row>
    <row r="83" spans="2:12" ht="25.9">
      <c r="D83" s="33"/>
      <c r="E83" s="37"/>
      <c r="F83" s="421"/>
      <c r="G83" s="421"/>
      <c r="H83" s="38"/>
      <c r="I83" s="38"/>
      <c r="J83" s="38"/>
    </row>
    <row r="84" spans="2:12" ht="18">
      <c r="E84" s="38"/>
      <c r="F84" s="421"/>
      <c r="G84" s="421"/>
      <c r="H84" s="38"/>
      <c r="I84" s="38"/>
      <c r="J84" s="38"/>
    </row>
    <row r="85" spans="2:12" ht="18">
      <c r="E85" s="38"/>
      <c r="F85" s="421"/>
      <c r="G85" s="421"/>
      <c r="H85" s="38"/>
      <c r="I85" s="38"/>
      <c r="J85" s="38"/>
    </row>
    <row r="86" spans="2:12" ht="18">
      <c r="E86" s="38"/>
      <c r="F86" s="421"/>
      <c r="G86" s="421"/>
      <c r="H86" s="38"/>
      <c r="I86" s="38"/>
      <c r="J86" s="38"/>
    </row>
    <row r="87" spans="2:12" ht="18">
      <c r="C87" s="38"/>
      <c r="E87" s="38"/>
      <c r="F87" s="421"/>
      <c r="G87" s="421"/>
      <c r="H87" s="38"/>
      <c r="I87" s="38"/>
      <c r="J87" s="38"/>
    </row>
    <row r="88" spans="2:12" ht="18">
      <c r="C88" s="38"/>
      <c r="D88" s="38"/>
      <c r="E88" s="38"/>
      <c r="F88" s="421"/>
      <c r="G88" s="421"/>
      <c r="H88" s="38"/>
      <c r="I88" s="38"/>
      <c r="J88" s="38"/>
    </row>
    <row r="89" spans="2:12" ht="18">
      <c r="D89" s="38"/>
      <c r="E89" s="38"/>
      <c r="F89" s="421"/>
      <c r="G89" s="421"/>
    </row>
    <row r="90" spans="2:12" ht="18">
      <c r="F90" s="421"/>
      <c r="G90" s="421"/>
    </row>
    <row r="91" spans="2:12" ht="18">
      <c r="F91" s="421"/>
      <c r="G91" s="421"/>
    </row>
    <row r="92" spans="2:12" ht="18">
      <c r="F92" s="421"/>
      <c r="G92" s="421"/>
    </row>
    <row r="93" spans="2:12" ht="18">
      <c r="F93" s="421"/>
      <c r="G93" s="421"/>
    </row>
    <row r="94" spans="2:12" ht="18">
      <c r="F94" s="421"/>
      <c r="G94" s="421"/>
    </row>
    <row r="95" spans="2:12" ht="18">
      <c r="F95" s="421"/>
      <c r="G95" s="421"/>
    </row>
    <row r="96" spans="2:12" ht="18">
      <c r="F96" s="421"/>
      <c r="G96" s="421"/>
    </row>
    <row r="97" spans="6:7" ht="18">
      <c r="F97" s="421"/>
      <c r="G97" s="421"/>
    </row>
    <row r="98" spans="6:7" ht="18">
      <c r="F98" s="421"/>
      <c r="G98" s="421"/>
    </row>
    <row r="99" spans="6:7" ht="18">
      <c r="F99" s="421"/>
      <c r="G99" s="421"/>
    </row>
    <row r="100" spans="6:7" ht="18">
      <c r="F100" s="421"/>
      <c r="G100" s="421"/>
    </row>
    <row r="101" spans="6:7" ht="18">
      <c r="F101" s="421"/>
      <c r="G101" s="421"/>
    </row>
    <row r="102" spans="6:7" ht="18">
      <c r="F102" s="421"/>
      <c r="G102" s="421"/>
    </row>
  </sheetData>
  <mergeCells count="91">
    <mergeCell ref="C75:L75"/>
    <mergeCell ref="B60:L60"/>
    <mergeCell ref="F71:L71"/>
    <mergeCell ref="F62:L62"/>
    <mergeCell ref="C73:L73"/>
    <mergeCell ref="F63:L63"/>
    <mergeCell ref="F65:L65"/>
    <mergeCell ref="F67:L67"/>
    <mergeCell ref="F69:L69"/>
    <mergeCell ref="D21:L21"/>
    <mergeCell ref="D38:G39"/>
    <mergeCell ref="I38:L39"/>
    <mergeCell ref="D36:L36"/>
    <mergeCell ref="D28:G28"/>
    <mergeCell ref="D35:G35"/>
    <mergeCell ref="D29:G29"/>
    <mergeCell ref="D30:L30"/>
    <mergeCell ref="D34:G34"/>
    <mergeCell ref="D32:G33"/>
    <mergeCell ref="I32:L33"/>
    <mergeCell ref="D27:G27"/>
    <mergeCell ref="D25:L25"/>
    <mergeCell ref="I27:L27"/>
    <mergeCell ref="B3:L3"/>
    <mergeCell ref="F64:G64"/>
    <mergeCell ref="F66:G66"/>
    <mergeCell ref="F68:G68"/>
    <mergeCell ref="D42:L42"/>
    <mergeCell ref="D55:L55"/>
    <mergeCell ref="D54:G54"/>
    <mergeCell ref="I53:L53"/>
    <mergeCell ref="D46:G46"/>
    <mergeCell ref="I45:L45"/>
    <mergeCell ref="D58:G58"/>
    <mergeCell ref="I57:L57"/>
    <mergeCell ref="D24:G24"/>
    <mergeCell ref="D19:G19"/>
    <mergeCell ref="I23:L23"/>
    <mergeCell ref="D23:G23"/>
    <mergeCell ref="F102:G102"/>
    <mergeCell ref="F94:G94"/>
    <mergeCell ref="F95:G95"/>
    <mergeCell ref="F96:G96"/>
    <mergeCell ref="F97:G97"/>
    <mergeCell ref="F98:G98"/>
    <mergeCell ref="F99:G99"/>
    <mergeCell ref="F100:G100"/>
    <mergeCell ref="F101:G101"/>
    <mergeCell ref="F83:G83"/>
    <mergeCell ref="F79:G79"/>
    <mergeCell ref="F81:G81"/>
    <mergeCell ref="F77:G77"/>
    <mergeCell ref="F78:G78"/>
    <mergeCell ref="F82:G82"/>
    <mergeCell ref="F80:G80"/>
    <mergeCell ref="F84:G84"/>
    <mergeCell ref="F93:G93"/>
    <mergeCell ref="F92:G92"/>
    <mergeCell ref="F86:G86"/>
    <mergeCell ref="F90:G90"/>
    <mergeCell ref="F91:G91"/>
    <mergeCell ref="F87:G87"/>
    <mergeCell ref="F88:G88"/>
    <mergeCell ref="F89:G89"/>
    <mergeCell ref="F85:G85"/>
    <mergeCell ref="B4:L4"/>
    <mergeCell ref="D6:L6"/>
    <mergeCell ref="D8:L8"/>
    <mergeCell ref="D10:G10"/>
    <mergeCell ref="D14:G14"/>
    <mergeCell ref="D11:G11"/>
    <mergeCell ref="I10:L10"/>
    <mergeCell ref="D12:L12"/>
    <mergeCell ref="I18:L18"/>
    <mergeCell ref="D15:G15"/>
    <mergeCell ref="I14:L14"/>
    <mergeCell ref="D20:G20"/>
    <mergeCell ref="D18:G18"/>
    <mergeCell ref="D16:L16"/>
    <mergeCell ref="D44:G44"/>
    <mergeCell ref="I44:L44"/>
    <mergeCell ref="D51:L51"/>
    <mergeCell ref="C74:L74"/>
    <mergeCell ref="D72:L72"/>
    <mergeCell ref="D47:L47"/>
    <mergeCell ref="F70:G70"/>
    <mergeCell ref="D53:G53"/>
    <mergeCell ref="D57:G57"/>
    <mergeCell ref="D52:K52"/>
    <mergeCell ref="D49:G49"/>
    <mergeCell ref="I49:L49"/>
  </mergeCells>
  <pageMargins left="0.70866141732283472" right="0.70866141732283472" top="0.74803149606299213" bottom="0.74803149606299213" header="0.31496062992125984" footer="0.31496062992125984"/>
  <pageSetup paperSize="9" scale="74"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BU178"/>
  <sheetViews>
    <sheetView view="pageBreakPreview" zoomScale="115" zoomScaleNormal="100" zoomScaleSheetLayoutView="115" workbookViewId="0">
      <selection activeCell="P9" sqref="P9"/>
    </sheetView>
  </sheetViews>
  <sheetFormatPr defaultRowHeight="14.45"/>
  <cols>
    <col min="3" max="3" width="8.7109375" customWidth="1"/>
    <col min="4" max="4" width="52.7109375" customWidth="1"/>
    <col min="5" max="6" width="7.7109375" customWidth="1"/>
    <col min="7" max="7" width="61.7109375" customWidth="1"/>
    <col min="8" max="8" width="10.7109375" customWidth="1"/>
    <col min="9" max="9" width="9.85546875" customWidth="1"/>
    <col min="10" max="10" width="11.5703125" style="60" bestFit="1" customWidth="1"/>
    <col min="11" max="11" width="11.5703125" bestFit="1" customWidth="1"/>
  </cols>
  <sheetData>
    <row r="1" spans="2:73" ht="15" thickBot="1"/>
    <row r="2" spans="2:73" ht="26.45" thickBot="1">
      <c r="B2" s="489" t="s">
        <v>44</v>
      </c>
      <c r="C2" s="490"/>
      <c r="D2" s="490"/>
      <c r="E2" s="490"/>
      <c r="F2" s="490"/>
      <c r="G2" s="490"/>
      <c r="H2" s="491"/>
      <c r="I2" s="20"/>
      <c r="J2" s="53"/>
      <c r="K2" s="11"/>
      <c r="L2" s="11"/>
      <c r="M2" s="11"/>
      <c r="N2" s="11"/>
      <c r="O2" s="11"/>
      <c r="P2" s="11"/>
      <c r="Q2" s="11"/>
      <c r="R2" s="11"/>
      <c r="S2" s="11"/>
      <c r="T2" s="11"/>
      <c r="U2" s="11"/>
      <c r="V2" s="11"/>
      <c r="W2" s="11"/>
      <c r="X2" s="11"/>
      <c r="Y2" s="11"/>
      <c r="Z2" s="11"/>
      <c r="AA2" s="11"/>
    </row>
    <row r="3" spans="2:73">
      <c r="B3" s="492" t="s">
        <v>45</v>
      </c>
      <c r="C3" s="493"/>
      <c r="D3" s="493"/>
      <c r="E3" s="493"/>
      <c r="F3" s="493"/>
      <c r="G3" s="493"/>
      <c r="H3" s="494"/>
      <c r="I3" s="21"/>
      <c r="J3" s="54"/>
      <c r="K3" s="22"/>
      <c r="L3" s="22"/>
      <c r="M3" s="14"/>
      <c r="N3" s="14"/>
      <c r="O3" s="14"/>
      <c r="P3" s="14"/>
      <c r="Q3" s="14"/>
      <c r="R3" s="14"/>
      <c r="S3" s="14"/>
      <c r="T3" s="14"/>
      <c r="U3" s="14"/>
      <c r="V3" s="14"/>
      <c r="W3" s="14"/>
      <c r="X3" s="14"/>
      <c r="Y3" s="14"/>
      <c r="Z3" s="14"/>
      <c r="AA3" s="14"/>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row>
    <row r="4" spans="2:73" ht="15" thickBot="1">
      <c r="B4" s="495"/>
      <c r="C4" s="496"/>
      <c r="D4" s="496"/>
      <c r="E4" s="496"/>
      <c r="F4" s="496"/>
      <c r="G4" s="496"/>
      <c r="H4" s="497"/>
      <c r="I4" s="21"/>
      <c r="J4" s="54"/>
      <c r="K4" s="22"/>
      <c r="L4" s="22"/>
      <c r="M4" s="14"/>
      <c r="N4" s="14"/>
      <c r="O4" s="14"/>
      <c r="P4" s="14"/>
      <c r="Q4" s="14"/>
      <c r="R4" s="14"/>
      <c r="S4" s="14"/>
      <c r="T4" s="14"/>
      <c r="U4" s="14"/>
      <c r="V4" s="14"/>
      <c r="W4" s="14"/>
      <c r="X4" s="14"/>
      <c r="Y4" s="14"/>
      <c r="Z4" s="14"/>
      <c r="AA4" s="14"/>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row>
    <row r="5" spans="2:73" ht="14.45" customHeight="1">
      <c r="B5" s="499" t="s">
        <v>46</v>
      </c>
      <c r="C5" s="500"/>
      <c r="D5" s="500"/>
      <c r="E5" s="510" t="s">
        <v>47</v>
      </c>
      <c r="F5" s="511"/>
      <c r="G5" s="512"/>
      <c r="H5" s="518">
        <f>J16+K16+L16</f>
        <v>1</v>
      </c>
      <c r="I5" s="21"/>
      <c r="J5" s="54"/>
      <c r="K5" s="22"/>
      <c r="L5" s="22"/>
      <c r="M5" s="14"/>
      <c r="N5" s="14"/>
      <c r="O5" s="14"/>
      <c r="P5" s="14"/>
      <c r="Q5" s="14"/>
      <c r="R5" s="14"/>
      <c r="S5" s="14"/>
      <c r="T5" s="14"/>
      <c r="U5" s="14"/>
      <c r="V5" s="14"/>
      <c r="W5" s="14"/>
      <c r="X5" s="14"/>
      <c r="Y5" s="14"/>
      <c r="Z5" s="14"/>
      <c r="AA5" s="14"/>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row>
    <row r="6" spans="2:73" ht="14.45" customHeight="1">
      <c r="B6" s="501" t="s">
        <v>48</v>
      </c>
      <c r="C6" s="502"/>
      <c r="D6" s="502"/>
      <c r="E6" s="582"/>
      <c r="F6" s="513"/>
      <c r="G6" s="514"/>
      <c r="H6" s="519"/>
      <c r="I6" s="21"/>
      <c r="J6" s="54"/>
      <c r="K6" s="22"/>
      <c r="L6" s="22"/>
      <c r="M6" s="14"/>
      <c r="N6" s="14"/>
      <c r="O6" s="14"/>
      <c r="P6" s="14"/>
      <c r="Q6" s="14"/>
      <c r="R6" s="14"/>
      <c r="S6" s="14"/>
      <c r="T6" s="14"/>
      <c r="U6" s="14"/>
      <c r="V6" s="14"/>
      <c r="W6" s="14"/>
      <c r="X6" s="14"/>
      <c r="Y6" s="14"/>
      <c r="Z6" s="14"/>
      <c r="AA6" s="14"/>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row>
    <row r="7" spans="2:73" ht="14.45" customHeight="1" thickBot="1">
      <c r="B7" s="503" t="s">
        <v>49</v>
      </c>
      <c r="C7" s="504"/>
      <c r="D7" s="505"/>
      <c r="E7" s="515"/>
      <c r="F7" s="516"/>
      <c r="G7" s="517"/>
      <c r="H7" s="520"/>
      <c r="I7" s="21"/>
      <c r="J7" s="54"/>
      <c r="K7" s="22"/>
      <c r="L7" s="22"/>
      <c r="M7" s="14"/>
      <c r="N7" s="14"/>
      <c r="O7" s="14"/>
      <c r="P7" s="14"/>
      <c r="Q7" s="14"/>
      <c r="R7" s="14"/>
      <c r="S7" s="14"/>
      <c r="T7" s="14"/>
      <c r="U7" s="14"/>
      <c r="V7" s="14"/>
      <c r="W7" s="14"/>
      <c r="X7" s="14"/>
      <c r="Y7" s="14"/>
      <c r="Z7" s="14"/>
      <c r="AA7" s="14"/>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row>
    <row r="8" spans="2:73" ht="14.45" customHeight="1">
      <c r="B8" s="204"/>
      <c r="C8" s="109"/>
      <c r="D8" s="522"/>
      <c r="E8" s="522"/>
      <c r="F8" s="522"/>
      <c r="G8" s="522"/>
      <c r="H8" s="254"/>
      <c r="I8" s="21"/>
      <c r="J8" s="54"/>
      <c r="K8" s="22"/>
      <c r="L8" s="22"/>
      <c r="M8" s="14"/>
      <c r="N8" s="14"/>
      <c r="O8" s="14"/>
      <c r="P8" s="14"/>
      <c r="Q8" s="14"/>
      <c r="R8" s="14"/>
      <c r="S8" s="14"/>
      <c r="T8" s="14"/>
      <c r="U8" s="14"/>
      <c r="V8" s="14"/>
      <c r="W8" s="14"/>
      <c r="X8" s="14"/>
      <c r="Y8" s="14"/>
      <c r="Z8" s="14"/>
      <c r="AA8" s="14"/>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row>
    <row r="9" spans="2:73" ht="14.45" customHeight="1">
      <c r="B9" s="204"/>
      <c r="C9" s="109"/>
      <c r="D9" s="109"/>
      <c r="E9" s="255"/>
      <c r="F9" s="255"/>
      <c r="G9" s="255"/>
      <c r="H9" s="254"/>
      <c r="I9" s="21"/>
      <c r="J9" s="54"/>
      <c r="K9" s="22"/>
      <c r="L9" s="22"/>
      <c r="M9" s="14"/>
      <c r="N9" s="14"/>
      <c r="O9" s="14"/>
      <c r="P9" s="14"/>
      <c r="Q9" s="14"/>
      <c r="R9" s="14"/>
      <c r="S9" s="14"/>
      <c r="T9" s="14"/>
      <c r="U9" s="14"/>
      <c r="V9" s="14"/>
      <c r="W9" s="14"/>
      <c r="X9" s="14"/>
      <c r="Y9" s="14"/>
      <c r="Z9" s="14"/>
      <c r="AA9" s="14"/>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row>
    <row r="10" spans="2:73">
      <c r="B10" s="205"/>
      <c r="C10" s="206"/>
      <c r="D10" s="206"/>
      <c r="E10" s="206"/>
      <c r="F10" s="206"/>
      <c r="G10" s="206"/>
      <c r="H10" s="207"/>
      <c r="I10" s="17"/>
      <c r="J10" s="55"/>
      <c r="K10" s="17"/>
      <c r="L10" s="17"/>
      <c r="M10" s="17"/>
      <c r="N10" s="17"/>
      <c r="O10" s="17"/>
      <c r="P10" s="17"/>
      <c r="Q10" s="17"/>
      <c r="R10" s="17"/>
      <c r="S10" s="17"/>
      <c r="T10" s="17"/>
      <c r="U10" s="17"/>
      <c r="V10" s="17"/>
      <c r="W10" s="17"/>
      <c r="X10" s="17"/>
      <c r="Y10" s="17"/>
      <c r="Z10" s="17"/>
      <c r="AA10" s="17"/>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row>
    <row r="11" spans="2:73" ht="18">
      <c r="B11" s="208">
        <v>1</v>
      </c>
      <c r="C11" s="498" t="s">
        <v>50</v>
      </c>
      <c r="D11" s="498"/>
      <c r="E11" s="209" t="s">
        <v>29</v>
      </c>
      <c r="F11" s="209" t="s">
        <v>30</v>
      </c>
      <c r="G11" s="583" t="s">
        <v>31</v>
      </c>
      <c r="H11" s="488"/>
      <c r="I11" s="18"/>
      <c r="J11" s="76"/>
      <c r="K11" s="76"/>
      <c r="L11" s="76"/>
      <c r="M11" s="18"/>
      <c r="N11" s="18"/>
      <c r="O11" s="18"/>
      <c r="P11" s="18"/>
      <c r="Q11" s="18"/>
      <c r="R11" s="18"/>
      <c r="S11" s="18"/>
      <c r="T11" s="18"/>
      <c r="U11" s="18"/>
      <c r="V11" s="18"/>
      <c r="W11" s="18"/>
      <c r="X11" s="18"/>
      <c r="Y11" s="18"/>
      <c r="Z11" s="18"/>
      <c r="AA11" s="18"/>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row>
    <row r="12" spans="2:73">
      <c r="B12" s="210"/>
      <c r="C12" s="9"/>
      <c r="D12" s="9"/>
      <c r="E12" s="10"/>
      <c r="F12" s="10"/>
      <c r="G12" s="525"/>
      <c r="H12" s="526"/>
      <c r="I12" s="14"/>
      <c r="J12" s="68">
        <v>85</v>
      </c>
      <c r="K12" s="61">
        <v>10</v>
      </c>
      <c r="L12" s="62">
        <v>5</v>
      </c>
      <c r="M12" s="14"/>
      <c r="N12" s="14"/>
      <c r="O12" s="14"/>
      <c r="P12" s="14"/>
      <c r="Q12" s="14"/>
      <c r="R12" s="14"/>
      <c r="S12" s="14"/>
      <c r="T12" s="14"/>
      <c r="U12" s="14"/>
      <c r="V12" s="14"/>
      <c r="W12" s="14"/>
      <c r="X12" s="14"/>
      <c r="Y12" s="14"/>
      <c r="Z12" s="14"/>
      <c r="AA12" s="14"/>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2:73" ht="14.45" customHeight="1">
      <c r="B13" s="211">
        <v>1.1000000000000001</v>
      </c>
      <c r="C13" s="523" t="s">
        <v>51</v>
      </c>
      <c r="D13" s="524"/>
      <c r="E13" s="212"/>
      <c r="F13" s="212"/>
      <c r="G13" s="213"/>
      <c r="H13" s="214"/>
      <c r="I13" s="14"/>
      <c r="J13" s="56">
        <f>B14+B19+B26+B31+B38+B45+B51+B56+B59+B65+B68+B62+B71+B74+B77</f>
        <v>32</v>
      </c>
      <c r="K13" s="14">
        <f>B80+B83+B87+B91</f>
        <v>7</v>
      </c>
      <c r="L13" s="14">
        <f>B99</f>
        <v>2</v>
      </c>
      <c r="M13" s="14"/>
      <c r="N13" s="14"/>
      <c r="O13" s="14"/>
      <c r="P13" s="14"/>
      <c r="Q13" s="14"/>
      <c r="R13" s="14"/>
      <c r="S13" s="14"/>
      <c r="T13" s="14"/>
      <c r="U13" s="14"/>
      <c r="V13" s="14"/>
      <c r="W13" s="14"/>
      <c r="X13" s="14"/>
      <c r="Y13" s="14"/>
      <c r="Z13" s="14"/>
      <c r="AA13" s="14"/>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2:73" ht="27.6">
      <c r="B14" s="529">
        <f>COUNTIF(E14:E17,"X")+COUNTIF(E14:E17,"n/a")</f>
        <v>4</v>
      </c>
      <c r="C14" s="215" t="s">
        <v>52</v>
      </c>
      <c r="D14" s="216" t="s">
        <v>53</v>
      </c>
      <c r="E14" s="217" t="s">
        <v>32</v>
      </c>
      <c r="F14" s="217"/>
      <c r="G14" s="453" t="s">
        <v>54</v>
      </c>
      <c r="H14" s="454"/>
      <c r="I14" s="14"/>
      <c r="J14" s="56">
        <f>B16+B22+B28+B34+B40+B48+B53+B57+B60+B66+B69+B63+B72+B75+B78</f>
        <v>32</v>
      </c>
      <c r="K14" s="14">
        <f>B81+B85+B89+B93</f>
        <v>7</v>
      </c>
      <c r="L14" s="14">
        <f>B100</f>
        <v>2</v>
      </c>
      <c r="M14" s="14">
        <f>SUM(J14:L14)</f>
        <v>41</v>
      </c>
      <c r="N14" s="14"/>
      <c r="O14" s="14"/>
      <c r="P14" s="14"/>
      <c r="Q14" s="14"/>
      <c r="R14" s="14"/>
      <c r="S14" s="14"/>
      <c r="T14" s="14"/>
      <c r="U14" s="14"/>
      <c r="V14" s="14"/>
      <c r="W14" s="14"/>
      <c r="X14" s="14"/>
      <c r="Y14" s="14"/>
      <c r="Z14" s="14"/>
      <c r="AA14" s="14"/>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2:73" ht="27.6">
      <c r="B15" s="528"/>
      <c r="C15" s="215" t="s">
        <v>55</v>
      </c>
      <c r="D15" s="216" t="s">
        <v>56</v>
      </c>
      <c r="E15" s="218" t="s">
        <v>57</v>
      </c>
      <c r="G15" s="453"/>
      <c r="H15" s="454"/>
      <c r="I15" s="14"/>
      <c r="J15" s="57">
        <f>J13/J14</f>
        <v>1</v>
      </c>
      <c r="K15" s="57">
        <f>K13/K14</f>
        <v>1</v>
      </c>
      <c r="L15" s="52">
        <f>L13/L14</f>
        <v>1</v>
      </c>
      <c r="M15" s="14"/>
      <c r="N15" s="14"/>
      <c r="O15" s="14"/>
      <c r="P15" s="14"/>
      <c r="Q15" s="14"/>
      <c r="R15" s="14"/>
      <c r="S15" s="14"/>
      <c r="T15" s="14"/>
      <c r="U15" s="14"/>
      <c r="V15" s="14"/>
      <c r="W15" s="14"/>
      <c r="X15" s="14"/>
      <c r="Y15" s="14"/>
      <c r="Z15" s="14"/>
      <c r="AA15" s="14"/>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2:73" ht="27.6">
      <c r="B16" s="527">
        <v>4</v>
      </c>
      <c r="C16" s="215" t="s">
        <v>58</v>
      </c>
      <c r="D16" s="216" t="s">
        <v>59</v>
      </c>
      <c r="E16" s="217" t="s">
        <v>32</v>
      </c>
      <c r="F16" s="217"/>
      <c r="G16" s="509"/>
      <c r="H16" s="454"/>
      <c r="I16" s="14"/>
      <c r="J16" s="63">
        <f>J15*(J12/100)</f>
        <v>0.85</v>
      </c>
      <c r="K16" s="63">
        <f>K15*(K12/100)</f>
        <v>0.1</v>
      </c>
      <c r="L16" s="63">
        <f>L15*(L12/100)</f>
        <v>0.05</v>
      </c>
      <c r="M16" s="14"/>
      <c r="N16" s="14"/>
      <c r="O16" s="14"/>
      <c r="P16" s="14"/>
      <c r="Q16" s="14"/>
      <c r="R16" s="14"/>
      <c r="S16" s="14"/>
      <c r="T16" s="14"/>
      <c r="U16" s="14"/>
      <c r="V16" s="14"/>
      <c r="W16" s="14"/>
      <c r="X16" s="14"/>
      <c r="Y16" s="14"/>
      <c r="Z16" s="14"/>
      <c r="AA16" s="14"/>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2:70">
      <c r="B17" s="528"/>
      <c r="C17" s="215" t="s">
        <v>60</v>
      </c>
      <c r="D17" s="216" t="s">
        <v>61</v>
      </c>
      <c r="E17" s="217" t="s">
        <v>32</v>
      </c>
      <c r="F17" s="217"/>
      <c r="G17" s="463" t="s">
        <v>62</v>
      </c>
      <c r="H17" s="456"/>
      <c r="I17" s="14"/>
      <c r="J17" s="56"/>
      <c r="K17" s="14"/>
      <c r="L17" s="14"/>
      <c r="M17" s="14"/>
      <c r="N17" s="14"/>
      <c r="O17" s="14"/>
      <c r="P17" s="14"/>
      <c r="Q17" s="14"/>
      <c r="R17" s="14"/>
      <c r="S17" s="14"/>
      <c r="T17" s="14"/>
      <c r="U17" s="14"/>
      <c r="V17" s="14"/>
      <c r="W17" s="14"/>
      <c r="X17" s="14"/>
      <c r="Y17" s="14"/>
      <c r="Z17" s="14"/>
      <c r="AA17" s="14"/>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row>
    <row r="18" spans="2:70" ht="14.45" customHeight="1">
      <c r="B18" s="211">
        <v>1.2</v>
      </c>
      <c r="C18" s="478" t="s">
        <v>63</v>
      </c>
      <c r="D18" s="479"/>
      <c r="E18" s="80"/>
      <c r="F18" s="80"/>
      <c r="G18" s="82"/>
      <c r="H18" s="219"/>
      <c r="I18" s="14"/>
      <c r="J18" s="56"/>
      <c r="K18" s="14"/>
      <c r="L18" s="14"/>
      <c r="M18" s="14"/>
      <c r="N18" s="14"/>
      <c r="O18" s="14"/>
      <c r="P18" s="14"/>
      <c r="Q18" s="14"/>
      <c r="R18" s="14"/>
      <c r="S18" s="14"/>
      <c r="T18" s="14"/>
      <c r="U18" s="14"/>
      <c r="V18" s="14"/>
      <c r="W18" s="14"/>
      <c r="X18" s="14"/>
      <c r="Y18" s="14"/>
      <c r="Z18" s="14"/>
      <c r="AA18" s="14"/>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row>
    <row r="19" spans="2:70" ht="27.6">
      <c r="B19" s="508">
        <f>COUNTIF(E19:E23,"X")+COUNTIF(E19:E23,"n/a")</f>
        <v>5</v>
      </c>
      <c r="C19" s="216" t="s">
        <v>64</v>
      </c>
      <c r="D19" s="216" t="s">
        <v>65</v>
      </c>
      <c r="E19" s="217" t="s">
        <v>32</v>
      </c>
      <c r="F19" s="217"/>
      <c r="G19" s="485">
        <v>45252</v>
      </c>
      <c r="H19" s="454"/>
      <c r="I19" s="14"/>
      <c r="J19" s="56"/>
      <c r="K19" s="14"/>
      <c r="L19" s="14"/>
      <c r="M19" s="14"/>
      <c r="N19" s="14"/>
      <c r="O19" s="14"/>
      <c r="P19" s="14"/>
      <c r="Q19" s="14"/>
      <c r="R19" s="14"/>
      <c r="S19" s="14"/>
      <c r="T19" s="14"/>
      <c r="U19" s="14"/>
      <c r="V19" s="14"/>
      <c r="W19" s="14"/>
      <c r="X19" s="14"/>
      <c r="Y19" s="14"/>
      <c r="Z19" s="14"/>
      <c r="AA19" s="14"/>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row>
    <row r="20" spans="2:70">
      <c r="B20" s="506"/>
      <c r="C20" s="216" t="s">
        <v>66</v>
      </c>
      <c r="D20" s="216" t="s">
        <v>67</v>
      </c>
      <c r="E20" s="217" t="s">
        <v>32</v>
      </c>
      <c r="F20" s="217"/>
      <c r="G20" s="453" t="s">
        <v>68</v>
      </c>
      <c r="H20" s="454"/>
      <c r="I20" s="14"/>
      <c r="J20" s="56"/>
      <c r="K20" s="14"/>
      <c r="L20" s="14"/>
      <c r="M20" s="14"/>
      <c r="N20" s="14"/>
      <c r="O20" s="14"/>
      <c r="P20" s="14"/>
      <c r="Q20" s="14"/>
      <c r="R20" s="14"/>
      <c r="S20" s="14"/>
      <c r="T20" s="14"/>
      <c r="U20" s="14"/>
      <c r="V20" s="14"/>
      <c r="W20" s="14"/>
      <c r="X20" s="14"/>
      <c r="Y20" s="14"/>
      <c r="Z20" s="14"/>
      <c r="AA20" s="14"/>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row>
    <row r="21" spans="2:70">
      <c r="B21" s="507"/>
      <c r="C21" s="216" t="s">
        <v>69</v>
      </c>
      <c r="D21" s="216" t="s">
        <v>70</v>
      </c>
      <c r="E21" s="217" t="s">
        <v>32</v>
      </c>
      <c r="F21" s="217"/>
      <c r="G21" s="509"/>
      <c r="H21" s="454"/>
      <c r="I21" s="14"/>
      <c r="J21" s="56"/>
      <c r="K21" s="14"/>
      <c r="L21" s="14"/>
      <c r="M21" s="14"/>
      <c r="N21" s="14"/>
      <c r="O21" s="14"/>
      <c r="P21" s="14"/>
      <c r="Q21" s="14"/>
      <c r="R21" s="14"/>
      <c r="S21" s="14"/>
      <c r="T21" s="14"/>
      <c r="U21" s="14"/>
      <c r="V21" s="14"/>
      <c r="W21" s="14"/>
      <c r="X21" s="14"/>
      <c r="Y21" s="14"/>
      <c r="Z21" s="14"/>
      <c r="AA21" s="14"/>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row>
    <row r="22" spans="2:70">
      <c r="B22" s="506">
        <v>5</v>
      </c>
      <c r="C22" s="216" t="s">
        <v>71</v>
      </c>
      <c r="D22" s="216" t="s">
        <v>72</v>
      </c>
      <c r="E22" s="217" t="s">
        <v>32</v>
      </c>
      <c r="F22" s="217"/>
      <c r="G22" s="453"/>
      <c r="H22" s="454"/>
      <c r="I22" s="14"/>
      <c r="J22" s="56"/>
      <c r="K22" s="14"/>
      <c r="L22" s="14"/>
      <c r="M22" s="14"/>
      <c r="N22" s="14"/>
      <c r="O22" s="14"/>
      <c r="P22" s="14"/>
      <c r="Q22" s="14"/>
      <c r="R22" s="14"/>
      <c r="S22" s="14"/>
      <c r="T22" s="14"/>
      <c r="U22" s="14"/>
      <c r="V22" s="14"/>
      <c r="W22" s="14"/>
      <c r="X22" s="14"/>
      <c r="Y22" s="14"/>
      <c r="Z22" s="14"/>
      <c r="AA22" s="14"/>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row>
    <row r="23" spans="2:70">
      <c r="B23" s="506"/>
      <c r="C23" s="216" t="s">
        <v>73</v>
      </c>
      <c r="D23" s="216" t="s">
        <v>61</v>
      </c>
      <c r="E23" s="217" t="s">
        <v>32</v>
      </c>
      <c r="F23" s="217"/>
      <c r="G23" s="453"/>
      <c r="H23" s="454"/>
      <c r="I23" s="14"/>
      <c r="J23" s="56"/>
      <c r="K23" s="14"/>
      <c r="L23" s="14"/>
      <c r="M23" s="14"/>
      <c r="N23" s="14"/>
      <c r="O23" s="14"/>
      <c r="P23" s="14"/>
      <c r="Q23" s="14"/>
      <c r="R23" s="14"/>
      <c r="S23" s="14"/>
      <c r="T23" s="14"/>
      <c r="U23" s="14"/>
      <c r="V23" s="14"/>
      <c r="W23" s="14"/>
      <c r="X23" s="14"/>
      <c r="Y23" s="14"/>
      <c r="Z23" s="14"/>
      <c r="AA23" s="14"/>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row>
    <row r="24" spans="2:70">
      <c r="B24" s="507"/>
      <c r="C24" s="216"/>
      <c r="D24" s="216" t="s">
        <v>74</v>
      </c>
      <c r="E24" s="217" t="s">
        <v>32</v>
      </c>
      <c r="F24" s="217"/>
      <c r="G24" s="461" t="s">
        <v>75</v>
      </c>
      <c r="H24" s="462"/>
      <c r="I24" s="14"/>
      <c r="J24" s="56"/>
      <c r="K24" s="14"/>
      <c r="L24" s="14"/>
      <c r="M24" s="14"/>
      <c r="N24" s="14"/>
      <c r="O24" s="14"/>
      <c r="P24" s="14"/>
      <c r="Q24" s="14"/>
      <c r="R24" s="14"/>
      <c r="S24" s="14"/>
      <c r="T24" s="14"/>
      <c r="U24" s="14"/>
      <c r="V24" s="14"/>
      <c r="W24" s="14"/>
      <c r="X24" s="14"/>
      <c r="Y24" s="14"/>
      <c r="Z24" s="14"/>
      <c r="AA24" s="14"/>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row>
    <row r="25" spans="2:70" ht="14.45" customHeight="1">
      <c r="B25" s="211">
        <v>1.3</v>
      </c>
      <c r="C25" s="478" t="s">
        <v>76</v>
      </c>
      <c r="D25" s="479"/>
      <c r="E25" s="67"/>
      <c r="F25" s="67"/>
      <c r="G25" s="483"/>
      <c r="H25" s="484"/>
      <c r="I25" s="14"/>
      <c r="J25" s="56"/>
      <c r="K25" s="14"/>
      <c r="L25" s="14"/>
      <c r="M25" s="14"/>
      <c r="N25" s="14"/>
      <c r="O25" s="14"/>
      <c r="P25" s="14"/>
      <c r="Q25" s="14"/>
      <c r="R25" s="14"/>
      <c r="S25" s="14"/>
      <c r="T25" s="14"/>
      <c r="U25" s="14"/>
      <c r="V25" s="14"/>
      <c r="W25" s="14"/>
      <c r="X25" s="14"/>
      <c r="Y25" s="14"/>
      <c r="Z25" s="14"/>
      <c r="AA25" s="14"/>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row>
    <row r="26" spans="2:70" ht="27.6">
      <c r="B26" s="508">
        <f>COUNTIF(E26:E29,"X")+COUNTIF(E26:E29,"n/a")</f>
        <v>4</v>
      </c>
      <c r="C26" s="216" t="s">
        <v>77</v>
      </c>
      <c r="D26" s="216" t="s">
        <v>78</v>
      </c>
      <c r="E26" s="217" t="s">
        <v>32</v>
      </c>
      <c r="F26" s="217"/>
      <c r="G26" s="453" t="s">
        <v>79</v>
      </c>
      <c r="H26" s="454"/>
      <c r="I26" s="14"/>
      <c r="J26" s="56"/>
      <c r="K26" s="14"/>
      <c r="L26" s="14"/>
      <c r="M26" s="14"/>
      <c r="N26" s="14"/>
      <c r="O26" s="14"/>
      <c r="P26" s="14"/>
      <c r="Q26" s="14"/>
      <c r="R26" s="14"/>
      <c r="S26" s="14"/>
      <c r="T26" s="14"/>
      <c r="U26" s="14"/>
      <c r="V26" s="14"/>
      <c r="W26" s="14"/>
      <c r="X26" s="14"/>
      <c r="Y26" s="14"/>
      <c r="Z26" s="14"/>
      <c r="AA26" s="14"/>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row>
    <row r="27" spans="2:70" ht="27.6">
      <c r="B27" s="507"/>
      <c r="C27" s="216" t="s">
        <v>80</v>
      </c>
      <c r="D27" s="216" t="s">
        <v>81</v>
      </c>
      <c r="E27" s="217" t="s">
        <v>32</v>
      </c>
      <c r="F27" s="217"/>
      <c r="G27" s="453" t="s">
        <v>79</v>
      </c>
      <c r="H27" s="454"/>
      <c r="I27" s="14"/>
      <c r="J27" s="56"/>
      <c r="K27" s="14"/>
      <c r="L27" s="14"/>
      <c r="M27" s="14"/>
      <c r="N27" s="14"/>
      <c r="O27" s="14"/>
      <c r="P27" s="14"/>
      <c r="Q27" s="14"/>
      <c r="R27" s="14"/>
      <c r="S27" s="14"/>
      <c r="T27" s="14"/>
      <c r="U27" s="14"/>
      <c r="V27" s="14"/>
      <c r="W27" s="14"/>
      <c r="X27" s="14"/>
      <c r="Y27" s="14"/>
      <c r="Z27" s="14"/>
      <c r="AA27" s="14"/>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row>
    <row r="28" spans="2:70">
      <c r="B28" s="506">
        <v>4</v>
      </c>
      <c r="C28" s="216" t="s">
        <v>82</v>
      </c>
      <c r="D28" s="216" t="s">
        <v>83</v>
      </c>
      <c r="E28" s="217" t="s">
        <v>32</v>
      </c>
      <c r="F28" s="217"/>
      <c r="G28" s="453" t="s">
        <v>79</v>
      </c>
      <c r="H28" s="454"/>
      <c r="I28" s="14"/>
      <c r="J28" s="56"/>
      <c r="K28" s="14"/>
      <c r="L28" s="14"/>
      <c r="M28" s="14"/>
      <c r="N28" s="14"/>
      <c r="O28" s="14"/>
      <c r="P28" s="14"/>
      <c r="Q28" s="14"/>
      <c r="R28" s="14"/>
      <c r="S28" s="14"/>
      <c r="T28" s="14"/>
      <c r="U28" s="14"/>
      <c r="V28" s="14"/>
      <c r="W28" s="14"/>
      <c r="X28" s="14"/>
      <c r="Y28" s="14"/>
      <c r="Z28" s="14"/>
      <c r="AA28" s="14"/>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row>
    <row r="29" spans="2:70" ht="27.6">
      <c r="B29" s="507"/>
      <c r="C29" s="83" t="s">
        <v>84</v>
      </c>
      <c r="D29" s="83" t="s">
        <v>85</v>
      </c>
      <c r="E29" s="81" t="s">
        <v>32</v>
      </c>
      <c r="F29" s="81"/>
      <c r="G29" s="463"/>
      <c r="H29" s="456"/>
      <c r="I29" s="14"/>
      <c r="J29" s="56"/>
      <c r="K29" s="14"/>
      <c r="L29" s="14"/>
      <c r="M29" s="14"/>
      <c r="N29" s="14"/>
      <c r="O29" s="14"/>
      <c r="P29" s="14"/>
      <c r="Q29" s="14"/>
      <c r="R29" s="14"/>
      <c r="S29" s="14"/>
      <c r="T29" s="14"/>
      <c r="U29" s="14"/>
      <c r="V29" s="14"/>
      <c r="W29" s="14"/>
      <c r="X29" s="14"/>
      <c r="Y29" s="14"/>
      <c r="Z29" s="14"/>
      <c r="AA29" s="14"/>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row>
    <row r="30" spans="2:70" ht="14.45" customHeight="1">
      <c r="B30" s="211">
        <v>1.4</v>
      </c>
      <c r="C30" s="478" t="s">
        <v>86</v>
      </c>
      <c r="D30" s="479"/>
      <c r="E30" s="67"/>
      <c r="F30" s="67"/>
      <c r="G30" s="483"/>
      <c r="H30" s="484"/>
      <c r="I30" s="14"/>
      <c r="J30" s="56"/>
      <c r="K30" s="14"/>
      <c r="L30" s="14"/>
      <c r="M30" s="14"/>
      <c r="N30" s="14"/>
      <c r="O30" s="14"/>
      <c r="P30" s="14"/>
      <c r="Q30" s="14"/>
      <c r="R30" s="14"/>
      <c r="S30" s="14"/>
      <c r="T30" s="14"/>
      <c r="U30" s="14"/>
      <c r="V30" s="14"/>
      <c r="W30" s="14"/>
      <c r="X30" s="14"/>
      <c r="Y30" s="14"/>
      <c r="Z30" s="14"/>
      <c r="AA30" s="14"/>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row>
    <row r="31" spans="2:70">
      <c r="B31" s="508">
        <f>COUNTIF(E31:E35,"X")+COUNTIF(E31:E35,"n/a")</f>
        <v>5</v>
      </c>
      <c r="C31" s="216" t="s">
        <v>87</v>
      </c>
      <c r="D31" s="216" t="s">
        <v>88</v>
      </c>
      <c r="E31" s="217" t="s">
        <v>32</v>
      </c>
      <c r="F31" s="217"/>
      <c r="G31" s="463"/>
      <c r="H31" s="456"/>
      <c r="I31" s="14"/>
      <c r="J31" s="56"/>
      <c r="K31" s="14"/>
      <c r="L31" s="14"/>
      <c r="M31" s="14"/>
      <c r="N31" s="14"/>
      <c r="O31" s="14"/>
      <c r="P31" s="14"/>
      <c r="Q31" s="14"/>
      <c r="R31" s="14"/>
      <c r="S31" s="14"/>
      <c r="T31" s="14"/>
      <c r="U31" s="14"/>
      <c r="V31" s="14"/>
      <c r="W31" s="14"/>
      <c r="X31" s="14"/>
      <c r="Y31" s="14"/>
      <c r="Z31" s="14"/>
      <c r="AA31" s="14"/>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row>
    <row r="32" spans="2:70" ht="27.6">
      <c r="B32" s="506"/>
      <c r="C32" s="216" t="s">
        <v>89</v>
      </c>
      <c r="D32" s="216" t="s">
        <v>90</v>
      </c>
      <c r="E32" s="217" t="s">
        <v>32</v>
      </c>
      <c r="F32" s="217"/>
      <c r="G32" s="463" t="s">
        <v>91</v>
      </c>
      <c r="H32" s="456"/>
      <c r="I32" s="14"/>
      <c r="J32" s="56"/>
      <c r="K32" s="14"/>
      <c r="L32" s="14"/>
      <c r="M32" s="14"/>
      <c r="N32" s="14"/>
      <c r="O32" s="14"/>
      <c r="P32" s="14"/>
      <c r="Q32" s="14"/>
      <c r="R32" s="14"/>
      <c r="S32" s="14"/>
      <c r="T32" s="14"/>
      <c r="U32" s="14"/>
      <c r="V32" s="14"/>
      <c r="W32" s="14"/>
      <c r="X32" s="14"/>
      <c r="Y32" s="14"/>
      <c r="Z32" s="14"/>
      <c r="AA32" s="14"/>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row>
    <row r="33" spans="2:70" ht="27.6">
      <c r="B33" s="507"/>
      <c r="C33" s="216" t="s">
        <v>92</v>
      </c>
      <c r="D33" s="216" t="s">
        <v>93</v>
      </c>
      <c r="E33" s="217" t="s">
        <v>32</v>
      </c>
      <c r="F33" s="217"/>
      <c r="G33" s="453"/>
      <c r="H33" s="454"/>
      <c r="I33" s="14"/>
      <c r="J33" s="56"/>
      <c r="K33" s="14"/>
      <c r="L33" s="14"/>
      <c r="M33" s="14"/>
      <c r="N33" s="14"/>
      <c r="O33" s="14"/>
      <c r="P33" s="14"/>
      <c r="Q33" s="14"/>
      <c r="R33" s="14"/>
      <c r="S33" s="14"/>
      <c r="T33" s="14"/>
      <c r="U33" s="14"/>
      <c r="V33" s="14"/>
      <c r="W33" s="14"/>
      <c r="X33" s="14"/>
      <c r="Y33" s="14"/>
      <c r="Z33" s="14"/>
      <c r="AA33" s="14"/>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row>
    <row r="34" spans="2:70">
      <c r="B34" s="506">
        <v>5</v>
      </c>
      <c r="C34" s="216" t="s">
        <v>94</v>
      </c>
      <c r="D34" s="216" t="s">
        <v>95</v>
      </c>
      <c r="E34" s="217" t="s">
        <v>32</v>
      </c>
      <c r="F34" s="217"/>
      <c r="G34" s="453" t="s">
        <v>96</v>
      </c>
      <c r="H34" s="454"/>
      <c r="I34" s="14"/>
      <c r="J34" s="56"/>
      <c r="K34" s="14"/>
      <c r="L34" s="14"/>
      <c r="M34" s="14"/>
      <c r="N34" s="14"/>
      <c r="O34" s="14"/>
      <c r="P34" s="14"/>
      <c r="Q34" s="14"/>
      <c r="R34" s="14"/>
      <c r="S34" s="14"/>
      <c r="T34" s="14"/>
      <c r="U34" s="14"/>
      <c r="V34" s="14"/>
      <c r="W34" s="14"/>
      <c r="X34" s="14"/>
      <c r="Y34" s="14"/>
      <c r="Z34" s="14"/>
      <c r="AA34" s="14"/>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row>
    <row r="35" spans="2:70">
      <c r="B35" s="506"/>
      <c r="C35" s="216" t="s">
        <v>97</v>
      </c>
      <c r="D35" s="216" t="s">
        <v>98</v>
      </c>
      <c r="E35" s="217" t="s">
        <v>32</v>
      </c>
      <c r="F35" s="217"/>
      <c r="G35" s="453" t="s">
        <v>99</v>
      </c>
      <c r="H35" s="454"/>
      <c r="I35" s="14"/>
      <c r="J35" s="56"/>
      <c r="K35" s="14"/>
      <c r="L35" s="14"/>
      <c r="M35" s="14"/>
      <c r="N35" s="14"/>
      <c r="O35" s="14"/>
      <c r="P35" s="14"/>
      <c r="Q35" s="14"/>
      <c r="R35" s="14"/>
      <c r="S35" s="14"/>
      <c r="T35" s="14"/>
      <c r="U35" s="14"/>
      <c r="V35" s="14"/>
      <c r="W35" s="14"/>
      <c r="X35" s="14"/>
      <c r="Y35" s="14"/>
      <c r="Z35" s="14"/>
      <c r="AA35" s="14"/>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row>
    <row r="36" spans="2:70">
      <c r="B36" s="507"/>
      <c r="C36" s="220"/>
      <c r="D36" s="220" t="s">
        <v>100</v>
      </c>
      <c r="E36" s="221" t="s">
        <v>32</v>
      </c>
      <c r="F36" s="221"/>
      <c r="G36" s="521" t="s">
        <v>101</v>
      </c>
      <c r="H36" s="481"/>
      <c r="I36" s="14"/>
      <c r="J36" s="56"/>
      <c r="K36" s="14"/>
      <c r="L36" s="14"/>
      <c r="M36" s="14"/>
      <c r="N36" s="14"/>
      <c r="O36" s="14"/>
      <c r="P36" s="14"/>
      <c r="Q36" s="14"/>
      <c r="R36" s="14"/>
      <c r="S36" s="14"/>
      <c r="T36" s="14"/>
      <c r="U36" s="14"/>
      <c r="V36" s="14"/>
      <c r="W36" s="14"/>
      <c r="X36" s="14"/>
      <c r="Y36" s="14"/>
      <c r="Z36" s="14"/>
      <c r="AA36" s="14"/>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row>
    <row r="37" spans="2:70" ht="14.45" customHeight="1">
      <c r="B37" s="211">
        <v>1.5</v>
      </c>
      <c r="C37" s="478" t="s">
        <v>102</v>
      </c>
      <c r="D37" s="479"/>
      <c r="E37" s="67"/>
      <c r="F37" s="67"/>
      <c r="G37" s="483"/>
      <c r="H37" s="484"/>
      <c r="I37" s="14"/>
      <c r="J37" s="56"/>
      <c r="K37" s="14"/>
      <c r="L37" s="14"/>
      <c r="M37" s="14"/>
      <c r="N37" s="14"/>
      <c r="O37" s="14"/>
      <c r="P37" s="14"/>
      <c r="Q37" s="14"/>
      <c r="R37" s="14"/>
      <c r="S37" s="14"/>
      <c r="T37" s="14"/>
      <c r="U37" s="14"/>
      <c r="V37" s="14"/>
      <c r="W37" s="14"/>
      <c r="X37" s="14"/>
      <c r="Y37" s="14"/>
      <c r="Z37" s="14"/>
      <c r="AA37" s="14"/>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row>
    <row r="38" spans="2:70">
      <c r="B38" s="534">
        <f>COUNTIF(E40,"X")+COUNTIF(E40,"n/a")</f>
        <v>1</v>
      </c>
      <c r="C38" s="216" t="s">
        <v>103</v>
      </c>
      <c r="D38" s="216" t="s">
        <v>104</v>
      </c>
      <c r="E38" s="217" t="s">
        <v>32</v>
      </c>
      <c r="F38" s="217"/>
      <c r="G38" s="453" t="s">
        <v>105</v>
      </c>
      <c r="H38" s="454"/>
      <c r="I38" s="14"/>
      <c r="J38" s="56"/>
      <c r="K38" s="14"/>
      <c r="L38" s="14"/>
      <c r="M38" s="14"/>
      <c r="N38" s="14"/>
      <c r="O38" s="14"/>
      <c r="P38" s="14"/>
      <c r="Q38" s="14"/>
      <c r="R38" s="14"/>
      <c r="S38" s="14"/>
      <c r="T38" s="14"/>
      <c r="U38" s="14"/>
      <c r="V38" s="14"/>
      <c r="W38" s="14"/>
      <c r="X38" s="14"/>
      <c r="Y38" s="14"/>
      <c r="Z38" s="14"/>
      <c r="AA38" s="14"/>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row>
    <row r="39" spans="2:70">
      <c r="B39" s="535"/>
      <c r="C39" s="216" t="s">
        <v>106</v>
      </c>
      <c r="D39" s="216" t="s">
        <v>107</v>
      </c>
      <c r="E39" s="217" t="s">
        <v>32</v>
      </c>
      <c r="F39" s="217"/>
      <c r="G39" s="453" t="s">
        <v>108</v>
      </c>
      <c r="H39" s="454"/>
      <c r="I39" s="14"/>
      <c r="J39" s="56"/>
      <c r="K39" s="14"/>
      <c r="L39" s="14"/>
      <c r="M39" s="14"/>
      <c r="N39" s="14"/>
      <c r="O39" s="14"/>
      <c r="P39" s="14"/>
      <c r="Q39" s="14"/>
      <c r="R39" s="14"/>
      <c r="S39" s="14"/>
      <c r="T39" s="14"/>
      <c r="U39" s="14"/>
      <c r="V39" s="14"/>
      <c r="W39" s="14"/>
      <c r="X39" s="14"/>
      <c r="Y39" s="14"/>
      <c r="Z39" s="14"/>
      <c r="AA39" s="14"/>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row>
    <row r="40" spans="2:70">
      <c r="B40" s="222">
        <v>1</v>
      </c>
      <c r="C40" s="216"/>
      <c r="D40" s="216" t="s">
        <v>109</v>
      </c>
      <c r="E40" s="217" t="s">
        <v>32</v>
      </c>
      <c r="F40" s="217"/>
      <c r="G40" s="530" t="s">
        <v>110</v>
      </c>
      <c r="H40" s="462"/>
      <c r="I40" s="14"/>
      <c r="J40" s="56"/>
      <c r="K40" s="14"/>
      <c r="L40" s="14"/>
      <c r="M40" s="14"/>
      <c r="N40" s="14"/>
      <c r="O40" s="14"/>
      <c r="P40" s="14"/>
      <c r="Q40" s="14"/>
      <c r="R40" s="14"/>
      <c r="S40" s="14"/>
      <c r="T40" s="14"/>
      <c r="U40" s="14"/>
      <c r="V40" s="14"/>
      <c r="W40" s="14"/>
      <c r="X40" s="14"/>
      <c r="Y40" s="14"/>
      <c r="Z40" s="14"/>
      <c r="AA40" s="14"/>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row>
    <row r="41" spans="2:70" ht="15" thickBot="1">
      <c r="B41" s="531"/>
      <c r="C41" s="532"/>
      <c r="D41" s="532"/>
      <c r="E41" s="532"/>
      <c r="F41" s="532"/>
      <c r="G41" s="532"/>
      <c r="H41" s="533"/>
      <c r="I41" s="14"/>
      <c r="J41" s="56"/>
      <c r="K41" s="14"/>
      <c r="L41" s="14"/>
      <c r="M41" s="14"/>
      <c r="N41" s="14"/>
      <c r="O41" s="14"/>
      <c r="P41" s="14"/>
      <c r="Q41" s="14"/>
      <c r="R41" s="14"/>
      <c r="S41" s="14"/>
      <c r="T41" s="14"/>
      <c r="U41" s="14"/>
      <c r="V41" s="14"/>
      <c r="W41" s="14"/>
      <c r="X41" s="14"/>
      <c r="Y41" s="14"/>
      <c r="Z41" s="14"/>
      <c r="AA41" s="14"/>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row>
    <row r="42" spans="2:70" ht="18">
      <c r="B42" s="256">
        <v>2</v>
      </c>
      <c r="C42" s="537" t="s">
        <v>111</v>
      </c>
      <c r="D42" s="537"/>
      <c r="E42" s="257" t="s">
        <v>29</v>
      </c>
      <c r="F42" s="257" t="s">
        <v>30</v>
      </c>
      <c r="G42" s="583"/>
      <c r="H42" s="488"/>
      <c r="I42" s="14"/>
      <c r="J42" s="56"/>
      <c r="K42" s="14"/>
      <c r="L42" s="14"/>
      <c r="M42" s="14"/>
      <c r="N42" s="14"/>
      <c r="O42" s="14"/>
      <c r="P42" s="14"/>
      <c r="Q42" s="14"/>
      <c r="R42" s="14"/>
      <c r="S42" s="14"/>
      <c r="T42" s="14"/>
      <c r="U42" s="14"/>
      <c r="V42" s="14"/>
      <c r="W42" s="14"/>
      <c r="X42" s="14"/>
      <c r="Y42" s="14"/>
      <c r="Z42" s="14"/>
      <c r="AA42" s="14"/>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2:70" ht="18">
      <c r="B43" s="223"/>
      <c r="C43" s="224"/>
      <c r="D43" s="225"/>
      <c r="E43" s="51"/>
      <c r="F43" s="51"/>
      <c r="G43" s="453"/>
      <c r="H43" s="454"/>
      <c r="I43" s="14"/>
      <c r="J43" s="56"/>
      <c r="K43" s="14"/>
      <c r="L43" s="14"/>
      <c r="M43" s="14"/>
      <c r="N43" s="14"/>
      <c r="O43" s="14"/>
      <c r="P43" s="14"/>
      <c r="Q43" s="14"/>
      <c r="R43" s="14"/>
      <c r="S43" s="14"/>
      <c r="T43" s="14"/>
      <c r="U43" s="14"/>
      <c r="V43" s="14"/>
      <c r="W43" s="14"/>
      <c r="X43" s="14"/>
      <c r="Y43" s="14"/>
      <c r="Z43" s="14"/>
      <c r="AA43" s="14"/>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row>
    <row r="44" spans="2:70" ht="14.45" customHeight="1">
      <c r="B44" s="211">
        <v>2.1</v>
      </c>
      <c r="C44" s="478" t="s">
        <v>112</v>
      </c>
      <c r="D44" s="479"/>
      <c r="E44" s="226"/>
      <c r="F44" s="226"/>
      <c r="G44" s="486"/>
      <c r="H44" s="487"/>
      <c r="I44" s="14"/>
      <c r="J44" s="56"/>
      <c r="K44" s="14"/>
      <c r="L44" s="14"/>
      <c r="M44" s="14"/>
      <c r="N44" s="14"/>
      <c r="O44" s="14"/>
      <c r="P44" s="14"/>
      <c r="Q44" s="14"/>
      <c r="R44" s="14"/>
      <c r="S44" s="14"/>
      <c r="T44" s="14"/>
      <c r="U44" s="14"/>
      <c r="V44" s="14"/>
      <c r="W44" s="14"/>
      <c r="X44" s="14"/>
      <c r="Y44" s="14"/>
      <c r="Z44" s="14"/>
      <c r="AA44" s="14"/>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row>
    <row r="45" spans="2:70">
      <c r="B45" s="534">
        <f>COUNTIF(E48,"X")+COUNTIF(E48,"n/a")</f>
        <v>1</v>
      </c>
      <c r="C45" s="216" t="s">
        <v>113</v>
      </c>
      <c r="D45" s="216" t="s">
        <v>114</v>
      </c>
      <c r="E45" s="217" t="s">
        <v>32</v>
      </c>
      <c r="F45" s="217"/>
      <c r="G45" s="463">
        <v>144</v>
      </c>
      <c r="H45" s="456"/>
      <c r="I45" s="14"/>
      <c r="J45" s="56"/>
      <c r="K45" s="14"/>
      <c r="L45" s="14"/>
      <c r="M45" s="14"/>
      <c r="N45" s="14"/>
      <c r="O45" s="14"/>
      <c r="P45" s="14"/>
      <c r="Q45" s="14"/>
      <c r="R45" s="14"/>
      <c r="S45" s="14"/>
      <c r="T45" s="14"/>
      <c r="U45" s="14"/>
      <c r="V45" s="14"/>
      <c r="W45" s="14"/>
      <c r="X45" s="14"/>
      <c r="Y45" s="14"/>
      <c r="Z45" s="14"/>
      <c r="AA45" s="14"/>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row>
    <row r="46" spans="2:70">
      <c r="B46" s="536"/>
      <c r="C46" s="216" t="s">
        <v>115</v>
      </c>
      <c r="D46" s="216" t="s">
        <v>116</v>
      </c>
      <c r="E46" s="217" t="s">
        <v>32</v>
      </c>
      <c r="F46" s="217"/>
      <c r="G46" s="463">
        <v>49</v>
      </c>
      <c r="H46" s="456"/>
      <c r="I46" s="14"/>
      <c r="J46" s="56"/>
      <c r="K46" s="14"/>
      <c r="L46" s="14"/>
      <c r="M46" s="14"/>
      <c r="N46" s="14"/>
      <c r="O46" s="14"/>
      <c r="P46" s="14"/>
      <c r="Q46" s="14"/>
      <c r="R46" s="14"/>
      <c r="S46" s="14"/>
      <c r="T46" s="14"/>
      <c r="U46" s="14"/>
      <c r="V46" s="14"/>
      <c r="W46" s="14"/>
      <c r="X46" s="14"/>
      <c r="Y46" s="14"/>
      <c r="Z46" s="14"/>
      <c r="AA46" s="14"/>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row>
    <row r="47" spans="2:70">
      <c r="B47" s="535"/>
      <c r="C47" s="216" t="s">
        <v>117</v>
      </c>
      <c r="D47" s="216" t="s">
        <v>118</v>
      </c>
      <c r="E47" s="217" t="s">
        <v>32</v>
      </c>
      <c r="F47" s="217"/>
      <c r="G47" s="463">
        <v>14</v>
      </c>
      <c r="H47" s="456"/>
      <c r="I47" s="14"/>
      <c r="J47" s="56"/>
      <c r="K47" s="14"/>
      <c r="L47" s="14"/>
      <c r="M47" s="14"/>
      <c r="N47" s="14"/>
      <c r="O47" s="14"/>
      <c r="P47" s="14"/>
      <c r="Q47" s="14"/>
      <c r="R47" s="14"/>
      <c r="S47" s="14"/>
      <c r="T47" s="14"/>
      <c r="U47" s="14"/>
      <c r="V47" s="14"/>
      <c r="W47" s="14"/>
      <c r="X47" s="14"/>
      <c r="Y47" s="14"/>
      <c r="Z47" s="14"/>
      <c r="AA47" s="14"/>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row>
    <row r="48" spans="2:70">
      <c r="B48" s="534">
        <v>1</v>
      </c>
      <c r="C48" s="216" t="s">
        <v>119</v>
      </c>
      <c r="D48" s="216" t="s">
        <v>120</v>
      </c>
      <c r="E48" s="217" t="s">
        <v>32</v>
      </c>
      <c r="F48" s="217"/>
      <c r="G48" s="453"/>
      <c r="H48" s="454"/>
      <c r="I48" s="14"/>
      <c r="J48" s="56"/>
      <c r="K48" s="14"/>
      <c r="L48" s="14"/>
      <c r="M48" s="14"/>
      <c r="N48" s="14"/>
      <c r="O48" s="14"/>
      <c r="P48" s="14"/>
      <c r="Q48" s="14"/>
      <c r="R48" s="14"/>
      <c r="S48" s="14"/>
      <c r="T48" s="14"/>
      <c r="U48" s="14"/>
      <c r="V48" s="14"/>
      <c r="W48" s="14"/>
      <c r="X48" s="14"/>
      <c r="Y48" s="14"/>
      <c r="Z48" s="14"/>
      <c r="AA48" s="14"/>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row>
    <row r="49" spans="2:70">
      <c r="B49" s="535"/>
      <c r="C49" s="216"/>
      <c r="D49" s="134" t="s">
        <v>121</v>
      </c>
      <c r="E49" s="217" t="s">
        <v>32</v>
      </c>
      <c r="F49" s="217"/>
      <c r="G49" s="463" t="s">
        <v>122</v>
      </c>
      <c r="H49" s="456"/>
      <c r="I49" s="14"/>
      <c r="J49" s="56"/>
      <c r="K49" s="14"/>
      <c r="L49" s="14"/>
      <c r="M49" s="14"/>
      <c r="N49" s="14"/>
      <c r="O49" s="14"/>
      <c r="P49" s="14"/>
      <c r="Q49" s="14"/>
      <c r="R49" s="14"/>
      <c r="S49" s="14"/>
      <c r="T49" s="14"/>
      <c r="U49" s="14"/>
      <c r="V49" s="14"/>
      <c r="W49" s="14"/>
      <c r="X49" s="14"/>
      <c r="Y49" s="14"/>
      <c r="Z49" s="14"/>
      <c r="AA49" s="14"/>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row>
    <row r="50" spans="2:70" ht="14.45" customHeight="1">
      <c r="B50" s="211">
        <v>2.2000000000000002</v>
      </c>
      <c r="C50" s="478" t="s">
        <v>123</v>
      </c>
      <c r="D50" s="479"/>
      <c r="E50" s="67"/>
      <c r="F50" s="67"/>
      <c r="G50" s="483"/>
      <c r="H50" s="484"/>
      <c r="I50" s="14"/>
      <c r="J50" s="56"/>
      <c r="K50" s="14"/>
      <c r="L50" s="14"/>
      <c r="M50" s="14"/>
      <c r="N50" s="14"/>
      <c r="O50" s="14"/>
      <c r="P50" s="14"/>
      <c r="Q50" s="14"/>
      <c r="R50" s="14"/>
      <c r="S50" s="14"/>
      <c r="T50" s="14"/>
      <c r="U50" s="14"/>
      <c r="V50" s="14"/>
      <c r="W50" s="14"/>
      <c r="X50" s="14"/>
      <c r="Y50" s="14"/>
      <c r="Z50" s="14"/>
      <c r="AA50" s="14"/>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2:70">
      <c r="B51" s="508">
        <f>COUNTIF(E51:E54,"X")+COUNTIF(E51:E54,"n/a")</f>
        <v>4</v>
      </c>
      <c r="C51" s="216" t="s">
        <v>124</v>
      </c>
      <c r="D51" s="216" t="s">
        <v>125</v>
      </c>
      <c r="E51" s="217" t="s">
        <v>32</v>
      </c>
      <c r="F51" s="217"/>
      <c r="G51" s="453" t="s">
        <v>126</v>
      </c>
      <c r="H51" s="454"/>
      <c r="I51" s="14"/>
      <c r="J51" s="56"/>
      <c r="K51" s="14"/>
      <c r="L51" s="14"/>
      <c r="M51" s="14"/>
      <c r="N51" s="14"/>
      <c r="O51" s="14"/>
      <c r="P51" s="14"/>
      <c r="Q51" s="14"/>
      <c r="R51" s="14"/>
      <c r="S51" s="14"/>
      <c r="T51" s="14"/>
      <c r="U51" s="14"/>
      <c r="V51" s="14"/>
      <c r="W51" s="14"/>
      <c r="X51" s="14"/>
      <c r="Y51" s="14"/>
      <c r="Z51" s="14"/>
      <c r="AA51" s="14"/>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row>
    <row r="52" spans="2:70">
      <c r="B52" s="507"/>
      <c r="C52" s="216" t="s">
        <v>127</v>
      </c>
      <c r="D52" s="216" t="s">
        <v>128</v>
      </c>
      <c r="E52" s="217" t="s">
        <v>32</v>
      </c>
      <c r="F52" s="217"/>
      <c r="G52" s="453"/>
      <c r="H52" s="454"/>
      <c r="I52" s="14"/>
      <c r="J52" s="56"/>
      <c r="K52" s="14"/>
      <c r="L52" s="14"/>
      <c r="M52" s="14"/>
      <c r="N52" s="14"/>
      <c r="O52" s="14"/>
      <c r="P52" s="14"/>
      <c r="Q52" s="14"/>
      <c r="R52" s="14"/>
      <c r="S52" s="14"/>
      <c r="T52" s="14"/>
      <c r="U52" s="14"/>
      <c r="V52" s="14"/>
      <c r="W52" s="14"/>
      <c r="X52" s="14"/>
      <c r="Y52" s="14"/>
      <c r="Z52" s="14"/>
      <c r="AA52" s="14"/>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row>
    <row r="53" spans="2:70">
      <c r="B53" s="534">
        <v>4</v>
      </c>
      <c r="C53" s="216" t="s">
        <v>129</v>
      </c>
      <c r="D53" s="216" t="s">
        <v>130</v>
      </c>
      <c r="E53" s="217" t="s">
        <v>32</v>
      </c>
      <c r="F53" s="217"/>
      <c r="G53" s="453"/>
      <c r="H53" s="454"/>
      <c r="I53" s="3"/>
      <c r="J53" s="77"/>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row>
    <row r="54" spans="2:70">
      <c r="B54" s="535"/>
      <c r="C54" s="216"/>
      <c r="D54" s="216" t="s">
        <v>131</v>
      </c>
      <c r="E54" s="217" t="s">
        <v>32</v>
      </c>
      <c r="F54" s="217"/>
      <c r="G54" s="453" t="s">
        <v>132</v>
      </c>
      <c r="H54" s="454"/>
      <c r="I54" s="3"/>
      <c r="J54" s="77"/>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row>
    <row r="55" spans="2:70" ht="14.45" customHeight="1">
      <c r="B55" s="211">
        <v>2.2999999999999998</v>
      </c>
      <c r="C55" s="478" t="s">
        <v>133</v>
      </c>
      <c r="D55" s="479"/>
      <c r="E55" s="67"/>
      <c r="F55" s="67"/>
      <c r="G55" s="483"/>
      <c r="H55" s="484"/>
      <c r="I55" s="14"/>
      <c r="J55" s="56"/>
      <c r="K55" s="14"/>
      <c r="L55" s="14"/>
      <c r="M55" s="14"/>
      <c r="N55" s="14"/>
      <c r="O55" s="14"/>
      <c r="P55" s="14"/>
      <c r="Q55" s="14"/>
      <c r="R55" s="14"/>
      <c r="S55" s="14"/>
      <c r="T55" s="14"/>
      <c r="U55" s="14"/>
      <c r="V55" s="14"/>
      <c r="W55" s="14"/>
      <c r="X55" s="14"/>
      <c r="Y55" s="14"/>
      <c r="Z55" s="14"/>
      <c r="AA55" s="14"/>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row>
    <row r="56" spans="2:70">
      <c r="B56" s="227">
        <f>COUNTIF(E56,"X")+COUNTIF(E56,"n/a")</f>
        <v>1</v>
      </c>
      <c r="C56" s="228" t="s">
        <v>134</v>
      </c>
      <c r="D56" s="228" t="s">
        <v>120</v>
      </c>
      <c r="E56" s="217" t="s">
        <v>32</v>
      </c>
      <c r="F56" s="217"/>
      <c r="G56" s="453"/>
      <c r="H56" s="454"/>
      <c r="I56" s="14"/>
      <c r="J56" s="56"/>
      <c r="K56" s="14"/>
      <c r="L56" s="14"/>
      <c r="M56" s="14"/>
      <c r="N56" s="14"/>
      <c r="O56" s="14"/>
      <c r="P56" s="14"/>
      <c r="Q56" s="14"/>
      <c r="R56" s="14"/>
      <c r="S56" s="14"/>
      <c r="T56" s="14"/>
      <c r="U56" s="14"/>
      <c r="V56" s="14"/>
      <c r="W56" s="14"/>
      <c r="X56" s="14"/>
      <c r="Y56" s="14"/>
      <c r="Z56" s="14"/>
      <c r="AA56" s="14"/>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row>
    <row r="57" spans="2:70">
      <c r="B57" s="229" t="str">
        <f>IF(E55="N/A","0","1")</f>
        <v>1</v>
      </c>
      <c r="C57" s="228" t="s">
        <v>135</v>
      </c>
      <c r="D57" s="134" t="s">
        <v>121</v>
      </c>
      <c r="E57" s="217" t="s">
        <v>32</v>
      </c>
      <c r="F57" s="217"/>
      <c r="G57" s="453" t="s">
        <v>132</v>
      </c>
      <c r="H57" s="454"/>
      <c r="I57" s="14"/>
      <c r="J57" s="56"/>
      <c r="K57" s="14"/>
      <c r="L57" s="14"/>
      <c r="M57" s="14"/>
      <c r="N57" s="14"/>
      <c r="O57" s="14"/>
      <c r="P57" s="14"/>
      <c r="Q57" s="14"/>
      <c r="R57" s="14"/>
      <c r="S57" s="14"/>
      <c r="T57" s="14"/>
      <c r="U57" s="14"/>
      <c r="V57" s="14"/>
      <c r="W57" s="14"/>
      <c r="X57" s="14"/>
      <c r="Y57" s="14"/>
      <c r="Z57" s="14"/>
      <c r="AA57" s="14"/>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row>
    <row r="58" spans="2:70" ht="14.45" customHeight="1">
      <c r="B58" s="211">
        <v>2.4</v>
      </c>
      <c r="C58" s="478" t="s">
        <v>136</v>
      </c>
      <c r="D58" s="479"/>
      <c r="E58" s="67"/>
      <c r="F58" s="67"/>
      <c r="G58" s="483"/>
      <c r="H58" s="484"/>
      <c r="I58" s="14"/>
      <c r="J58" s="56"/>
      <c r="K58" s="14"/>
      <c r="L58" s="14"/>
      <c r="M58" s="14"/>
      <c r="N58" s="14"/>
      <c r="O58" s="14"/>
      <c r="P58" s="14"/>
      <c r="Q58" s="14"/>
      <c r="R58" s="14"/>
      <c r="S58" s="14"/>
      <c r="T58" s="14"/>
      <c r="U58" s="14"/>
      <c r="V58" s="14"/>
      <c r="W58" s="14"/>
      <c r="X58" s="14"/>
      <c r="Y58" s="14"/>
      <c r="Z58" s="14"/>
      <c r="AA58" s="14"/>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row>
    <row r="59" spans="2:70">
      <c r="B59" s="227">
        <f>COUNTIF(E59,"X")+COUNTIF(E59,"n/a")</f>
        <v>1</v>
      </c>
      <c r="C59" s="230" t="s">
        <v>137</v>
      </c>
      <c r="D59" s="216" t="s">
        <v>120</v>
      </c>
      <c r="E59" s="217" t="s">
        <v>32</v>
      </c>
      <c r="F59" s="217"/>
      <c r="G59" s="453"/>
      <c r="H59" s="454"/>
      <c r="I59" s="14"/>
      <c r="J59" s="56"/>
      <c r="K59" s="14"/>
      <c r="L59" s="14"/>
      <c r="M59" s="14"/>
      <c r="N59" s="14"/>
      <c r="O59" s="14"/>
      <c r="P59" s="14"/>
      <c r="Q59" s="14"/>
      <c r="R59" s="14"/>
      <c r="S59" s="14"/>
      <c r="T59" s="14"/>
      <c r="U59" s="14"/>
      <c r="V59" s="14"/>
      <c r="W59" s="14"/>
      <c r="X59" s="14"/>
      <c r="Y59" s="14"/>
      <c r="Z59" s="14"/>
      <c r="AA59" s="14"/>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row>
    <row r="60" spans="2:70">
      <c r="B60" s="229" t="str">
        <f>IF(E58="N/A","0","1")</f>
        <v>1</v>
      </c>
      <c r="C60" s="228" t="s">
        <v>138</v>
      </c>
      <c r="D60" s="134" t="s">
        <v>121</v>
      </c>
      <c r="E60" s="217" t="s">
        <v>32</v>
      </c>
      <c r="F60" s="217"/>
      <c r="G60" s="453" t="s">
        <v>132</v>
      </c>
      <c r="H60" s="454"/>
      <c r="I60" s="14"/>
      <c r="J60" s="56"/>
      <c r="K60" s="14"/>
      <c r="L60" s="14"/>
      <c r="M60" s="14"/>
      <c r="N60" s="14"/>
      <c r="O60" s="14"/>
      <c r="P60" s="14"/>
      <c r="Q60" s="14"/>
      <c r="R60" s="14"/>
      <c r="S60" s="14"/>
      <c r="T60" s="14"/>
      <c r="U60" s="14"/>
      <c r="V60" s="14"/>
      <c r="W60" s="14"/>
      <c r="X60" s="14"/>
      <c r="Y60" s="14"/>
      <c r="Z60" s="14"/>
      <c r="AA60" s="14"/>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row>
    <row r="61" spans="2:70" ht="14.45" customHeight="1">
      <c r="B61" s="211">
        <v>2.7</v>
      </c>
      <c r="C61" s="478" t="s">
        <v>139</v>
      </c>
      <c r="D61" s="479"/>
      <c r="E61" s="67"/>
      <c r="F61" s="67"/>
      <c r="G61" s="483"/>
      <c r="H61" s="484"/>
      <c r="I61" s="14"/>
      <c r="J61" s="56"/>
      <c r="K61" s="14"/>
      <c r="L61" s="14"/>
      <c r="M61" s="14"/>
      <c r="N61" s="14"/>
      <c r="O61" s="14"/>
      <c r="P61" s="14"/>
      <c r="Q61" s="14"/>
      <c r="R61" s="14"/>
      <c r="S61" s="14"/>
      <c r="T61" s="14"/>
      <c r="U61" s="14"/>
      <c r="V61" s="14"/>
      <c r="W61" s="14"/>
      <c r="X61" s="14"/>
      <c r="Y61" s="14"/>
      <c r="Z61" s="14"/>
      <c r="AA61" s="14"/>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row>
    <row r="62" spans="2:70">
      <c r="B62" s="227">
        <f>COUNTIF(E62,"X")+COUNTIF(E62,"n/a")</f>
        <v>1</v>
      </c>
      <c r="C62" s="230" t="s">
        <v>140</v>
      </c>
      <c r="D62" s="216" t="s">
        <v>120</v>
      </c>
      <c r="E62" s="217" t="s">
        <v>32</v>
      </c>
      <c r="F62" s="217"/>
      <c r="G62" s="453"/>
      <c r="H62" s="454"/>
      <c r="I62" s="14"/>
      <c r="J62" s="56"/>
      <c r="K62" s="14"/>
      <c r="L62" s="14"/>
      <c r="M62" s="14"/>
      <c r="N62" s="14"/>
      <c r="O62" s="14"/>
      <c r="P62" s="14"/>
      <c r="Q62" s="14"/>
      <c r="R62" s="14"/>
      <c r="S62" s="14"/>
      <c r="T62" s="14"/>
      <c r="U62" s="14"/>
      <c r="V62" s="14"/>
      <c r="W62" s="14"/>
      <c r="X62" s="14"/>
      <c r="Y62" s="14"/>
      <c r="Z62" s="14"/>
      <c r="AA62" s="14"/>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row>
    <row r="63" spans="2:70">
      <c r="B63" s="229" t="str">
        <f>IF(E61="N/A","0","1")</f>
        <v>1</v>
      </c>
      <c r="C63" s="228" t="s">
        <v>141</v>
      </c>
      <c r="D63" s="134" t="s">
        <v>121</v>
      </c>
      <c r="E63" s="217" t="s">
        <v>32</v>
      </c>
      <c r="F63" s="217"/>
      <c r="G63" s="530" t="s">
        <v>142</v>
      </c>
      <c r="H63" s="462"/>
      <c r="I63" s="14"/>
      <c r="J63" s="56"/>
      <c r="K63" s="14"/>
      <c r="L63" s="14"/>
      <c r="M63" s="14"/>
      <c r="N63" s="14"/>
      <c r="O63" s="14"/>
      <c r="P63" s="14"/>
      <c r="Q63" s="14"/>
      <c r="R63" s="14"/>
      <c r="S63" s="14"/>
      <c r="T63" s="14"/>
      <c r="U63" s="14"/>
      <c r="V63" s="14"/>
      <c r="W63" s="14"/>
      <c r="X63" s="14"/>
      <c r="Y63" s="14"/>
      <c r="Z63" s="14"/>
      <c r="AA63" s="14"/>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row>
    <row r="64" spans="2:70" ht="14.45" customHeight="1">
      <c r="B64" s="211">
        <v>2.5</v>
      </c>
      <c r="C64" s="478" t="s">
        <v>143</v>
      </c>
      <c r="D64" s="479"/>
      <c r="E64" s="67"/>
      <c r="F64" s="67"/>
      <c r="G64" s="483"/>
      <c r="H64" s="484"/>
      <c r="I64" s="14"/>
      <c r="J64" s="56"/>
      <c r="K64" s="14"/>
      <c r="L64" s="14"/>
      <c r="M64" s="14"/>
      <c r="N64" s="14"/>
      <c r="O64" s="14"/>
      <c r="P64" s="14"/>
      <c r="Q64" s="14"/>
      <c r="R64" s="14"/>
      <c r="S64" s="14"/>
      <c r="T64" s="14"/>
      <c r="U64" s="14"/>
      <c r="V64" s="14"/>
      <c r="W64" s="14"/>
      <c r="X64" s="14"/>
      <c r="Y64" s="14"/>
      <c r="Z64" s="14"/>
      <c r="AA64" s="14"/>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row>
    <row r="65" spans="2:70">
      <c r="B65" s="227">
        <f>COUNTIF(E65,"X")+COUNTIF(E65,"n/a")</f>
        <v>1</v>
      </c>
      <c r="C65" s="228" t="s">
        <v>144</v>
      </c>
      <c r="D65" s="216" t="s">
        <v>120</v>
      </c>
      <c r="E65" s="217" t="s">
        <v>32</v>
      </c>
      <c r="F65" s="217"/>
      <c r="G65" s="453"/>
      <c r="H65" s="454"/>
      <c r="I65" s="14"/>
      <c r="J65" s="56"/>
      <c r="K65" s="14"/>
      <c r="L65" s="14"/>
      <c r="M65" s="14"/>
      <c r="N65" s="14"/>
      <c r="O65" s="14"/>
      <c r="P65" s="14"/>
      <c r="Q65" s="14"/>
      <c r="R65" s="14"/>
      <c r="S65" s="14"/>
      <c r="T65" s="14"/>
      <c r="U65" s="14"/>
      <c r="V65" s="14"/>
      <c r="W65" s="14"/>
      <c r="X65" s="14"/>
      <c r="Y65" s="14"/>
      <c r="Z65" s="14"/>
      <c r="AA65" s="14"/>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row>
    <row r="66" spans="2:70">
      <c r="B66" s="229" t="str">
        <f>IF(E64="N/A","0","1")</f>
        <v>1</v>
      </c>
      <c r="C66" s="228" t="s">
        <v>145</v>
      </c>
      <c r="D66" s="134" t="s">
        <v>121</v>
      </c>
      <c r="E66" s="217" t="s">
        <v>32</v>
      </c>
      <c r="F66" s="217"/>
      <c r="G66" s="453" t="s">
        <v>146</v>
      </c>
      <c r="H66" s="454"/>
      <c r="I66" s="14"/>
      <c r="J66" s="56"/>
      <c r="K66" s="14"/>
      <c r="L66" s="14"/>
      <c r="M66" s="14"/>
      <c r="N66" s="14"/>
      <c r="O66" s="14"/>
      <c r="P66" s="14"/>
      <c r="Q66" s="14"/>
      <c r="R66" s="14"/>
      <c r="S66" s="14"/>
      <c r="T66" s="14"/>
      <c r="U66" s="14"/>
      <c r="V66" s="14"/>
      <c r="W66" s="14"/>
      <c r="X66" s="14"/>
      <c r="Y66" s="14"/>
      <c r="Z66" s="14"/>
      <c r="AA66" s="14"/>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row>
    <row r="67" spans="2:70" ht="14.45" customHeight="1">
      <c r="B67" s="211">
        <v>2.6</v>
      </c>
      <c r="C67" s="478" t="s">
        <v>147</v>
      </c>
      <c r="D67" s="479"/>
      <c r="E67" s="67"/>
      <c r="F67" s="67"/>
      <c r="G67" s="483"/>
      <c r="H67" s="484"/>
      <c r="I67" s="14"/>
      <c r="J67" s="56"/>
      <c r="K67" s="14"/>
      <c r="L67" s="14"/>
      <c r="M67" s="14"/>
      <c r="N67" s="14"/>
      <c r="O67" s="14"/>
      <c r="P67" s="14"/>
      <c r="Q67" s="14"/>
      <c r="R67" s="14"/>
      <c r="S67" s="14"/>
      <c r="T67" s="14"/>
      <c r="U67" s="14"/>
      <c r="V67" s="14"/>
      <c r="W67" s="14"/>
      <c r="X67" s="14"/>
      <c r="Y67" s="14"/>
      <c r="Z67" s="14"/>
      <c r="AA67" s="14"/>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row>
    <row r="68" spans="2:70">
      <c r="B68" s="227">
        <f>COUNTIF(E68,"X")+COUNTIF(E68,"n/a")</f>
        <v>1</v>
      </c>
      <c r="C68" s="230" t="s">
        <v>148</v>
      </c>
      <c r="D68" s="216" t="s">
        <v>120</v>
      </c>
      <c r="E68" s="217" t="s">
        <v>32</v>
      </c>
      <c r="F68" s="217"/>
      <c r="G68" s="453"/>
      <c r="H68" s="454"/>
      <c r="I68" s="14"/>
      <c r="J68" s="56"/>
      <c r="K68" s="14"/>
      <c r="L68" s="14"/>
      <c r="M68" s="14"/>
      <c r="N68" s="14"/>
      <c r="O68" s="14"/>
      <c r="P68" s="14"/>
      <c r="Q68" s="14"/>
      <c r="R68" s="14"/>
      <c r="S68" s="14"/>
      <c r="T68" s="14"/>
      <c r="U68" s="14"/>
      <c r="V68" s="14"/>
      <c r="W68" s="14"/>
      <c r="X68" s="14"/>
      <c r="Y68" s="14"/>
      <c r="Z68" s="14"/>
      <c r="AA68" s="14"/>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2:70">
      <c r="B69" s="229" t="str">
        <f>IF(E67="N/A","0","1")</f>
        <v>1</v>
      </c>
      <c r="C69" s="228" t="s">
        <v>149</v>
      </c>
      <c r="D69" s="134" t="s">
        <v>121</v>
      </c>
      <c r="E69" s="217" t="s">
        <v>32</v>
      </c>
      <c r="F69" s="217"/>
      <c r="G69" s="453" t="s">
        <v>150</v>
      </c>
      <c r="H69" s="454"/>
      <c r="I69" s="14"/>
      <c r="J69" s="56"/>
      <c r="K69" s="14"/>
      <c r="L69" s="14"/>
      <c r="M69" s="14"/>
      <c r="N69" s="14"/>
      <c r="O69" s="14"/>
      <c r="P69" s="14"/>
      <c r="Q69" s="14"/>
      <c r="R69" s="14"/>
      <c r="S69" s="14"/>
      <c r="T69" s="14"/>
      <c r="U69" s="14"/>
      <c r="V69" s="14"/>
      <c r="W69" s="14"/>
      <c r="X69" s="14"/>
      <c r="Y69" s="14"/>
      <c r="Z69" s="14"/>
      <c r="AA69" s="14"/>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row>
    <row r="70" spans="2:70" ht="14.45" customHeight="1">
      <c r="B70" s="211">
        <v>2.8</v>
      </c>
      <c r="C70" s="478" t="s">
        <v>151</v>
      </c>
      <c r="D70" s="479"/>
      <c r="E70" s="67"/>
      <c r="F70" s="67"/>
      <c r="G70" s="483"/>
      <c r="H70" s="484"/>
      <c r="I70" s="14"/>
      <c r="J70" s="56"/>
      <c r="K70" s="14"/>
      <c r="L70" s="14"/>
      <c r="M70" s="14"/>
      <c r="N70" s="14"/>
      <c r="O70" s="14"/>
      <c r="P70" s="14"/>
      <c r="Q70" s="14"/>
      <c r="R70" s="14"/>
      <c r="S70" s="14"/>
      <c r="T70" s="14"/>
      <c r="U70" s="14"/>
      <c r="V70" s="14"/>
      <c r="W70" s="14"/>
      <c r="X70" s="14"/>
      <c r="Y70" s="14"/>
      <c r="Z70" s="14"/>
      <c r="AA70" s="14"/>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row>
    <row r="71" spans="2:70">
      <c r="B71" s="227">
        <f>COUNTIF(E71,"X")+COUNTIF(E71,"n/a")</f>
        <v>1</v>
      </c>
      <c r="C71" s="230" t="s">
        <v>152</v>
      </c>
      <c r="D71" s="216" t="s">
        <v>120</v>
      </c>
      <c r="E71" s="217" t="s">
        <v>57</v>
      </c>
      <c r="F71" s="217"/>
      <c r="G71" s="453"/>
      <c r="H71" s="454"/>
      <c r="I71" s="14"/>
      <c r="J71" s="56"/>
      <c r="K71" s="14"/>
      <c r="L71" s="14"/>
      <c r="M71" s="14"/>
      <c r="N71" s="14"/>
      <c r="O71" s="14"/>
      <c r="P71" s="14"/>
      <c r="Q71" s="14"/>
      <c r="R71" s="14"/>
      <c r="S71" s="14"/>
      <c r="T71" s="14"/>
      <c r="U71" s="14"/>
      <c r="V71" s="14"/>
      <c r="W71" s="14"/>
      <c r="X71" s="14"/>
      <c r="Y71" s="14"/>
      <c r="Z71" s="14"/>
      <c r="AA71" s="14"/>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row>
    <row r="72" spans="2:70">
      <c r="B72" s="229" t="str">
        <f>IF(E70="N/A","0","1")</f>
        <v>1</v>
      </c>
      <c r="C72" s="228" t="s">
        <v>153</v>
      </c>
      <c r="D72" s="134" t="s">
        <v>121</v>
      </c>
      <c r="E72" s="217" t="s">
        <v>57</v>
      </c>
      <c r="F72" s="217"/>
      <c r="G72" s="453"/>
      <c r="H72" s="454"/>
      <c r="I72" s="14"/>
      <c r="J72" s="56"/>
      <c r="K72" s="14"/>
      <c r="L72" s="14"/>
      <c r="M72" s="14"/>
      <c r="N72" s="14"/>
      <c r="O72" s="14"/>
      <c r="P72" s="14"/>
      <c r="Q72" s="14"/>
      <c r="R72" s="14"/>
      <c r="S72" s="14"/>
      <c r="T72" s="14"/>
      <c r="U72" s="14"/>
      <c r="V72" s="14"/>
      <c r="W72" s="14"/>
      <c r="X72" s="14"/>
      <c r="Y72" s="14"/>
      <c r="Z72" s="14"/>
      <c r="AA72" s="14"/>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row>
    <row r="73" spans="2:70" ht="14.45" customHeight="1">
      <c r="B73" s="211">
        <v>2.9</v>
      </c>
      <c r="C73" s="478" t="s">
        <v>154</v>
      </c>
      <c r="D73" s="479"/>
      <c r="E73" s="67"/>
      <c r="F73" s="67"/>
      <c r="G73" s="483"/>
      <c r="H73" s="484"/>
      <c r="I73" s="14"/>
      <c r="J73" s="56"/>
      <c r="K73" s="14"/>
      <c r="L73" s="14"/>
      <c r="M73" s="14"/>
      <c r="N73" s="14"/>
      <c r="O73" s="14"/>
      <c r="P73" s="14"/>
      <c r="Q73" s="14"/>
      <c r="R73" s="14"/>
      <c r="S73" s="14"/>
      <c r="T73" s="14"/>
      <c r="U73" s="14"/>
      <c r="V73" s="14"/>
      <c r="W73" s="14"/>
      <c r="X73" s="14"/>
      <c r="Y73" s="14"/>
      <c r="Z73" s="14"/>
      <c r="AA73" s="14"/>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row>
    <row r="74" spans="2:70" ht="27.6">
      <c r="B74" s="227">
        <f>COUNTIF(E74,"X")+COUNTIF(E74,"n/a")</f>
        <v>1</v>
      </c>
      <c r="C74" s="216" t="s">
        <v>155</v>
      </c>
      <c r="D74" s="216" t="s">
        <v>156</v>
      </c>
      <c r="E74" s="217" t="s">
        <v>57</v>
      </c>
      <c r="F74" s="217"/>
      <c r="G74" s="453" t="s">
        <v>68</v>
      </c>
      <c r="H74" s="454"/>
      <c r="I74" s="14"/>
      <c r="J74" s="56"/>
      <c r="K74" s="14"/>
      <c r="L74" s="14"/>
      <c r="M74" s="14"/>
      <c r="N74" s="14"/>
      <c r="O74" s="14"/>
      <c r="P74" s="14"/>
      <c r="Q74" s="14"/>
      <c r="R74" s="14"/>
      <c r="S74" s="14"/>
      <c r="T74" s="14"/>
      <c r="U74" s="14"/>
      <c r="V74" s="14"/>
      <c r="W74" s="14"/>
      <c r="X74" s="14"/>
      <c r="Y74" s="14"/>
      <c r="Z74" s="14"/>
      <c r="AA74" s="14"/>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row>
    <row r="75" spans="2:70">
      <c r="B75" s="229" t="str">
        <f>IF(E73="N/A","0","1")</f>
        <v>1</v>
      </c>
      <c r="C75" s="216" t="s">
        <v>157</v>
      </c>
      <c r="D75" s="216" t="s">
        <v>158</v>
      </c>
      <c r="E75" s="217" t="s">
        <v>57</v>
      </c>
      <c r="F75" s="217"/>
      <c r="G75" s="453" t="s">
        <v>68</v>
      </c>
      <c r="H75" s="454"/>
      <c r="I75" s="14"/>
      <c r="J75" s="56"/>
      <c r="K75" s="14"/>
      <c r="L75" s="14"/>
      <c r="M75" s="14"/>
      <c r="N75" s="14"/>
      <c r="O75" s="14"/>
      <c r="P75" s="14"/>
      <c r="Q75" s="14"/>
      <c r="R75" s="14"/>
      <c r="S75" s="14"/>
      <c r="T75" s="14"/>
      <c r="U75" s="14"/>
      <c r="V75" s="14"/>
      <c r="W75" s="14"/>
      <c r="X75" s="14"/>
      <c r="Y75" s="14"/>
      <c r="Z75" s="14"/>
      <c r="AA75" s="14"/>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row>
    <row r="76" spans="2:70">
      <c r="B76" s="231">
        <v>2.1</v>
      </c>
      <c r="C76" s="478" t="s">
        <v>159</v>
      </c>
      <c r="D76" s="479"/>
      <c r="E76" s="67"/>
      <c r="F76" s="67"/>
      <c r="G76" s="483"/>
      <c r="H76" s="484"/>
      <c r="I76" s="14"/>
      <c r="J76" s="56"/>
      <c r="K76" s="14"/>
      <c r="L76" s="14"/>
      <c r="M76" s="14"/>
      <c r="N76" s="14"/>
      <c r="O76" s="14"/>
      <c r="P76" s="14"/>
      <c r="Q76" s="14"/>
      <c r="R76" s="14"/>
      <c r="S76" s="14"/>
      <c r="T76" s="14"/>
      <c r="U76" s="14"/>
      <c r="V76" s="14"/>
      <c r="W76" s="14"/>
      <c r="X76" s="14"/>
      <c r="Y76" s="14"/>
      <c r="Z76" s="14"/>
      <c r="AA76" s="14"/>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row>
    <row r="77" spans="2:70" ht="27.6">
      <c r="B77" s="227">
        <f>COUNTIF(E77,"X")+COUNTIF(E77,"n/a")</f>
        <v>1</v>
      </c>
      <c r="C77" s="216" t="s">
        <v>160</v>
      </c>
      <c r="D77" s="216" t="s">
        <v>161</v>
      </c>
      <c r="E77" s="232" t="s">
        <v>32</v>
      </c>
      <c r="F77" s="232"/>
      <c r="G77" s="453"/>
      <c r="H77" s="454"/>
      <c r="I77" s="14"/>
      <c r="J77" s="56"/>
      <c r="K77" s="14"/>
      <c r="L77" s="14"/>
      <c r="M77" s="14"/>
      <c r="N77" s="14"/>
      <c r="O77" s="14"/>
      <c r="P77" s="14"/>
      <c r="Q77" s="14"/>
      <c r="R77" s="14"/>
      <c r="S77" s="14"/>
      <c r="T77" s="14"/>
      <c r="U77" s="14"/>
      <c r="V77" s="14"/>
      <c r="W77" s="14"/>
      <c r="X77" s="14"/>
      <c r="Y77" s="14"/>
      <c r="Z77" s="14"/>
      <c r="AA77" s="14"/>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row>
    <row r="78" spans="2:70">
      <c r="B78" s="229" t="str">
        <f>IF(E76="N/A","0","1")</f>
        <v>1</v>
      </c>
      <c r="C78" s="220" t="s">
        <v>162</v>
      </c>
      <c r="D78" s="233" t="s">
        <v>163</v>
      </c>
      <c r="E78" s="234" t="s">
        <v>32</v>
      </c>
      <c r="F78" s="234"/>
      <c r="G78" s="480">
        <v>44986</v>
      </c>
      <c r="H78" s="481"/>
      <c r="I78" s="14"/>
      <c r="J78" s="56"/>
      <c r="K78" s="14"/>
      <c r="L78" s="14"/>
      <c r="M78" s="14"/>
      <c r="N78" s="14"/>
      <c r="O78" s="14"/>
      <c r="P78" s="14"/>
      <c r="Q78" s="14"/>
      <c r="R78" s="14"/>
      <c r="S78" s="14"/>
      <c r="T78" s="14"/>
      <c r="U78" s="14"/>
      <c r="V78" s="14"/>
      <c r="W78" s="14"/>
      <c r="X78" s="14"/>
      <c r="Y78" s="14"/>
      <c r="Z78" s="14"/>
      <c r="AA78" s="14"/>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row>
    <row r="79" spans="2:70">
      <c r="B79" s="235">
        <v>2.11</v>
      </c>
      <c r="C79" s="449" t="s">
        <v>164</v>
      </c>
      <c r="D79" s="449"/>
      <c r="E79" s="15"/>
      <c r="F79" s="15"/>
      <c r="G79" s="464"/>
      <c r="H79" s="465"/>
      <c r="I79" s="14"/>
      <c r="J79" s="56"/>
      <c r="K79" s="14"/>
      <c r="L79" s="14"/>
      <c r="M79" s="14"/>
      <c r="N79" s="14"/>
      <c r="O79" s="14"/>
      <c r="P79" s="14"/>
      <c r="Q79" s="14"/>
      <c r="R79" s="14"/>
      <c r="S79" s="14"/>
      <c r="T79" s="14"/>
      <c r="U79" s="14"/>
      <c r="V79" s="14"/>
      <c r="W79" s="14"/>
      <c r="X79" s="14"/>
      <c r="Y79" s="14"/>
      <c r="Z79" s="14"/>
      <c r="AA79" s="14"/>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row>
    <row r="80" spans="2:70">
      <c r="B80" s="227">
        <f>COUNTIF(E80,"X")+COUNTIF(E80,"n/a")</f>
        <v>1</v>
      </c>
      <c r="C80" s="236" t="s">
        <v>165</v>
      </c>
      <c r="D80" s="236" t="s">
        <v>166</v>
      </c>
      <c r="E80" s="232" t="s">
        <v>57</v>
      </c>
      <c r="F80" s="232"/>
      <c r="G80" s="453"/>
      <c r="H80" s="454"/>
      <c r="I80" s="14"/>
      <c r="J80" s="56"/>
      <c r="K80" s="14"/>
      <c r="L80" s="14"/>
      <c r="M80" s="14"/>
      <c r="N80" s="14"/>
      <c r="O80" s="14"/>
      <c r="P80" s="14"/>
      <c r="Q80" s="14"/>
      <c r="R80" s="14"/>
      <c r="S80" s="14"/>
      <c r="T80" s="14"/>
      <c r="U80" s="14"/>
      <c r="V80" s="14"/>
      <c r="W80" s="14"/>
      <c r="X80" s="14"/>
      <c r="Y80" s="14"/>
      <c r="Z80" s="14"/>
      <c r="AA80" s="14"/>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row>
    <row r="81" spans="2:70">
      <c r="B81" s="229">
        <v>1</v>
      </c>
      <c r="C81" s="233" t="s">
        <v>167</v>
      </c>
      <c r="D81" s="233" t="s">
        <v>168</v>
      </c>
      <c r="E81" s="221" t="s">
        <v>57</v>
      </c>
      <c r="F81" s="234"/>
      <c r="G81" s="482"/>
      <c r="H81" s="481"/>
      <c r="I81" s="14"/>
      <c r="J81" s="56"/>
      <c r="K81" s="14"/>
      <c r="L81" s="14"/>
      <c r="M81" s="14"/>
      <c r="N81" s="14"/>
      <c r="O81" s="14"/>
      <c r="P81" s="14"/>
      <c r="Q81" s="14"/>
      <c r="R81" s="14"/>
      <c r="S81" s="14"/>
      <c r="T81" s="14"/>
      <c r="U81" s="14"/>
      <c r="V81" s="14"/>
      <c r="W81" s="14"/>
      <c r="X81" s="14"/>
      <c r="Y81" s="14"/>
      <c r="Z81" s="14"/>
      <c r="AA81" s="14"/>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row>
    <row r="82" spans="2:70" ht="14.45" customHeight="1">
      <c r="B82" s="235">
        <v>2.12</v>
      </c>
      <c r="C82" s="449" t="s">
        <v>169</v>
      </c>
      <c r="D82" s="449"/>
      <c r="E82" s="15"/>
      <c r="F82" s="584"/>
      <c r="G82" s="466"/>
      <c r="H82" s="465"/>
      <c r="I82" s="14"/>
      <c r="J82" s="56"/>
      <c r="K82" s="14"/>
      <c r="L82" s="14"/>
      <c r="M82" s="14"/>
      <c r="N82" s="14"/>
      <c r="O82" s="14"/>
      <c r="P82" s="14"/>
      <c r="Q82" s="14"/>
      <c r="R82" s="14"/>
      <c r="S82" s="14"/>
      <c r="T82" s="14"/>
      <c r="U82" s="14"/>
      <c r="V82" s="14"/>
      <c r="W82" s="14"/>
      <c r="X82" s="14"/>
      <c r="Y82" s="14"/>
      <c r="Z82" s="14"/>
      <c r="AA82" s="14"/>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row>
    <row r="83" spans="2:70" ht="70.150000000000006" customHeight="1">
      <c r="B83" s="476">
        <f>COUNTIF(E84,"X")+COUNTIF(E84,"n/a")</f>
        <v>1</v>
      </c>
      <c r="C83" s="233" t="s">
        <v>170</v>
      </c>
      <c r="D83" s="220" t="s">
        <v>171</v>
      </c>
      <c r="E83" s="221" t="s">
        <v>32</v>
      </c>
      <c r="F83" s="234"/>
      <c r="G83" s="482" t="s">
        <v>172</v>
      </c>
      <c r="H83" s="481"/>
      <c r="I83" s="14"/>
      <c r="J83" s="56"/>
      <c r="K83" s="14"/>
      <c r="L83" s="14"/>
      <c r="M83" s="14"/>
      <c r="N83" s="14"/>
      <c r="O83" s="14"/>
      <c r="P83" s="14"/>
      <c r="Q83" s="14"/>
      <c r="R83" s="14"/>
      <c r="S83" s="14"/>
      <c r="T83" s="14"/>
      <c r="U83" s="14"/>
      <c r="V83" s="14"/>
      <c r="W83" s="14"/>
      <c r="X83" s="14"/>
      <c r="Y83" s="14"/>
      <c r="Z83" s="14"/>
      <c r="AA83" s="14"/>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row>
    <row r="84" spans="2:70" ht="26.45" customHeight="1">
      <c r="B84" s="477"/>
      <c r="C84" s="236" t="s">
        <v>173</v>
      </c>
      <c r="D84" s="216" t="s">
        <v>174</v>
      </c>
      <c r="E84" s="217" t="s">
        <v>57</v>
      </c>
      <c r="F84" s="232"/>
      <c r="G84" s="463" t="s">
        <v>175</v>
      </c>
      <c r="H84" s="456"/>
      <c r="I84" s="14"/>
      <c r="J84" s="56"/>
      <c r="K84" s="14"/>
      <c r="L84" s="14"/>
      <c r="M84" s="14"/>
      <c r="N84" s="14"/>
      <c r="O84" s="14"/>
      <c r="P84" s="14"/>
      <c r="Q84" s="14"/>
      <c r="R84" s="14"/>
      <c r="S84" s="14"/>
      <c r="T84" s="14"/>
      <c r="U84" s="14"/>
      <c r="V84" s="14"/>
      <c r="W84" s="14"/>
      <c r="X84" s="14"/>
      <c r="Y84" s="14"/>
      <c r="Z84" s="14"/>
      <c r="AA84" s="14"/>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row>
    <row r="85" spans="2:70">
      <c r="B85" s="229">
        <v>1</v>
      </c>
      <c r="C85" s="233" t="s">
        <v>176</v>
      </c>
      <c r="D85" s="220" t="s">
        <v>177</v>
      </c>
      <c r="E85" s="221" t="s">
        <v>57</v>
      </c>
      <c r="F85" s="234"/>
      <c r="G85" s="482"/>
      <c r="H85" s="481"/>
      <c r="I85" s="14"/>
      <c r="J85" s="56"/>
      <c r="K85" s="14"/>
      <c r="L85" s="14"/>
      <c r="M85" s="14"/>
      <c r="N85" s="14"/>
      <c r="O85" s="14"/>
      <c r="P85" s="14"/>
      <c r="Q85" s="14"/>
      <c r="R85" s="14"/>
      <c r="S85" s="14"/>
      <c r="T85" s="14"/>
      <c r="U85" s="14"/>
      <c r="V85" s="14"/>
      <c r="W85" s="14"/>
      <c r="X85" s="14"/>
      <c r="Y85" s="14"/>
      <c r="Z85" s="14"/>
      <c r="AA85" s="14"/>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row>
    <row r="86" spans="2:70" ht="14.45" customHeight="1">
      <c r="B86" s="235">
        <v>2.13</v>
      </c>
      <c r="C86" s="449" t="s">
        <v>178</v>
      </c>
      <c r="D86" s="449"/>
      <c r="E86" s="15"/>
      <c r="F86" s="584"/>
      <c r="G86" s="466"/>
      <c r="H86" s="465"/>
      <c r="I86" s="14"/>
      <c r="J86" s="56"/>
      <c r="K86" s="14"/>
      <c r="L86" s="14"/>
      <c r="M86" s="14"/>
      <c r="N86" s="14"/>
      <c r="O86" s="14"/>
      <c r="P86" s="14"/>
      <c r="Q86" s="14"/>
      <c r="R86" s="14"/>
      <c r="S86" s="14"/>
      <c r="T86" s="14"/>
      <c r="U86" s="14"/>
      <c r="V86" s="14"/>
      <c r="W86" s="14"/>
      <c r="X86" s="14"/>
      <c r="Y86" s="14"/>
      <c r="Z86" s="14"/>
      <c r="AA86" s="14"/>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row>
    <row r="87" spans="2:70" ht="27.6">
      <c r="B87" s="476">
        <f>COUNTIF(E87:E89,"X")+COUNTIF(E87:E89,"n/a")</f>
        <v>3</v>
      </c>
      <c r="C87" s="237" t="s">
        <v>179</v>
      </c>
      <c r="D87" s="238" t="s">
        <v>180</v>
      </c>
      <c r="E87" s="217" t="s">
        <v>32</v>
      </c>
      <c r="F87" s="232"/>
      <c r="G87" s="453"/>
      <c r="H87" s="454"/>
      <c r="I87" s="14"/>
      <c r="J87" s="56"/>
      <c r="K87" s="14"/>
      <c r="L87" s="14"/>
      <c r="M87" s="14"/>
      <c r="N87" s="14"/>
      <c r="O87" s="14"/>
      <c r="P87" s="14"/>
      <c r="Q87" s="14"/>
      <c r="R87" s="14"/>
      <c r="S87" s="14"/>
      <c r="T87" s="14"/>
      <c r="U87" s="14"/>
      <c r="V87" s="14"/>
      <c r="W87" s="14"/>
      <c r="X87" s="14"/>
      <c r="Y87" s="14"/>
      <c r="Z87" s="14"/>
      <c r="AA87" s="14"/>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row>
    <row r="88" spans="2:70" ht="27.6">
      <c r="B88" s="477"/>
      <c r="C88" s="237" t="s">
        <v>181</v>
      </c>
      <c r="D88" s="239" t="s">
        <v>182</v>
      </c>
      <c r="E88" s="217" t="s">
        <v>32</v>
      </c>
      <c r="F88" s="232"/>
      <c r="G88" s="453"/>
      <c r="H88" s="454"/>
      <c r="I88" s="14"/>
      <c r="J88" s="56"/>
      <c r="K88" s="14"/>
      <c r="L88" s="14"/>
      <c r="M88" s="14"/>
      <c r="N88" s="14"/>
      <c r="O88" s="14"/>
      <c r="P88" s="14"/>
      <c r="Q88" s="14"/>
      <c r="R88" s="14"/>
      <c r="S88" s="14"/>
      <c r="T88" s="14"/>
      <c r="U88" s="14"/>
      <c r="V88" s="14"/>
      <c r="W88" s="14"/>
      <c r="X88" s="14"/>
      <c r="Y88" s="14"/>
      <c r="Z88" s="14"/>
      <c r="AA88" s="14"/>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row>
    <row r="89" spans="2:70" ht="27.6">
      <c r="B89" s="229" t="str">
        <f>IF(E86="N/A","0","3")</f>
        <v>3</v>
      </c>
      <c r="C89" s="237" t="s">
        <v>183</v>
      </c>
      <c r="D89" s="239" t="s">
        <v>184</v>
      </c>
      <c r="E89" s="218" t="s">
        <v>32</v>
      </c>
      <c r="F89" s="240"/>
      <c r="G89" s="463"/>
      <c r="H89" s="456"/>
      <c r="I89" s="14"/>
      <c r="J89" s="56"/>
      <c r="K89" s="14"/>
      <c r="L89" s="14"/>
      <c r="M89" s="14"/>
      <c r="N89" s="14"/>
      <c r="O89" s="14"/>
      <c r="P89" s="14"/>
      <c r="Q89" s="14"/>
      <c r="R89" s="14"/>
      <c r="S89" s="14"/>
      <c r="T89" s="14"/>
      <c r="U89" s="14"/>
      <c r="V89" s="14"/>
      <c r="W89" s="14"/>
      <c r="X89" s="14"/>
      <c r="Y89" s="14"/>
      <c r="Z89" s="14"/>
      <c r="AA89" s="14"/>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row>
    <row r="90" spans="2:70" ht="14.45" customHeight="1">
      <c r="B90" s="235">
        <v>2.14</v>
      </c>
      <c r="C90" s="449" t="s">
        <v>185</v>
      </c>
      <c r="D90" s="449"/>
      <c r="E90" s="15"/>
      <c r="F90" s="584"/>
      <c r="G90" s="466"/>
      <c r="H90" s="465"/>
      <c r="I90" s="14"/>
      <c r="J90" s="56"/>
      <c r="K90" s="14"/>
      <c r="L90" s="14"/>
      <c r="M90" s="14"/>
      <c r="N90" s="14"/>
      <c r="O90" s="14"/>
      <c r="P90" s="14"/>
      <c r="Q90" s="14"/>
      <c r="R90" s="14"/>
      <c r="S90" s="14"/>
      <c r="T90" s="14"/>
      <c r="U90" s="14"/>
      <c r="V90" s="14"/>
      <c r="W90" s="14"/>
      <c r="X90" s="14"/>
      <c r="Y90" s="14"/>
      <c r="Z90" s="14"/>
      <c r="AA90" s="14"/>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row>
    <row r="91" spans="2:70" ht="27.6">
      <c r="B91" s="476">
        <f>COUNTIF(E91:E92,"X")+COUNTIF(E91:E92,"n/a")</f>
        <v>2</v>
      </c>
      <c r="C91" s="237" t="s">
        <v>186</v>
      </c>
      <c r="D91" s="216" t="s">
        <v>187</v>
      </c>
      <c r="E91" s="232" t="s">
        <v>32</v>
      </c>
      <c r="F91" s="232"/>
      <c r="G91" s="453"/>
      <c r="H91" s="454"/>
      <c r="I91" s="14"/>
      <c r="J91" s="56"/>
      <c r="K91" s="14"/>
      <c r="L91" s="14"/>
      <c r="M91" s="14"/>
      <c r="N91" s="14"/>
      <c r="O91" s="14"/>
      <c r="P91" s="14"/>
      <c r="Q91" s="14"/>
      <c r="R91" s="14"/>
      <c r="S91" s="14"/>
      <c r="T91" s="14"/>
      <c r="U91" s="14"/>
      <c r="V91" s="14"/>
      <c r="W91" s="14"/>
      <c r="X91" s="14"/>
      <c r="Y91" s="14"/>
      <c r="Z91" s="14"/>
      <c r="AA91" s="14"/>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row>
    <row r="92" spans="2:70" ht="27.6">
      <c r="B92" s="477"/>
      <c r="C92" s="237" t="s">
        <v>188</v>
      </c>
      <c r="D92" s="216" t="s">
        <v>189</v>
      </c>
      <c r="E92" s="217" t="s">
        <v>32</v>
      </c>
      <c r="F92" s="217"/>
      <c r="G92" s="453"/>
      <c r="H92" s="454"/>
      <c r="I92" s="14"/>
      <c r="J92" s="56"/>
      <c r="K92" s="14"/>
      <c r="L92" s="14"/>
      <c r="M92" s="14"/>
      <c r="N92" s="14"/>
      <c r="O92" s="14"/>
      <c r="P92" s="14"/>
      <c r="Q92" s="14"/>
      <c r="R92" s="14"/>
      <c r="S92" s="14"/>
      <c r="T92" s="14"/>
      <c r="U92" s="14"/>
      <c r="V92" s="14"/>
      <c r="W92" s="14"/>
      <c r="X92" s="14"/>
      <c r="Y92" s="14"/>
      <c r="Z92" s="14"/>
      <c r="AA92" s="14"/>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row>
    <row r="93" spans="2:70" ht="17.45">
      <c r="B93" s="476" t="str">
        <f>IF(E90="N/A","0","2")</f>
        <v>2</v>
      </c>
      <c r="C93" s="241" t="s">
        <v>190</v>
      </c>
      <c r="D93" s="220" t="s">
        <v>191</v>
      </c>
      <c r="E93" s="221" t="s">
        <v>32</v>
      </c>
      <c r="F93" s="221"/>
      <c r="G93" s="461">
        <v>45597</v>
      </c>
      <c r="H93" s="462"/>
      <c r="I93" s="19"/>
      <c r="J93" s="58"/>
      <c r="K93" s="19"/>
      <c r="L93" s="19"/>
      <c r="M93" s="19"/>
      <c r="N93" s="19"/>
      <c r="O93" s="19"/>
      <c r="P93" s="19"/>
      <c r="Q93" s="19"/>
      <c r="R93" s="19"/>
      <c r="S93" s="19"/>
      <c r="T93" s="19"/>
      <c r="U93" s="19"/>
      <c r="V93" s="19"/>
      <c r="W93" s="19"/>
      <c r="X93" s="19"/>
      <c r="Y93" s="19"/>
      <c r="Z93" s="19"/>
      <c r="AA93" s="19"/>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row>
    <row r="94" spans="2:70">
      <c r="B94" s="477"/>
      <c r="C94" s="241" t="s">
        <v>192</v>
      </c>
      <c r="D94" s="220" t="s">
        <v>193</v>
      </c>
      <c r="E94" s="221" t="s">
        <v>32</v>
      </c>
      <c r="F94" s="221"/>
      <c r="G94" s="461">
        <v>45474</v>
      </c>
      <c r="H94" s="462"/>
      <c r="I94" s="14"/>
      <c r="J94" s="56"/>
      <c r="K94" s="14"/>
      <c r="L94" s="14"/>
      <c r="M94" s="14"/>
      <c r="N94" s="14"/>
      <c r="O94" s="14"/>
      <c r="P94" s="14"/>
      <c r="Q94" s="14"/>
      <c r="R94" s="14"/>
      <c r="S94" s="14"/>
      <c r="T94" s="14"/>
      <c r="U94" s="14"/>
      <c r="V94" s="14"/>
      <c r="W94" s="14"/>
      <c r="X94" s="14"/>
      <c r="Y94" s="14"/>
      <c r="Z94" s="14"/>
      <c r="AA94" s="14"/>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row>
    <row r="95" spans="2:70">
      <c r="B95" s="242"/>
      <c r="C95" s="84"/>
      <c r="D95" s="84"/>
      <c r="E95" s="243"/>
      <c r="F95" s="243"/>
      <c r="G95" s="453"/>
      <c r="H95" s="454"/>
      <c r="I95" s="14"/>
      <c r="J95" s="56"/>
      <c r="K95" s="14"/>
      <c r="L95" s="14"/>
      <c r="M95" s="14"/>
      <c r="N95" s="14"/>
      <c r="O95" s="14"/>
      <c r="P95" s="14"/>
      <c r="Q95" s="14"/>
      <c r="R95" s="14"/>
      <c r="S95" s="14"/>
      <c r="T95" s="14"/>
      <c r="U95" s="14"/>
      <c r="V95" s="14"/>
      <c r="W95" s="14"/>
      <c r="X95" s="14"/>
      <c r="Y95" s="14"/>
      <c r="Z95" s="14"/>
      <c r="AA95" s="14"/>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row>
    <row r="96" spans="2:70" ht="18" customHeight="1">
      <c r="B96" s="244">
        <v>3</v>
      </c>
      <c r="C96" s="450" t="s">
        <v>194</v>
      </c>
      <c r="D96" s="451"/>
      <c r="E96" s="451"/>
      <c r="F96" s="452"/>
      <c r="G96" s="585"/>
      <c r="H96" s="457"/>
      <c r="I96" s="14"/>
      <c r="J96" s="56"/>
      <c r="K96" s="14"/>
      <c r="L96" s="14"/>
      <c r="M96" s="14"/>
      <c r="N96" s="14"/>
      <c r="O96" s="14"/>
      <c r="P96" s="14"/>
      <c r="Q96" s="14"/>
      <c r="R96" s="14"/>
      <c r="S96" s="14"/>
      <c r="T96" s="14"/>
      <c r="U96" s="14"/>
      <c r="V96" s="14"/>
      <c r="W96" s="14"/>
      <c r="X96" s="14"/>
      <c r="Y96" s="14"/>
      <c r="Z96" s="14"/>
      <c r="AA96" s="14"/>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row>
    <row r="97" spans="2:73">
      <c r="B97" s="242"/>
      <c r="C97" s="84"/>
      <c r="D97" s="84"/>
      <c r="E97" s="243"/>
      <c r="F97" s="243"/>
      <c r="G97" s="453"/>
      <c r="H97" s="454"/>
      <c r="I97" s="14"/>
      <c r="J97" s="56"/>
      <c r="K97" s="14"/>
      <c r="L97" s="14"/>
      <c r="M97" s="14"/>
      <c r="N97" s="14"/>
      <c r="O97" s="14"/>
      <c r="P97" s="14"/>
      <c r="Q97" s="14"/>
      <c r="R97" s="14"/>
      <c r="S97" s="14"/>
      <c r="T97" s="14"/>
      <c r="U97" s="14"/>
      <c r="V97" s="14"/>
      <c r="W97" s="14"/>
      <c r="X97" s="14"/>
      <c r="Y97" s="14"/>
      <c r="Z97" s="14"/>
      <c r="AA97" s="14"/>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row>
    <row r="98" spans="2:73" ht="18">
      <c r="B98" s="245">
        <v>3.1</v>
      </c>
      <c r="C98" s="458" t="s">
        <v>195</v>
      </c>
      <c r="D98" s="458"/>
      <c r="E98" s="246" t="s">
        <v>29</v>
      </c>
      <c r="F98" s="246" t="s">
        <v>30</v>
      </c>
      <c r="G98" s="459"/>
      <c r="H98" s="460"/>
      <c r="I98" s="14"/>
      <c r="J98" s="56"/>
      <c r="K98" s="14"/>
      <c r="L98" s="14"/>
      <c r="M98" s="14"/>
      <c r="N98" s="14"/>
      <c r="O98" s="14"/>
      <c r="P98" s="14"/>
      <c r="Q98" s="14"/>
      <c r="R98" s="14"/>
      <c r="S98" s="14"/>
      <c r="T98" s="14"/>
      <c r="U98" s="14"/>
      <c r="V98" s="14"/>
      <c r="W98" s="14"/>
      <c r="X98" s="14"/>
      <c r="Y98" s="14"/>
      <c r="Z98" s="14"/>
      <c r="AA98" s="14"/>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row>
    <row r="99" spans="2:73" ht="24" customHeight="1">
      <c r="B99" s="227">
        <f>COUNTIF(E99:E100,"X")+COUNTIF(E99:E100,"n/a")</f>
        <v>2</v>
      </c>
      <c r="C99" s="236" t="s">
        <v>196</v>
      </c>
      <c r="D99" s="236" t="s">
        <v>197</v>
      </c>
      <c r="E99" s="217" t="s">
        <v>198</v>
      </c>
      <c r="F99" s="217"/>
      <c r="G99" s="455" t="s">
        <v>199</v>
      </c>
      <c r="H99" s="456"/>
      <c r="I99" s="14"/>
      <c r="J99" s="56"/>
      <c r="K99" s="14"/>
      <c r="L99" s="14"/>
      <c r="M99" s="14"/>
      <c r="N99" s="14"/>
      <c r="O99" s="14"/>
      <c r="P99" s="14"/>
      <c r="Q99" s="14"/>
      <c r="R99" s="14"/>
      <c r="S99" s="14"/>
      <c r="T99" s="14"/>
      <c r="U99" s="14"/>
      <c r="V99" s="14"/>
      <c r="W99" s="14"/>
      <c r="X99" s="14"/>
      <c r="Y99" s="14"/>
      <c r="Z99" s="14"/>
      <c r="AA99" s="14"/>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row>
    <row r="100" spans="2:73">
      <c r="B100" s="247">
        <v>2</v>
      </c>
      <c r="C100" s="236" t="s">
        <v>200</v>
      </c>
      <c r="D100" s="236" t="s">
        <v>201</v>
      </c>
      <c r="E100" s="217" t="s">
        <v>198</v>
      </c>
      <c r="F100" s="217"/>
      <c r="G100" s="453"/>
      <c r="H100" s="454"/>
      <c r="I100" s="14"/>
      <c r="J100" s="56"/>
      <c r="K100" s="14"/>
      <c r="L100" s="14"/>
      <c r="M100" s="14"/>
      <c r="N100" s="14"/>
      <c r="O100" s="14"/>
      <c r="P100" s="14"/>
      <c r="Q100" s="14"/>
      <c r="R100" s="14"/>
      <c r="S100" s="14"/>
      <c r="T100" s="14"/>
      <c r="U100" s="14"/>
      <c r="V100" s="14"/>
      <c r="W100" s="14"/>
      <c r="X100" s="14"/>
      <c r="Y100" s="14"/>
      <c r="Z100" s="14"/>
      <c r="AA100" s="14"/>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row>
    <row r="101" spans="2:73">
      <c r="B101" s="248"/>
      <c r="C101" s="249"/>
      <c r="D101" s="249"/>
      <c r="E101" s="243"/>
      <c r="F101" s="243"/>
      <c r="G101" s="453"/>
      <c r="H101" s="454"/>
      <c r="I101" s="14"/>
      <c r="J101" s="56"/>
      <c r="K101" s="14"/>
      <c r="L101" s="14"/>
      <c r="M101" s="14"/>
      <c r="N101" s="14"/>
      <c r="O101" s="14"/>
      <c r="P101" s="14"/>
      <c r="Q101" s="14"/>
      <c r="R101" s="14"/>
      <c r="S101" s="14"/>
      <c r="T101" s="14"/>
      <c r="U101" s="14"/>
      <c r="V101" s="14"/>
      <c r="W101" s="14"/>
      <c r="X101" s="14"/>
      <c r="Y101" s="14"/>
      <c r="Z101" s="14"/>
      <c r="AA101" s="14"/>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row>
    <row r="102" spans="2:73" ht="18" customHeight="1">
      <c r="B102" s="244">
        <v>4</v>
      </c>
      <c r="C102" s="450" t="s">
        <v>202</v>
      </c>
      <c r="D102" s="451"/>
      <c r="E102" s="451"/>
      <c r="F102" s="452"/>
      <c r="G102" s="585"/>
      <c r="H102" s="457"/>
      <c r="I102" s="14"/>
      <c r="J102" s="56"/>
      <c r="K102" s="14"/>
      <c r="L102" s="14"/>
      <c r="M102" s="14"/>
      <c r="N102" s="14"/>
      <c r="O102" s="14"/>
      <c r="P102" s="14"/>
      <c r="Q102" s="14"/>
      <c r="R102" s="14"/>
      <c r="S102" s="14"/>
      <c r="T102" s="14"/>
      <c r="U102" s="14"/>
      <c r="V102" s="14"/>
      <c r="W102" s="14"/>
      <c r="X102" s="14"/>
      <c r="Y102" s="14"/>
      <c r="Z102" s="14"/>
      <c r="AA102" s="14"/>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row>
    <row r="103" spans="2:73" ht="18">
      <c r="B103" s="250"/>
      <c r="C103" s="13"/>
      <c r="D103" s="13"/>
      <c r="E103" s="243"/>
      <c r="F103" s="243"/>
      <c r="G103" s="453"/>
      <c r="H103" s="454"/>
      <c r="I103" s="14"/>
      <c r="J103" s="56"/>
      <c r="K103" s="14"/>
      <c r="L103" s="14"/>
      <c r="M103" s="14"/>
      <c r="N103" s="14"/>
      <c r="O103" s="14"/>
      <c r="P103" s="14"/>
      <c r="Q103" s="14"/>
      <c r="R103" s="14"/>
      <c r="S103" s="14"/>
      <c r="T103" s="14"/>
      <c r="U103" s="14"/>
      <c r="V103" s="14"/>
      <c r="W103" s="14"/>
      <c r="X103" s="14"/>
      <c r="Y103" s="14"/>
      <c r="Z103" s="14"/>
      <c r="AA103" s="14"/>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row>
    <row r="104" spans="2:73" ht="18">
      <c r="B104" s="251">
        <v>4.0999999999999996</v>
      </c>
      <c r="C104" s="473" t="s">
        <v>203</v>
      </c>
      <c r="D104" s="474"/>
      <c r="E104" s="474"/>
      <c r="F104" s="474"/>
      <c r="G104" s="450" t="s">
        <v>204</v>
      </c>
      <c r="H104" s="475"/>
      <c r="I104" s="17"/>
      <c r="J104" s="55"/>
      <c r="K104" s="17"/>
      <c r="L104" s="17"/>
      <c r="M104" s="17"/>
      <c r="N104" s="17"/>
      <c r="O104" s="17"/>
      <c r="P104" s="17"/>
      <c r="Q104" s="17"/>
      <c r="R104" s="17"/>
      <c r="S104" s="17"/>
      <c r="T104" s="17"/>
      <c r="U104" s="17"/>
      <c r="V104" s="17"/>
      <c r="W104" s="17"/>
      <c r="X104" s="17"/>
      <c r="Y104" s="17"/>
      <c r="Z104" s="17"/>
      <c r="AA104" s="17"/>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8"/>
    </row>
    <row r="105" spans="2:73">
      <c r="B105" s="252">
        <v>1</v>
      </c>
      <c r="C105" s="453" t="s">
        <v>68</v>
      </c>
      <c r="D105" s="469"/>
      <c r="E105" s="469"/>
      <c r="F105" s="470"/>
      <c r="G105" s="453"/>
      <c r="H105" s="454"/>
      <c r="I105" s="17"/>
      <c r="J105" s="55"/>
      <c r="K105" s="17"/>
      <c r="L105" s="17"/>
      <c r="M105" s="17"/>
      <c r="N105" s="17"/>
      <c r="O105" s="17"/>
      <c r="P105" s="17"/>
      <c r="Q105" s="17"/>
      <c r="R105" s="17"/>
      <c r="S105" s="17"/>
      <c r="T105" s="17"/>
      <c r="U105" s="17"/>
      <c r="V105" s="17"/>
      <c r="W105" s="17"/>
      <c r="X105" s="17"/>
      <c r="Y105" s="17"/>
      <c r="Z105" s="17"/>
      <c r="AA105" s="17"/>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8"/>
    </row>
    <row r="106" spans="2:73">
      <c r="B106" s="252">
        <v>2</v>
      </c>
      <c r="C106" s="453"/>
      <c r="D106" s="469"/>
      <c r="E106" s="469"/>
      <c r="F106" s="470"/>
      <c r="G106" s="453"/>
      <c r="H106" s="454"/>
      <c r="I106" s="17"/>
      <c r="J106" s="55"/>
      <c r="K106" s="17"/>
      <c r="L106" s="17"/>
      <c r="M106" s="17"/>
      <c r="N106" s="17"/>
      <c r="O106" s="17"/>
      <c r="P106" s="17"/>
      <c r="Q106" s="17"/>
      <c r="R106" s="17"/>
      <c r="S106" s="17"/>
      <c r="T106" s="17"/>
      <c r="U106" s="17"/>
      <c r="V106" s="17"/>
      <c r="W106" s="17"/>
      <c r="X106" s="17"/>
      <c r="Y106" s="17"/>
      <c r="Z106" s="17"/>
      <c r="AA106" s="17"/>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8"/>
    </row>
    <row r="107" spans="2:73">
      <c r="B107" s="252">
        <v>3</v>
      </c>
      <c r="C107" s="453"/>
      <c r="D107" s="469"/>
      <c r="E107" s="469"/>
      <c r="F107" s="470"/>
      <c r="G107" s="453"/>
      <c r="H107" s="454"/>
      <c r="I107" s="17"/>
      <c r="J107" s="55"/>
      <c r="K107" s="17"/>
      <c r="L107" s="17"/>
      <c r="M107" s="17"/>
      <c r="N107" s="17"/>
      <c r="O107" s="17"/>
      <c r="P107" s="17"/>
      <c r="Q107" s="17"/>
      <c r="R107" s="17"/>
      <c r="S107" s="17"/>
      <c r="T107" s="17"/>
      <c r="U107" s="17"/>
      <c r="V107" s="17"/>
      <c r="W107" s="17"/>
      <c r="X107" s="17"/>
      <c r="Y107" s="17"/>
      <c r="Z107" s="17"/>
      <c r="AA107" s="17"/>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8"/>
    </row>
    <row r="108" spans="2:73">
      <c r="B108" s="252">
        <v>4</v>
      </c>
      <c r="C108" s="453"/>
      <c r="D108" s="469"/>
      <c r="E108" s="469"/>
      <c r="F108" s="470"/>
      <c r="G108" s="453"/>
      <c r="H108" s="454"/>
      <c r="I108" s="16"/>
      <c r="J108" s="59"/>
      <c r="K108" s="16"/>
      <c r="L108" s="16"/>
      <c r="M108" s="16"/>
      <c r="N108" s="16"/>
      <c r="O108" s="16"/>
      <c r="P108" s="16"/>
      <c r="Q108" s="16"/>
      <c r="R108" s="16"/>
      <c r="S108" s="16"/>
      <c r="T108" s="16"/>
      <c r="U108" s="16"/>
      <c r="V108" s="16"/>
      <c r="W108" s="16"/>
      <c r="X108" s="16"/>
      <c r="Y108" s="16"/>
      <c r="Z108" s="16"/>
      <c r="AA108" s="16"/>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row>
    <row r="109" spans="2:73">
      <c r="B109" s="252">
        <v>5</v>
      </c>
      <c r="C109" s="453"/>
      <c r="D109" s="469"/>
      <c r="E109" s="469"/>
      <c r="F109" s="470"/>
      <c r="G109" s="453"/>
      <c r="H109" s="454"/>
      <c r="I109" s="11"/>
      <c r="J109" s="53"/>
      <c r="K109" s="11"/>
      <c r="L109" s="11"/>
      <c r="M109" s="11"/>
      <c r="N109" s="11"/>
      <c r="O109" s="11"/>
      <c r="P109" s="11"/>
      <c r="Q109" s="11"/>
      <c r="R109" s="11"/>
      <c r="S109" s="11"/>
      <c r="T109" s="11"/>
      <c r="U109" s="11"/>
      <c r="V109" s="11"/>
      <c r="W109" s="11"/>
      <c r="X109" s="11"/>
      <c r="Y109" s="11"/>
      <c r="Z109" s="11"/>
      <c r="AA109" s="11"/>
    </row>
    <row r="110" spans="2:73" ht="15" thickBot="1">
      <c r="B110" s="253">
        <v>6</v>
      </c>
      <c r="C110" s="467"/>
      <c r="D110" s="471"/>
      <c r="E110" s="471"/>
      <c r="F110" s="472"/>
      <c r="G110" s="467"/>
      <c r="H110" s="468"/>
      <c r="I110" s="11"/>
      <c r="J110" s="53"/>
      <c r="K110" s="11"/>
      <c r="L110" s="11"/>
      <c r="M110" s="11"/>
      <c r="N110" s="11"/>
      <c r="O110" s="11"/>
      <c r="P110" s="11"/>
      <c r="Q110" s="11"/>
      <c r="R110" s="11"/>
      <c r="S110" s="11"/>
      <c r="T110" s="11"/>
      <c r="U110" s="11"/>
      <c r="V110" s="11"/>
      <c r="W110" s="11"/>
      <c r="X110" s="11"/>
      <c r="Y110" s="11"/>
      <c r="Z110" s="11"/>
      <c r="AA110" s="11"/>
    </row>
    <row r="111" spans="2:73" ht="18">
      <c r="B111" s="12"/>
      <c r="C111" s="13"/>
      <c r="D111" s="13"/>
      <c r="E111" s="11"/>
      <c r="F111" s="11"/>
      <c r="G111" s="11"/>
      <c r="H111" s="11"/>
      <c r="I111" s="11"/>
      <c r="J111" s="53"/>
      <c r="K111" s="11"/>
      <c r="L111" s="11"/>
      <c r="M111" s="11"/>
      <c r="N111" s="11"/>
      <c r="O111" s="11"/>
      <c r="P111" s="11"/>
      <c r="Q111" s="11"/>
      <c r="R111" s="11"/>
      <c r="S111" s="11"/>
      <c r="T111" s="11"/>
      <c r="U111" s="11"/>
      <c r="V111" s="11"/>
      <c r="W111" s="11"/>
      <c r="X111" s="11"/>
      <c r="Y111" s="11"/>
      <c r="Z111" s="11"/>
      <c r="AA111" s="11"/>
    </row>
    <row r="112" spans="2:73">
      <c r="B112" s="11"/>
      <c r="C112" s="11"/>
      <c r="D112" s="11"/>
      <c r="E112" s="11"/>
      <c r="F112" s="11"/>
      <c r="G112" s="11"/>
      <c r="H112" s="11"/>
      <c r="I112" s="11"/>
      <c r="J112" s="53"/>
      <c r="K112" s="11"/>
      <c r="L112" s="11"/>
      <c r="M112" s="11"/>
      <c r="N112" s="11"/>
      <c r="O112" s="11"/>
      <c r="P112" s="11"/>
      <c r="Q112" s="11"/>
      <c r="R112" s="11"/>
      <c r="S112" s="11"/>
      <c r="T112" s="11"/>
      <c r="U112" s="11"/>
      <c r="V112" s="11"/>
      <c r="W112" s="11"/>
      <c r="X112" s="11"/>
      <c r="Y112" s="11"/>
      <c r="Z112" s="11"/>
      <c r="AA112" s="11"/>
    </row>
    <row r="113" spans="2:27">
      <c r="B113" s="11"/>
      <c r="C113" s="11"/>
      <c r="D113" s="11"/>
      <c r="E113" s="11"/>
      <c r="F113" s="11"/>
      <c r="G113" s="11"/>
      <c r="H113" s="11"/>
      <c r="I113" s="11"/>
      <c r="J113" s="53"/>
      <c r="K113" s="11"/>
      <c r="L113" s="11"/>
      <c r="M113" s="11"/>
      <c r="N113" s="11"/>
      <c r="O113" s="11"/>
      <c r="P113" s="11"/>
      <c r="Q113" s="11"/>
      <c r="R113" s="11"/>
      <c r="S113" s="11"/>
      <c r="T113" s="11"/>
      <c r="U113" s="11"/>
      <c r="V113" s="11"/>
      <c r="W113" s="11"/>
      <c r="X113" s="11"/>
      <c r="Y113" s="11"/>
      <c r="Z113" s="11"/>
      <c r="AA113" s="11"/>
    </row>
    <row r="114" spans="2:27">
      <c r="B114" s="11"/>
      <c r="C114" s="11"/>
      <c r="D114" s="11"/>
      <c r="E114" s="11"/>
      <c r="F114" s="11"/>
      <c r="G114" s="11"/>
      <c r="H114" s="11"/>
      <c r="I114" s="11"/>
      <c r="J114" s="53"/>
      <c r="K114" s="11"/>
      <c r="L114" s="11"/>
      <c r="M114" s="11"/>
      <c r="N114" s="11"/>
      <c r="O114" s="11"/>
      <c r="P114" s="11"/>
      <c r="Q114" s="11"/>
      <c r="R114" s="11"/>
      <c r="S114" s="11"/>
      <c r="T114" s="11"/>
      <c r="U114" s="11"/>
      <c r="V114" s="11"/>
      <c r="W114" s="11"/>
      <c r="X114" s="11"/>
      <c r="Y114" s="11"/>
      <c r="Z114" s="11"/>
      <c r="AA114" s="11"/>
    </row>
    <row r="115" spans="2:27">
      <c r="B115" s="11"/>
      <c r="C115" s="11"/>
      <c r="D115" s="11"/>
      <c r="E115" s="11"/>
      <c r="F115" s="11"/>
      <c r="G115" s="11"/>
      <c r="H115" s="11"/>
      <c r="I115" s="11"/>
      <c r="J115" s="53"/>
      <c r="K115" s="11"/>
      <c r="L115" s="11"/>
      <c r="M115" s="11"/>
      <c r="N115" s="11"/>
      <c r="O115" s="11"/>
      <c r="P115" s="11"/>
      <c r="Q115" s="11"/>
      <c r="R115" s="11"/>
      <c r="S115" s="11"/>
      <c r="T115" s="11"/>
      <c r="U115" s="11"/>
      <c r="V115" s="11"/>
      <c r="W115" s="11"/>
      <c r="X115" s="11"/>
      <c r="Y115" s="11"/>
      <c r="Z115" s="11"/>
      <c r="AA115" s="11"/>
    </row>
    <row r="116" spans="2:27">
      <c r="B116" s="11"/>
      <c r="C116" s="11"/>
      <c r="D116" s="11"/>
      <c r="E116" s="11"/>
      <c r="F116" s="11"/>
      <c r="G116" s="11"/>
      <c r="H116" s="11"/>
      <c r="I116" s="11"/>
      <c r="J116" s="53"/>
      <c r="K116" s="11"/>
      <c r="L116" s="11"/>
      <c r="M116" s="11"/>
      <c r="N116" s="11"/>
      <c r="O116" s="11"/>
      <c r="P116" s="11"/>
      <c r="Q116" s="11"/>
      <c r="R116" s="11"/>
      <c r="S116" s="11"/>
      <c r="T116" s="11"/>
      <c r="U116" s="11"/>
      <c r="V116" s="11"/>
      <c r="W116" s="11"/>
      <c r="X116" s="11"/>
      <c r="Y116" s="11"/>
      <c r="Z116" s="11"/>
      <c r="AA116" s="11"/>
    </row>
    <row r="117" spans="2:27">
      <c r="B117" s="11"/>
      <c r="C117" s="11"/>
      <c r="D117" s="11"/>
      <c r="E117" s="11"/>
      <c r="F117" s="11"/>
      <c r="G117" s="11"/>
      <c r="H117" s="11"/>
      <c r="I117" s="11"/>
      <c r="J117" s="53"/>
      <c r="K117" s="11"/>
      <c r="L117" s="11"/>
      <c r="M117" s="11"/>
      <c r="N117" s="11"/>
      <c r="O117" s="11"/>
      <c r="P117" s="11"/>
      <c r="Q117" s="11"/>
      <c r="R117" s="11"/>
      <c r="S117" s="11"/>
      <c r="T117" s="11"/>
      <c r="U117" s="11"/>
      <c r="V117" s="11"/>
      <c r="W117" s="11"/>
      <c r="X117" s="11"/>
      <c r="Y117" s="11"/>
      <c r="Z117" s="11"/>
      <c r="AA117" s="11"/>
    </row>
    <row r="118" spans="2:27">
      <c r="B118" s="11"/>
      <c r="C118" s="11"/>
      <c r="D118" s="11"/>
      <c r="E118" s="11"/>
      <c r="F118" s="11"/>
      <c r="G118" s="11"/>
      <c r="H118" s="11"/>
      <c r="I118" s="11"/>
      <c r="J118" s="53"/>
      <c r="K118" s="11"/>
      <c r="L118" s="11"/>
      <c r="M118" s="11"/>
      <c r="N118" s="11"/>
      <c r="O118" s="11"/>
      <c r="P118" s="11"/>
      <c r="Q118" s="11"/>
      <c r="R118" s="11"/>
      <c r="S118" s="11"/>
      <c r="T118" s="11"/>
      <c r="U118" s="11"/>
      <c r="V118" s="11"/>
      <c r="W118" s="11"/>
      <c r="X118" s="11"/>
      <c r="Y118" s="11"/>
      <c r="Z118" s="11"/>
      <c r="AA118" s="11"/>
    </row>
    <row r="119" spans="2:27">
      <c r="B119" s="11"/>
      <c r="C119" s="11"/>
      <c r="D119" s="11"/>
      <c r="E119" s="11"/>
      <c r="F119" s="11"/>
      <c r="G119" s="11"/>
      <c r="H119" s="11"/>
      <c r="I119" s="11"/>
      <c r="J119" s="53"/>
      <c r="K119" s="11"/>
      <c r="L119" s="11"/>
      <c r="M119" s="11"/>
      <c r="N119" s="11"/>
      <c r="O119" s="11"/>
      <c r="P119" s="11"/>
      <c r="Q119" s="11"/>
      <c r="R119" s="11"/>
      <c r="S119" s="11"/>
      <c r="T119" s="11"/>
      <c r="U119" s="11"/>
      <c r="V119" s="11"/>
      <c r="W119" s="11"/>
      <c r="X119" s="11"/>
      <c r="Y119" s="11"/>
      <c r="Z119" s="11"/>
      <c r="AA119" s="11"/>
    </row>
    <row r="120" spans="2:27">
      <c r="B120" s="11"/>
      <c r="C120" s="11"/>
      <c r="D120" s="11"/>
      <c r="E120" s="11"/>
      <c r="F120" s="11"/>
      <c r="G120" s="11"/>
      <c r="H120" s="11"/>
      <c r="I120" s="11"/>
      <c r="J120" s="53"/>
      <c r="K120" s="11"/>
      <c r="L120" s="11"/>
      <c r="M120" s="11"/>
      <c r="N120" s="11"/>
      <c r="O120" s="11"/>
      <c r="P120" s="11"/>
      <c r="Q120" s="11"/>
      <c r="R120" s="11"/>
      <c r="S120" s="11"/>
      <c r="T120" s="11"/>
      <c r="U120" s="11"/>
      <c r="V120" s="11"/>
      <c r="W120" s="11"/>
      <c r="X120" s="11"/>
      <c r="Y120" s="11"/>
      <c r="Z120" s="11"/>
      <c r="AA120" s="11"/>
    </row>
    <row r="121" spans="2:27">
      <c r="B121" s="11"/>
      <c r="C121" s="11"/>
      <c r="D121" s="11"/>
      <c r="E121" s="11"/>
      <c r="F121" s="11"/>
      <c r="G121" s="11"/>
      <c r="H121" s="11"/>
      <c r="I121" s="11"/>
      <c r="J121" s="53"/>
      <c r="K121" s="11"/>
      <c r="L121" s="11"/>
      <c r="M121" s="11"/>
      <c r="N121" s="11"/>
      <c r="O121" s="11"/>
      <c r="P121" s="11"/>
      <c r="Q121" s="11"/>
      <c r="R121" s="11"/>
      <c r="S121" s="11"/>
      <c r="T121" s="11"/>
      <c r="U121" s="11"/>
      <c r="V121" s="11"/>
      <c r="W121" s="11"/>
      <c r="X121" s="11"/>
      <c r="Y121" s="11"/>
      <c r="Z121" s="11"/>
      <c r="AA121" s="11"/>
    </row>
    <row r="122" spans="2:27">
      <c r="B122" s="11"/>
      <c r="C122" s="11"/>
      <c r="D122" s="11"/>
      <c r="E122" s="11"/>
      <c r="F122" s="11"/>
      <c r="G122" s="11"/>
      <c r="H122" s="11"/>
      <c r="I122" s="11"/>
      <c r="J122" s="53"/>
      <c r="K122" s="11"/>
      <c r="L122" s="11"/>
      <c r="M122" s="11"/>
      <c r="N122" s="11"/>
      <c r="O122" s="11"/>
      <c r="P122" s="11"/>
      <c r="Q122" s="11"/>
      <c r="R122" s="11"/>
      <c r="S122" s="11"/>
      <c r="T122" s="11"/>
      <c r="U122" s="11"/>
      <c r="V122" s="11"/>
      <c r="W122" s="11"/>
      <c r="X122" s="11"/>
      <c r="Y122" s="11"/>
      <c r="Z122" s="11"/>
      <c r="AA122" s="11"/>
    </row>
    <row r="123" spans="2:27">
      <c r="B123" s="11"/>
      <c r="C123" s="11"/>
      <c r="D123" s="11"/>
      <c r="E123" s="11"/>
      <c r="F123" s="11"/>
      <c r="G123" s="11"/>
      <c r="H123" s="11"/>
      <c r="I123" s="11"/>
      <c r="J123" s="53"/>
      <c r="K123" s="11"/>
      <c r="L123" s="11"/>
      <c r="M123" s="11"/>
      <c r="N123" s="11"/>
      <c r="O123" s="11"/>
      <c r="P123" s="11"/>
      <c r="Q123" s="11"/>
      <c r="R123" s="11"/>
      <c r="S123" s="11"/>
      <c r="T123" s="11"/>
      <c r="U123" s="11"/>
      <c r="V123" s="11"/>
      <c r="W123" s="11"/>
      <c r="X123" s="11"/>
      <c r="Y123" s="11"/>
      <c r="Z123" s="11"/>
      <c r="AA123" s="11"/>
    </row>
    <row r="124" spans="2:27">
      <c r="B124" s="11"/>
      <c r="C124" s="11"/>
      <c r="D124" s="11"/>
      <c r="E124" s="11"/>
      <c r="F124" s="11"/>
      <c r="G124" s="11"/>
      <c r="H124" s="11"/>
      <c r="I124" s="11"/>
      <c r="J124" s="53"/>
      <c r="K124" s="11"/>
      <c r="L124" s="11"/>
      <c r="M124" s="11"/>
      <c r="N124" s="11"/>
      <c r="O124" s="11"/>
      <c r="P124" s="11"/>
      <c r="Q124" s="11"/>
      <c r="R124" s="11"/>
      <c r="S124" s="11"/>
      <c r="T124" s="11"/>
      <c r="U124" s="11"/>
      <c r="V124" s="11"/>
      <c r="W124" s="11"/>
      <c r="X124" s="11"/>
      <c r="Y124" s="11"/>
      <c r="Z124" s="11"/>
      <c r="AA124" s="11"/>
    </row>
    <row r="125" spans="2:27">
      <c r="B125" s="11"/>
      <c r="C125" s="11"/>
      <c r="D125" s="11"/>
      <c r="E125" s="11"/>
      <c r="F125" s="11"/>
      <c r="G125" s="11"/>
      <c r="H125" s="11"/>
      <c r="I125" s="11"/>
      <c r="J125" s="53"/>
      <c r="K125" s="11"/>
      <c r="L125" s="11"/>
      <c r="M125" s="11"/>
      <c r="N125" s="11"/>
      <c r="O125" s="11"/>
      <c r="P125" s="11"/>
      <c r="Q125" s="11"/>
      <c r="R125" s="11"/>
      <c r="S125" s="11"/>
      <c r="T125" s="11"/>
      <c r="U125" s="11"/>
      <c r="V125" s="11"/>
      <c r="W125" s="11"/>
      <c r="X125" s="11"/>
      <c r="Y125" s="11"/>
      <c r="Z125" s="11"/>
      <c r="AA125" s="11"/>
    </row>
    <row r="126" spans="2:27">
      <c r="B126" s="11"/>
      <c r="C126" s="11"/>
      <c r="D126" s="11"/>
      <c r="E126" s="11"/>
      <c r="F126" s="11"/>
      <c r="G126" s="11"/>
      <c r="H126" s="11"/>
      <c r="I126" s="11"/>
      <c r="J126" s="53"/>
      <c r="K126" s="11"/>
      <c r="L126" s="11"/>
      <c r="M126" s="11"/>
      <c r="N126" s="11"/>
      <c r="O126" s="11"/>
      <c r="P126" s="11"/>
      <c r="Q126" s="11"/>
      <c r="R126" s="11"/>
      <c r="S126" s="11"/>
      <c r="T126" s="11"/>
      <c r="U126" s="11"/>
      <c r="V126" s="11"/>
      <c r="W126" s="11"/>
      <c r="X126" s="11"/>
      <c r="Y126" s="11"/>
      <c r="Z126" s="11"/>
      <c r="AA126" s="11"/>
    </row>
    <row r="127" spans="2:27">
      <c r="B127" s="11"/>
      <c r="C127" s="11"/>
      <c r="D127" s="11"/>
      <c r="E127" s="11"/>
      <c r="F127" s="11"/>
      <c r="G127" s="11"/>
      <c r="H127" s="11"/>
      <c r="I127" s="11"/>
      <c r="J127" s="53"/>
      <c r="K127" s="11"/>
      <c r="L127" s="11"/>
      <c r="M127" s="11"/>
      <c r="N127" s="11"/>
      <c r="O127" s="11"/>
      <c r="P127" s="11"/>
      <c r="Q127" s="11"/>
      <c r="R127" s="11"/>
      <c r="S127" s="11"/>
      <c r="T127" s="11"/>
      <c r="U127" s="11"/>
      <c r="V127" s="11"/>
      <c r="W127" s="11"/>
      <c r="X127" s="11"/>
      <c r="Y127" s="11"/>
      <c r="Z127" s="11"/>
      <c r="AA127" s="11"/>
    </row>
    <row r="128" spans="2:27">
      <c r="B128" s="11"/>
      <c r="C128" s="11"/>
      <c r="D128" s="11"/>
      <c r="E128" s="11"/>
      <c r="F128" s="11"/>
      <c r="G128" s="11"/>
      <c r="H128" s="11"/>
      <c r="I128" s="11"/>
      <c r="J128" s="53"/>
      <c r="K128" s="11"/>
      <c r="L128" s="11"/>
      <c r="M128" s="11"/>
      <c r="N128" s="11"/>
      <c r="O128" s="11"/>
      <c r="P128" s="11"/>
      <c r="Q128" s="11"/>
      <c r="R128" s="11"/>
      <c r="S128" s="11"/>
      <c r="T128" s="11"/>
      <c r="U128" s="11"/>
      <c r="V128" s="11"/>
      <c r="W128" s="11"/>
      <c r="X128" s="11"/>
      <c r="Y128" s="11"/>
      <c r="Z128" s="11"/>
      <c r="AA128" s="11"/>
    </row>
    <row r="129" spans="2:27">
      <c r="B129" s="11"/>
      <c r="C129" s="11"/>
      <c r="D129" s="11"/>
      <c r="E129" s="11"/>
      <c r="F129" s="11"/>
      <c r="G129" s="11"/>
      <c r="H129" s="11"/>
      <c r="I129" s="11"/>
      <c r="J129" s="53"/>
      <c r="K129" s="11"/>
      <c r="L129" s="11"/>
      <c r="M129" s="11"/>
      <c r="N129" s="11"/>
      <c r="O129" s="11"/>
      <c r="P129" s="11"/>
      <c r="Q129" s="11"/>
      <c r="R129" s="11"/>
      <c r="S129" s="11"/>
      <c r="T129" s="11"/>
      <c r="U129" s="11"/>
      <c r="V129" s="11"/>
      <c r="W129" s="11"/>
      <c r="X129" s="11"/>
      <c r="Y129" s="11"/>
      <c r="Z129" s="11"/>
      <c r="AA129" s="11"/>
    </row>
    <row r="130" spans="2:27">
      <c r="B130" s="11"/>
      <c r="C130" s="11"/>
      <c r="D130" s="11"/>
      <c r="E130" s="11"/>
      <c r="F130" s="11"/>
      <c r="G130" s="11"/>
      <c r="H130" s="11"/>
      <c r="I130" s="11"/>
      <c r="J130" s="53"/>
      <c r="K130" s="11"/>
      <c r="L130" s="11"/>
      <c r="M130" s="11"/>
      <c r="N130" s="11"/>
      <c r="O130" s="11"/>
      <c r="P130" s="11"/>
      <c r="Q130" s="11"/>
      <c r="R130" s="11"/>
      <c r="S130" s="11"/>
      <c r="T130" s="11"/>
      <c r="U130" s="11"/>
      <c r="V130" s="11"/>
      <c r="W130" s="11"/>
      <c r="X130" s="11"/>
      <c r="Y130" s="11"/>
      <c r="Z130" s="11"/>
      <c r="AA130" s="11"/>
    </row>
    <row r="131" spans="2:27">
      <c r="B131" s="11"/>
      <c r="C131" s="11"/>
      <c r="D131" s="11"/>
      <c r="E131" s="11"/>
      <c r="F131" s="11"/>
      <c r="G131" s="11"/>
      <c r="H131" s="11"/>
      <c r="I131" s="11"/>
      <c r="J131" s="53"/>
      <c r="K131" s="11"/>
      <c r="L131" s="11"/>
      <c r="M131" s="11"/>
      <c r="N131" s="11"/>
      <c r="O131" s="11"/>
      <c r="P131" s="11"/>
      <c r="Q131" s="11"/>
      <c r="R131" s="11"/>
      <c r="S131" s="11"/>
      <c r="T131" s="11"/>
      <c r="U131" s="11"/>
      <c r="V131" s="11"/>
      <c r="W131" s="11"/>
      <c r="X131" s="11"/>
      <c r="Y131" s="11"/>
      <c r="Z131" s="11"/>
      <c r="AA131" s="11"/>
    </row>
    <row r="132" spans="2:27">
      <c r="B132" s="11"/>
      <c r="C132" s="11"/>
      <c r="D132" s="11"/>
      <c r="E132" s="11"/>
      <c r="F132" s="11"/>
      <c r="G132" s="11"/>
      <c r="H132" s="11"/>
      <c r="I132" s="11"/>
      <c r="J132" s="53"/>
      <c r="K132" s="11"/>
      <c r="L132" s="11"/>
      <c r="M132" s="11"/>
      <c r="N132" s="11"/>
      <c r="O132" s="11"/>
      <c r="P132" s="11"/>
      <c r="Q132" s="11"/>
      <c r="R132" s="11"/>
      <c r="S132" s="11"/>
      <c r="T132" s="11"/>
      <c r="U132" s="11"/>
      <c r="V132" s="11"/>
      <c r="W132" s="11"/>
      <c r="X132" s="11"/>
      <c r="Y132" s="11"/>
      <c r="Z132" s="11"/>
      <c r="AA132" s="11"/>
    </row>
    <row r="133" spans="2:27">
      <c r="B133" s="11"/>
      <c r="C133" s="11"/>
      <c r="D133" s="11"/>
      <c r="E133" s="11"/>
      <c r="F133" s="11"/>
      <c r="G133" s="11"/>
      <c r="H133" s="11"/>
      <c r="I133" s="11"/>
      <c r="J133" s="53"/>
      <c r="K133" s="11"/>
      <c r="L133" s="11"/>
      <c r="M133" s="11"/>
      <c r="N133" s="11"/>
      <c r="O133" s="11"/>
      <c r="P133" s="11"/>
      <c r="Q133" s="11"/>
      <c r="R133" s="11"/>
      <c r="S133" s="11"/>
      <c r="T133" s="11"/>
      <c r="U133" s="11"/>
      <c r="V133" s="11"/>
      <c r="W133" s="11"/>
      <c r="X133" s="11"/>
      <c r="Y133" s="11"/>
      <c r="Z133" s="11"/>
      <c r="AA133" s="11"/>
    </row>
    <row r="134" spans="2:27">
      <c r="B134" s="11"/>
      <c r="C134" s="11"/>
      <c r="D134" s="11"/>
      <c r="E134" s="11"/>
      <c r="F134" s="11"/>
      <c r="G134" s="11"/>
      <c r="H134" s="11"/>
      <c r="I134" s="11"/>
      <c r="J134" s="53"/>
      <c r="K134" s="11"/>
      <c r="L134" s="11"/>
      <c r="M134" s="11"/>
      <c r="N134" s="11"/>
      <c r="O134" s="11"/>
      <c r="P134" s="11"/>
      <c r="Q134" s="11"/>
      <c r="R134" s="11"/>
      <c r="S134" s="11"/>
      <c r="T134" s="11"/>
      <c r="U134" s="11"/>
      <c r="V134" s="11"/>
      <c r="W134" s="11"/>
      <c r="X134" s="11"/>
      <c r="Y134" s="11"/>
      <c r="Z134" s="11"/>
      <c r="AA134" s="11"/>
    </row>
    <row r="135" spans="2:27">
      <c r="B135" s="11"/>
      <c r="C135" s="11"/>
      <c r="D135" s="11"/>
      <c r="E135" s="11"/>
      <c r="F135" s="11"/>
      <c r="G135" s="11"/>
      <c r="H135" s="11"/>
      <c r="I135" s="11"/>
      <c r="J135" s="53"/>
      <c r="K135" s="11"/>
      <c r="L135" s="11"/>
      <c r="M135" s="11"/>
      <c r="N135" s="11"/>
      <c r="O135" s="11"/>
      <c r="P135" s="11"/>
      <c r="Q135" s="11"/>
      <c r="R135" s="11"/>
      <c r="S135" s="11"/>
      <c r="T135" s="11"/>
      <c r="U135" s="11"/>
      <c r="V135" s="11"/>
      <c r="W135" s="11"/>
      <c r="X135" s="11"/>
      <c r="Y135" s="11"/>
      <c r="Z135" s="11"/>
      <c r="AA135" s="11"/>
    </row>
    <row r="136" spans="2:27">
      <c r="B136" s="11"/>
      <c r="C136" s="11"/>
      <c r="D136" s="11"/>
      <c r="E136" s="11"/>
      <c r="F136" s="11"/>
      <c r="G136" s="11"/>
      <c r="H136" s="11"/>
      <c r="I136" s="11"/>
      <c r="J136" s="53"/>
      <c r="K136" s="11"/>
      <c r="L136" s="11"/>
      <c r="M136" s="11"/>
      <c r="N136" s="11"/>
      <c r="O136" s="11"/>
      <c r="P136" s="11"/>
      <c r="Q136" s="11"/>
      <c r="R136" s="11"/>
      <c r="S136" s="11"/>
      <c r="T136" s="11"/>
      <c r="U136" s="11"/>
      <c r="V136" s="11"/>
      <c r="W136" s="11"/>
      <c r="X136" s="11"/>
      <c r="Y136" s="11"/>
      <c r="Z136" s="11"/>
      <c r="AA136" s="11"/>
    </row>
    <row r="137" spans="2:27">
      <c r="B137" s="11"/>
      <c r="C137" s="11"/>
      <c r="D137" s="11"/>
      <c r="E137" s="11"/>
      <c r="F137" s="11"/>
      <c r="G137" s="11"/>
      <c r="H137" s="11"/>
      <c r="I137" s="11"/>
      <c r="J137" s="53"/>
      <c r="K137" s="11"/>
      <c r="L137" s="11"/>
      <c r="M137" s="11"/>
      <c r="N137" s="11"/>
      <c r="O137" s="11"/>
      <c r="P137" s="11"/>
      <c r="Q137" s="11"/>
      <c r="R137" s="11"/>
      <c r="S137" s="11"/>
      <c r="T137" s="11"/>
      <c r="U137" s="11"/>
      <c r="V137" s="11"/>
      <c r="W137" s="11"/>
      <c r="X137" s="11"/>
      <c r="Y137" s="11"/>
      <c r="Z137" s="11"/>
      <c r="AA137" s="11"/>
    </row>
    <row r="138" spans="2:27">
      <c r="B138" s="11"/>
      <c r="C138" s="11"/>
      <c r="D138" s="11"/>
      <c r="E138" s="11"/>
      <c r="F138" s="11"/>
      <c r="G138" s="11"/>
      <c r="H138" s="11"/>
      <c r="I138" s="11"/>
      <c r="J138" s="53"/>
      <c r="K138" s="11"/>
      <c r="L138" s="11"/>
      <c r="M138" s="11"/>
      <c r="N138" s="11"/>
      <c r="O138" s="11"/>
      <c r="P138" s="11"/>
      <c r="Q138" s="11"/>
      <c r="R138" s="11"/>
      <c r="S138" s="11"/>
      <c r="T138" s="11"/>
      <c r="U138" s="11"/>
      <c r="V138" s="11"/>
      <c r="W138" s="11"/>
      <c r="X138" s="11"/>
      <c r="Y138" s="11"/>
      <c r="Z138" s="11"/>
      <c r="AA138" s="11"/>
    </row>
    <row r="139" spans="2:27">
      <c r="B139" s="11"/>
      <c r="C139" s="11"/>
      <c r="D139" s="11"/>
      <c r="E139" s="11"/>
      <c r="F139" s="11"/>
      <c r="G139" s="11"/>
      <c r="H139" s="11"/>
      <c r="I139" s="11"/>
      <c r="J139" s="53"/>
      <c r="K139" s="11"/>
      <c r="L139" s="11"/>
      <c r="M139" s="11"/>
      <c r="N139" s="11"/>
      <c r="O139" s="11"/>
      <c r="P139" s="11"/>
      <c r="Q139" s="11"/>
      <c r="R139" s="11"/>
      <c r="S139" s="11"/>
      <c r="T139" s="11"/>
      <c r="U139" s="11"/>
      <c r="V139" s="11"/>
      <c r="W139" s="11"/>
      <c r="X139" s="11"/>
      <c r="Y139" s="11"/>
      <c r="Z139" s="11"/>
      <c r="AA139" s="11"/>
    </row>
    <row r="140" spans="2:27">
      <c r="B140" s="11"/>
      <c r="C140" s="11"/>
      <c r="D140" s="11"/>
      <c r="E140" s="11"/>
      <c r="F140" s="11"/>
      <c r="G140" s="11"/>
      <c r="H140" s="11"/>
      <c r="I140" s="11"/>
      <c r="J140" s="53"/>
      <c r="K140" s="11"/>
      <c r="L140" s="11"/>
      <c r="M140" s="11"/>
      <c r="N140" s="11"/>
      <c r="O140" s="11"/>
      <c r="P140" s="11"/>
      <c r="Q140" s="11"/>
      <c r="R140" s="11"/>
      <c r="S140" s="11"/>
      <c r="T140" s="11"/>
      <c r="U140" s="11"/>
      <c r="V140" s="11"/>
      <c r="W140" s="11"/>
      <c r="X140" s="11"/>
      <c r="Y140" s="11"/>
      <c r="Z140" s="11"/>
      <c r="AA140" s="11"/>
    </row>
    <row r="141" spans="2:27">
      <c r="B141" s="11"/>
      <c r="C141" s="11"/>
      <c r="D141" s="11"/>
      <c r="E141" s="11"/>
      <c r="F141" s="11"/>
      <c r="G141" s="11"/>
      <c r="H141" s="11"/>
      <c r="I141" s="11"/>
      <c r="J141" s="53"/>
      <c r="K141" s="11"/>
      <c r="L141" s="11"/>
      <c r="M141" s="11"/>
      <c r="N141" s="11"/>
      <c r="O141" s="11"/>
      <c r="P141" s="11"/>
      <c r="Q141" s="11"/>
      <c r="R141" s="11"/>
      <c r="S141" s="11"/>
      <c r="T141" s="11"/>
      <c r="U141" s="11"/>
      <c r="V141" s="11"/>
      <c r="W141" s="11"/>
      <c r="X141" s="11"/>
      <c r="Y141" s="11"/>
      <c r="Z141" s="11"/>
      <c r="AA141" s="11"/>
    </row>
    <row r="142" spans="2:27">
      <c r="B142" s="11"/>
      <c r="C142" s="11"/>
      <c r="D142" s="11"/>
      <c r="E142" s="11"/>
      <c r="F142" s="11"/>
      <c r="G142" s="11"/>
      <c r="H142" s="11"/>
      <c r="I142" s="11"/>
      <c r="J142" s="53"/>
      <c r="K142" s="11"/>
      <c r="L142" s="11"/>
      <c r="M142" s="11"/>
      <c r="N142" s="11"/>
      <c r="O142" s="11"/>
      <c r="P142" s="11"/>
      <c r="Q142" s="11"/>
      <c r="R142" s="11"/>
      <c r="S142" s="11"/>
      <c r="T142" s="11"/>
      <c r="U142" s="11"/>
      <c r="V142" s="11"/>
      <c r="W142" s="11"/>
      <c r="X142" s="11"/>
      <c r="Y142" s="11"/>
      <c r="Z142" s="11"/>
      <c r="AA142" s="11"/>
    </row>
    <row r="143" spans="2:27">
      <c r="B143" s="11"/>
      <c r="C143" s="11"/>
      <c r="D143" s="11"/>
      <c r="E143" s="11"/>
      <c r="F143" s="11"/>
      <c r="G143" s="11"/>
      <c r="H143" s="11"/>
      <c r="I143" s="11"/>
      <c r="J143" s="53"/>
      <c r="K143" s="11"/>
      <c r="L143" s="11"/>
      <c r="M143" s="11"/>
      <c r="N143" s="11"/>
      <c r="O143" s="11"/>
      <c r="P143" s="11"/>
      <c r="Q143" s="11"/>
      <c r="R143" s="11"/>
      <c r="S143" s="11"/>
      <c r="T143" s="11"/>
      <c r="U143" s="11"/>
      <c r="V143" s="11"/>
      <c r="W143" s="11"/>
      <c r="X143" s="11"/>
      <c r="Y143" s="11"/>
      <c r="Z143" s="11"/>
      <c r="AA143" s="11"/>
    </row>
    <row r="144" spans="2:27">
      <c r="B144" s="11"/>
      <c r="C144" s="11"/>
      <c r="D144" s="11"/>
      <c r="E144" s="11"/>
      <c r="F144" s="11"/>
      <c r="G144" s="11"/>
      <c r="H144" s="11"/>
      <c r="I144" s="11"/>
      <c r="J144" s="53"/>
      <c r="K144" s="11"/>
      <c r="L144" s="11"/>
      <c r="M144" s="11"/>
      <c r="N144" s="11"/>
      <c r="O144" s="11"/>
      <c r="P144" s="11"/>
      <c r="Q144" s="11"/>
      <c r="R144" s="11"/>
      <c r="S144" s="11"/>
      <c r="T144" s="11"/>
      <c r="U144" s="11"/>
      <c r="V144" s="11"/>
      <c r="W144" s="11"/>
      <c r="X144" s="11"/>
      <c r="Y144" s="11"/>
      <c r="Z144" s="11"/>
      <c r="AA144" s="11"/>
    </row>
    <row r="145" spans="2:27">
      <c r="B145" s="11"/>
      <c r="C145" s="11"/>
      <c r="D145" s="11"/>
      <c r="E145" s="11"/>
      <c r="F145" s="11"/>
      <c r="G145" s="11"/>
      <c r="H145" s="11"/>
      <c r="I145" s="11"/>
      <c r="J145" s="53"/>
      <c r="K145" s="11"/>
      <c r="L145" s="11"/>
      <c r="M145" s="11"/>
      <c r="N145" s="11"/>
      <c r="O145" s="11"/>
      <c r="P145" s="11"/>
      <c r="Q145" s="11"/>
      <c r="R145" s="11"/>
      <c r="S145" s="11"/>
      <c r="T145" s="11"/>
      <c r="U145" s="11"/>
      <c r="V145" s="11"/>
      <c r="W145" s="11"/>
      <c r="X145" s="11"/>
      <c r="Y145" s="11"/>
      <c r="Z145" s="11"/>
      <c r="AA145" s="11"/>
    </row>
    <row r="146" spans="2:27">
      <c r="B146" s="11"/>
      <c r="C146" s="11"/>
      <c r="D146" s="11"/>
      <c r="E146" s="11"/>
      <c r="F146" s="11"/>
      <c r="G146" s="11"/>
      <c r="H146" s="11"/>
      <c r="I146" s="11"/>
      <c r="J146" s="53"/>
      <c r="K146" s="11"/>
      <c r="L146" s="11"/>
      <c r="M146" s="11"/>
      <c r="N146" s="11"/>
      <c r="O146" s="11"/>
      <c r="P146" s="11"/>
      <c r="Q146" s="11"/>
      <c r="R146" s="11"/>
      <c r="S146" s="11"/>
      <c r="T146" s="11"/>
      <c r="U146" s="11"/>
      <c r="V146" s="11"/>
      <c r="W146" s="11"/>
      <c r="X146" s="11"/>
      <c r="Y146" s="11"/>
      <c r="Z146" s="11"/>
      <c r="AA146" s="11"/>
    </row>
    <row r="147" spans="2:27">
      <c r="B147" s="11"/>
      <c r="C147" s="11"/>
      <c r="D147" s="11"/>
      <c r="E147" s="11"/>
      <c r="F147" s="11"/>
      <c r="G147" s="11"/>
      <c r="H147" s="11"/>
      <c r="I147" s="11"/>
      <c r="J147" s="53"/>
      <c r="K147" s="11"/>
      <c r="L147" s="11"/>
      <c r="M147" s="11"/>
      <c r="N147" s="11"/>
      <c r="O147" s="11"/>
      <c r="P147" s="11"/>
      <c r="Q147" s="11"/>
      <c r="R147" s="11"/>
      <c r="S147" s="11"/>
      <c r="T147" s="11"/>
      <c r="U147" s="11"/>
      <c r="V147" s="11"/>
      <c r="W147" s="11"/>
      <c r="X147" s="11"/>
      <c r="Y147" s="11"/>
      <c r="Z147" s="11"/>
      <c r="AA147" s="11"/>
    </row>
    <row r="148" spans="2:27">
      <c r="B148" s="11"/>
      <c r="C148" s="11"/>
      <c r="D148" s="11"/>
      <c r="E148" s="11"/>
      <c r="F148" s="11"/>
      <c r="G148" s="11"/>
      <c r="H148" s="11"/>
      <c r="I148" s="11"/>
      <c r="J148" s="53"/>
      <c r="K148" s="11"/>
      <c r="L148" s="11"/>
      <c r="M148" s="11"/>
      <c r="N148" s="11"/>
      <c r="O148" s="11"/>
      <c r="P148" s="11"/>
      <c r="Q148" s="11"/>
      <c r="R148" s="11"/>
      <c r="S148" s="11"/>
      <c r="T148" s="11"/>
      <c r="U148" s="11"/>
      <c r="V148" s="11"/>
      <c r="W148" s="11"/>
      <c r="X148" s="11"/>
      <c r="Y148" s="11"/>
      <c r="Z148" s="11"/>
      <c r="AA148" s="11"/>
    </row>
    <row r="149" spans="2:27">
      <c r="B149" s="11"/>
      <c r="C149" s="11"/>
      <c r="D149" s="11"/>
      <c r="E149" s="11"/>
      <c r="F149" s="11"/>
      <c r="G149" s="11"/>
      <c r="H149" s="11"/>
      <c r="I149" s="11"/>
      <c r="J149" s="53"/>
      <c r="K149" s="11"/>
      <c r="L149" s="11"/>
      <c r="M149" s="11"/>
      <c r="N149" s="11"/>
      <c r="O149" s="11"/>
      <c r="P149" s="11"/>
      <c r="Q149" s="11"/>
      <c r="R149" s="11"/>
      <c r="S149" s="11"/>
      <c r="T149" s="11"/>
      <c r="U149" s="11"/>
      <c r="V149" s="11"/>
      <c r="W149" s="11"/>
      <c r="X149" s="11"/>
      <c r="Y149" s="11"/>
      <c r="Z149" s="11"/>
      <c r="AA149" s="11"/>
    </row>
    <row r="150" spans="2:27">
      <c r="B150" s="11"/>
      <c r="C150" s="11"/>
      <c r="D150" s="11"/>
      <c r="E150" s="11"/>
      <c r="F150" s="11"/>
      <c r="G150" s="11"/>
      <c r="H150" s="11"/>
      <c r="I150" s="11"/>
      <c r="J150" s="53"/>
      <c r="K150" s="11"/>
      <c r="L150" s="11"/>
      <c r="M150" s="11"/>
      <c r="N150" s="11"/>
      <c r="O150" s="11"/>
      <c r="P150" s="11"/>
      <c r="Q150" s="11"/>
      <c r="R150" s="11"/>
      <c r="S150" s="11"/>
      <c r="T150" s="11"/>
      <c r="U150" s="11"/>
      <c r="V150" s="11"/>
      <c r="W150" s="11"/>
      <c r="X150" s="11"/>
      <c r="Y150" s="11"/>
      <c r="Z150" s="11"/>
      <c r="AA150" s="11"/>
    </row>
    <row r="151" spans="2:27">
      <c r="B151" s="11"/>
      <c r="C151" s="11"/>
      <c r="D151" s="11"/>
      <c r="E151" s="11"/>
      <c r="F151" s="11"/>
      <c r="G151" s="11"/>
      <c r="H151" s="11"/>
      <c r="I151" s="11"/>
      <c r="J151" s="53"/>
      <c r="K151" s="11"/>
      <c r="L151" s="11"/>
      <c r="M151" s="11"/>
      <c r="N151" s="11"/>
      <c r="O151" s="11"/>
      <c r="P151" s="11"/>
      <c r="Q151" s="11"/>
      <c r="R151" s="11"/>
      <c r="S151" s="11"/>
      <c r="T151" s="11"/>
      <c r="U151" s="11"/>
      <c r="V151" s="11"/>
      <c r="W151" s="11"/>
      <c r="X151" s="11"/>
      <c r="Y151" s="11"/>
      <c r="Z151" s="11"/>
      <c r="AA151" s="11"/>
    </row>
    <row r="152" spans="2:27">
      <c r="B152" s="11"/>
      <c r="C152" s="11"/>
      <c r="D152" s="11"/>
      <c r="E152" s="11"/>
      <c r="F152" s="11"/>
      <c r="G152" s="11"/>
      <c r="H152" s="11"/>
      <c r="I152" s="11"/>
      <c r="J152" s="53"/>
      <c r="K152" s="11"/>
      <c r="L152" s="11"/>
      <c r="M152" s="11"/>
      <c r="N152" s="11"/>
      <c r="O152" s="11"/>
      <c r="P152" s="11"/>
      <c r="Q152" s="11"/>
      <c r="R152" s="11"/>
      <c r="S152" s="11"/>
      <c r="T152" s="11"/>
      <c r="U152" s="11"/>
      <c r="V152" s="11"/>
      <c r="W152" s="11"/>
      <c r="X152" s="11"/>
      <c r="Y152" s="11"/>
      <c r="Z152" s="11"/>
      <c r="AA152" s="11"/>
    </row>
    <row r="153" spans="2:27">
      <c r="B153" s="11"/>
      <c r="C153" s="11"/>
      <c r="D153" s="11"/>
      <c r="E153" s="11"/>
      <c r="F153" s="11"/>
      <c r="G153" s="11"/>
      <c r="H153" s="11"/>
      <c r="I153" s="11"/>
      <c r="J153" s="53"/>
      <c r="K153" s="11"/>
      <c r="L153" s="11"/>
      <c r="M153" s="11"/>
      <c r="N153" s="11"/>
      <c r="O153" s="11"/>
      <c r="P153" s="11"/>
      <c r="Q153" s="11"/>
      <c r="R153" s="11"/>
      <c r="S153" s="11"/>
      <c r="T153" s="11"/>
      <c r="U153" s="11"/>
      <c r="V153" s="11"/>
      <c r="W153" s="11"/>
      <c r="X153" s="11"/>
      <c r="Y153" s="11"/>
      <c r="Z153" s="11"/>
      <c r="AA153" s="11"/>
    </row>
    <row r="154" spans="2:27">
      <c r="B154" s="11"/>
      <c r="C154" s="11"/>
      <c r="D154" s="11"/>
      <c r="E154" s="11"/>
      <c r="F154" s="11"/>
      <c r="G154" s="11"/>
      <c r="H154" s="11"/>
      <c r="I154" s="11"/>
      <c r="J154" s="53"/>
      <c r="K154" s="11"/>
      <c r="L154" s="11"/>
      <c r="M154" s="11"/>
      <c r="N154" s="11"/>
      <c r="O154" s="11"/>
      <c r="P154" s="11"/>
      <c r="Q154" s="11"/>
      <c r="R154" s="11"/>
      <c r="S154" s="11"/>
      <c r="T154" s="11"/>
      <c r="U154" s="11"/>
      <c r="V154" s="11"/>
      <c r="W154" s="11"/>
      <c r="X154" s="11"/>
      <c r="Y154" s="11"/>
      <c r="Z154" s="11"/>
      <c r="AA154" s="11"/>
    </row>
    <row r="155" spans="2:27">
      <c r="B155" s="11"/>
      <c r="C155" s="11"/>
      <c r="D155" s="11"/>
      <c r="E155" s="11"/>
      <c r="F155" s="11"/>
      <c r="G155" s="11"/>
      <c r="H155" s="11"/>
      <c r="I155" s="11"/>
      <c r="J155" s="53"/>
      <c r="K155" s="11"/>
      <c r="L155" s="11"/>
      <c r="M155" s="11"/>
      <c r="N155" s="11"/>
      <c r="O155" s="11"/>
      <c r="P155" s="11"/>
      <c r="Q155" s="11"/>
      <c r="R155" s="11"/>
      <c r="S155" s="11"/>
      <c r="T155" s="11"/>
      <c r="U155" s="11"/>
      <c r="V155" s="11"/>
      <c r="W155" s="11"/>
      <c r="X155" s="11"/>
      <c r="Y155" s="11"/>
      <c r="Z155" s="11"/>
      <c r="AA155" s="11"/>
    </row>
    <row r="156" spans="2:27">
      <c r="B156" s="11"/>
      <c r="C156" s="11"/>
      <c r="D156" s="11"/>
      <c r="E156" s="11"/>
      <c r="F156" s="11"/>
      <c r="G156" s="11"/>
      <c r="H156" s="11"/>
      <c r="I156" s="11"/>
      <c r="J156" s="53"/>
      <c r="K156" s="11"/>
      <c r="L156" s="11"/>
      <c r="M156" s="11"/>
      <c r="N156" s="11"/>
      <c r="O156" s="11"/>
      <c r="P156" s="11"/>
      <c r="Q156" s="11"/>
      <c r="R156" s="11"/>
      <c r="S156" s="11"/>
      <c r="T156" s="11"/>
      <c r="U156" s="11"/>
      <c r="V156" s="11"/>
      <c r="W156" s="11"/>
      <c r="X156" s="11"/>
      <c r="Y156" s="11"/>
      <c r="Z156" s="11"/>
      <c r="AA156" s="11"/>
    </row>
    <row r="157" spans="2:27">
      <c r="B157" s="11"/>
      <c r="C157" s="11"/>
      <c r="D157" s="11"/>
      <c r="E157" s="11"/>
      <c r="F157" s="11"/>
      <c r="G157" s="11"/>
      <c r="H157" s="11"/>
      <c r="I157" s="11"/>
      <c r="J157" s="53"/>
      <c r="K157" s="11"/>
      <c r="L157" s="11"/>
      <c r="M157" s="11"/>
      <c r="N157" s="11"/>
      <c r="O157" s="11"/>
      <c r="P157" s="11"/>
      <c r="Q157" s="11"/>
      <c r="R157" s="11"/>
      <c r="S157" s="11"/>
      <c r="T157" s="11"/>
      <c r="U157" s="11"/>
      <c r="V157" s="11"/>
      <c r="W157" s="11"/>
      <c r="X157" s="11"/>
      <c r="Y157" s="11"/>
      <c r="Z157" s="11"/>
      <c r="AA157" s="11"/>
    </row>
    <row r="158" spans="2:27">
      <c r="B158" s="11"/>
      <c r="C158" s="11"/>
      <c r="D158" s="11"/>
      <c r="E158" s="11"/>
      <c r="F158" s="11"/>
      <c r="G158" s="11"/>
      <c r="H158" s="11"/>
      <c r="I158" s="11"/>
      <c r="J158" s="53"/>
      <c r="K158" s="11"/>
      <c r="L158" s="11"/>
      <c r="M158" s="11"/>
      <c r="N158" s="11"/>
      <c r="O158" s="11"/>
      <c r="P158" s="11"/>
      <c r="Q158" s="11"/>
      <c r="R158" s="11"/>
      <c r="S158" s="11"/>
      <c r="T158" s="11"/>
      <c r="U158" s="11"/>
      <c r="V158" s="11"/>
      <c r="W158" s="11"/>
      <c r="X158" s="11"/>
      <c r="Y158" s="11"/>
      <c r="Z158" s="11"/>
      <c r="AA158" s="11"/>
    </row>
    <row r="159" spans="2:27">
      <c r="B159" s="11"/>
      <c r="C159" s="11"/>
      <c r="D159" s="11"/>
      <c r="E159" s="11"/>
      <c r="F159" s="11"/>
      <c r="G159" s="11"/>
      <c r="H159" s="11"/>
      <c r="I159" s="11"/>
      <c r="J159" s="53"/>
      <c r="K159" s="11"/>
      <c r="L159" s="11"/>
      <c r="M159" s="11"/>
      <c r="N159" s="11"/>
      <c r="O159" s="11"/>
      <c r="P159" s="11"/>
      <c r="Q159" s="11"/>
      <c r="R159" s="11"/>
      <c r="S159" s="11"/>
      <c r="T159" s="11"/>
      <c r="U159" s="11"/>
      <c r="V159" s="11"/>
      <c r="W159" s="11"/>
      <c r="X159" s="11"/>
      <c r="Y159" s="11"/>
      <c r="Z159" s="11"/>
      <c r="AA159" s="11"/>
    </row>
    <row r="160" spans="2:27">
      <c r="B160" s="11"/>
      <c r="C160" s="11"/>
      <c r="D160" s="11"/>
      <c r="E160" s="11"/>
      <c r="F160" s="11"/>
      <c r="G160" s="11"/>
      <c r="H160" s="11"/>
      <c r="I160" s="11"/>
      <c r="J160" s="53"/>
      <c r="K160" s="11"/>
      <c r="L160" s="11"/>
      <c r="M160" s="11"/>
      <c r="N160" s="11"/>
      <c r="O160" s="11"/>
      <c r="P160" s="11"/>
      <c r="Q160" s="11"/>
      <c r="R160" s="11"/>
      <c r="S160" s="11"/>
      <c r="T160" s="11"/>
      <c r="U160" s="11"/>
      <c r="V160" s="11"/>
      <c r="W160" s="11"/>
      <c r="X160" s="11"/>
      <c r="Y160" s="11"/>
      <c r="Z160" s="11"/>
      <c r="AA160" s="11"/>
    </row>
    <row r="161" spans="2:27">
      <c r="B161" s="11"/>
      <c r="C161" s="11"/>
      <c r="D161" s="11"/>
      <c r="E161" s="11"/>
      <c r="F161" s="11"/>
      <c r="G161" s="11"/>
      <c r="H161" s="11"/>
      <c r="I161" s="11"/>
      <c r="J161" s="53"/>
      <c r="K161" s="11"/>
      <c r="L161" s="11"/>
      <c r="M161" s="11"/>
      <c r="N161" s="11"/>
      <c r="O161" s="11"/>
      <c r="P161" s="11"/>
      <c r="Q161" s="11"/>
      <c r="R161" s="11"/>
      <c r="S161" s="11"/>
      <c r="T161" s="11"/>
      <c r="U161" s="11"/>
      <c r="V161" s="11"/>
      <c r="W161" s="11"/>
      <c r="X161" s="11"/>
      <c r="Y161" s="11"/>
      <c r="Z161" s="11"/>
      <c r="AA161" s="11"/>
    </row>
    <row r="162" spans="2:27">
      <c r="B162" s="11"/>
      <c r="C162" s="11"/>
      <c r="D162" s="11"/>
      <c r="E162" s="11"/>
      <c r="F162" s="11"/>
      <c r="G162" s="11"/>
      <c r="H162" s="11"/>
      <c r="I162" s="11"/>
      <c r="J162" s="53"/>
      <c r="K162" s="11"/>
      <c r="L162" s="11"/>
      <c r="M162" s="11"/>
      <c r="N162" s="11"/>
      <c r="O162" s="11"/>
      <c r="P162" s="11"/>
      <c r="Q162" s="11"/>
      <c r="R162" s="11"/>
      <c r="S162" s="11"/>
      <c r="T162" s="11"/>
      <c r="U162" s="11"/>
      <c r="V162" s="11"/>
      <c r="W162" s="11"/>
      <c r="X162" s="11"/>
      <c r="Y162" s="11"/>
      <c r="Z162" s="11"/>
      <c r="AA162" s="11"/>
    </row>
    <row r="163" spans="2:27">
      <c r="B163" s="11"/>
      <c r="C163" s="11"/>
      <c r="D163" s="11"/>
      <c r="E163" s="11"/>
      <c r="F163" s="11"/>
      <c r="G163" s="11"/>
      <c r="H163" s="11"/>
      <c r="I163" s="11"/>
      <c r="J163" s="53"/>
      <c r="K163" s="11"/>
      <c r="L163" s="11"/>
      <c r="M163" s="11"/>
      <c r="N163" s="11"/>
      <c r="O163" s="11"/>
      <c r="P163" s="11"/>
      <c r="Q163" s="11"/>
      <c r="R163" s="11"/>
      <c r="S163" s="11"/>
      <c r="T163" s="11"/>
      <c r="U163" s="11"/>
      <c r="V163" s="11"/>
      <c r="W163" s="11"/>
      <c r="X163" s="11"/>
      <c r="Y163" s="11"/>
      <c r="Z163" s="11"/>
      <c r="AA163" s="11"/>
    </row>
    <row r="164" spans="2:27">
      <c r="B164" s="11"/>
      <c r="C164" s="11"/>
      <c r="D164" s="11"/>
      <c r="E164" s="11"/>
      <c r="F164" s="11"/>
      <c r="G164" s="11"/>
      <c r="H164" s="11"/>
      <c r="I164" s="11"/>
      <c r="J164" s="53"/>
      <c r="K164" s="11"/>
      <c r="L164" s="11"/>
      <c r="M164" s="11"/>
      <c r="N164" s="11"/>
      <c r="O164" s="11"/>
      <c r="P164" s="11"/>
      <c r="Q164" s="11"/>
      <c r="R164" s="11"/>
      <c r="S164" s="11"/>
      <c r="T164" s="11"/>
      <c r="U164" s="11"/>
      <c r="V164" s="11"/>
      <c r="W164" s="11"/>
      <c r="X164" s="11"/>
      <c r="Y164" s="11"/>
      <c r="Z164" s="11"/>
      <c r="AA164" s="11"/>
    </row>
    <row r="165" spans="2:27">
      <c r="B165" s="11"/>
      <c r="C165" s="11"/>
      <c r="D165" s="11"/>
      <c r="E165" s="11"/>
      <c r="F165" s="11"/>
      <c r="G165" s="11"/>
      <c r="H165" s="11"/>
      <c r="I165" s="11"/>
      <c r="J165" s="53"/>
      <c r="K165" s="11"/>
      <c r="L165" s="11"/>
      <c r="M165" s="11"/>
      <c r="N165" s="11"/>
      <c r="O165" s="11"/>
      <c r="P165" s="11"/>
      <c r="Q165" s="11"/>
      <c r="R165" s="11"/>
      <c r="S165" s="11"/>
      <c r="T165" s="11"/>
      <c r="U165" s="11"/>
      <c r="V165" s="11"/>
      <c r="W165" s="11"/>
      <c r="X165" s="11"/>
      <c r="Y165" s="11"/>
      <c r="Z165" s="11"/>
      <c r="AA165" s="11"/>
    </row>
    <row r="166" spans="2:27">
      <c r="B166" s="11"/>
      <c r="C166" s="11"/>
      <c r="D166" s="11"/>
      <c r="E166" s="11"/>
      <c r="F166" s="11"/>
      <c r="G166" s="11"/>
      <c r="H166" s="11"/>
      <c r="I166" s="11"/>
      <c r="J166" s="53"/>
      <c r="K166" s="11"/>
      <c r="L166" s="11"/>
      <c r="M166" s="11"/>
      <c r="N166" s="11"/>
      <c r="O166" s="11"/>
      <c r="P166" s="11"/>
      <c r="Q166" s="11"/>
      <c r="R166" s="11"/>
      <c r="S166" s="11"/>
      <c r="T166" s="11"/>
      <c r="U166" s="11"/>
      <c r="V166" s="11"/>
      <c r="W166" s="11"/>
      <c r="X166" s="11"/>
      <c r="Y166" s="11"/>
      <c r="Z166" s="11"/>
      <c r="AA166" s="11"/>
    </row>
    <row r="167" spans="2:27">
      <c r="B167" s="11"/>
      <c r="C167" s="11"/>
      <c r="D167" s="11"/>
      <c r="E167" s="11"/>
      <c r="F167" s="11"/>
      <c r="G167" s="11"/>
      <c r="H167" s="11"/>
      <c r="I167" s="11"/>
      <c r="J167" s="53"/>
      <c r="K167" s="11"/>
      <c r="L167" s="11"/>
      <c r="M167" s="11"/>
      <c r="N167" s="11"/>
      <c r="O167" s="11"/>
      <c r="P167" s="11"/>
      <c r="Q167" s="11"/>
      <c r="R167" s="11"/>
      <c r="S167" s="11"/>
      <c r="T167" s="11"/>
      <c r="U167" s="11"/>
      <c r="V167" s="11"/>
      <c r="W167" s="11"/>
      <c r="X167" s="11"/>
      <c r="Y167" s="11"/>
      <c r="Z167" s="11"/>
      <c r="AA167" s="11"/>
    </row>
    <row r="168" spans="2:27">
      <c r="B168" s="11"/>
      <c r="C168" s="11"/>
      <c r="D168" s="11"/>
      <c r="E168" s="11"/>
      <c r="F168" s="11"/>
      <c r="G168" s="11"/>
      <c r="H168" s="11"/>
      <c r="I168" s="11"/>
      <c r="J168" s="53"/>
      <c r="K168" s="11"/>
      <c r="L168" s="11"/>
      <c r="M168" s="11"/>
      <c r="N168" s="11"/>
      <c r="O168" s="11"/>
      <c r="P168" s="11"/>
      <c r="Q168" s="11"/>
      <c r="R168" s="11"/>
      <c r="S168" s="11"/>
      <c r="T168" s="11"/>
      <c r="U168" s="11"/>
      <c r="V168" s="11"/>
      <c r="W168" s="11"/>
      <c r="X168" s="11"/>
      <c r="Y168" s="11"/>
      <c r="Z168" s="11"/>
      <c r="AA168" s="11"/>
    </row>
    <row r="169" spans="2:27">
      <c r="B169" s="11"/>
      <c r="C169" s="11"/>
      <c r="D169" s="11"/>
      <c r="E169" s="11"/>
      <c r="F169" s="11"/>
      <c r="G169" s="11"/>
      <c r="H169" s="11"/>
      <c r="I169" s="11"/>
      <c r="J169" s="53"/>
      <c r="K169" s="11"/>
      <c r="L169" s="11"/>
      <c r="M169" s="11"/>
      <c r="N169" s="11"/>
      <c r="O169" s="11"/>
      <c r="P169" s="11"/>
      <c r="Q169" s="11"/>
      <c r="R169" s="11"/>
      <c r="S169" s="11"/>
      <c r="T169" s="11"/>
      <c r="U169" s="11"/>
      <c r="V169" s="11"/>
      <c r="W169" s="11"/>
      <c r="X169" s="11"/>
      <c r="Y169" s="11"/>
      <c r="Z169" s="11"/>
      <c r="AA169" s="11"/>
    </row>
    <row r="170" spans="2:27">
      <c r="B170" s="11"/>
      <c r="C170" s="11"/>
      <c r="D170" s="11"/>
      <c r="E170" s="11"/>
      <c r="F170" s="11"/>
      <c r="G170" s="11"/>
      <c r="H170" s="11"/>
      <c r="I170" s="11"/>
      <c r="J170" s="53"/>
      <c r="K170" s="11"/>
      <c r="L170" s="11"/>
      <c r="M170" s="11"/>
      <c r="N170" s="11"/>
      <c r="O170" s="11"/>
      <c r="P170" s="11"/>
      <c r="Q170" s="11"/>
      <c r="R170" s="11"/>
      <c r="S170" s="11"/>
      <c r="T170" s="11"/>
      <c r="U170" s="11"/>
      <c r="V170" s="11"/>
      <c r="W170" s="11"/>
      <c r="X170" s="11"/>
      <c r="Y170" s="11"/>
      <c r="Z170" s="11"/>
      <c r="AA170" s="11"/>
    </row>
    <row r="171" spans="2:27">
      <c r="B171" s="11"/>
      <c r="C171" s="11"/>
      <c r="D171" s="11"/>
      <c r="E171" s="11"/>
      <c r="F171" s="11"/>
      <c r="G171" s="11"/>
      <c r="H171" s="11"/>
      <c r="I171" s="11"/>
      <c r="J171" s="53"/>
      <c r="K171" s="11"/>
      <c r="L171" s="11"/>
      <c r="M171" s="11"/>
      <c r="N171" s="11"/>
      <c r="O171" s="11"/>
      <c r="P171" s="11"/>
      <c r="Q171" s="11"/>
      <c r="R171" s="11"/>
      <c r="S171" s="11"/>
      <c r="T171" s="11"/>
      <c r="U171" s="11"/>
      <c r="V171" s="11"/>
      <c r="W171" s="11"/>
      <c r="X171" s="11"/>
      <c r="Y171" s="11"/>
      <c r="Z171" s="11"/>
      <c r="AA171" s="11"/>
    </row>
    <row r="172" spans="2:27">
      <c r="B172" s="11"/>
      <c r="C172" s="11"/>
      <c r="D172" s="11"/>
      <c r="E172" s="11"/>
      <c r="F172" s="11"/>
      <c r="G172" s="11"/>
      <c r="H172" s="11"/>
      <c r="I172" s="11"/>
      <c r="J172" s="53"/>
      <c r="K172" s="11"/>
      <c r="L172" s="11"/>
      <c r="M172" s="11"/>
      <c r="N172" s="11"/>
      <c r="O172" s="11"/>
      <c r="P172" s="11"/>
      <c r="Q172" s="11"/>
      <c r="R172" s="11"/>
      <c r="S172" s="11"/>
      <c r="T172" s="11"/>
      <c r="U172" s="11"/>
      <c r="V172" s="11"/>
      <c r="W172" s="11"/>
      <c r="X172" s="11"/>
      <c r="Y172" s="11"/>
      <c r="Z172" s="11"/>
      <c r="AA172" s="11"/>
    </row>
    <row r="173" spans="2:27">
      <c r="B173" s="11"/>
      <c r="C173" s="11"/>
      <c r="D173" s="11"/>
      <c r="E173" s="11"/>
      <c r="F173" s="11"/>
      <c r="G173" s="11"/>
      <c r="H173" s="11"/>
      <c r="I173" s="11"/>
      <c r="J173" s="53"/>
      <c r="K173" s="11"/>
      <c r="L173" s="11"/>
      <c r="M173" s="11"/>
      <c r="N173" s="11"/>
      <c r="O173" s="11"/>
      <c r="P173" s="11"/>
      <c r="Q173" s="11"/>
      <c r="R173" s="11"/>
      <c r="S173" s="11"/>
      <c r="T173" s="11"/>
      <c r="U173" s="11"/>
      <c r="V173" s="11"/>
      <c r="W173" s="11"/>
      <c r="X173" s="11"/>
      <c r="Y173" s="11"/>
      <c r="Z173" s="11"/>
      <c r="AA173" s="11"/>
    </row>
    <row r="174" spans="2:27">
      <c r="B174" s="11"/>
      <c r="C174" s="11"/>
      <c r="D174" s="11"/>
      <c r="E174" s="11"/>
      <c r="F174" s="11"/>
      <c r="G174" s="11"/>
      <c r="H174" s="11"/>
      <c r="I174" s="11"/>
      <c r="J174" s="53"/>
      <c r="K174" s="11"/>
      <c r="L174" s="11"/>
      <c r="M174" s="11"/>
      <c r="N174" s="11"/>
      <c r="O174" s="11"/>
      <c r="P174" s="11"/>
      <c r="Q174" s="11"/>
      <c r="R174" s="11"/>
      <c r="S174" s="11"/>
      <c r="T174" s="11"/>
      <c r="U174" s="11"/>
      <c r="V174" s="11"/>
      <c r="W174" s="11"/>
      <c r="X174" s="11"/>
      <c r="Y174" s="11"/>
      <c r="Z174" s="11"/>
      <c r="AA174" s="11"/>
    </row>
    <row r="175" spans="2:27">
      <c r="B175" s="11"/>
      <c r="C175" s="11"/>
      <c r="D175" s="11"/>
      <c r="E175" s="11"/>
      <c r="F175" s="11"/>
      <c r="G175" s="11"/>
      <c r="H175" s="11"/>
      <c r="I175" s="11"/>
      <c r="J175" s="53"/>
      <c r="K175" s="11"/>
      <c r="L175" s="11"/>
      <c r="M175" s="11"/>
      <c r="N175" s="11"/>
      <c r="O175" s="11"/>
      <c r="P175" s="11"/>
      <c r="Q175" s="11"/>
      <c r="R175" s="11"/>
      <c r="S175" s="11"/>
      <c r="T175" s="11"/>
      <c r="U175" s="11"/>
      <c r="V175" s="11"/>
      <c r="W175" s="11"/>
      <c r="X175" s="11"/>
      <c r="Y175" s="11"/>
      <c r="Z175" s="11"/>
      <c r="AA175" s="11"/>
    </row>
    <row r="176" spans="2:27">
      <c r="B176" s="11"/>
      <c r="C176" s="11"/>
      <c r="D176" s="11"/>
      <c r="E176" s="11"/>
      <c r="F176" s="11"/>
      <c r="G176" s="11"/>
      <c r="H176" s="11"/>
      <c r="I176" s="11"/>
      <c r="J176" s="53"/>
      <c r="K176" s="11"/>
      <c r="L176" s="11"/>
      <c r="M176" s="11"/>
      <c r="N176" s="11"/>
      <c r="O176" s="11"/>
      <c r="P176" s="11"/>
      <c r="Q176" s="11"/>
      <c r="R176" s="11"/>
      <c r="S176" s="11"/>
      <c r="T176" s="11"/>
      <c r="U176" s="11"/>
      <c r="V176" s="11"/>
      <c r="W176" s="11"/>
      <c r="X176" s="11"/>
      <c r="Y176" s="11"/>
      <c r="Z176" s="11"/>
      <c r="AA176" s="11"/>
    </row>
    <row r="177" spans="2:27">
      <c r="B177" s="11"/>
      <c r="C177" s="11"/>
      <c r="D177" s="11"/>
      <c r="E177" s="11"/>
      <c r="F177" s="11"/>
      <c r="G177" s="11"/>
      <c r="H177" s="11"/>
      <c r="I177" s="11"/>
      <c r="J177" s="53"/>
      <c r="K177" s="11"/>
      <c r="L177" s="11"/>
      <c r="M177" s="11"/>
      <c r="N177" s="11"/>
      <c r="O177" s="11"/>
      <c r="P177" s="11"/>
      <c r="Q177" s="11"/>
      <c r="R177" s="11"/>
      <c r="S177" s="11"/>
      <c r="T177" s="11"/>
      <c r="U177" s="11"/>
      <c r="V177" s="11"/>
      <c r="W177" s="11"/>
      <c r="X177" s="11"/>
      <c r="Y177" s="11"/>
      <c r="Z177" s="11"/>
      <c r="AA177" s="11"/>
    </row>
    <row r="178" spans="2:27">
      <c r="B178" s="11"/>
      <c r="C178" s="11"/>
      <c r="D178" s="11"/>
      <c r="E178" s="11"/>
      <c r="F178" s="11"/>
      <c r="G178" s="11"/>
      <c r="H178" s="11"/>
    </row>
  </sheetData>
  <mergeCells count="154">
    <mergeCell ref="G63:H63"/>
    <mergeCell ref="C82:D82"/>
    <mergeCell ref="C76:D76"/>
    <mergeCell ref="C30:D30"/>
    <mergeCell ref="C25:D25"/>
    <mergeCell ref="C44:D44"/>
    <mergeCell ref="G15:H15"/>
    <mergeCell ref="G16:H16"/>
    <mergeCell ref="G17:H17"/>
    <mergeCell ref="C37:D37"/>
    <mergeCell ref="C70:D70"/>
    <mergeCell ref="C55:D55"/>
    <mergeCell ref="C58:D58"/>
    <mergeCell ref="G60:H60"/>
    <mergeCell ref="G48:H48"/>
    <mergeCell ref="G65:H65"/>
    <mergeCell ref="G66:H66"/>
    <mergeCell ref="G68:H68"/>
    <mergeCell ref="G69:H69"/>
    <mergeCell ref="G52:H52"/>
    <mergeCell ref="C79:D79"/>
    <mergeCell ref="G51:H51"/>
    <mergeCell ref="G53:H53"/>
    <mergeCell ref="G54:H54"/>
    <mergeCell ref="B16:B17"/>
    <mergeCell ref="C64:D64"/>
    <mergeCell ref="B22:B24"/>
    <mergeCell ref="B26:B27"/>
    <mergeCell ref="G29:H29"/>
    <mergeCell ref="G25:H25"/>
    <mergeCell ref="B14:B15"/>
    <mergeCell ref="G40:H40"/>
    <mergeCell ref="B41:H41"/>
    <mergeCell ref="B19:B21"/>
    <mergeCell ref="G23:H23"/>
    <mergeCell ref="G24:H24"/>
    <mergeCell ref="G26:H26"/>
    <mergeCell ref="G27:H27"/>
    <mergeCell ref="B38:B39"/>
    <mergeCell ref="B51:B52"/>
    <mergeCell ref="B53:B54"/>
    <mergeCell ref="B45:B47"/>
    <mergeCell ref="B48:B49"/>
    <mergeCell ref="C42:D42"/>
    <mergeCell ref="C50:D50"/>
    <mergeCell ref="G62:H62"/>
    <mergeCell ref="G64:H64"/>
    <mergeCell ref="C18:D18"/>
    <mergeCell ref="B2:H2"/>
    <mergeCell ref="B3:H4"/>
    <mergeCell ref="C11:D11"/>
    <mergeCell ref="B5:D5"/>
    <mergeCell ref="B6:D6"/>
    <mergeCell ref="B7:D7"/>
    <mergeCell ref="B28:B29"/>
    <mergeCell ref="B31:B33"/>
    <mergeCell ref="B34:B36"/>
    <mergeCell ref="G21:H21"/>
    <mergeCell ref="E5:G7"/>
    <mergeCell ref="H5:H7"/>
    <mergeCell ref="G31:H31"/>
    <mergeCell ref="G32:H32"/>
    <mergeCell ref="G33:H33"/>
    <mergeCell ref="G34:H34"/>
    <mergeCell ref="G35:H35"/>
    <mergeCell ref="G36:H36"/>
    <mergeCell ref="D8:G8"/>
    <mergeCell ref="G22:H22"/>
    <mergeCell ref="G11:H11"/>
    <mergeCell ref="G14:H14"/>
    <mergeCell ref="C13:D13"/>
    <mergeCell ref="G12:H12"/>
    <mergeCell ref="G56:H56"/>
    <mergeCell ref="G57:H57"/>
    <mergeCell ref="G59:H59"/>
    <mergeCell ref="G28:H28"/>
    <mergeCell ref="G19:H19"/>
    <mergeCell ref="G20:H20"/>
    <mergeCell ref="G55:H55"/>
    <mergeCell ref="G58:H58"/>
    <mergeCell ref="G38:H38"/>
    <mergeCell ref="G39:H39"/>
    <mergeCell ref="G44:H44"/>
    <mergeCell ref="G43:H43"/>
    <mergeCell ref="G30:H30"/>
    <mergeCell ref="G37:H37"/>
    <mergeCell ref="G42:H42"/>
    <mergeCell ref="G49:H49"/>
    <mergeCell ref="G50:H50"/>
    <mergeCell ref="G45:H45"/>
    <mergeCell ref="G46:H46"/>
    <mergeCell ref="G47:H47"/>
    <mergeCell ref="B91:B92"/>
    <mergeCell ref="B93:B94"/>
    <mergeCell ref="B87:B88"/>
    <mergeCell ref="B83:B84"/>
    <mergeCell ref="C86:D86"/>
    <mergeCell ref="C67:D67"/>
    <mergeCell ref="C61:D61"/>
    <mergeCell ref="C73:D73"/>
    <mergeCell ref="G77:H77"/>
    <mergeCell ref="G78:H78"/>
    <mergeCell ref="G80:H80"/>
    <mergeCell ref="G81:H81"/>
    <mergeCell ref="G83:H83"/>
    <mergeCell ref="G67:H67"/>
    <mergeCell ref="G84:H84"/>
    <mergeCell ref="G85:H85"/>
    <mergeCell ref="G76:H76"/>
    <mergeCell ref="G71:H71"/>
    <mergeCell ref="G72:H72"/>
    <mergeCell ref="G74:H74"/>
    <mergeCell ref="G75:H75"/>
    <mergeCell ref="G61:H61"/>
    <mergeCell ref="G70:H70"/>
    <mergeCell ref="G73:H73"/>
    <mergeCell ref="G110:H110"/>
    <mergeCell ref="C106:F106"/>
    <mergeCell ref="C107:F107"/>
    <mergeCell ref="C108:F108"/>
    <mergeCell ref="C109:F109"/>
    <mergeCell ref="C110:F110"/>
    <mergeCell ref="C105:F105"/>
    <mergeCell ref="G105:H105"/>
    <mergeCell ref="C104:F104"/>
    <mergeCell ref="G104:H104"/>
    <mergeCell ref="G87:H87"/>
    <mergeCell ref="G88:H88"/>
    <mergeCell ref="G89:H89"/>
    <mergeCell ref="G91:H91"/>
    <mergeCell ref="G92:H92"/>
    <mergeCell ref="G79:H79"/>
    <mergeCell ref="G82:H82"/>
    <mergeCell ref="G86:H86"/>
    <mergeCell ref="G90:H90"/>
    <mergeCell ref="C90:D90"/>
    <mergeCell ref="C96:F96"/>
    <mergeCell ref="C102:F102"/>
    <mergeCell ref="G106:H106"/>
    <mergeCell ref="G107:H107"/>
    <mergeCell ref="G108:H108"/>
    <mergeCell ref="G109:H109"/>
    <mergeCell ref="G97:H97"/>
    <mergeCell ref="G99:H99"/>
    <mergeCell ref="G100:H100"/>
    <mergeCell ref="G101:H101"/>
    <mergeCell ref="G103:H103"/>
    <mergeCell ref="G96:H96"/>
    <mergeCell ref="C98:D98"/>
    <mergeCell ref="G98:H98"/>
    <mergeCell ref="G102:H102"/>
    <mergeCell ref="G95:H95"/>
    <mergeCell ref="G93:H93"/>
    <mergeCell ref="G94:H94"/>
  </mergeCells>
  <printOptions horizontalCentered="1"/>
  <pageMargins left="0.51181102362204722" right="0.51181102362204722" top="0.55118110236220474" bottom="0.55118110236220474" header="0.31496062992125984" footer="0.31496062992125984"/>
  <pageSetup paperSize="9" scale="5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I185"/>
  <sheetViews>
    <sheetView view="pageBreakPreview" topLeftCell="A153" zoomScale="115" zoomScaleNormal="100" zoomScaleSheetLayoutView="115" workbookViewId="0">
      <selection activeCell="P9" sqref="P9"/>
    </sheetView>
  </sheetViews>
  <sheetFormatPr defaultRowHeight="14.45"/>
  <cols>
    <col min="2" max="2" width="46" customWidth="1"/>
    <col min="3" max="4" width="6" customWidth="1"/>
    <col min="5" max="5" width="6.28515625" customWidth="1"/>
    <col min="6" max="6" width="9.5703125" customWidth="1"/>
    <col min="8" max="8" width="9.7109375" bestFit="1" customWidth="1"/>
    <col min="9" max="9" width="50.42578125" customWidth="1"/>
  </cols>
  <sheetData>
    <row r="1" spans="2:9" ht="15" thickBot="1"/>
    <row r="2" spans="2:9" ht="22.9" customHeight="1" thickBot="1">
      <c r="B2" s="538" t="s">
        <v>205</v>
      </c>
      <c r="C2" s="539"/>
      <c r="D2" s="539"/>
      <c r="E2" s="539"/>
      <c r="F2" s="539"/>
      <c r="G2" s="539"/>
      <c r="H2" s="539"/>
      <c r="I2" s="540"/>
    </row>
    <row r="3" spans="2:9" ht="18.600000000000001" thickBot="1">
      <c r="B3" s="270"/>
      <c r="C3" s="94"/>
      <c r="D3" s="95"/>
      <c r="E3" s="94"/>
      <c r="F3" s="94"/>
      <c r="G3" s="94"/>
      <c r="H3" s="94"/>
      <c r="I3" s="271"/>
    </row>
    <row r="4" spans="2:9" ht="15.6">
      <c r="B4" s="262" t="s">
        <v>206</v>
      </c>
      <c r="C4" s="96"/>
      <c r="D4" s="96"/>
      <c r="E4" s="96"/>
      <c r="F4" s="96"/>
      <c r="G4" s="96"/>
      <c r="H4" s="96"/>
      <c r="I4" s="272"/>
    </row>
    <row r="5" spans="2:9" ht="16.149999999999999" thickBot="1">
      <c r="B5" s="263" t="s">
        <v>207</v>
      </c>
      <c r="C5" s="96"/>
      <c r="D5" s="96"/>
      <c r="E5" s="96"/>
      <c r="F5" s="96"/>
      <c r="G5" s="96"/>
      <c r="H5" s="96"/>
      <c r="I5" s="272"/>
    </row>
    <row r="6" spans="2:9" ht="15" thickBot="1">
      <c r="B6" s="273"/>
      <c r="C6" s="96"/>
      <c r="D6" s="96"/>
      <c r="E6" s="96"/>
      <c r="F6" s="96"/>
      <c r="G6" s="96"/>
      <c r="H6" s="96"/>
      <c r="I6" s="272"/>
    </row>
    <row r="7" spans="2:9" ht="15" thickBot="1">
      <c r="B7" s="273"/>
      <c r="C7" s="541" t="s">
        <v>208</v>
      </c>
      <c r="D7" s="542"/>
      <c r="E7" s="543"/>
      <c r="F7" s="544" t="s">
        <v>209</v>
      </c>
      <c r="G7" s="542"/>
      <c r="H7" s="545"/>
      <c r="I7" s="274"/>
    </row>
    <row r="8" spans="2:9">
      <c r="B8" s="273"/>
      <c r="C8" s="108"/>
      <c r="D8" s="546"/>
      <c r="E8" s="546"/>
      <c r="F8" s="546"/>
      <c r="G8" s="546"/>
      <c r="H8" s="108"/>
      <c r="I8" s="274"/>
    </row>
    <row r="9" spans="2:9" ht="15" thickBot="1">
      <c r="B9" s="273"/>
      <c r="C9" s="108"/>
      <c r="D9" s="108"/>
      <c r="E9" s="97"/>
      <c r="F9" s="108"/>
      <c r="G9" s="108"/>
      <c r="H9" s="108"/>
      <c r="I9" s="274"/>
    </row>
    <row r="10" spans="2:9" ht="55.9" thickBot="1">
      <c r="B10" s="273"/>
      <c r="C10" s="264" t="s">
        <v>29</v>
      </c>
      <c r="D10" s="265" t="s">
        <v>30</v>
      </c>
      <c r="E10" s="265" t="s">
        <v>57</v>
      </c>
      <c r="F10" s="266" t="s">
        <v>210</v>
      </c>
      <c r="G10" s="267" t="s">
        <v>211</v>
      </c>
      <c r="H10" s="268" t="s">
        <v>212</v>
      </c>
      <c r="I10" s="269" t="s">
        <v>213</v>
      </c>
    </row>
    <row r="11" spans="2:9">
      <c r="B11" s="275" t="s">
        <v>214</v>
      </c>
      <c r="C11" s="96"/>
      <c r="D11" s="97"/>
      <c r="E11" s="96"/>
      <c r="F11" s="96"/>
      <c r="G11" s="96"/>
      <c r="H11" s="96"/>
      <c r="I11" s="274"/>
    </row>
    <row r="12" spans="2:9" hidden="1">
      <c r="B12" s="276" t="s">
        <v>215</v>
      </c>
      <c r="C12" s="71"/>
      <c r="D12" s="71"/>
      <c r="E12" s="71" t="s">
        <v>57</v>
      </c>
      <c r="F12" s="72"/>
      <c r="G12" s="73"/>
      <c r="H12" s="74"/>
      <c r="I12" s="277"/>
    </row>
    <row r="13" spans="2:9">
      <c r="B13" s="276" t="s">
        <v>216</v>
      </c>
      <c r="C13" s="71" t="s">
        <v>217</v>
      </c>
      <c r="D13" s="71"/>
      <c r="E13" s="71"/>
      <c r="F13" s="85"/>
      <c r="G13" s="73"/>
      <c r="H13" s="93"/>
      <c r="I13" s="277"/>
    </row>
    <row r="14" spans="2:9">
      <c r="B14" s="278" t="s">
        <v>218</v>
      </c>
      <c r="C14" s="71" t="s">
        <v>217</v>
      </c>
      <c r="D14" s="71"/>
      <c r="E14" s="71"/>
      <c r="F14" s="85"/>
      <c r="G14" s="73"/>
      <c r="H14" s="93"/>
      <c r="I14" s="277"/>
    </row>
    <row r="15" spans="2:9" hidden="1">
      <c r="B15" s="278" t="s">
        <v>219</v>
      </c>
      <c r="C15" s="71" t="s">
        <v>217</v>
      </c>
      <c r="D15" s="71"/>
      <c r="E15" s="71" t="s">
        <v>57</v>
      </c>
      <c r="F15" s="85"/>
      <c r="G15" s="73"/>
      <c r="H15" s="74"/>
      <c r="I15" s="277"/>
    </row>
    <row r="16" spans="2:9">
      <c r="B16" s="278" t="s">
        <v>220</v>
      </c>
      <c r="C16" s="71" t="s">
        <v>217</v>
      </c>
      <c r="D16" s="71"/>
      <c r="E16" s="71"/>
      <c r="F16" s="85"/>
      <c r="G16" s="73"/>
      <c r="H16" s="74"/>
      <c r="I16" s="277"/>
    </row>
    <row r="17" spans="2:9">
      <c r="B17" s="279"/>
      <c r="C17" s="98"/>
      <c r="D17" s="99"/>
      <c r="E17" s="98"/>
      <c r="F17" s="39"/>
      <c r="G17" s="100"/>
      <c r="H17" s="101"/>
      <c r="I17" s="280"/>
    </row>
    <row r="18" spans="2:9">
      <c r="B18" s="275" t="s">
        <v>221</v>
      </c>
      <c r="C18" s="98"/>
      <c r="D18" s="99"/>
      <c r="E18" s="98"/>
      <c r="F18" s="39"/>
      <c r="G18" s="100"/>
      <c r="H18" s="101"/>
      <c r="I18" s="280"/>
    </row>
    <row r="19" spans="2:9">
      <c r="B19" s="278" t="s">
        <v>222</v>
      </c>
      <c r="C19" s="71" t="s">
        <v>217</v>
      </c>
      <c r="D19" s="71"/>
      <c r="E19" s="71"/>
      <c r="F19" s="85"/>
      <c r="G19" s="88"/>
      <c r="H19" s="74"/>
      <c r="I19" s="277"/>
    </row>
    <row r="20" spans="2:9" ht="27.6">
      <c r="B20" s="278" t="s">
        <v>223</v>
      </c>
      <c r="C20" s="71" t="s">
        <v>217</v>
      </c>
      <c r="D20" s="71"/>
      <c r="E20" s="71"/>
      <c r="F20" s="87"/>
      <c r="G20" s="149"/>
      <c r="H20" s="93"/>
      <c r="I20" s="277" t="s">
        <v>224</v>
      </c>
    </row>
    <row r="21" spans="2:9">
      <c r="B21" s="278" t="s">
        <v>225</v>
      </c>
      <c r="C21" s="71" t="s">
        <v>217</v>
      </c>
      <c r="D21" s="71"/>
      <c r="E21" s="71"/>
      <c r="F21" s="85"/>
      <c r="G21" s="88"/>
      <c r="H21" s="93"/>
      <c r="I21" s="277"/>
    </row>
    <row r="22" spans="2:9">
      <c r="B22" s="278" t="s">
        <v>226</v>
      </c>
      <c r="C22" s="71" t="s">
        <v>217</v>
      </c>
      <c r="D22" s="71"/>
      <c r="E22" s="71"/>
      <c r="F22" s="370"/>
      <c r="G22" s="73"/>
      <c r="H22" s="74"/>
      <c r="I22" s="277" t="s">
        <v>227</v>
      </c>
    </row>
    <row r="23" spans="2:9">
      <c r="B23" s="278" t="s">
        <v>228</v>
      </c>
      <c r="C23" s="71" t="s">
        <v>217</v>
      </c>
      <c r="D23" s="71"/>
      <c r="E23" s="71"/>
      <c r="F23" s="85"/>
      <c r="G23" s="88"/>
      <c r="H23" s="74"/>
      <c r="I23" s="277"/>
    </row>
    <row r="24" spans="2:9">
      <c r="B24" s="278" t="s">
        <v>229</v>
      </c>
      <c r="C24" s="71" t="s">
        <v>217</v>
      </c>
      <c r="D24" s="71"/>
      <c r="E24" s="71"/>
      <c r="F24" s="85"/>
      <c r="G24" s="88"/>
      <c r="H24" s="74"/>
      <c r="I24" s="277"/>
    </row>
    <row r="25" spans="2:9">
      <c r="B25" s="278" t="s">
        <v>230</v>
      </c>
      <c r="C25" s="71" t="s">
        <v>217</v>
      </c>
      <c r="D25" s="71"/>
      <c r="E25" s="71"/>
      <c r="F25" s="85"/>
      <c r="G25" s="88"/>
      <c r="H25" s="74"/>
      <c r="I25" s="277"/>
    </row>
    <row r="26" spans="2:9">
      <c r="B26" s="278" t="s">
        <v>231</v>
      </c>
      <c r="C26" s="71" t="s">
        <v>217</v>
      </c>
      <c r="D26" s="71"/>
      <c r="E26" s="71"/>
      <c r="F26" s="85"/>
      <c r="G26" s="88"/>
      <c r="H26" s="93"/>
      <c r="I26" s="277"/>
    </row>
    <row r="27" spans="2:9">
      <c r="B27" s="278" t="s">
        <v>232</v>
      </c>
      <c r="C27" s="71" t="s">
        <v>217</v>
      </c>
      <c r="D27" s="71"/>
      <c r="E27" s="71"/>
      <c r="F27" s="85"/>
      <c r="G27" s="88"/>
      <c r="H27" s="93"/>
      <c r="I27" s="277"/>
    </row>
    <row r="28" spans="2:9">
      <c r="B28" s="278" t="s">
        <v>233</v>
      </c>
      <c r="C28" s="71" t="s">
        <v>217</v>
      </c>
      <c r="D28" s="71"/>
      <c r="E28" s="71"/>
      <c r="F28" s="85"/>
      <c r="G28" s="88"/>
      <c r="H28" s="93"/>
      <c r="I28" s="277"/>
    </row>
    <row r="29" spans="2:9">
      <c r="B29" s="278" t="s">
        <v>234</v>
      </c>
      <c r="C29" s="71" t="s">
        <v>217</v>
      </c>
      <c r="D29" s="71"/>
      <c r="E29" s="71"/>
      <c r="F29" s="85"/>
      <c r="G29" s="88"/>
      <c r="H29" s="93"/>
      <c r="I29" s="277"/>
    </row>
    <row r="30" spans="2:9">
      <c r="B30" s="278" t="s">
        <v>235</v>
      </c>
      <c r="C30" s="71" t="s">
        <v>217</v>
      </c>
      <c r="D30" s="71"/>
      <c r="E30" s="71"/>
      <c r="F30" s="142"/>
      <c r="G30" s="88"/>
      <c r="H30" s="93"/>
      <c r="I30" s="277"/>
    </row>
    <row r="31" spans="2:9">
      <c r="B31" s="278" t="s">
        <v>236</v>
      </c>
      <c r="C31" s="71" t="s">
        <v>217</v>
      </c>
      <c r="D31" s="71"/>
      <c r="E31" s="71"/>
      <c r="F31" s="85"/>
      <c r="G31" s="88"/>
      <c r="H31" s="93"/>
      <c r="I31" s="277"/>
    </row>
    <row r="32" spans="2:9">
      <c r="B32" s="278" t="s">
        <v>237</v>
      </c>
      <c r="C32" s="71" t="s">
        <v>217</v>
      </c>
      <c r="D32" s="71"/>
      <c r="E32" s="71"/>
      <c r="F32" s="85"/>
      <c r="G32" s="88"/>
      <c r="H32" s="74"/>
      <c r="I32" s="277"/>
    </row>
    <row r="33" spans="2:9">
      <c r="B33" s="278" t="s">
        <v>238</v>
      </c>
      <c r="C33" s="71" t="s">
        <v>217</v>
      </c>
      <c r="D33" s="71"/>
      <c r="E33" s="71"/>
      <c r="F33" s="85"/>
      <c r="G33" s="88"/>
      <c r="H33" s="74"/>
      <c r="I33" s="277"/>
    </row>
    <row r="34" spans="2:9">
      <c r="B34" s="278" t="s">
        <v>239</v>
      </c>
      <c r="C34" s="71" t="s">
        <v>217</v>
      </c>
      <c r="D34" s="71"/>
      <c r="E34" s="71"/>
      <c r="F34" s="85"/>
      <c r="G34" s="88"/>
      <c r="H34" s="74"/>
      <c r="I34" s="277"/>
    </row>
    <row r="35" spans="2:9">
      <c r="B35" s="278" t="s">
        <v>240</v>
      </c>
      <c r="C35" s="71" t="s">
        <v>217</v>
      </c>
      <c r="D35" s="71"/>
      <c r="E35" s="71"/>
      <c r="F35" s="85"/>
      <c r="G35" s="88"/>
      <c r="H35" s="74"/>
      <c r="I35" s="277" t="s">
        <v>241</v>
      </c>
    </row>
    <row r="36" spans="2:9" hidden="1">
      <c r="B36" s="278" t="s">
        <v>242</v>
      </c>
      <c r="C36" s="71" t="s">
        <v>217</v>
      </c>
      <c r="D36" s="71" t="s">
        <v>243</v>
      </c>
      <c r="E36" s="71"/>
      <c r="F36" s="85"/>
      <c r="G36" s="88"/>
      <c r="H36" s="86"/>
      <c r="I36" s="277"/>
    </row>
    <row r="37" spans="2:9" ht="27.6">
      <c r="B37" s="278" t="s">
        <v>244</v>
      </c>
      <c r="C37" s="71" t="s">
        <v>217</v>
      </c>
      <c r="D37" s="71"/>
      <c r="E37" s="71"/>
      <c r="F37" s="87"/>
      <c r="G37" s="149"/>
      <c r="H37" s="74"/>
      <c r="I37" s="277" t="s">
        <v>245</v>
      </c>
    </row>
    <row r="38" spans="2:9">
      <c r="B38" s="279"/>
      <c r="C38" s="98"/>
      <c r="D38" s="99"/>
      <c r="E38" s="98"/>
      <c r="F38" s="102"/>
      <c r="G38" s="103"/>
      <c r="H38" s="259"/>
      <c r="I38" s="281"/>
    </row>
    <row r="39" spans="2:9">
      <c r="B39" s="282" t="s">
        <v>246</v>
      </c>
      <c r="C39" s="98"/>
      <c r="D39" s="99"/>
      <c r="E39" s="98"/>
      <c r="F39" s="102"/>
      <c r="G39" s="103"/>
      <c r="H39" s="259"/>
      <c r="I39" s="281"/>
    </row>
    <row r="40" spans="2:9">
      <c r="B40" s="278" t="s">
        <v>247</v>
      </c>
      <c r="C40" s="71"/>
      <c r="D40" s="71" t="s">
        <v>243</v>
      </c>
      <c r="E40" s="71"/>
      <c r="F40" s="71"/>
      <c r="G40" s="149"/>
      <c r="H40" s="74"/>
      <c r="I40" s="277" t="s">
        <v>248</v>
      </c>
    </row>
    <row r="41" spans="2:9" hidden="1">
      <c r="B41" s="278"/>
      <c r="C41" s="71" t="s">
        <v>249</v>
      </c>
      <c r="D41" s="71" t="s">
        <v>243</v>
      </c>
      <c r="E41" s="71"/>
      <c r="F41" s="85"/>
      <c r="G41" s="88"/>
      <c r="H41" s="86"/>
      <c r="I41" s="277" t="s">
        <v>250</v>
      </c>
    </row>
    <row r="42" spans="2:9">
      <c r="B42" s="278" t="s">
        <v>251</v>
      </c>
      <c r="C42" s="71" t="s">
        <v>217</v>
      </c>
      <c r="D42" s="71"/>
      <c r="E42" s="71"/>
      <c r="F42" s="142"/>
      <c r="G42" s="88"/>
      <c r="H42" s="93"/>
      <c r="I42" s="277"/>
    </row>
    <row r="43" spans="2:9">
      <c r="B43" s="278" t="s">
        <v>252</v>
      </c>
      <c r="C43" s="71" t="s">
        <v>217</v>
      </c>
      <c r="D43" s="71"/>
      <c r="E43" s="71"/>
      <c r="F43" s="142"/>
      <c r="G43" s="88"/>
      <c r="H43" s="93"/>
      <c r="I43" s="277"/>
    </row>
    <row r="44" spans="2:9">
      <c r="B44" s="278" t="s">
        <v>253</v>
      </c>
      <c r="C44" s="71" t="s">
        <v>217</v>
      </c>
      <c r="D44" s="71"/>
      <c r="E44" s="71"/>
      <c r="F44" s="142"/>
      <c r="G44" s="88"/>
      <c r="H44" s="93"/>
      <c r="I44" s="277"/>
    </row>
    <row r="45" spans="2:9" hidden="1">
      <c r="B45" s="278"/>
      <c r="C45" s="71" t="s">
        <v>217</v>
      </c>
      <c r="D45" s="71" t="s">
        <v>243</v>
      </c>
      <c r="E45" s="71"/>
      <c r="F45" s="142"/>
      <c r="G45" s="88"/>
      <c r="H45" s="86"/>
      <c r="I45" s="277" t="s">
        <v>250</v>
      </c>
    </row>
    <row r="46" spans="2:9">
      <c r="B46" s="278" t="s">
        <v>254</v>
      </c>
      <c r="C46" s="71" t="s">
        <v>217</v>
      </c>
      <c r="D46" s="71"/>
      <c r="E46" s="71"/>
      <c r="F46" s="85"/>
      <c r="G46" s="88"/>
      <c r="H46" s="93"/>
      <c r="I46" s="277"/>
    </row>
    <row r="47" spans="2:9" ht="27.6">
      <c r="B47" s="278" t="s">
        <v>255</v>
      </c>
      <c r="C47" s="71" t="s">
        <v>217</v>
      </c>
      <c r="D47" s="71"/>
      <c r="E47" s="71"/>
      <c r="F47" s="72"/>
      <c r="G47" s="149"/>
      <c r="H47" s="93"/>
      <c r="I47" s="277" t="s">
        <v>256</v>
      </c>
    </row>
    <row r="48" spans="2:9">
      <c r="B48" s="278" t="s">
        <v>257</v>
      </c>
      <c r="C48" s="71" t="s">
        <v>217</v>
      </c>
      <c r="D48" s="71"/>
      <c r="E48" s="71"/>
      <c r="F48" s="85"/>
      <c r="G48" s="88"/>
      <c r="H48" s="93"/>
      <c r="I48" s="277"/>
    </row>
    <row r="49" spans="2:9">
      <c r="B49" s="278" t="s">
        <v>258</v>
      </c>
      <c r="C49" s="71" t="s">
        <v>217</v>
      </c>
      <c r="D49" s="71"/>
      <c r="E49" s="71"/>
      <c r="F49" s="85"/>
      <c r="G49" s="88"/>
      <c r="H49" s="93"/>
      <c r="I49" s="277"/>
    </row>
    <row r="50" spans="2:9">
      <c r="B50" s="278" t="s">
        <v>259</v>
      </c>
      <c r="C50" s="71" t="s">
        <v>217</v>
      </c>
      <c r="D50" s="71"/>
      <c r="E50" s="75"/>
      <c r="F50" s="139"/>
      <c r="G50" s="104"/>
      <c r="H50" s="93"/>
      <c r="I50" s="277"/>
    </row>
    <row r="51" spans="2:9">
      <c r="B51" s="279"/>
      <c r="C51" s="98"/>
      <c r="D51" s="99"/>
      <c r="E51" s="98"/>
      <c r="F51" s="102"/>
      <c r="G51" s="103"/>
      <c r="H51" s="259"/>
      <c r="I51" s="281"/>
    </row>
    <row r="52" spans="2:9">
      <c r="B52" s="282" t="s">
        <v>260</v>
      </c>
      <c r="C52" s="98"/>
      <c r="D52" s="99"/>
      <c r="E52" s="98"/>
      <c r="F52" s="102"/>
      <c r="G52" s="103"/>
      <c r="H52" s="259"/>
      <c r="I52" s="281"/>
    </row>
    <row r="53" spans="2:9">
      <c r="B53" s="278" t="s">
        <v>261</v>
      </c>
      <c r="C53" s="71" t="s">
        <v>217</v>
      </c>
      <c r="D53" s="71"/>
      <c r="E53" s="71"/>
      <c r="F53" s="85"/>
      <c r="G53" s="88"/>
      <c r="H53" s="93"/>
      <c r="I53" s="277"/>
    </row>
    <row r="54" spans="2:9">
      <c r="B54" s="278" t="s">
        <v>262</v>
      </c>
      <c r="C54" s="71" t="s">
        <v>217</v>
      </c>
      <c r="D54" s="71"/>
      <c r="E54" s="71"/>
      <c r="F54" s="85"/>
      <c r="G54" s="88"/>
      <c r="H54" s="93"/>
      <c r="I54" s="277"/>
    </row>
    <row r="55" spans="2:9">
      <c r="B55" s="278" t="s">
        <v>263</v>
      </c>
      <c r="C55" s="71" t="s">
        <v>217</v>
      </c>
      <c r="D55" s="71"/>
      <c r="E55" s="71"/>
      <c r="F55" s="85"/>
      <c r="G55" s="88"/>
      <c r="H55" s="93"/>
      <c r="I55" s="277"/>
    </row>
    <row r="56" spans="2:9">
      <c r="B56" s="278" t="s">
        <v>264</v>
      </c>
      <c r="C56" s="71" t="s">
        <v>217</v>
      </c>
      <c r="D56" s="71"/>
      <c r="E56" s="71"/>
      <c r="F56" s="85"/>
      <c r="G56" s="88"/>
      <c r="H56" s="93"/>
      <c r="I56" s="277"/>
    </row>
    <row r="57" spans="2:9">
      <c r="B57" s="278" t="s">
        <v>265</v>
      </c>
      <c r="C57" s="71" t="s">
        <v>217</v>
      </c>
      <c r="D57" s="71"/>
      <c r="E57" s="71"/>
      <c r="F57" s="85"/>
      <c r="G57" s="88"/>
      <c r="H57" s="93"/>
      <c r="I57" s="277"/>
    </row>
    <row r="58" spans="2:9">
      <c r="B58" s="278" t="s">
        <v>266</v>
      </c>
      <c r="C58" s="71" t="s">
        <v>217</v>
      </c>
      <c r="D58" s="71"/>
      <c r="E58" s="71"/>
      <c r="F58" s="85"/>
      <c r="G58" s="88"/>
      <c r="H58" s="93"/>
      <c r="I58" s="277"/>
    </row>
    <row r="59" spans="2:9">
      <c r="B59" s="278" t="s">
        <v>267</v>
      </c>
      <c r="C59" s="71"/>
      <c r="D59" s="71" t="s">
        <v>243</v>
      </c>
      <c r="E59" s="71"/>
      <c r="F59" s="370"/>
      <c r="G59" s="88"/>
      <c r="H59" s="93"/>
      <c r="I59" s="277" t="s">
        <v>268</v>
      </c>
    </row>
    <row r="60" spans="2:9">
      <c r="B60" s="278" t="s">
        <v>269</v>
      </c>
      <c r="C60" s="71" t="s">
        <v>217</v>
      </c>
      <c r="D60" s="71"/>
      <c r="E60" s="71"/>
      <c r="F60" s="85"/>
      <c r="G60" s="88"/>
      <c r="H60" s="93"/>
      <c r="I60" s="277"/>
    </row>
    <row r="61" spans="2:9">
      <c r="B61" s="278" t="s">
        <v>270</v>
      </c>
      <c r="C61" s="71" t="s">
        <v>217</v>
      </c>
      <c r="D61" s="71"/>
      <c r="E61" s="71"/>
      <c r="F61" s="85"/>
      <c r="G61" s="88"/>
      <c r="H61" s="93"/>
      <c r="I61" s="277"/>
    </row>
    <row r="62" spans="2:9">
      <c r="B62" s="278" t="s">
        <v>271</v>
      </c>
      <c r="C62" s="71" t="s">
        <v>217</v>
      </c>
      <c r="D62" s="71"/>
      <c r="E62" s="71"/>
      <c r="F62" s="85"/>
      <c r="G62" s="88"/>
      <c r="H62" s="93"/>
      <c r="I62" s="283"/>
    </row>
    <row r="63" spans="2:9">
      <c r="B63" s="278" t="s">
        <v>272</v>
      </c>
      <c r="C63" s="71" t="s">
        <v>217</v>
      </c>
      <c r="D63" s="71"/>
      <c r="E63" s="71"/>
      <c r="F63" s="85"/>
      <c r="G63" s="88"/>
      <c r="H63" s="93"/>
      <c r="I63" s="277"/>
    </row>
    <row r="64" spans="2:9" ht="15" thickBot="1">
      <c r="B64" s="294"/>
      <c r="C64" s="295"/>
      <c r="D64" s="296"/>
      <c r="E64" s="295"/>
      <c r="F64" s="297"/>
      <c r="G64" s="298"/>
      <c r="H64" s="299"/>
      <c r="I64" s="300"/>
    </row>
    <row r="65" spans="2:9">
      <c r="B65" s="301"/>
      <c r="C65" s="302"/>
      <c r="D65" s="303"/>
      <c r="E65" s="302"/>
      <c r="F65" s="304"/>
      <c r="G65" s="305"/>
      <c r="H65" s="306"/>
      <c r="I65" s="307"/>
    </row>
    <row r="66" spans="2:9">
      <c r="B66" s="282" t="s">
        <v>273</v>
      </c>
      <c r="C66" s="98"/>
      <c r="D66" s="99"/>
      <c r="E66" s="98"/>
      <c r="F66" s="102"/>
      <c r="G66" s="103"/>
      <c r="H66" s="259"/>
      <c r="I66" s="280"/>
    </row>
    <row r="67" spans="2:9" ht="41.45">
      <c r="B67" s="278" t="s">
        <v>274</v>
      </c>
      <c r="C67" s="71" t="s">
        <v>217</v>
      </c>
      <c r="D67" s="71"/>
      <c r="E67" s="71"/>
      <c r="F67" s="85"/>
      <c r="G67" s="88"/>
      <c r="H67" s="93"/>
      <c r="I67" s="277"/>
    </row>
    <row r="68" spans="2:9">
      <c r="B68" s="278" t="s">
        <v>275</v>
      </c>
      <c r="C68" s="71" t="s">
        <v>217</v>
      </c>
      <c r="D68" s="71"/>
      <c r="E68" s="71"/>
      <c r="F68" s="85"/>
      <c r="G68" s="88"/>
      <c r="H68" s="93"/>
      <c r="I68" s="277" t="s">
        <v>276</v>
      </c>
    </row>
    <row r="69" spans="2:9">
      <c r="B69" s="278" t="s">
        <v>277</v>
      </c>
      <c r="C69" s="71" t="s">
        <v>217</v>
      </c>
      <c r="D69" s="71"/>
      <c r="E69" s="71"/>
      <c r="F69" s="85"/>
      <c r="G69" s="88"/>
      <c r="H69" s="93"/>
      <c r="I69" s="277"/>
    </row>
    <row r="70" spans="2:9">
      <c r="B70" s="278" t="s">
        <v>278</v>
      </c>
      <c r="C70" s="71" t="s">
        <v>217</v>
      </c>
      <c r="D70" s="71"/>
      <c r="E70" s="71"/>
      <c r="F70" s="85"/>
      <c r="G70" s="88"/>
      <c r="H70" s="93"/>
      <c r="I70" s="277" t="s">
        <v>279</v>
      </c>
    </row>
    <row r="71" spans="2:9">
      <c r="B71" s="278" t="s">
        <v>280</v>
      </c>
      <c r="C71" s="71" t="s">
        <v>217</v>
      </c>
      <c r="D71" s="71"/>
      <c r="E71" s="71"/>
      <c r="F71" s="85"/>
      <c r="G71" s="73"/>
      <c r="H71" s="93"/>
      <c r="I71" s="277"/>
    </row>
    <row r="72" spans="2:9">
      <c r="B72" s="278" t="s">
        <v>281</v>
      </c>
      <c r="C72" s="71" t="s">
        <v>217</v>
      </c>
      <c r="D72" s="71"/>
      <c r="E72" s="71"/>
      <c r="F72" s="85"/>
      <c r="G72" s="88"/>
      <c r="H72" s="93"/>
      <c r="I72" s="277"/>
    </row>
    <row r="73" spans="2:9">
      <c r="B73" s="278" t="s">
        <v>282</v>
      </c>
      <c r="C73" s="71" t="s">
        <v>217</v>
      </c>
      <c r="D73" s="71"/>
      <c r="E73" s="71"/>
      <c r="F73" s="85"/>
      <c r="G73" s="88"/>
      <c r="H73" s="93"/>
      <c r="I73" s="277"/>
    </row>
    <row r="74" spans="2:9">
      <c r="B74" s="278" t="s">
        <v>283</v>
      </c>
      <c r="C74" s="71" t="s">
        <v>217</v>
      </c>
      <c r="D74" s="71"/>
      <c r="E74" s="71"/>
      <c r="F74" s="85"/>
      <c r="G74" s="88"/>
      <c r="H74" s="93"/>
      <c r="I74" s="283"/>
    </row>
    <row r="75" spans="2:9">
      <c r="B75" s="278" t="s">
        <v>284</v>
      </c>
      <c r="C75" s="71" t="s">
        <v>217</v>
      </c>
      <c r="D75" s="71"/>
      <c r="E75" s="71"/>
      <c r="F75" s="85"/>
      <c r="G75" s="88"/>
      <c r="H75" s="93"/>
      <c r="I75" s="277"/>
    </row>
    <row r="76" spans="2:9" ht="27.6">
      <c r="B76" s="278" t="s">
        <v>285</v>
      </c>
      <c r="C76" s="71" t="s">
        <v>217</v>
      </c>
      <c r="D76" s="71"/>
      <c r="E76" s="71"/>
      <c r="F76" s="85"/>
      <c r="G76" s="88"/>
      <c r="H76" s="93"/>
      <c r="I76" s="284"/>
    </row>
    <row r="77" spans="2:9" ht="27.6">
      <c r="B77" s="278" t="s">
        <v>286</v>
      </c>
      <c r="C77" s="71" t="s">
        <v>217</v>
      </c>
      <c r="D77" s="71"/>
      <c r="E77" s="71"/>
      <c r="F77" s="85"/>
      <c r="G77" s="88"/>
      <c r="H77" s="93"/>
      <c r="I77" s="283"/>
    </row>
    <row r="78" spans="2:9">
      <c r="B78" s="278" t="s">
        <v>287</v>
      </c>
      <c r="C78" s="71" t="s">
        <v>217</v>
      </c>
      <c r="D78" s="71"/>
      <c r="E78" s="71"/>
      <c r="F78" s="85"/>
      <c r="G78" s="88"/>
      <c r="H78" s="93"/>
      <c r="I78" s="277" t="s">
        <v>288</v>
      </c>
    </row>
    <row r="79" spans="2:9">
      <c r="B79" s="278" t="s">
        <v>289</v>
      </c>
      <c r="C79" s="71" t="s">
        <v>217</v>
      </c>
      <c r="D79" s="71"/>
      <c r="E79" s="71"/>
      <c r="F79" s="85"/>
      <c r="G79" s="88"/>
      <c r="H79" s="74"/>
      <c r="I79" s="277"/>
    </row>
    <row r="80" spans="2:9">
      <c r="B80" s="278" t="s">
        <v>290</v>
      </c>
      <c r="C80" s="71" t="s">
        <v>217</v>
      </c>
      <c r="D80" s="71"/>
      <c r="E80" s="71"/>
      <c r="F80" s="85"/>
      <c r="G80" s="88"/>
      <c r="H80" s="74"/>
      <c r="I80" s="277" t="s">
        <v>291</v>
      </c>
    </row>
    <row r="81" spans="2:9">
      <c r="B81" s="278" t="s">
        <v>292</v>
      </c>
      <c r="C81" s="71" t="s">
        <v>217</v>
      </c>
      <c r="D81" s="71"/>
      <c r="E81" s="71"/>
      <c r="F81" s="85"/>
      <c r="G81" s="88"/>
      <c r="H81" s="74"/>
      <c r="I81" s="277" t="s">
        <v>293</v>
      </c>
    </row>
    <row r="82" spans="2:9">
      <c r="B82" s="278" t="s">
        <v>294</v>
      </c>
      <c r="C82" s="71" t="s">
        <v>217</v>
      </c>
      <c r="D82" s="71"/>
      <c r="E82" s="71"/>
      <c r="F82" s="85"/>
      <c r="G82" s="88"/>
      <c r="H82" s="74"/>
      <c r="I82" s="277" t="s">
        <v>295</v>
      </c>
    </row>
    <row r="83" spans="2:9">
      <c r="B83" s="278" t="s">
        <v>296</v>
      </c>
      <c r="C83" s="71" t="s">
        <v>217</v>
      </c>
      <c r="D83" s="71"/>
      <c r="E83" s="71"/>
      <c r="F83" s="85"/>
      <c r="G83" s="88"/>
      <c r="H83" s="74"/>
      <c r="I83" s="277" t="s">
        <v>297</v>
      </c>
    </row>
    <row r="84" spans="2:9">
      <c r="B84" s="278" t="s">
        <v>298</v>
      </c>
      <c r="C84" s="71" t="s">
        <v>217</v>
      </c>
      <c r="D84" s="71"/>
      <c r="E84" s="71"/>
      <c r="F84" s="85"/>
      <c r="G84" s="88"/>
      <c r="H84" s="74"/>
      <c r="I84" s="277"/>
    </row>
    <row r="85" spans="2:9">
      <c r="B85" s="279"/>
      <c r="C85" s="98"/>
      <c r="D85" s="99"/>
      <c r="E85" s="98"/>
      <c r="F85" s="102"/>
      <c r="G85" s="103"/>
      <c r="H85" s="259"/>
      <c r="I85" s="280"/>
    </row>
    <row r="86" spans="2:9">
      <c r="B86" s="282" t="s">
        <v>299</v>
      </c>
      <c r="C86" s="98"/>
      <c r="D86" s="99"/>
      <c r="E86" s="98"/>
      <c r="F86" s="102"/>
      <c r="G86" s="103"/>
      <c r="H86" s="259"/>
      <c r="I86" s="280"/>
    </row>
    <row r="87" spans="2:9">
      <c r="B87" s="278" t="s">
        <v>300</v>
      </c>
      <c r="C87" s="71" t="s">
        <v>217</v>
      </c>
      <c r="D87" s="71"/>
      <c r="E87" s="71"/>
      <c r="F87" s="85"/>
      <c r="G87" s="88"/>
      <c r="H87" s="74"/>
      <c r="I87" s="277"/>
    </row>
    <row r="88" spans="2:9">
      <c r="B88" s="278" t="s">
        <v>301</v>
      </c>
      <c r="C88" s="71" t="s">
        <v>217</v>
      </c>
      <c r="D88" s="71"/>
      <c r="E88" s="71"/>
      <c r="F88" s="85"/>
      <c r="G88" s="88"/>
      <c r="H88" s="74"/>
      <c r="I88" s="277"/>
    </row>
    <row r="89" spans="2:9">
      <c r="B89" s="278" t="s">
        <v>302</v>
      </c>
      <c r="C89" s="71" t="s">
        <v>217</v>
      </c>
      <c r="D89" s="71"/>
      <c r="E89" s="71"/>
      <c r="F89" s="85"/>
      <c r="G89" s="88"/>
      <c r="H89" s="93"/>
      <c r="I89" s="277"/>
    </row>
    <row r="90" spans="2:9">
      <c r="B90" s="278" t="s">
        <v>303</v>
      </c>
      <c r="C90" s="71" t="s">
        <v>217</v>
      </c>
      <c r="D90" s="71"/>
      <c r="E90" s="71"/>
      <c r="F90" s="85"/>
      <c r="G90" s="88"/>
      <c r="H90" s="93"/>
      <c r="I90" s="277"/>
    </row>
    <row r="91" spans="2:9">
      <c r="B91" s="278" t="s">
        <v>304</v>
      </c>
      <c r="C91" s="71" t="s">
        <v>217</v>
      </c>
      <c r="D91" s="71"/>
      <c r="E91" s="71"/>
      <c r="F91" s="85"/>
      <c r="G91" s="88"/>
      <c r="H91" s="93"/>
      <c r="I91" s="277"/>
    </row>
    <row r="92" spans="2:9">
      <c r="B92" s="278" t="s">
        <v>305</v>
      </c>
      <c r="C92" s="71" t="s">
        <v>217</v>
      </c>
      <c r="D92" s="71"/>
      <c r="E92" s="71"/>
      <c r="F92" s="85"/>
      <c r="G92" s="88"/>
      <c r="H92" s="74"/>
      <c r="I92" s="277"/>
    </row>
    <row r="93" spans="2:9">
      <c r="B93" s="278" t="s">
        <v>306</v>
      </c>
      <c r="C93" s="71" t="s">
        <v>217</v>
      </c>
      <c r="D93" s="71"/>
      <c r="E93" s="71"/>
      <c r="F93" s="85"/>
      <c r="G93" s="88"/>
      <c r="H93" s="74"/>
      <c r="I93" s="277"/>
    </row>
    <row r="94" spans="2:9">
      <c r="B94" s="278" t="s">
        <v>307</v>
      </c>
      <c r="C94" s="71" t="s">
        <v>217</v>
      </c>
      <c r="D94" s="71"/>
      <c r="E94" s="71"/>
      <c r="F94" s="85"/>
      <c r="G94" s="88"/>
      <c r="H94" s="74"/>
      <c r="I94" s="283"/>
    </row>
    <row r="95" spans="2:9">
      <c r="B95" s="278" t="s">
        <v>308</v>
      </c>
      <c r="C95" s="71" t="s">
        <v>217</v>
      </c>
      <c r="D95" s="71"/>
      <c r="E95" s="71"/>
      <c r="F95" s="85"/>
      <c r="G95" s="88"/>
      <c r="H95" s="74"/>
      <c r="I95" s="277"/>
    </row>
    <row r="96" spans="2:9">
      <c r="B96" s="278" t="s">
        <v>309</v>
      </c>
      <c r="C96" s="71" t="s">
        <v>217</v>
      </c>
      <c r="D96" s="71"/>
      <c r="E96" s="71"/>
      <c r="F96" s="85"/>
      <c r="G96" s="88"/>
      <c r="H96" s="74"/>
      <c r="I96" s="277" t="s">
        <v>310</v>
      </c>
    </row>
    <row r="97" spans="2:9">
      <c r="B97" s="278" t="s">
        <v>311</v>
      </c>
      <c r="C97" s="71" t="s">
        <v>217</v>
      </c>
      <c r="D97" s="71"/>
      <c r="E97" s="71"/>
      <c r="F97" s="85"/>
      <c r="G97" s="88"/>
      <c r="H97" s="74"/>
      <c r="I97" s="277" t="s">
        <v>312</v>
      </c>
    </row>
    <row r="98" spans="2:9">
      <c r="B98" s="278" t="s">
        <v>313</v>
      </c>
      <c r="C98" s="71" t="s">
        <v>217</v>
      </c>
      <c r="D98" s="71"/>
      <c r="E98" s="71"/>
      <c r="F98" s="85"/>
      <c r="G98" s="88"/>
      <c r="H98" s="74"/>
      <c r="I98" s="277" t="s">
        <v>314</v>
      </c>
    </row>
    <row r="99" spans="2:9">
      <c r="B99" s="278" t="s">
        <v>315</v>
      </c>
      <c r="C99" s="71" t="s">
        <v>217</v>
      </c>
      <c r="D99" s="71"/>
      <c r="E99" s="71"/>
      <c r="F99" s="85"/>
      <c r="G99" s="88"/>
      <c r="H99" s="93"/>
      <c r="I99" s="277"/>
    </row>
    <row r="100" spans="2:9">
      <c r="B100" s="278" t="s">
        <v>316</v>
      </c>
      <c r="C100" s="71" t="s">
        <v>217</v>
      </c>
      <c r="D100" s="71"/>
      <c r="E100" s="71"/>
      <c r="F100" s="85"/>
      <c r="G100" s="88"/>
      <c r="H100" s="74"/>
      <c r="I100" s="277"/>
    </row>
    <row r="101" spans="2:9">
      <c r="B101" s="278" t="s">
        <v>317</v>
      </c>
      <c r="C101" s="71"/>
      <c r="D101" s="71"/>
      <c r="E101" s="71" t="s">
        <v>57</v>
      </c>
      <c r="F101" s="72"/>
      <c r="G101" s="88"/>
      <c r="H101" s="74"/>
      <c r="I101" s="277"/>
    </row>
    <row r="102" spans="2:9">
      <c r="B102" s="278" t="s">
        <v>318</v>
      </c>
      <c r="C102" s="71" t="s">
        <v>217</v>
      </c>
      <c r="D102" s="71"/>
      <c r="E102" s="71"/>
      <c r="F102" s="85"/>
      <c r="G102" s="88"/>
      <c r="H102" s="74"/>
      <c r="I102" s="277" t="s">
        <v>319</v>
      </c>
    </row>
    <row r="103" spans="2:9">
      <c r="B103" s="278" t="s">
        <v>320</v>
      </c>
      <c r="C103" s="71" t="s">
        <v>217</v>
      </c>
      <c r="D103" s="71"/>
      <c r="E103" s="71"/>
      <c r="F103" s="85"/>
      <c r="G103" s="88"/>
      <c r="H103" s="74"/>
      <c r="I103" s="277"/>
    </row>
    <row r="104" spans="2:9">
      <c r="B104" s="278" t="s">
        <v>321</v>
      </c>
      <c r="C104" s="71" t="s">
        <v>217</v>
      </c>
      <c r="D104" s="71"/>
      <c r="E104" s="71"/>
      <c r="F104" s="139"/>
      <c r="G104" s="144"/>
      <c r="H104" s="74"/>
      <c r="I104" s="277"/>
    </row>
    <row r="105" spans="2:9">
      <c r="B105" s="278" t="s">
        <v>322</v>
      </c>
      <c r="C105" s="71"/>
      <c r="D105" s="71" t="s">
        <v>243</v>
      </c>
      <c r="E105" s="71"/>
      <c r="F105" s="139"/>
      <c r="G105" s="104"/>
      <c r="H105" s="93"/>
      <c r="I105" s="277"/>
    </row>
    <row r="106" spans="2:9">
      <c r="B106" s="278" t="s">
        <v>323</v>
      </c>
      <c r="C106" s="71" t="s">
        <v>217</v>
      </c>
      <c r="D106" s="71"/>
      <c r="E106" s="71"/>
      <c r="F106" s="139"/>
      <c r="G106" s="104"/>
      <c r="H106" s="74"/>
      <c r="I106" s="277"/>
    </row>
    <row r="107" spans="2:9">
      <c r="B107" s="279"/>
      <c r="C107" s="98"/>
      <c r="D107" s="99"/>
      <c r="E107" s="98"/>
      <c r="F107" s="102"/>
      <c r="G107" s="103"/>
      <c r="H107" s="259"/>
      <c r="I107" s="281"/>
    </row>
    <row r="108" spans="2:9">
      <c r="B108" s="282" t="s">
        <v>324</v>
      </c>
      <c r="C108" s="98"/>
      <c r="D108" s="99"/>
      <c r="E108" s="98"/>
      <c r="F108" s="102"/>
      <c r="G108" s="103"/>
      <c r="H108" s="259"/>
      <c r="I108" s="281"/>
    </row>
    <row r="109" spans="2:9">
      <c r="B109" s="278" t="s">
        <v>325</v>
      </c>
      <c r="C109" s="71" t="s">
        <v>217</v>
      </c>
      <c r="D109" s="71"/>
      <c r="E109" s="71"/>
      <c r="F109" s="139"/>
      <c r="G109" s="104"/>
      <c r="H109" s="74"/>
      <c r="I109" s="277"/>
    </row>
    <row r="110" spans="2:9" ht="27.6">
      <c r="B110" s="278" t="s">
        <v>326</v>
      </c>
      <c r="C110" s="71" t="s">
        <v>217</v>
      </c>
      <c r="D110" s="71"/>
      <c r="E110" s="71"/>
      <c r="F110" s="139"/>
      <c r="G110" s="104"/>
      <c r="H110" s="93"/>
      <c r="I110" s="277" t="s">
        <v>327</v>
      </c>
    </row>
    <row r="111" spans="2:9">
      <c r="B111" s="278" t="s">
        <v>328</v>
      </c>
      <c r="C111" s="71" t="s">
        <v>217</v>
      </c>
      <c r="D111" s="71"/>
      <c r="E111" s="71"/>
      <c r="F111" s="139"/>
      <c r="G111" s="104"/>
      <c r="H111" s="74"/>
      <c r="I111" s="277" t="s">
        <v>329</v>
      </c>
    </row>
    <row r="112" spans="2:9">
      <c r="B112" s="278" t="s">
        <v>330</v>
      </c>
      <c r="C112" s="71" t="s">
        <v>217</v>
      </c>
      <c r="D112" s="71"/>
      <c r="E112" s="71"/>
      <c r="F112" s="139"/>
      <c r="G112" s="104"/>
      <c r="H112" s="93"/>
      <c r="I112" s="277" t="s">
        <v>331</v>
      </c>
    </row>
    <row r="113" spans="2:9">
      <c r="B113" s="279"/>
      <c r="C113" s="98"/>
      <c r="D113" s="99"/>
      <c r="E113" s="98"/>
      <c r="F113" s="140"/>
      <c r="G113" s="103"/>
      <c r="H113" s="259"/>
      <c r="I113" s="281"/>
    </row>
    <row r="114" spans="2:9">
      <c r="B114" s="282" t="s">
        <v>332</v>
      </c>
      <c r="C114" s="98"/>
      <c r="D114" s="99"/>
      <c r="E114" s="98"/>
      <c r="F114" s="141"/>
      <c r="G114" s="103"/>
      <c r="H114" s="259"/>
      <c r="I114" s="281"/>
    </row>
    <row r="115" spans="2:9" hidden="1">
      <c r="B115" s="278" t="s">
        <v>333</v>
      </c>
      <c r="C115" s="71"/>
      <c r="D115" s="71" t="s">
        <v>243</v>
      </c>
      <c r="E115" s="71"/>
      <c r="F115" s="85"/>
      <c r="G115" s="88"/>
      <c r="H115" s="260"/>
      <c r="I115" s="285" t="s">
        <v>250</v>
      </c>
    </row>
    <row r="116" spans="2:9" hidden="1">
      <c r="B116" s="278" t="s">
        <v>334</v>
      </c>
      <c r="C116" s="71"/>
      <c r="D116" s="71" t="s">
        <v>243</v>
      </c>
      <c r="E116" s="71"/>
      <c r="F116" s="85"/>
      <c r="G116" s="88"/>
      <c r="H116" s="86"/>
      <c r="I116" s="277" t="s">
        <v>250</v>
      </c>
    </row>
    <row r="117" spans="2:9" hidden="1">
      <c r="B117" s="278" t="s">
        <v>335</v>
      </c>
      <c r="C117" s="71"/>
      <c r="D117" s="71" t="s">
        <v>243</v>
      </c>
      <c r="E117" s="71"/>
      <c r="F117" s="85"/>
      <c r="G117" s="88"/>
      <c r="H117" s="86"/>
      <c r="I117" s="277" t="s">
        <v>250</v>
      </c>
    </row>
    <row r="118" spans="2:9" hidden="1">
      <c r="B118" s="278" t="s">
        <v>336</v>
      </c>
      <c r="C118" s="71"/>
      <c r="D118" s="71" t="s">
        <v>243</v>
      </c>
      <c r="E118" s="71"/>
      <c r="F118" s="85"/>
      <c r="G118" s="88"/>
      <c r="H118" s="86"/>
      <c r="I118" s="277" t="s">
        <v>250</v>
      </c>
    </row>
    <row r="119" spans="2:9">
      <c r="B119" s="278" t="s">
        <v>337</v>
      </c>
      <c r="C119" s="71" t="s">
        <v>217</v>
      </c>
      <c r="D119" s="71"/>
      <c r="E119" s="71"/>
      <c r="F119" s="85"/>
      <c r="G119" s="88"/>
      <c r="H119" s="93"/>
      <c r="I119" s="277" t="s">
        <v>338</v>
      </c>
    </row>
    <row r="120" spans="2:9">
      <c r="B120" s="278" t="s">
        <v>339</v>
      </c>
      <c r="C120" s="71" t="s">
        <v>217</v>
      </c>
      <c r="D120" s="71"/>
      <c r="E120" s="71"/>
      <c r="F120" s="85"/>
      <c r="G120" s="88"/>
      <c r="H120" s="93"/>
      <c r="I120" s="277" t="s">
        <v>340</v>
      </c>
    </row>
    <row r="121" spans="2:9" ht="27.6">
      <c r="B121" s="278" t="s">
        <v>341</v>
      </c>
      <c r="C121" s="71" t="s">
        <v>217</v>
      </c>
      <c r="D121" s="71"/>
      <c r="E121" s="71"/>
      <c r="F121" s="85"/>
      <c r="G121" s="88"/>
      <c r="H121" s="93"/>
      <c r="I121" s="277"/>
    </row>
    <row r="122" spans="2:9" hidden="1">
      <c r="B122" s="278" t="s">
        <v>342</v>
      </c>
      <c r="C122" s="71"/>
      <c r="D122" s="71" t="s">
        <v>243</v>
      </c>
      <c r="E122" s="71"/>
      <c r="F122" s="87"/>
      <c r="G122" s="88"/>
      <c r="H122" s="261"/>
      <c r="I122" s="286" t="s">
        <v>250</v>
      </c>
    </row>
    <row r="123" spans="2:9" ht="15" thickBot="1">
      <c r="B123" s="294"/>
      <c r="C123" s="296"/>
      <c r="D123" s="296"/>
      <c r="E123" s="296"/>
      <c r="F123" s="308"/>
      <c r="G123" s="309"/>
      <c r="H123" s="310"/>
      <c r="I123" s="300"/>
    </row>
    <row r="124" spans="2:9">
      <c r="B124" s="301"/>
      <c r="C124" s="302"/>
      <c r="D124" s="586"/>
      <c r="E124" s="302"/>
      <c r="F124" s="304"/>
      <c r="G124" s="305"/>
      <c r="H124" s="306"/>
      <c r="I124" s="311"/>
    </row>
    <row r="125" spans="2:9">
      <c r="B125" s="282" t="s">
        <v>343</v>
      </c>
      <c r="C125" s="98"/>
      <c r="D125" s="99"/>
      <c r="E125" s="98"/>
      <c r="F125" s="102"/>
      <c r="G125" s="103"/>
      <c r="H125" s="259"/>
      <c r="I125" s="281"/>
    </row>
    <row r="126" spans="2:9" ht="27.6">
      <c r="B126" s="278" t="s">
        <v>344</v>
      </c>
      <c r="C126" s="71" t="s">
        <v>217</v>
      </c>
      <c r="D126" s="71"/>
      <c r="E126" s="71"/>
      <c r="F126" s="85"/>
      <c r="G126" s="88"/>
      <c r="H126" s="74"/>
      <c r="I126" s="277" t="s">
        <v>345</v>
      </c>
    </row>
    <row r="127" spans="2:9" hidden="1">
      <c r="B127" s="278" t="s">
        <v>346</v>
      </c>
      <c r="C127" s="71" t="s">
        <v>217</v>
      </c>
      <c r="D127" s="71" t="s">
        <v>243</v>
      </c>
      <c r="E127" s="71"/>
      <c r="F127" s="85"/>
      <c r="G127" s="88"/>
      <c r="H127" s="86"/>
      <c r="I127" s="277" t="s">
        <v>250</v>
      </c>
    </row>
    <row r="128" spans="2:9" hidden="1">
      <c r="B128" s="278" t="s">
        <v>347</v>
      </c>
      <c r="C128" s="71" t="s">
        <v>217</v>
      </c>
      <c r="D128" s="71" t="s">
        <v>243</v>
      </c>
      <c r="E128" s="71"/>
      <c r="F128" s="85"/>
      <c r="G128" s="88"/>
      <c r="H128" s="86"/>
      <c r="I128" s="277"/>
    </row>
    <row r="129" spans="2:9">
      <c r="B129" s="278" t="s">
        <v>348</v>
      </c>
      <c r="C129" s="71" t="s">
        <v>217</v>
      </c>
      <c r="D129" s="71"/>
      <c r="E129" s="71"/>
      <c r="F129" s="85"/>
      <c r="G129" s="88"/>
      <c r="H129" s="74"/>
      <c r="I129" s="277"/>
    </row>
    <row r="130" spans="2:9">
      <c r="B130" s="278" t="s">
        <v>346</v>
      </c>
      <c r="C130" s="71" t="s">
        <v>217</v>
      </c>
      <c r="D130" s="71"/>
      <c r="E130" s="71"/>
      <c r="F130" s="85"/>
      <c r="G130" s="88"/>
      <c r="H130" s="74"/>
      <c r="I130" s="277"/>
    </row>
    <row r="131" spans="2:9" hidden="1">
      <c r="B131" s="278" t="s">
        <v>349</v>
      </c>
      <c r="C131" s="71" t="s">
        <v>217</v>
      </c>
      <c r="D131" s="71" t="s">
        <v>243</v>
      </c>
      <c r="E131" s="71"/>
      <c r="F131" s="85"/>
      <c r="G131" s="88"/>
      <c r="H131" s="86"/>
      <c r="I131" s="277" t="s">
        <v>250</v>
      </c>
    </row>
    <row r="132" spans="2:9" hidden="1">
      <c r="B132" s="278" t="s">
        <v>350</v>
      </c>
      <c r="C132" s="71" t="s">
        <v>217</v>
      </c>
      <c r="D132" s="71" t="s">
        <v>243</v>
      </c>
      <c r="E132" s="71"/>
      <c r="F132" s="85"/>
      <c r="G132" s="88"/>
      <c r="H132" s="86"/>
      <c r="I132" s="277" t="s">
        <v>250</v>
      </c>
    </row>
    <row r="133" spans="2:9" hidden="1">
      <c r="B133" s="278" t="s">
        <v>351</v>
      </c>
      <c r="C133" s="71" t="s">
        <v>217</v>
      </c>
      <c r="D133" s="71" t="s">
        <v>243</v>
      </c>
      <c r="E133" s="71"/>
      <c r="F133" s="85"/>
      <c r="G133" s="88"/>
      <c r="H133" s="86"/>
      <c r="I133" s="277" t="s">
        <v>250</v>
      </c>
    </row>
    <row r="134" spans="2:9">
      <c r="B134" s="278" t="s">
        <v>352</v>
      </c>
      <c r="C134" s="71" t="s">
        <v>217</v>
      </c>
      <c r="D134" s="71"/>
      <c r="E134" s="71"/>
      <c r="F134" s="85"/>
      <c r="G134" s="88"/>
      <c r="H134" s="74"/>
      <c r="I134" s="277"/>
    </row>
    <row r="135" spans="2:9">
      <c r="B135" s="278" t="s">
        <v>353</v>
      </c>
      <c r="C135" s="71" t="s">
        <v>217</v>
      </c>
      <c r="D135" s="71"/>
      <c r="E135" s="71"/>
      <c r="F135" s="85"/>
      <c r="G135" s="88"/>
      <c r="H135" s="74"/>
      <c r="I135" s="277"/>
    </row>
    <row r="136" spans="2:9">
      <c r="B136" s="278" t="s">
        <v>354</v>
      </c>
      <c r="C136" s="71" t="s">
        <v>217</v>
      </c>
      <c r="D136" s="71"/>
      <c r="E136" s="71"/>
      <c r="F136" s="85"/>
      <c r="G136" s="88"/>
      <c r="H136" s="74"/>
      <c r="I136" s="277"/>
    </row>
    <row r="137" spans="2:9" ht="27.6">
      <c r="B137" s="278" t="s">
        <v>355</v>
      </c>
      <c r="C137" s="71" t="s">
        <v>217</v>
      </c>
      <c r="D137" s="71"/>
      <c r="E137" s="71"/>
      <c r="F137" s="85"/>
      <c r="G137" s="88"/>
      <c r="H137" s="74"/>
      <c r="I137" s="277"/>
    </row>
    <row r="138" spans="2:9">
      <c r="B138" s="278" t="s">
        <v>356</v>
      </c>
      <c r="C138" s="71" t="s">
        <v>217</v>
      </c>
      <c r="D138" s="71"/>
      <c r="E138" s="71"/>
      <c r="F138" s="85"/>
      <c r="G138" s="88"/>
      <c r="H138" s="74"/>
      <c r="I138" s="277" t="s">
        <v>357</v>
      </c>
    </row>
    <row r="139" spans="2:9">
      <c r="B139" s="279"/>
      <c r="C139" s="98"/>
      <c r="D139" s="99"/>
      <c r="E139" s="98"/>
      <c r="F139" s="102"/>
      <c r="G139" s="103"/>
      <c r="H139" s="259"/>
      <c r="I139" s="281"/>
    </row>
    <row r="140" spans="2:9">
      <c r="B140" s="282" t="s">
        <v>358</v>
      </c>
      <c r="C140" s="98"/>
      <c r="D140" s="99"/>
      <c r="E140" s="98"/>
      <c r="F140" s="102"/>
      <c r="G140" s="103"/>
      <c r="H140" s="259"/>
      <c r="I140" s="281"/>
    </row>
    <row r="141" spans="2:9">
      <c r="B141" s="278" t="s">
        <v>359</v>
      </c>
      <c r="C141" s="71" t="s">
        <v>217</v>
      </c>
      <c r="D141" s="71"/>
      <c r="E141" s="71"/>
      <c r="F141" s="85"/>
      <c r="G141" s="88"/>
      <c r="H141" s="74"/>
      <c r="I141" s="277" t="s">
        <v>360</v>
      </c>
    </row>
    <row r="142" spans="2:9">
      <c r="B142" s="278" t="s">
        <v>361</v>
      </c>
      <c r="C142" s="71" t="s">
        <v>217</v>
      </c>
      <c r="D142" s="71"/>
      <c r="E142" s="71"/>
      <c r="F142" s="85"/>
      <c r="G142" s="88"/>
      <c r="H142" s="74"/>
      <c r="I142" s="277" t="s">
        <v>360</v>
      </c>
    </row>
    <row r="143" spans="2:9" hidden="1">
      <c r="B143" s="278" t="s">
        <v>362</v>
      </c>
      <c r="C143" s="71"/>
      <c r="D143" s="71" t="s">
        <v>243</v>
      </c>
      <c r="E143" s="71"/>
      <c r="F143" s="85"/>
      <c r="G143" s="88"/>
      <c r="H143" s="258"/>
      <c r="I143" s="286"/>
    </row>
    <row r="144" spans="2:9">
      <c r="B144" s="279"/>
      <c r="C144" s="98"/>
      <c r="D144" s="99"/>
      <c r="E144" s="98"/>
      <c r="F144" s="102"/>
      <c r="G144" s="103"/>
      <c r="H144" s="259"/>
      <c r="I144" s="281"/>
    </row>
    <row r="145" spans="2:9">
      <c r="B145" s="282" t="s">
        <v>363</v>
      </c>
      <c r="C145" s="98"/>
      <c r="D145" s="99"/>
      <c r="E145" s="98"/>
      <c r="F145" s="102"/>
      <c r="G145" s="103"/>
      <c r="H145" s="259"/>
      <c r="I145" s="281"/>
    </row>
    <row r="146" spans="2:9">
      <c r="B146" s="278" t="s">
        <v>364</v>
      </c>
      <c r="C146" s="71" t="s">
        <v>217</v>
      </c>
      <c r="D146" s="71"/>
      <c r="E146" s="71"/>
      <c r="F146" s="85"/>
      <c r="G146" s="88"/>
      <c r="H146" s="74"/>
      <c r="I146" s="283"/>
    </row>
    <row r="147" spans="2:9">
      <c r="B147" s="278" t="s">
        <v>365</v>
      </c>
      <c r="C147" s="71" t="s">
        <v>217</v>
      </c>
      <c r="D147" s="71"/>
      <c r="E147" s="71"/>
      <c r="F147" s="85"/>
      <c r="G147" s="88"/>
      <c r="H147" s="74"/>
      <c r="I147" s="277" t="s">
        <v>366</v>
      </c>
    </row>
    <row r="148" spans="2:9">
      <c r="B148" s="278" t="s">
        <v>367</v>
      </c>
      <c r="C148" s="71" t="s">
        <v>217</v>
      </c>
      <c r="D148" s="71"/>
      <c r="E148" s="71"/>
      <c r="F148" s="85"/>
      <c r="G148" s="88"/>
      <c r="H148" s="74"/>
      <c r="I148" s="283" t="s">
        <v>368</v>
      </c>
    </row>
    <row r="149" spans="2:9">
      <c r="B149" s="278" t="s">
        <v>369</v>
      </c>
      <c r="C149" s="71" t="s">
        <v>217</v>
      </c>
      <c r="D149" s="71"/>
      <c r="E149" s="71"/>
      <c r="F149" s="85"/>
      <c r="G149" s="88"/>
      <c r="H149" s="74"/>
      <c r="I149" s="283" t="s">
        <v>370</v>
      </c>
    </row>
    <row r="150" spans="2:9">
      <c r="B150" s="278" t="s">
        <v>371</v>
      </c>
      <c r="C150" s="71" t="s">
        <v>217</v>
      </c>
      <c r="D150" s="71"/>
      <c r="E150" s="71"/>
      <c r="F150" s="85"/>
      <c r="G150" s="88"/>
      <c r="H150" s="74"/>
      <c r="I150" s="283" t="s">
        <v>372</v>
      </c>
    </row>
    <row r="151" spans="2:9">
      <c r="B151" s="278" t="s">
        <v>373</v>
      </c>
      <c r="C151" s="71" t="s">
        <v>217</v>
      </c>
      <c r="D151" s="71"/>
      <c r="E151" s="71"/>
      <c r="F151" s="85"/>
      <c r="G151" s="88"/>
      <c r="H151" s="93"/>
      <c r="I151" s="277" t="s">
        <v>374</v>
      </c>
    </row>
    <row r="152" spans="2:9">
      <c r="B152" s="279"/>
      <c r="C152" s="98"/>
      <c r="D152" s="99"/>
      <c r="E152" s="98"/>
      <c r="F152" s="102"/>
      <c r="G152" s="103"/>
      <c r="H152" s="259"/>
      <c r="I152" s="281"/>
    </row>
    <row r="153" spans="2:9">
      <c r="B153" s="282" t="s">
        <v>375</v>
      </c>
      <c r="C153" s="98"/>
      <c r="D153" s="99"/>
      <c r="E153" s="98"/>
      <c r="F153" s="102"/>
      <c r="G153" s="103"/>
      <c r="H153" s="259"/>
      <c r="I153" s="281"/>
    </row>
    <row r="154" spans="2:9" ht="41.45">
      <c r="B154" s="278" t="s">
        <v>376</v>
      </c>
      <c r="C154" s="71" t="s">
        <v>217</v>
      </c>
      <c r="D154" s="71"/>
      <c r="E154" s="71"/>
      <c r="F154" s="85"/>
      <c r="G154" s="88"/>
      <c r="H154" s="74"/>
      <c r="I154" s="283" t="s">
        <v>377</v>
      </c>
    </row>
    <row r="155" spans="2:9">
      <c r="B155" s="278" t="s">
        <v>378</v>
      </c>
      <c r="C155" s="71" t="s">
        <v>217</v>
      </c>
      <c r="D155" s="71"/>
      <c r="E155" s="71"/>
      <c r="F155" s="85"/>
      <c r="G155" s="88"/>
      <c r="H155" s="74"/>
      <c r="I155" s="283" t="s">
        <v>379</v>
      </c>
    </row>
    <row r="156" spans="2:9">
      <c r="B156" s="278" t="s">
        <v>380</v>
      </c>
      <c r="C156" s="71" t="s">
        <v>217</v>
      </c>
      <c r="D156" s="71"/>
      <c r="E156" s="71"/>
      <c r="F156" s="85"/>
      <c r="G156" s="88"/>
      <c r="H156" s="74"/>
      <c r="I156" s="283" t="s">
        <v>368</v>
      </c>
    </row>
    <row r="157" spans="2:9">
      <c r="B157" s="278" t="s">
        <v>381</v>
      </c>
      <c r="C157" s="71" t="s">
        <v>217</v>
      </c>
      <c r="D157" s="71"/>
      <c r="E157" s="71"/>
      <c r="F157" s="85"/>
      <c r="G157" s="88"/>
      <c r="H157" s="74"/>
      <c r="I157" s="283"/>
    </row>
    <row r="158" spans="2:9">
      <c r="B158" s="278" t="s">
        <v>382</v>
      </c>
      <c r="C158" s="71" t="s">
        <v>217</v>
      </c>
      <c r="D158" s="71"/>
      <c r="E158" s="71"/>
      <c r="F158" s="85"/>
      <c r="G158" s="88"/>
      <c r="H158" s="74"/>
      <c r="I158" s="277" t="s">
        <v>383</v>
      </c>
    </row>
    <row r="159" spans="2:9">
      <c r="B159" s="278" t="s">
        <v>384</v>
      </c>
      <c r="C159" s="71" t="s">
        <v>217</v>
      </c>
      <c r="D159" s="71"/>
      <c r="E159" s="71"/>
      <c r="F159" s="139"/>
      <c r="G159" s="104"/>
      <c r="H159" s="74"/>
      <c r="I159" s="283" t="s">
        <v>385</v>
      </c>
    </row>
    <row r="160" spans="2:9" hidden="1">
      <c r="B160" s="278" t="s">
        <v>386</v>
      </c>
      <c r="C160" s="71" t="s">
        <v>217</v>
      </c>
      <c r="D160" s="71" t="s">
        <v>243</v>
      </c>
      <c r="E160" s="71"/>
      <c r="F160" s="139"/>
      <c r="G160" s="104"/>
      <c r="H160" s="86"/>
      <c r="I160" s="277" t="s">
        <v>250</v>
      </c>
    </row>
    <row r="161" spans="2:9" hidden="1">
      <c r="B161" s="278" t="s">
        <v>322</v>
      </c>
      <c r="C161" s="71" t="s">
        <v>217</v>
      </c>
      <c r="D161" s="71" t="s">
        <v>243</v>
      </c>
      <c r="E161" s="71"/>
      <c r="F161" s="139"/>
      <c r="G161" s="104"/>
      <c r="H161" s="86"/>
      <c r="I161" s="277" t="s">
        <v>250</v>
      </c>
    </row>
    <row r="162" spans="2:9">
      <c r="B162" s="278" t="s">
        <v>387</v>
      </c>
      <c r="C162" s="71" t="s">
        <v>217</v>
      </c>
      <c r="D162" s="71"/>
      <c r="E162" s="71"/>
      <c r="F162" s="139"/>
      <c r="G162" s="104"/>
      <c r="H162" s="74"/>
      <c r="I162" s="283" t="s">
        <v>388</v>
      </c>
    </row>
    <row r="163" spans="2:9">
      <c r="B163" s="278" t="s">
        <v>389</v>
      </c>
      <c r="C163" s="71" t="s">
        <v>217</v>
      </c>
      <c r="D163" s="71"/>
      <c r="E163" s="71"/>
      <c r="F163" s="139"/>
      <c r="G163" s="104"/>
      <c r="H163" s="74"/>
      <c r="I163" s="277" t="s">
        <v>390</v>
      </c>
    </row>
    <row r="164" spans="2:9" hidden="1">
      <c r="B164" s="278"/>
      <c r="C164" s="71" t="s">
        <v>217</v>
      </c>
      <c r="D164" s="71" t="s">
        <v>243</v>
      </c>
      <c r="E164" s="71"/>
      <c r="F164" s="139"/>
      <c r="G164" s="104"/>
      <c r="H164" s="86"/>
      <c r="I164" s="277" t="s">
        <v>250</v>
      </c>
    </row>
    <row r="165" spans="2:9" hidden="1">
      <c r="B165" s="278" t="s">
        <v>391</v>
      </c>
      <c r="C165" s="71" t="s">
        <v>217</v>
      </c>
      <c r="D165" s="71" t="s">
        <v>243</v>
      </c>
      <c r="E165" s="71"/>
      <c r="F165" s="138"/>
      <c r="G165" s="104"/>
      <c r="H165" s="74"/>
      <c r="I165" s="277"/>
    </row>
    <row r="166" spans="2:9">
      <c r="B166" s="278" t="s">
        <v>392</v>
      </c>
      <c r="C166" s="71" t="s">
        <v>217</v>
      </c>
      <c r="D166" s="71"/>
      <c r="E166" s="71"/>
      <c r="F166" s="139"/>
      <c r="G166" s="104"/>
      <c r="H166" s="93"/>
      <c r="I166" s="277" t="s">
        <v>393</v>
      </c>
    </row>
    <row r="167" spans="2:9">
      <c r="B167" s="278" t="s">
        <v>394</v>
      </c>
      <c r="C167" s="71"/>
      <c r="D167" s="71"/>
      <c r="E167" s="71" t="s">
        <v>57</v>
      </c>
      <c r="F167" s="138"/>
      <c r="G167" s="104"/>
      <c r="H167" s="93"/>
      <c r="I167" s="277"/>
    </row>
    <row r="168" spans="2:9">
      <c r="B168" s="278" t="s">
        <v>395</v>
      </c>
      <c r="C168" s="71" t="s">
        <v>217</v>
      </c>
      <c r="D168" s="71"/>
      <c r="E168" s="71"/>
      <c r="F168" s="139"/>
      <c r="G168" s="104"/>
      <c r="H168" s="74"/>
      <c r="I168" s="277" t="s">
        <v>396</v>
      </c>
    </row>
    <row r="169" spans="2:9">
      <c r="B169" s="278" t="s">
        <v>397</v>
      </c>
      <c r="C169" s="71" t="s">
        <v>217</v>
      </c>
      <c r="D169" s="71"/>
      <c r="E169" s="71"/>
      <c r="F169" s="139"/>
      <c r="G169" s="104"/>
      <c r="H169" s="74"/>
      <c r="I169" s="283" t="s">
        <v>398</v>
      </c>
    </row>
    <row r="170" spans="2:9">
      <c r="B170" s="278" t="s">
        <v>399</v>
      </c>
      <c r="C170" s="71" t="s">
        <v>217</v>
      </c>
      <c r="D170" s="71"/>
      <c r="E170" s="71"/>
      <c r="F170" s="139"/>
      <c r="G170" s="104"/>
      <c r="H170" s="74"/>
      <c r="I170" s="283" t="s">
        <v>368</v>
      </c>
    </row>
    <row r="171" spans="2:9">
      <c r="B171" s="278" t="s">
        <v>400</v>
      </c>
      <c r="C171" s="71" t="s">
        <v>217</v>
      </c>
      <c r="D171" s="71"/>
      <c r="E171" s="71"/>
      <c r="F171" s="139"/>
      <c r="G171" s="104"/>
      <c r="H171" s="93"/>
      <c r="I171" s="283" t="s">
        <v>401</v>
      </c>
    </row>
    <row r="172" spans="2:9">
      <c r="B172" s="278" t="s">
        <v>402</v>
      </c>
      <c r="C172" s="71" t="s">
        <v>217</v>
      </c>
      <c r="D172" s="71"/>
      <c r="E172" s="71"/>
      <c r="F172" s="139"/>
      <c r="G172" s="104"/>
      <c r="H172" s="93"/>
      <c r="I172" s="287" t="s">
        <v>403</v>
      </c>
    </row>
    <row r="173" spans="2:9" hidden="1">
      <c r="B173" s="278" t="s">
        <v>404</v>
      </c>
      <c r="C173" s="71" t="s">
        <v>217</v>
      </c>
      <c r="D173" s="71" t="s">
        <v>243</v>
      </c>
      <c r="E173" s="71"/>
      <c r="F173" s="139"/>
      <c r="G173" s="104"/>
      <c r="H173" s="86"/>
      <c r="I173" s="277" t="s">
        <v>250</v>
      </c>
    </row>
    <row r="174" spans="2:9" hidden="1">
      <c r="B174" s="278" t="s">
        <v>405</v>
      </c>
      <c r="C174" s="71" t="s">
        <v>217</v>
      </c>
      <c r="D174" s="71" t="s">
        <v>243</v>
      </c>
      <c r="E174" s="71"/>
      <c r="F174" s="139"/>
      <c r="G174" s="104"/>
      <c r="H174" s="86"/>
      <c r="I174" s="277" t="s">
        <v>250</v>
      </c>
    </row>
    <row r="175" spans="2:9">
      <c r="B175" s="278" t="s">
        <v>406</v>
      </c>
      <c r="C175" s="71" t="s">
        <v>217</v>
      </c>
      <c r="D175" s="71"/>
      <c r="E175" s="71"/>
      <c r="F175" s="139"/>
      <c r="G175" s="104"/>
      <c r="H175" s="74"/>
      <c r="I175" s="283" t="s">
        <v>407</v>
      </c>
    </row>
    <row r="176" spans="2:9">
      <c r="B176" s="279"/>
      <c r="C176" s="98"/>
      <c r="D176" s="99"/>
      <c r="E176" s="99"/>
      <c r="F176" s="105"/>
      <c r="G176" s="100"/>
      <c r="H176" s="101"/>
      <c r="I176" s="280"/>
    </row>
    <row r="177" spans="2:9">
      <c r="B177" s="282" t="s">
        <v>408</v>
      </c>
      <c r="C177" s="98"/>
      <c r="D177" s="99"/>
      <c r="E177" s="98"/>
      <c r="F177" s="106"/>
      <c r="G177" s="100"/>
      <c r="H177" s="101"/>
      <c r="I177" s="280"/>
    </row>
    <row r="178" spans="2:9">
      <c r="B178" s="278" t="s">
        <v>409</v>
      </c>
      <c r="C178" s="71" t="s">
        <v>217</v>
      </c>
      <c r="D178" s="71"/>
      <c r="E178" s="71"/>
      <c r="F178" s="85"/>
      <c r="G178" s="73"/>
      <c r="H178" s="74"/>
      <c r="I178" s="277" t="s">
        <v>410</v>
      </c>
    </row>
    <row r="179" spans="2:9">
      <c r="B179" s="278" t="s">
        <v>411</v>
      </c>
      <c r="C179" s="71" t="s">
        <v>217</v>
      </c>
      <c r="D179" s="71"/>
      <c r="E179" s="71"/>
      <c r="F179" s="85"/>
      <c r="G179" s="73"/>
      <c r="H179" s="74"/>
      <c r="I179" s="277" t="s">
        <v>412</v>
      </c>
    </row>
    <row r="180" spans="2:9">
      <c r="B180" s="278" t="s">
        <v>413</v>
      </c>
      <c r="C180" s="71" t="s">
        <v>217</v>
      </c>
      <c r="D180" s="71"/>
      <c r="E180" s="71"/>
      <c r="F180" s="85"/>
      <c r="G180" s="73"/>
      <c r="H180" s="74"/>
      <c r="I180" s="283" t="s">
        <v>414</v>
      </c>
    </row>
    <row r="181" spans="2:9">
      <c r="B181" s="278" t="s">
        <v>415</v>
      </c>
      <c r="C181" s="71" t="s">
        <v>217</v>
      </c>
      <c r="D181" s="71"/>
      <c r="E181" s="71"/>
      <c r="F181" s="85"/>
      <c r="G181" s="88"/>
      <c r="H181" s="74"/>
      <c r="I181" s="277" t="s">
        <v>416</v>
      </c>
    </row>
    <row r="182" spans="2:9">
      <c r="B182" s="278" t="s">
        <v>417</v>
      </c>
      <c r="C182" s="71" t="s">
        <v>217</v>
      </c>
      <c r="D182" s="71"/>
      <c r="E182" s="71"/>
      <c r="F182" s="85"/>
      <c r="G182" s="73"/>
      <c r="H182" s="74"/>
      <c r="I182" s="277" t="s">
        <v>418</v>
      </c>
    </row>
    <row r="183" spans="2:9" ht="15" thickBot="1">
      <c r="B183" s="288" t="s">
        <v>419</v>
      </c>
      <c r="C183" s="289" t="s">
        <v>217</v>
      </c>
      <c r="D183" s="289"/>
      <c r="E183" s="289"/>
      <c r="F183" s="290"/>
      <c r="G183" s="291"/>
      <c r="H183" s="292"/>
      <c r="I183" s="293" t="s">
        <v>418</v>
      </c>
    </row>
    <row r="184" spans="2:9">
      <c r="B184" s="107"/>
      <c r="C184" s="107"/>
      <c r="D184" s="107"/>
      <c r="E184" s="107"/>
      <c r="F184" s="107"/>
      <c r="G184" s="107"/>
      <c r="H184" s="107"/>
      <c r="I184" s="107"/>
    </row>
    <row r="185" spans="2:9">
      <c r="B185" s="107"/>
      <c r="C185" s="107"/>
      <c r="D185" s="107"/>
      <c r="E185" s="107"/>
      <c r="F185" s="107"/>
      <c r="G185" s="107"/>
      <c r="H185" s="107"/>
      <c r="I185" s="107"/>
    </row>
  </sheetData>
  <mergeCells count="4">
    <mergeCell ref="B2:I2"/>
    <mergeCell ref="C7:E7"/>
    <mergeCell ref="F7:H7"/>
    <mergeCell ref="D8:G8"/>
  </mergeCells>
  <conditionalFormatting sqref="F41:F58 F23:F39 F12:F21 F60:F183">
    <cfRule type="cellIs" dxfId="3" priority="4" operator="between">
      <formula>"x"</formula>
      <formula>"x"</formula>
    </cfRule>
  </conditionalFormatting>
  <conditionalFormatting sqref="G12:G183">
    <cfRule type="cellIs" dxfId="2" priority="3" operator="between">
      <formula>"x"</formula>
      <formula>"x"</formula>
    </cfRule>
  </conditionalFormatting>
  <conditionalFormatting sqref="H12:H33 H35:H183">
    <cfRule type="cellIs" dxfId="1" priority="2" operator="between">
      <formula>"x"</formula>
      <formula>"x"</formula>
    </cfRule>
  </conditionalFormatting>
  <conditionalFormatting sqref="H34">
    <cfRule type="cellIs" dxfId="0" priority="1" operator="between">
      <formula>"x"</formula>
      <formula>"x"</formula>
    </cfRule>
  </conditionalFormatting>
  <pageMargins left="0.70866141732283472" right="0.70866141732283472" top="0.74803149606299213" bottom="0.74803149606299213" header="0.31496062992125984" footer="0.31496062992125984"/>
  <pageSetup paperSize="9" scale="5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K13"/>
  <sheetViews>
    <sheetView view="pageBreakPreview" zoomScaleNormal="100" zoomScaleSheetLayoutView="100" workbookViewId="0">
      <selection activeCell="P9" sqref="P9"/>
    </sheetView>
  </sheetViews>
  <sheetFormatPr defaultColWidth="9.140625" defaultRowHeight="14.45"/>
  <cols>
    <col min="2" max="2" width="25.7109375" customWidth="1"/>
    <col min="3" max="4" width="11.5703125" customWidth="1"/>
    <col min="5" max="6" width="9.7109375" customWidth="1"/>
    <col min="7" max="7" width="15.85546875" customWidth="1"/>
    <col min="8" max="8" width="28.85546875" customWidth="1"/>
    <col min="9" max="10" width="13.7109375" customWidth="1"/>
    <col min="11" max="11" width="40" customWidth="1"/>
  </cols>
  <sheetData>
    <row r="1" spans="2:11" ht="15" thickBot="1"/>
    <row r="2" spans="2:11" ht="26.45" thickBot="1">
      <c r="B2" s="547" t="s">
        <v>420</v>
      </c>
      <c r="C2" s="548"/>
      <c r="D2" s="548"/>
      <c r="E2" s="548"/>
      <c r="F2" s="548"/>
      <c r="G2" s="548"/>
      <c r="H2" s="548"/>
      <c r="I2" s="548"/>
      <c r="J2" s="548"/>
      <c r="K2" s="549"/>
    </row>
    <row r="3" spans="2:11" ht="26.45" thickBot="1">
      <c r="B3" s="547" t="str">
        <f>'Operational Overview'!B4:L4</f>
        <v>AbaQulusi Plaza</v>
      </c>
      <c r="C3" s="548"/>
      <c r="D3" s="548"/>
      <c r="E3" s="548"/>
      <c r="F3" s="548"/>
      <c r="G3" s="548"/>
      <c r="H3" s="548"/>
      <c r="I3" s="548"/>
      <c r="J3" s="548"/>
      <c r="K3" s="549"/>
    </row>
    <row r="4" spans="2:11" ht="55.9" thickBot="1">
      <c r="B4" s="312" t="s">
        <v>421</v>
      </c>
      <c r="C4" s="313" t="s">
        <v>422</v>
      </c>
      <c r="D4" s="313" t="s">
        <v>423</v>
      </c>
      <c r="E4" s="313" t="s">
        <v>424</v>
      </c>
      <c r="F4" s="313" t="s">
        <v>425</v>
      </c>
      <c r="G4" s="314" t="s">
        <v>426</v>
      </c>
      <c r="H4" s="313" t="s">
        <v>427</v>
      </c>
      <c r="I4" s="313" t="s">
        <v>428</v>
      </c>
      <c r="J4" s="313" t="s">
        <v>429</v>
      </c>
      <c r="K4" s="315" t="s">
        <v>31</v>
      </c>
    </row>
    <row r="5" spans="2:11">
      <c r="B5" s="378" t="s">
        <v>430</v>
      </c>
      <c r="C5" s="379">
        <v>6500</v>
      </c>
      <c r="D5" s="393">
        <v>0</v>
      </c>
      <c r="E5" s="381">
        <f>D5/C5</f>
        <v>0</v>
      </c>
      <c r="F5" s="381">
        <v>0</v>
      </c>
      <c r="G5" s="382" t="s">
        <v>217</v>
      </c>
      <c r="H5" s="383"/>
      <c r="I5" s="384"/>
      <c r="J5" s="384"/>
      <c r="K5" s="385" t="s">
        <v>431</v>
      </c>
    </row>
    <row r="6" spans="2:11" ht="28.9">
      <c r="B6" s="121" t="s">
        <v>432</v>
      </c>
      <c r="C6" s="380">
        <v>30498</v>
      </c>
      <c r="D6" s="380">
        <v>971</v>
      </c>
      <c r="E6" s="386">
        <f>D6/C6</f>
        <v>3.1838153321529283E-2</v>
      </c>
      <c r="F6" s="381">
        <v>1</v>
      </c>
      <c r="G6" s="382" t="s">
        <v>217</v>
      </c>
      <c r="H6" s="387"/>
      <c r="I6" s="387"/>
      <c r="J6" s="387"/>
      <c r="K6" s="388" t="s">
        <v>433</v>
      </c>
    </row>
    <row r="7" spans="2:11" ht="27" customHeight="1">
      <c r="B7" s="121" t="s">
        <v>434</v>
      </c>
      <c r="C7" s="380">
        <v>0</v>
      </c>
      <c r="D7" s="379">
        <v>201905</v>
      </c>
      <c r="E7" s="386">
        <v>0</v>
      </c>
      <c r="F7" s="381">
        <v>0</v>
      </c>
      <c r="G7" s="382" t="s">
        <v>217</v>
      </c>
      <c r="H7" s="387"/>
      <c r="I7" s="387"/>
      <c r="J7" s="387"/>
      <c r="K7" s="389" t="s">
        <v>435</v>
      </c>
    </row>
    <row r="8" spans="2:11" ht="27" customHeight="1">
      <c r="B8" s="121" t="s">
        <v>436</v>
      </c>
      <c r="C8" s="380">
        <f>12320+5280</f>
        <v>17600</v>
      </c>
      <c r="D8" s="380">
        <v>0</v>
      </c>
      <c r="E8" s="386">
        <v>0</v>
      </c>
      <c r="F8" s="381" t="s">
        <v>437</v>
      </c>
      <c r="G8" s="382"/>
      <c r="H8" s="387"/>
      <c r="I8" s="387"/>
      <c r="J8" s="387"/>
      <c r="K8" s="388"/>
    </row>
    <row r="9" spans="2:11">
      <c r="B9" s="378" t="s">
        <v>438</v>
      </c>
      <c r="C9" s="380">
        <v>23095</v>
      </c>
      <c r="D9" s="380">
        <f>12230</f>
        <v>12230</v>
      </c>
      <c r="E9" s="386">
        <v>0</v>
      </c>
      <c r="F9" s="381">
        <v>0</v>
      </c>
      <c r="G9" s="390" t="s">
        <v>217</v>
      </c>
      <c r="H9" s="391"/>
      <c r="I9" s="384"/>
      <c r="J9" s="392"/>
      <c r="K9" s="388"/>
    </row>
    <row r="10" spans="2:11">
      <c r="B10" s="378" t="s">
        <v>439</v>
      </c>
      <c r="C10" s="380">
        <v>46835</v>
      </c>
      <c r="D10" s="380">
        <v>70479</v>
      </c>
      <c r="E10" s="386">
        <f>D10/C10</f>
        <v>1.5048361268282267</v>
      </c>
      <c r="F10" s="381">
        <v>0.53810000000000002</v>
      </c>
      <c r="G10" s="390" t="s">
        <v>217</v>
      </c>
      <c r="H10" s="391"/>
      <c r="I10" s="384"/>
      <c r="J10" s="392"/>
      <c r="K10" s="388"/>
    </row>
    <row r="13" spans="2:11">
      <c r="J13" t="s">
        <v>68</v>
      </c>
    </row>
  </sheetData>
  <mergeCells count="2">
    <mergeCell ref="B2:K2"/>
    <mergeCell ref="B3:K3"/>
  </mergeCells>
  <pageMargins left="0.70866141732283472" right="0.70866141732283472" top="0.74803149606299213" bottom="0.74803149606299213" header="0.31496062992125984" footer="0.31496062992125984"/>
  <pageSetup paperSize="9" scale="6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K103"/>
  <sheetViews>
    <sheetView view="pageBreakPreview" topLeftCell="A25" zoomScale="145" zoomScaleNormal="110" zoomScaleSheetLayoutView="145" workbookViewId="0">
      <selection activeCell="P9" sqref="P9"/>
    </sheetView>
  </sheetViews>
  <sheetFormatPr defaultRowHeight="14.45"/>
  <cols>
    <col min="2" max="2" width="19.5703125" bestFit="1" customWidth="1"/>
    <col min="3" max="3" width="16.7109375" bestFit="1" customWidth="1"/>
    <col min="4" max="4" width="18.85546875" customWidth="1"/>
    <col min="5" max="5" width="41.28515625" customWidth="1"/>
  </cols>
  <sheetData>
    <row r="1" spans="2:7" ht="15" thickBot="1"/>
    <row r="2" spans="2:7" s="1" customFormat="1" ht="22.9" customHeight="1" thickBot="1">
      <c r="B2" s="561" t="s">
        <v>440</v>
      </c>
      <c r="C2" s="562"/>
      <c r="D2" s="562"/>
      <c r="E2" s="563"/>
    </row>
    <row r="3" spans="2:7" s="1" customFormat="1" ht="22.9" customHeight="1" thickBot="1">
      <c r="B3" s="565" t="s">
        <v>441</v>
      </c>
      <c r="C3" s="566"/>
      <c r="D3" s="566"/>
      <c r="E3" s="567"/>
    </row>
    <row r="4" spans="2:7" s="1" customFormat="1" ht="13.9">
      <c r="B4" s="558" t="s">
        <v>442</v>
      </c>
      <c r="C4" s="559"/>
      <c r="D4" s="559"/>
      <c r="E4" s="560"/>
    </row>
    <row r="5" spans="2:7" s="1" customFormat="1" ht="13.15">
      <c r="B5" s="317" t="s">
        <v>443</v>
      </c>
      <c r="C5" s="318" t="s">
        <v>444</v>
      </c>
      <c r="D5" s="318" t="s">
        <v>445</v>
      </c>
      <c r="E5" s="319" t="s">
        <v>446</v>
      </c>
    </row>
    <row r="6" spans="2:7" s="1" customFormat="1" ht="13.15">
      <c r="B6" s="42" t="s">
        <v>447</v>
      </c>
      <c r="C6" s="70">
        <v>0</v>
      </c>
      <c r="D6" s="553">
        <f>(C6-C7)/C7</f>
        <v>-1</v>
      </c>
      <c r="E6" s="554" t="s">
        <v>448</v>
      </c>
    </row>
    <row r="7" spans="2:7" s="1" customFormat="1" ht="13.15">
      <c r="B7" s="42" t="s">
        <v>449</v>
      </c>
      <c r="C7" s="70">
        <v>302.76</v>
      </c>
      <c r="D7" s="553"/>
      <c r="E7" s="554"/>
    </row>
    <row r="8" spans="2:7" s="1" customFormat="1" ht="13.15">
      <c r="B8" s="42" t="s">
        <v>450</v>
      </c>
      <c r="C8" s="153">
        <v>1894.25</v>
      </c>
      <c r="D8" s="160">
        <f>C8/C7-1</f>
        <v>5.2566058924560712</v>
      </c>
      <c r="E8" s="320"/>
    </row>
    <row r="9" spans="2:7" s="1" customFormat="1" ht="13.15">
      <c r="B9" s="42"/>
      <c r="C9" s="70"/>
      <c r="D9" s="316"/>
      <c r="E9" s="321"/>
      <c r="F9" s="64"/>
      <c r="G9" s="64"/>
    </row>
    <row r="10" spans="2:7" s="1" customFormat="1" ht="13.15">
      <c r="B10" s="42"/>
      <c r="C10" s="70"/>
      <c r="D10" s="160"/>
      <c r="E10" s="320"/>
    </row>
    <row r="11" spans="2:7" s="1" customFormat="1" ht="13.15">
      <c r="B11" s="42"/>
      <c r="C11" s="69"/>
      <c r="D11" s="69"/>
      <c r="E11" s="322"/>
    </row>
    <row r="12" spans="2:7" s="1" customFormat="1" ht="13.9">
      <c r="B12" s="555" t="s">
        <v>451</v>
      </c>
      <c r="C12" s="556"/>
      <c r="D12" s="556"/>
      <c r="E12" s="557"/>
    </row>
    <row r="13" spans="2:7" s="1" customFormat="1" ht="13.15">
      <c r="B13" s="317" t="s">
        <v>443</v>
      </c>
      <c r="C13" s="318" t="s">
        <v>452</v>
      </c>
      <c r="D13" s="318" t="s">
        <v>445</v>
      </c>
      <c r="E13" s="319" t="s">
        <v>446</v>
      </c>
    </row>
    <row r="14" spans="2:7" s="1" customFormat="1" ht="13.15">
      <c r="B14" s="42" t="s">
        <v>447</v>
      </c>
      <c r="C14" s="377" t="s">
        <v>453</v>
      </c>
      <c r="D14" s="553" t="e">
        <f>(C14-C15)/C15</f>
        <v>#VALUE!</v>
      </c>
      <c r="E14" s="564"/>
    </row>
    <row r="15" spans="2:7" s="1" customFormat="1" ht="13.15">
      <c r="B15" s="42" t="s">
        <v>449</v>
      </c>
      <c r="C15" s="323">
        <v>69725.929999999993</v>
      </c>
      <c r="D15" s="553"/>
      <c r="E15" s="564"/>
    </row>
    <row r="16" spans="2:7" s="1" customFormat="1" ht="13.15">
      <c r="B16" s="324"/>
      <c r="C16" s="325"/>
      <c r="D16" s="325"/>
      <c r="E16" s="326"/>
    </row>
    <row r="17" spans="2:11" s="1" customFormat="1" ht="13.9">
      <c r="B17" s="555" t="s">
        <v>454</v>
      </c>
      <c r="C17" s="556"/>
      <c r="D17" s="556"/>
      <c r="E17" s="557"/>
    </row>
    <row r="18" spans="2:11" s="1" customFormat="1" ht="13.15">
      <c r="B18" s="317" t="s">
        <v>443</v>
      </c>
      <c r="C18" s="318" t="s">
        <v>444</v>
      </c>
      <c r="D18" s="318" t="s">
        <v>455</v>
      </c>
      <c r="E18" s="319" t="s">
        <v>446</v>
      </c>
    </row>
    <row r="19" spans="2:11" s="1" customFormat="1" ht="13.15">
      <c r="B19" s="42" t="s">
        <v>456</v>
      </c>
      <c r="C19" s="70">
        <v>302</v>
      </c>
      <c r="D19" s="78"/>
      <c r="E19" s="320"/>
      <c r="K19" s="65"/>
    </row>
    <row r="20" spans="2:11" s="1" customFormat="1" ht="13.15">
      <c r="B20" s="42" t="s">
        <v>457</v>
      </c>
      <c r="C20" s="70">
        <v>1812.88</v>
      </c>
      <c r="D20" s="78"/>
      <c r="E20" s="327"/>
      <c r="K20" s="65"/>
    </row>
    <row r="21" spans="2:11" s="1" customFormat="1" ht="13.15">
      <c r="B21" s="328" t="s">
        <v>458</v>
      </c>
      <c r="C21" s="79">
        <f>C19+C20</f>
        <v>2114.88</v>
      </c>
      <c r="D21" s="78"/>
      <c r="E21" s="327"/>
      <c r="K21" s="65"/>
    </row>
    <row r="22" spans="2:11" s="1" customFormat="1" ht="13.15">
      <c r="B22" s="42" t="s">
        <v>459</v>
      </c>
      <c r="C22" s="70">
        <v>944</v>
      </c>
      <c r="D22" s="160">
        <f>C22/C21</f>
        <v>0.44636102284763202</v>
      </c>
      <c r="E22" s="320"/>
      <c r="K22" s="64"/>
    </row>
    <row r="23" spans="2:11" s="1" customFormat="1" ht="13.9" thickBot="1">
      <c r="B23" s="329" t="s">
        <v>460</v>
      </c>
      <c r="C23" s="330">
        <v>1172</v>
      </c>
      <c r="D23" s="331">
        <f>C23/C21</f>
        <v>0.55416855802693299</v>
      </c>
      <c r="E23" s="327"/>
    </row>
    <row r="24" spans="2:11" s="1" customFormat="1" ht="13.15">
      <c r="B24" s="46" t="s">
        <v>461</v>
      </c>
      <c r="C24" s="151">
        <v>205</v>
      </c>
      <c r="D24" s="47">
        <f>C24/C23</f>
        <v>0.17491467576791808</v>
      </c>
      <c r="E24" s="332"/>
    </row>
    <row r="25" spans="2:11" s="1" customFormat="1" ht="13.15">
      <c r="B25" s="42" t="s">
        <v>462</v>
      </c>
      <c r="C25" s="333">
        <v>677</v>
      </c>
      <c r="D25" s="43">
        <f>C25/C23</f>
        <v>0.57764505119453924</v>
      </c>
      <c r="E25" s="334"/>
    </row>
    <row r="26" spans="2:11" s="1" customFormat="1" ht="39" customHeight="1" thickBot="1">
      <c r="B26" s="152" t="s">
        <v>463</v>
      </c>
      <c r="C26" s="44">
        <v>288</v>
      </c>
      <c r="D26" s="45">
        <f>C26/C23</f>
        <v>0.24573378839590443</v>
      </c>
      <c r="E26" s="332" t="s">
        <v>464</v>
      </c>
    </row>
    <row r="27" spans="2:11" s="1" customFormat="1" ht="13.15">
      <c r="B27" s="335"/>
      <c r="C27" s="48"/>
      <c r="D27" s="161"/>
      <c r="E27" s="336"/>
    </row>
    <row r="28" spans="2:11" s="1" customFormat="1" ht="13.15">
      <c r="B28" s="335"/>
      <c r="C28" s="48"/>
      <c r="D28" s="161"/>
      <c r="E28" s="336"/>
      <c r="I28" s="65"/>
    </row>
    <row r="29" spans="2:11" s="1" customFormat="1" ht="13.15">
      <c r="B29" s="337"/>
      <c r="C29" s="2"/>
      <c r="D29" s="2"/>
      <c r="E29" s="338"/>
    </row>
    <row r="30" spans="2:11" s="1" customFormat="1" ht="14.45" customHeight="1">
      <c r="B30" s="555" t="s">
        <v>465</v>
      </c>
      <c r="C30" s="556"/>
      <c r="D30" s="556"/>
      <c r="E30" s="557"/>
    </row>
    <row r="31" spans="2:11" s="1" customFormat="1" ht="13.15">
      <c r="B31" s="317" t="s">
        <v>443</v>
      </c>
      <c r="C31" s="318" t="s">
        <v>466</v>
      </c>
      <c r="D31" s="318" t="s">
        <v>467</v>
      </c>
      <c r="E31" s="319" t="s">
        <v>446</v>
      </c>
    </row>
    <row r="32" spans="2:11" s="1" customFormat="1" ht="13.15">
      <c r="B32" s="42" t="str">
        <f>B19</f>
        <v>Bulk Check</v>
      </c>
      <c r="C32" s="339">
        <v>124.57</v>
      </c>
      <c r="D32" s="69" t="s">
        <v>468</v>
      </c>
      <c r="E32" s="320" t="s">
        <v>469</v>
      </c>
    </row>
    <row r="33" spans="2:10" s="1" customFormat="1" ht="13.15">
      <c r="B33" s="335"/>
      <c r="C33" s="2"/>
      <c r="D33" s="2"/>
      <c r="E33" s="340"/>
    </row>
    <row r="34" spans="2:10" s="1" customFormat="1" ht="13.15">
      <c r="B34" s="335"/>
      <c r="C34" s="2"/>
      <c r="D34" s="2"/>
      <c r="E34" s="340"/>
    </row>
    <row r="35" spans="2:10" s="1" customFormat="1" ht="13.15">
      <c r="B35" s="335"/>
      <c r="C35" s="2"/>
      <c r="D35" s="2"/>
      <c r="E35" s="340"/>
    </row>
    <row r="36" spans="2:10" s="1" customFormat="1" ht="13.9">
      <c r="B36" s="550" t="s">
        <v>470</v>
      </c>
      <c r="C36" s="551"/>
      <c r="D36" s="551"/>
      <c r="E36" s="552"/>
      <c r="J36" s="1" t="s">
        <v>68</v>
      </c>
    </row>
    <row r="37" spans="2:10" s="1" customFormat="1" ht="26.45">
      <c r="B37" s="317" t="s">
        <v>471</v>
      </c>
      <c r="C37" s="318" t="s">
        <v>472</v>
      </c>
      <c r="D37" s="341" t="s">
        <v>473</v>
      </c>
      <c r="E37" s="319" t="s">
        <v>446</v>
      </c>
    </row>
    <row r="38" spans="2:10" s="1" customFormat="1" ht="13.15">
      <c r="B38" s="342"/>
      <c r="C38" s="70">
        <v>1812.88</v>
      </c>
      <c r="D38" s="343"/>
      <c r="E38" s="320" t="s">
        <v>474</v>
      </c>
    </row>
    <row r="39" spans="2:10" s="1" customFormat="1" ht="13.15">
      <c r="B39" s="344"/>
      <c r="C39" s="48"/>
      <c r="D39" s="49"/>
      <c r="E39" s="345"/>
    </row>
    <row r="40" spans="2:10" s="1" customFormat="1" ht="13.15">
      <c r="B40" s="344"/>
      <c r="C40" s="48"/>
      <c r="D40" s="49"/>
      <c r="E40" s="345"/>
    </row>
    <row r="41" spans="2:10" s="1" customFormat="1" ht="13.15">
      <c r="B41" s="335"/>
      <c r="C41" s="2"/>
      <c r="D41" s="50"/>
      <c r="E41" s="346"/>
    </row>
    <row r="42" spans="2:10" s="1" customFormat="1" ht="13.9">
      <c r="B42" s="550" t="s">
        <v>475</v>
      </c>
      <c r="C42" s="551"/>
      <c r="D42" s="551"/>
      <c r="E42" s="552"/>
    </row>
    <row r="43" spans="2:10" s="1" customFormat="1" ht="26.45">
      <c r="B43" s="42" t="s">
        <v>476</v>
      </c>
      <c r="C43" s="69" t="s">
        <v>477</v>
      </c>
      <c r="D43" s="347" t="s">
        <v>473</v>
      </c>
      <c r="E43" s="322" t="s">
        <v>446</v>
      </c>
    </row>
    <row r="44" spans="2:10" s="1" customFormat="1" ht="13.9" thickBot="1">
      <c r="B44" s="348">
        <v>128166</v>
      </c>
      <c r="C44" s="349">
        <v>116212.08</v>
      </c>
      <c r="D44" s="350">
        <f>C44/B44</f>
        <v>0.90673095828846961</v>
      </c>
      <c r="E44" s="351" t="s">
        <v>478</v>
      </c>
    </row>
    <row r="45" spans="2:10" s="1" customFormat="1" ht="13.15">
      <c r="C45" s="2"/>
      <c r="D45" s="2"/>
      <c r="E45" s="2"/>
    </row>
    <row r="46" spans="2:10" s="1" customFormat="1" ht="13.15">
      <c r="C46" s="2"/>
      <c r="D46" s="2"/>
      <c r="E46" s="2"/>
    </row>
    <row r="47" spans="2:10" s="1" customFormat="1" ht="13.15">
      <c r="C47" s="2"/>
      <c r="D47" s="2"/>
      <c r="E47" s="2"/>
    </row>
    <row r="48" spans="2:10" s="1" customFormat="1" ht="13.15">
      <c r="C48" s="2"/>
      <c r="D48" s="2"/>
      <c r="E48" s="2"/>
    </row>
    <row r="49" spans="3:5" s="1" customFormat="1" ht="13.15">
      <c r="C49" s="2"/>
      <c r="D49" s="2"/>
      <c r="E49" s="2"/>
    </row>
    <row r="50" spans="3:5" s="1" customFormat="1" ht="13.15">
      <c r="C50" s="2"/>
      <c r="D50" s="2"/>
      <c r="E50" s="2"/>
    </row>
    <row r="51" spans="3:5" s="1" customFormat="1" ht="13.15">
      <c r="C51" s="2"/>
      <c r="D51" s="2"/>
      <c r="E51" s="2"/>
    </row>
    <row r="52" spans="3:5" s="1" customFormat="1" ht="13.15">
      <c r="C52" s="2"/>
      <c r="D52" s="2"/>
      <c r="E52" s="2"/>
    </row>
    <row r="53" spans="3:5" s="1" customFormat="1" ht="13.15">
      <c r="C53" s="2"/>
      <c r="D53" s="2"/>
      <c r="E53" s="2"/>
    </row>
    <row r="54" spans="3:5" s="1" customFormat="1" ht="13.15">
      <c r="C54" s="2"/>
      <c r="D54" s="2"/>
      <c r="E54" s="2"/>
    </row>
    <row r="55" spans="3:5" s="1" customFormat="1" ht="13.15">
      <c r="C55" s="2"/>
      <c r="D55" s="2"/>
      <c r="E55" s="2"/>
    </row>
    <row r="56" spans="3:5" s="1" customFormat="1" ht="13.15">
      <c r="C56" s="2"/>
      <c r="D56" s="2"/>
      <c r="E56" s="2"/>
    </row>
    <row r="57" spans="3:5" s="1" customFormat="1" ht="13.15">
      <c r="C57" s="2"/>
      <c r="D57" s="2"/>
      <c r="E57" s="2"/>
    </row>
    <row r="58" spans="3:5" s="1" customFormat="1" ht="13.15">
      <c r="C58" s="2"/>
      <c r="D58" s="2"/>
      <c r="E58" s="2"/>
    </row>
    <row r="59" spans="3:5" s="1" customFormat="1" ht="13.15">
      <c r="C59" s="2"/>
      <c r="D59" s="2"/>
      <c r="E59" s="2"/>
    </row>
    <row r="60" spans="3:5" s="1" customFormat="1" ht="13.15">
      <c r="C60" s="2"/>
      <c r="D60" s="2"/>
      <c r="E60" s="2"/>
    </row>
    <row r="61" spans="3:5" s="1" customFormat="1" ht="13.15">
      <c r="C61" s="2"/>
      <c r="D61" s="2"/>
      <c r="E61" s="2"/>
    </row>
    <row r="62" spans="3:5" s="1" customFormat="1" ht="13.15">
      <c r="C62" s="2"/>
      <c r="D62" s="2"/>
      <c r="E62" s="2"/>
    </row>
    <row r="63" spans="3:5" s="1" customFormat="1" ht="13.15">
      <c r="C63" s="2"/>
      <c r="D63" s="2"/>
      <c r="E63" s="2"/>
    </row>
    <row r="64" spans="3:5" s="1" customFormat="1" ht="13.15">
      <c r="C64" s="2"/>
      <c r="D64" s="2"/>
      <c r="E64" s="2"/>
    </row>
    <row r="65" spans="3:5" s="1" customFormat="1" ht="13.15">
      <c r="C65" s="2"/>
      <c r="D65" s="2"/>
      <c r="E65" s="2"/>
    </row>
    <row r="66" spans="3:5" s="1" customFormat="1" ht="13.15">
      <c r="C66" s="2"/>
      <c r="D66" s="2"/>
      <c r="E66" s="2"/>
    </row>
    <row r="67" spans="3:5" s="1" customFormat="1" ht="13.15">
      <c r="C67" s="2"/>
      <c r="D67" s="2"/>
      <c r="E67" s="2"/>
    </row>
    <row r="68" spans="3:5" s="1" customFormat="1" ht="13.15">
      <c r="C68" s="2"/>
      <c r="D68" s="2"/>
      <c r="E68" s="2"/>
    </row>
    <row r="69" spans="3:5" s="1" customFormat="1" ht="13.15">
      <c r="C69" s="2"/>
      <c r="D69" s="2"/>
      <c r="E69" s="2"/>
    </row>
    <row r="70" spans="3:5" s="1" customFormat="1" ht="13.15">
      <c r="C70" s="2"/>
      <c r="D70" s="2"/>
      <c r="E70" s="2"/>
    </row>
    <row r="71" spans="3:5" s="1" customFormat="1" ht="13.15">
      <c r="C71" s="2"/>
      <c r="D71" s="2"/>
      <c r="E71" s="2"/>
    </row>
    <row r="72" spans="3:5" s="1" customFormat="1" ht="13.15">
      <c r="C72" s="2"/>
      <c r="D72" s="2"/>
      <c r="E72" s="2"/>
    </row>
    <row r="73" spans="3:5" s="1" customFormat="1" ht="13.15">
      <c r="C73" s="2"/>
      <c r="D73" s="2"/>
      <c r="E73" s="2"/>
    </row>
    <row r="74" spans="3:5" s="1" customFormat="1" ht="13.15">
      <c r="C74" s="2"/>
      <c r="D74" s="2"/>
      <c r="E74" s="2"/>
    </row>
    <row r="75" spans="3:5" s="1" customFormat="1" ht="13.15">
      <c r="C75" s="2"/>
      <c r="D75" s="2"/>
      <c r="E75" s="2"/>
    </row>
    <row r="76" spans="3:5" s="1" customFormat="1" ht="13.15">
      <c r="C76" s="2"/>
      <c r="D76" s="2"/>
      <c r="E76" s="2"/>
    </row>
    <row r="77" spans="3:5" s="1" customFormat="1" ht="13.15">
      <c r="C77" s="2"/>
      <c r="D77" s="2"/>
      <c r="E77" s="2"/>
    </row>
    <row r="78" spans="3:5" s="1" customFormat="1" ht="13.15">
      <c r="C78" s="2"/>
      <c r="D78" s="2"/>
      <c r="E78" s="2"/>
    </row>
    <row r="79" spans="3:5" s="1" customFormat="1" ht="13.15">
      <c r="C79" s="2"/>
      <c r="D79" s="2"/>
      <c r="E79" s="2"/>
    </row>
    <row r="80" spans="3:5" s="1" customFormat="1" ht="13.15">
      <c r="C80" s="2"/>
      <c r="D80" s="2"/>
      <c r="E80" s="2"/>
    </row>
    <row r="81" spans="3:5" s="1" customFormat="1" ht="13.15">
      <c r="C81" s="2"/>
      <c r="D81" s="2"/>
      <c r="E81" s="2"/>
    </row>
    <row r="82" spans="3:5" s="1" customFormat="1" ht="13.15">
      <c r="C82" s="2"/>
      <c r="D82" s="2"/>
      <c r="E82" s="2"/>
    </row>
    <row r="83" spans="3:5" s="1" customFormat="1" ht="13.15">
      <c r="C83" s="2"/>
      <c r="D83" s="2"/>
      <c r="E83" s="2"/>
    </row>
    <row r="84" spans="3:5" s="1" customFormat="1" ht="13.15">
      <c r="C84" s="2"/>
      <c r="D84" s="2"/>
      <c r="E84" s="2"/>
    </row>
    <row r="85" spans="3:5" s="1" customFormat="1" ht="13.15">
      <c r="C85" s="2"/>
      <c r="D85" s="2"/>
      <c r="E85" s="2"/>
    </row>
    <row r="86" spans="3:5" s="1" customFormat="1" ht="13.15">
      <c r="C86" s="2"/>
      <c r="D86" s="2"/>
      <c r="E86" s="2"/>
    </row>
    <row r="87" spans="3:5" s="1" customFormat="1" ht="13.15">
      <c r="C87" s="2"/>
      <c r="D87" s="2"/>
      <c r="E87" s="2"/>
    </row>
    <row r="88" spans="3:5" s="1" customFormat="1" ht="13.15">
      <c r="C88" s="2"/>
      <c r="D88" s="2"/>
      <c r="E88" s="2"/>
    </row>
    <row r="89" spans="3:5" s="1" customFormat="1" ht="13.15">
      <c r="C89" s="2"/>
      <c r="D89" s="2"/>
      <c r="E89" s="2"/>
    </row>
    <row r="90" spans="3:5" s="1" customFormat="1" ht="13.15">
      <c r="C90" s="2"/>
      <c r="D90" s="2"/>
      <c r="E90" s="2"/>
    </row>
    <row r="91" spans="3:5" s="1" customFormat="1" ht="13.15">
      <c r="C91" s="2"/>
      <c r="D91" s="2"/>
      <c r="E91" s="2"/>
    </row>
    <row r="92" spans="3:5" s="1" customFormat="1" ht="13.15">
      <c r="C92" s="2"/>
      <c r="D92" s="2"/>
      <c r="E92" s="2"/>
    </row>
    <row r="93" spans="3:5" s="1" customFormat="1" ht="13.15">
      <c r="C93" s="2"/>
      <c r="D93" s="2"/>
      <c r="E93" s="2"/>
    </row>
    <row r="94" spans="3:5" s="1" customFormat="1" ht="13.15">
      <c r="C94" s="2"/>
      <c r="D94" s="2"/>
      <c r="E94" s="2"/>
    </row>
    <row r="95" spans="3:5" s="1" customFormat="1" ht="13.15">
      <c r="C95" s="2"/>
      <c r="D95" s="2"/>
      <c r="E95" s="2"/>
    </row>
    <row r="96" spans="3:5" s="1" customFormat="1" ht="13.15">
      <c r="C96" s="2"/>
      <c r="D96" s="2"/>
      <c r="E96" s="2"/>
    </row>
    <row r="97" spans="3:5" s="1" customFormat="1" ht="13.15">
      <c r="C97" s="2"/>
      <c r="D97" s="2"/>
      <c r="E97" s="2"/>
    </row>
    <row r="98" spans="3:5" s="1" customFormat="1" ht="13.15">
      <c r="C98" s="2"/>
      <c r="D98" s="2"/>
      <c r="E98" s="2"/>
    </row>
    <row r="99" spans="3:5" s="1" customFormat="1" ht="13.15">
      <c r="C99" s="2"/>
      <c r="D99" s="2"/>
      <c r="E99" s="2"/>
    </row>
    <row r="100" spans="3:5" s="1" customFormat="1" ht="13.15">
      <c r="C100" s="2"/>
      <c r="D100" s="2"/>
      <c r="E100" s="2"/>
    </row>
    <row r="101" spans="3:5" s="1" customFormat="1" ht="13.15">
      <c r="C101" s="2"/>
      <c r="D101" s="2"/>
      <c r="E101" s="2"/>
    </row>
    <row r="102" spans="3:5" s="1" customFormat="1" ht="13.15">
      <c r="C102" s="2"/>
      <c r="D102" s="2"/>
      <c r="E102" s="2"/>
    </row>
    <row r="103" spans="3:5" s="1" customFormat="1" ht="13.15">
      <c r="C103" s="2"/>
      <c r="D103" s="2"/>
      <c r="E103" s="2"/>
    </row>
  </sheetData>
  <mergeCells count="12">
    <mergeCell ref="B4:E4"/>
    <mergeCell ref="B2:E2"/>
    <mergeCell ref="B17:E17"/>
    <mergeCell ref="B12:E12"/>
    <mergeCell ref="D14:D15"/>
    <mergeCell ref="E14:E15"/>
    <mergeCell ref="B3:E3"/>
    <mergeCell ref="B42:E42"/>
    <mergeCell ref="D6:D7"/>
    <mergeCell ref="E6:E7"/>
    <mergeCell ref="B36:E36"/>
    <mergeCell ref="B30:E30"/>
  </mergeCells>
  <pageMargins left="0.70866141732283472" right="0.70866141732283472" top="0.74803149606299213" bottom="0.74803149606299213" header="0.31496062992125984" footer="0.31496062992125984"/>
  <pageSetup paperSize="9" scale="7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O36"/>
  <sheetViews>
    <sheetView view="pageBreakPreview" topLeftCell="A16" zoomScale="80" zoomScaleNormal="86" zoomScaleSheetLayoutView="80" workbookViewId="0">
      <selection activeCell="P9" sqref="P9"/>
    </sheetView>
  </sheetViews>
  <sheetFormatPr defaultRowHeight="14.45"/>
  <cols>
    <col min="2" max="2" width="37" customWidth="1"/>
    <col min="3" max="3" width="10.7109375" customWidth="1"/>
    <col min="4" max="4" width="12.140625" customWidth="1"/>
    <col min="5" max="9" width="10.7109375" customWidth="1"/>
    <col min="10" max="10" width="12.7109375" customWidth="1"/>
    <col min="11" max="11" width="11.140625" bestFit="1" customWidth="1"/>
    <col min="12" max="14" width="10.7109375" customWidth="1"/>
    <col min="15" max="15" width="51.7109375" customWidth="1"/>
  </cols>
  <sheetData>
    <row r="1" spans="2:15" ht="15" thickBot="1"/>
    <row r="2" spans="2:15" ht="26.45" thickBot="1">
      <c r="B2" s="547" t="s">
        <v>479</v>
      </c>
      <c r="C2" s="548"/>
      <c r="D2" s="548"/>
      <c r="E2" s="548"/>
      <c r="F2" s="548"/>
      <c r="G2" s="548"/>
      <c r="H2" s="548"/>
      <c r="I2" s="548"/>
      <c r="J2" s="548"/>
      <c r="K2" s="548"/>
      <c r="L2" s="548"/>
      <c r="M2" s="548"/>
      <c r="N2" s="548"/>
      <c r="O2" s="549"/>
    </row>
    <row r="3" spans="2:15">
      <c r="B3" s="352" t="s">
        <v>480</v>
      </c>
      <c r="C3" s="568" t="s">
        <v>481</v>
      </c>
      <c r="D3" s="568"/>
      <c r="E3" s="568"/>
      <c r="F3" s="568"/>
      <c r="G3" s="568"/>
      <c r="H3" s="568"/>
      <c r="I3" s="568"/>
      <c r="J3" s="568"/>
      <c r="K3" s="568"/>
      <c r="L3" s="568"/>
      <c r="M3" s="568"/>
      <c r="N3" s="568"/>
      <c r="O3" s="353"/>
    </row>
    <row r="4" spans="2:15">
      <c r="B4" s="354"/>
      <c r="C4" s="111">
        <v>45859</v>
      </c>
      <c r="D4" s="111">
        <v>45890</v>
      </c>
      <c r="E4" s="111">
        <v>45921</v>
      </c>
      <c r="F4" s="111">
        <v>45951</v>
      </c>
      <c r="G4" s="111">
        <v>45982</v>
      </c>
      <c r="H4" s="111">
        <v>46012</v>
      </c>
      <c r="I4" s="111">
        <v>46043</v>
      </c>
      <c r="J4" s="111">
        <v>46074</v>
      </c>
      <c r="K4" s="111">
        <v>46102</v>
      </c>
      <c r="L4" s="111">
        <v>46133</v>
      </c>
      <c r="M4" s="111">
        <v>46163</v>
      </c>
      <c r="N4" s="111">
        <v>46194</v>
      </c>
      <c r="O4" s="355" t="s">
        <v>31</v>
      </c>
    </row>
    <row r="5" spans="2:15" ht="27.6" customHeight="1">
      <c r="B5" s="356" t="s">
        <v>482</v>
      </c>
      <c r="C5" s="133"/>
      <c r="D5" s="133"/>
      <c r="E5" s="133"/>
      <c r="F5" s="133"/>
      <c r="G5" s="137"/>
      <c r="H5" s="133"/>
      <c r="I5" s="133"/>
      <c r="J5" s="133"/>
      <c r="K5" s="133"/>
      <c r="L5" s="133"/>
      <c r="M5" s="133"/>
      <c r="N5" s="133"/>
      <c r="O5" s="357"/>
    </row>
    <row r="6" spans="2:15" ht="39.6" customHeight="1">
      <c r="B6" s="362" t="s">
        <v>483</v>
      </c>
      <c r="C6" s="137"/>
      <c r="D6" s="369" t="s">
        <v>484</v>
      </c>
      <c r="E6" s="137" t="s">
        <v>68</v>
      </c>
      <c r="F6" s="137"/>
      <c r="G6" s="137"/>
      <c r="H6" s="137"/>
      <c r="I6" s="137"/>
      <c r="J6" s="150"/>
      <c r="K6" s="137"/>
      <c r="L6" s="137"/>
      <c r="M6" s="118"/>
      <c r="N6" s="137"/>
      <c r="O6" s="359"/>
    </row>
    <row r="7" spans="2:15" ht="27.6" customHeight="1">
      <c r="B7" s="362" t="s">
        <v>485</v>
      </c>
      <c r="C7" s="137"/>
      <c r="D7" s="137"/>
      <c r="E7" s="137"/>
      <c r="F7" s="137"/>
      <c r="G7" s="136"/>
      <c r="H7" s="137"/>
      <c r="I7" s="137"/>
      <c r="J7" s="137"/>
      <c r="K7" s="137"/>
      <c r="L7" s="137"/>
      <c r="M7" s="137"/>
      <c r="N7" s="137"/>
      <c r="O7" s="360"/>
    </row>
    <row r="8" spans="2:15" ht="27.6" customHeight="1">
      <c r="B8" s="358" t="s">
        <v>486</v>
      </c>
      <c r="C8" s="137"/>
      <c r="D8" s="137"/>
      <c r="E8" s="137"/>
      <c r="F8" s="137"/>
      <c r="G8" s="117"/>
      <c r="H8" s="137"/>
      <c r="I8" s="117"/>
      <c r="J8" s="137"/>
      <c r="K8" s="137"/>
      <c r="L8" s="137"/>
      <c r="M8" s="137"/>
      <c r="N8" s="137"/>
      <c r="O8" s="360"/>
    </row>
    <row r="9" spans="2:15" ht="27.6" customHeight="1">
      <c r="B9" s="358" t="s">
        <v>298</v>
      </c>
      <c r="C9" s="137"/>
      <c r="D9" s="137"/>
      <c r="E9" s="137"/>
      <c r="F9" s="137"/>
      <c r="G9" s="137"/>
      <c r="H9" s="137"/>
      <c r="I9" s="136"/>
      <c r="J9" s="137"/>
      <c r="K9" s="137"/>
      <c r="L9" s="137"/>
      <c r="M9" s="137"/>
      <c r="N9" s="137"/>
      <c r="O9" s="360"/>
    </row>
    <row r="10" spans="2:15" ht="27.6" customHeight="1">
      <c r="B10" s="358" t="s">
        <v>487</v>
      </c>
      <c r="C10" s="137"/>
      <c r="D10" s="369" t="s">
        <v>488</v>
      </c>
      <c r="E10" s="137"/>
      <c r="F10" s="137"/>
      <c r="G10" s="137"/>
      <c r="H10" s="137"/>
      <c r="I10" s="137"/>
      <c r="J10" s="137"/>
      <c r="K10" s="137"/>
      <c r="L10" s="143"/>
      <c r="M10" s="137"/>
      <c r="N10" s="137"/>
      <c r="O10" s="361"/>
    </row>
    <row r="11" spans="2:15" ht="27.6" customHeight="1">
      <c r="B11" s="358" t="s">
        <v>489</v>
      </c>
      <c r="C11" s="133"/>
      <c r="D11" s="133"/>
      <c r="E11" s="133"/>
      <c r="F11" s="133"/>
      <c r="G11" s="133"/>
      <c r="H11" s="133"/>
      <c r="I11" s="133"/>
      <c r="J11" s="133"/>
      <c r="K11" s="133"/>
      <c r="L11" s="133"/>
      <c r="M11" s="133"/>
      <c r="N11" s="133"/>
      <c r="O11" s="360"/>
    </row>
    <row r="12" spans="2:15" ht="27.6" customHeight="1">
      <c r="B12" s="358" t="s">
        <v>490</v>
      </c>
      <c r="C12" s="133"/>
      <c r="D12" s="133"/>
      <c r="E12" s="133"/>
      <c r="F12" s="133"/>
      <c r="G12" s="133"/>
      <c r="H12" s="133"/>
      <c r="I12" s="133"/>
      <c r="J12" s="133"/>
      <c r="K12" s="133"/>
      <c r="L12" s="133"/>
      <c r="M12" s="133"/>
      <c r="N12" s="133"/>
      <c r="O12" s="360"/>
    </row>
    <row r="13" spans="2:15" ht="27.6" customHeight="1">
      <c r="B13" s="362" t="s">
        <v>491</v>
      </c>
      <c r="C13" s="133"/>
      <c r="D13" s="133"/>
      <c r="E13" s="133"/>
      <c r="F13" s="133"/>
      <c r="G13" s="133"/>
      <c r="H13" s="133"/>
      <c r="I13" s="133"/>
      <c r="J13" s="133"/>
      <c r="K13" s="137"/>
      <c r="L13" s="137"/>
      <c r="M13" s="133"/>
      <c r="N13" s="136"/>
      <c r="O13" s="360"/>
    </row>
    <row r="14" spans="2:15" ht="27.6" customHeight="1">
      <c r="B14" s="358" t="s">
        <v>492</v>
      </c>
      <c r="C14" s="137"/>
      <c r="D14" s="137"/>
      <c r="E14" s="137"/>
      <c r="F14" s="135"/>
      <c r="G14" s="137"/>
      <c r="H14" s="137"/>
      <c r="I14" s="137"/>
      <c r="J14" s="137"/>
      <c r="K14" s="137"/>
      <c r="L14" s="137"/>
      <c r="M14" s="137"/>
      <c r="N14" s="137"/>
      <c r="O14" s="360"/>
    </row>
    <row r="15" spans="2:15" ht="27.6" customHeight="1">
      <c r="B15" s="358" t="s">
        <v>493</v>
      </c>
      <c r="C15" s="137"/>
      <c r="D15" s="137"/>
      <c r="E15" s="137"/>
      <c r="F15" s="137"/>
      <c r="G15" s="137"/>
      <c r="H15" s="136"/>
      <c r="I15" s="137"/>
      <c r="J15" s="137"/>
      <c r="K15" s="137"/>
      <c r="L15" s="137"/>
      <c r="M15" s="137"/>
      <c r="N15" s="137"/>
      <c r="O15" s="361"/>
    </row>
    <row r="16" spans="2:15" ht="27.6" customHeight="1">
      <c r="B16" s="358" t="s">
        <v>169</v>
      </c>
      <c r="C16" s="133"/>
      <c r="D16" s="369" t="s">
        <v>494</v>
      </c>
      <c r="E16" s="133"/>
      <c r="F16" s="137"/>
      <c r="G16" s="137"/>
      <c r="H16" s="133"/>
      <c r="I16" s="150"/>
      <c r="J16" s="137"/>
      <c r="K16" s="150"/>
      <c r="L16" s="137"/>
      <c r="M16" s="118"/>
      <c r="N16" s="133"/>
      <c r="O16" s="363" t="s">
        <v>495</v>
      </c>
    </row>
    <row r="17" spans="2:15" ht="27.6" customHeight="1">
      <c r="B17" s="358" t="s">
        <v>496</v>
      </c>
      <c r="C17" s="137"/>
      <c r="D17" s="137"/>
      <c r="E17" s="137"/>
      <c r="F17" s="137"/>
      <c r="G17" s="137"/>
      <c r="H17" s="137"/>
      <c r="I17" s="137"/>
      <c r="J17" s="136"/>
      <c r="K17" s="137"/>
      <c r="L17" s="137"/>
      <c r="M17" s="137"/>
      <c r="N17" s="137"/>
      <c r="O17" s="363" t="s">
        <v>497</v>
      </c>
    </row>
    <row r="18" spans="2:15" ht="27.6" customHeight="1">
      <c r="B18" s="364" t="s">
        <v>498</v>
      </c>
      <c r="C18" s="137"/>
      <c r="D18" s="137"/>
      <c r="E18" s="137"/>
      <c r="F18" s="137"/>
      <c r="G18" s="137"/>
      <c r="H18" s="137"/>
      <c r="I18" s="137"/>
      <c r="J18" s="137"/>
      <c r="K18" s="137"/>
      <c r="L18" s="137"/>
      <c r="M18" s="137"/>
      <c r="N18" s="137"/>
      <c r="O18" s="360"/>
    </row>
    <row r="19" spans="2:15" ht="27.6" customHeight="1">
      <c r="B19" s="358" t="s">
        <v>499</v>
      </c>
      <c r="C19" s="137"/>
      <c r="D19" s="371"/>
      <c r="E19" s="394"/>
      <c r="F19" s="137"/>
      <c r="G19" s="137"/>
      <c r="H19" s="137"/>
      <c r="I19" s="137"/>
      <c r="J19" s="371"/>
      <c r="K19" s="118"/>
      <c r="L19" s="137"/>
      <c r="M19" s="137"/>
      <c r="N19" s="137"/>
      <c r="O19" s="359" t="s">
        <v>500</v>
      </c>
    </row>
    <row r="20" spans="2:15" ht="27.6" customHeight="1">
      <c r="B20" s="358" t="s">
        <v>501</v>
      </c>
      <c r="C20" s="137"/>
      <c r="D20" s="137"/>
      <c r="E20" s="137"/>
      <c r="F20" s="137"/>
      <c r="G20" s="137"/>
      <c r="H20" s="137"/>
      <c r="I20" s="136"/>
      <c r="J20" s="137"/>
      <c r="K20" s="137"/>
      <c r="L20" s="137"/>
      <c r="M20" s="137"/>
      <c r="N20" s="137"/>
      <c r="O20" s="361"/>
    </row>
    <row r="21" spans="2:15" ht="27.6" customHeight="1">
      <c r="B21" s="358" t="s">
        <v>502</v>
      </c>
      <c r="C21" s="137"/>
      <c r="D21" s="137"/>
      <c r="E21" s="137"/>
      <c r="F21" s="137"/>
      <c r="G21" s="137"/>
      <c r="H21" s="137"/>
      <c r="I21" s="137"/>
      <c r="J21" s="137"/>
      <c r="K21" s="137"/>
      <c r="L21" s="137"/>
      <c r="M21" s="137"/>
      <c r="N21" s="137"/>
      <c r="O21" s="365" t="s">
        <v>503</v>
      </c>
    </row>
    <row r="22" spans="2:15" ht="27.6" customHeight="1">
      <c r="B22" s="358" t="s">
        <v>504</v>
      </c>
      <c r="C22" s="137"/>
      <c r="D22" s="137"/>
      <c r="E22" s="137"/>
      <c r="F22" s="137"/>
      <c r="G22" s="137"/>
      <c r="H22" s="137"/>
      <c r="I22" s="137"/>
      <c r="J22" s="136"/>
      <c r="K22" s="137"/>
      <c r="L22" s="137"/>
      <c r="M22" s="137"/>
      <c r="N22" s="137"/>
      <c r="O22" s="365"/>
    </row>
    <row r="23" spans="2:15" ht="27.6" customHeight="1">
      <c r="B23" s="358" t="s">
        <v>505</v>
      </c>
      <c r="C23" s="137"/>
      <c r="D23" s="137"/>
      <c r="E23" s="137"/>
      <c r="F23" s="137"/>
      <c r="G23" s="136"/>
      <c r="H23" s="137"/>
      <c r="I23" s="137"/>
      <c r="J23" s="133"/>
      <c r="K23" s="137"/>
      <c r="L23" s="137"/>
      <c r="M23" s="137"/>
      <c r="N23" s="137"/>
      <c r="O23" s="361"/>
    </row>
    <row r="24" spans="2:15" ht="27.6" customHeight="1">
      <c r="B24" s="358" t="s">
        <v>506</v>
      </c>
      <c r="C24" s="137"/>
      <c r="D24" s="137"/>
      <c r="E24" s="137"/>
      <c r="F24" s="137"/>
      <c r="G24" s="137"/>
      <c r="H24" s="137"/>
      <c r="I24" s="137"/>
      <c r="J24" s="118"/>
      <c r="K24" s="137"/>
      <c r="L24" s="137"/>
      <c r="M24" s="137"/>
      <c r="N24" s="137"/>
      <c r="O24" s="359"/>
    </row>
    <row r="25" spans="2:15" ht="27.6" customHeight="1">
      <c r="B25" s="362" t="s">
        <v>507</v>
      </c>
      <c r="C25" s="133"/>
      <c r="D25" s="133"/>
      <c r="E25" s="133"/>
      <c r="F25" s="133"/>
      <c r="G25" s="133"/>
      <c r="H25" s="133"/>
      <c r="I25" s="133"/>
      <c r="J25" s="133"/>
      <c r="K25" s="133"/>
      <c r="L25" s="133"/>
      <c r="M25" s="137"/>
      <c r="N25" s="136"/>
      <c r="O25" s="361" t="s">
        <v>508</v>
      </c>
    </row>
    <row r="26" spans="2:15" ht="27.6" customHeight="1">
      <c r="B26" s="362" t="s">
        <v>509</v>
      </c>
      <c r="C26" s="133"/>
      <c r="D26" s="133"/>
      <c r="E26" s="133"/>
      <c r="F26" s="133"/>
      <c r="G26" s="137"/>
      <c r="H26" s="133"/>
      <c r="I26" s="133"/>
      <c r="J26" s="133"/>
      <c r="K26" s="137"/>
      <c r="L26" s="136"/>
      <c r="M26" s="133"/>
      <c r="N26" s="133"/>
      <c r="O26" s="359" t="s">
        <v>510</v>
      </c>
    </row>
    <row r="27" spans="2:15" ht="27.6" customHeight="1">
      <c r="B27" s="362" t="s">
        <v>511</v>
      </c>
      <c r="C27" s="133"/>
      <c r="D27" s="133"/>
      <c r="E27" s="133"/>
      <c r="F27" s="133"/>
      <c r="G27" s="133"/>
      <c r="H27" s="133"/>
      <c r="I27" s="133"/>
      <c r="J27" s="133"/>
      <c r="K27" s="133"/>
      <c r="L27" s="133"/>
      <c r="M27" s="133"/>
      <c r="N27" s="133"/>
      <c r="O27" s="361"/>
    </row>
    <row r="28" spans="2:15" ht="27.6" customHeight="1">
      <c r="B28" s="358" t="s">
        <v>512</v>
      </c>
      <c r="C28" s="135"/>
      <c r="D28" s="137"/>
      <c r="E28" s="137"/>
      <c r="F28" s="137"/>
      <c r="G28" s="137"/>
      <c r="H28" s="137"/>
      <c r="I28" s="137"/>
      <c r="J28" s="150"/>
      <c r="K28" s="118"/>
      <c r="L28" s="137"/>
      <c r="M28" s="137"/>
      <c r="N28" s="137"/>
      <c r="O28" s="360"/>
    </row>
    <row r="29" spans="2:15" ht="27.6" customHeight="1" thickBot="1">
      <c r="B29" s="366" t="s">
        <v>513</v>
      </c>
      <c r="C29" s="367"/>
      <c r="D29" s="367"/>
      <c r="E29" s="367"/>
      <c r="F29" s="367"/>
      <c r="G29" s="395"/>
      <c r="H29" s="367"/>
      <c r="I29" s="367"/>
      <c r="J29" s="367"/>
      <c r="K29" s="367"/>
      <c r="L29" s="367"/>
      <c r="M29" s="367"/>
      <c r="N29" s="367"/>
      <c r="O29" s="368"/>
    </row>
    <row r="30" spans="2:15">
      <c r="G30" s="11"/>
      <c r="J30" s="11"/>
      <c r="K30" s="11"/>
    </row>
    <row r="31" spans="2:15">
      <c r="B31" s="113" t="s">
        <v>514</v>
      </c>
      <c r="G31" s="11"/>
    </row>
    <row r="32" spans="2:15">
      <c r="B32" s="114" t="s">
        <v>515</v>
      </c>
      <c r="C32" s="112"/>
      <c r="G32" s="11"/>
    </row>
    <row r="33" spans="2:7">
      <c r="B33" s="90" t="s">
        <v>516</v>
      </c>
      <c r="C33" s="115"/>
      <c r="G33" s="11"/>
    </row>
    <row r="34" spans="2:7">
      <c r="B34" s="90" t="s">
        <v>517</v>
      </c>
      <c r="C34" s="116"/>
      <c r="G34" s="11"/>
    </row>
    <row r="35" spans="2:7">
      <c r="B35" s="90" t="s">
        <v>57</v>
      </c>
      <c r="C35" s="89"/>
      <c r="G35" s="11"/>
    </row>
    <row r="36" spans="2:7">
      <c r="G36" s="11"/>
    </row>
  </sheetData>
  <mergeCells count="2">
    <mergeCell ref="B2:O2"/>
    <mergeCell ref="C3:N3"/>
  </mergeCells>
  <pageMargins left="0.7" right="0.7" top="0.75" bottom="0.75" header="0.3" footer="0.3"/>
  <pageSetup paperSize="9" scale="5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J47"/>
  <sheetViews>
    <sheetView view="pageBreakPreview" zoomScaleNormal="100" zoomScaleSheetLayoutView="100" workbookViewId="0">
      <selection activeCell="P9" sqref="P9"/>
    </sheetView>
  </sheetViews>
  <sheetFormatPr defaultRowHeight="14.45"/>
  <cols>
    <col min="2" max="2" width="9.85546875" customWidth="1"/>
    <col min="7" max="7" width="5.85546875" customWidth="1"/>
    <col min="8" max="8" width="4.7109375" customWidth="1"/>
    <col min="9" max="9" width="43.140625" customWidth="1"/>
    <col min="10" max="10" width="17" customWidth="1"/>
  </cols>
  <sheetData>
    <row r="2" spans="2:10" ht="25.9">
      <c r="B2" s="575" t="s">
        <v>518</v>
      </c>
      <c r="C2" s="575"/>
      <c r="D2" s="575"/>
      <c r="E2" s="575"/>
      <c r="F2" s="575"/>
      <c r="G2" s="575"/>
      <c r="H2" s="575"/>
      <c r="I2" s="575"/>
      <c r="J2" s="110"/>
    </row>
    <row r="3" spans="2:10" ht="25.9">
      <c r="B3" s="575" t="s">
        <v>1</v>
      </c>
      <c r="C3" s="575"/>
      <c r="D3" s="575"/>
      <c r="E3" s="575"/>
      <c r="F3" s="575"/>
      <c r="G3" s="575"/>
      <c r="H3" s="575"/>
      <c r="I3" s="575"/>
      <c r="J3" s="110"/>
    </row>
    <row r="4" spans="2:10" ht="33.6" customHeight="1">
      <c r="B4" s="576"/>
      <c r="C4" s="576"/>
      <c r="D4" s="576"/>
      <c r="E4" s="576"/>
      <c r="F4" s="576"/>
      <c r="G4" s="577" t="s">
        <v>519</v>
      </c>
      <c r="H4" s="578"/>
      <c r="I4" s="120" t="s">
        <v>31</v>
      </c>
      <c r="J4" s="120" t="s">
        <v>520</v>
      </c>
    </row>
    <row r="5" spans="2:10">
      <c r="B5" s="579"/>
      <c r="C5" s="580"/>
      <c r="D5" s="580"/>
      <c r="E5" s="580"/>
      <c r="F5" s="581"/>
      <c r="G5" s="120" t="s">
        <v>29</v>
      </c>
      <c r="H5" s="129" t="s">
        <v>30</v>
      </c>
      <c r="I5" s="120"/>
      <c r="J5" s="120"/>
    </row>
    <row r="6" spans="2:10" ht="33.6" customHeight="1">
      <c r="B6" s="570" t="s">
        <v>521</v>
      </c>
      <c r="C6" s="570"/>
      <c r="D6" s="570"/>
      <c r="E6" s="570"/>
      <c r="F6" s="570"/>
      <c r="G6" s="119"/>
      <c r="H6" s="120" t="s">
        <v>32</v>
      </c>
      <c r="I6" s="121" t="s">
        <v>522</v>
      </c>
      <c r="J6" s="130" t="s">
        <v>522</v>
      </c>
    </row>
    <row r="7" spans="2:10" ht="18" customHeight="1">
      <c r="B7" s="570" t="s">
        <v>523</v>
      </c>
      <c r="C7" s="570"/>
      <c r="D7" s="570"/>
      <c r="E7" s="570"/>
      <c r="F7" s="570"/>
      <c r="G7" s="119"/>
      <c r="H7" s="119" t="s">
        <v>32</v>
      </c>
      <c r="I7" s="122" t="s">
        <v>524</v>
      </c>
      <c r="J7" s="131" t="s">
        <v>525</v>
      </c>
    </row>
    <row r="8" spans="2:10" ht="18" customHeight="1">
      <c r="B8" s="569" t="s">
        <v>526</v>
      </c>
      <c r="C8" s="569"/>
      <c r="D8" s="569"/>
      <c r="E8" s="569"/>
      <c r="F8" s="569"/>
      <c r="G8" s="123"/>
      <c r="H8" s="120" t="s">
        <v>32</v>
      </c>
      <c r="I8" s="121" t="s">
        <v>527</v>
      </c>
      <c r="J8" s="130" t="s">
        <v>528</v>
      </c>
    </row>
    <row r="9" spans="2:10" ht="72" customHeight="1">
      <c r="B9" s="570" t="s">
        <v>529</v>
      </c>
      <c r="C9" s="570"/>
      <c r="D9" s="570"/>
      <c r="E9" s="570"/>
      <c r="F9" s="570"/>
      <c r="G9" s="119"/>
      <c r="H9" s="119" t="s">
        <v>32</v>
      </c>
      <c r="I9" s="122" t="s">
        <v>530</v>
      </c>
      <c r="J9" s="131" t="s">
        <v>531</v>
      </c>
    </row>
    <row r="10" spans="2:10" ht="18" customHeight="1">
      <c r="B10" s="570" t="s">
        <v>532</v>
      </c>
      <c r="C10" s="570"/>
      <c r="D10" s="570"/>
      <c r="E10" s="570"/>
      <c r="F10" s="570"/>
      <c r="G10" s="120" t="s">
        <v>32</v>
      </c>
      <c r="H10" s="120"/>
      <c r="I10" s="121" t="s">
        <v>533</v>
      </c>
      <c r="J10" s="130" t="s">
        <v>534</v>
      </c>
    </row>
    <row r="11" spans="2:10" ht="18" hidden="1" customHeight="1">
      <c r="B11" s="570" t="s">
        <v>535</v>
      </c>
      <c r="C11" s="570"/>
      <c r="D11" s="570"/>
      <c r="E11" s="570"/>
      <c r="F11" s="570"/>
      <c r="G11" s="120"/>
      <c r="H11" s="120" t="s">
        <v>32</v>
      </c>
      <c r="I11" s="121" t="s">
        <v>57</v>
      </c>
      <c r="J11" s="130" t="s">
        <v>534</v>
      </c>
    </row>
    <row r="12" spans="2:10" ht="18" customHeight="1">
      <c r="B12" s="570" t="s">
        <v>536</v>
      </c>
      <c r="C12" s="570"/>
      <c r="D12" s="570"/>
      <c r="E12" s="570"/>
      <c r="F12" s="570"/>
      <c r="G12" s="119" t="s">
        <v>32</v>
      </c>
      <c r="H12" s="119"/>
      <c r="I12" s="121" t="s">
        <v>533</v>
      </c>
      <c r="J12" s="130" t="s">
        <v>534</v>
      </c>
    </row>
    <row r="13" spans="2:10" ht="18" hidden="1" customHeight="1">
      <c r="B13" s="570" t="s">
        <v>537</v>
      </c>
      <c r="C13" s="570"/>
      <c r="D13" s="570"/>
      <c r="E13" s="570"/>
      <c r="F13" s="570"/>
      <c r="G13" s="119"/>
      <c r="H13" s="119" t="s">
        <v>32</v>
      </c>
      <c r="I13" s="121" t="s">
        <v>57</v>
      </c>
      <c r="J13" s="130" t="s">
        <v>534</v>
      </c>
    </row>
    <row r="14" spans="2:10" ht="18" hidden="1" customHeight="1">
      <c r="B14" s="574" t="s">
        <v>538</v>
      </c>
      <c r="C14" s="574"/>
      <c r="D14" s="574"/>
      <c r="E14" s="574"/>
      <c r="F14" s="574"/>
      <c r="G14" s="124"/>
      <c r="H14" s="124" t="s">
        <v>32</v>
      </c>
      <c r="I14" s="121" t="s">
        <v>57</v>
      </c>
      <c r="J14" s="130" t="s">
        <v>534</v>
      </c>
    </row>
    <row r="15" spans="2:10" ht="18" hidden="1" customHeight="1">
      <c r="B15" s="570" t="s">
        <v>539</v>
      </c>
      <c r="C15" s="570"/>
      <c r="D15" s="570"/>
      <c r="E15" s="570"/>
      <c r="F15" s="570"/>
      <c r="G15" s="119"/>
      <c r="H15" s="119" t="s">
        <v>32</v>
      </c>
      <c r="I15" s="121" t="s">
        <v>57</v>
      </c>
      <c r="J15" s="130" t="s">
        <v>534</v>
      </c>
    </row>
    <row r="16" spans="2:10" ht="18" customHeight="1">
      <c r="B16" s="570" t="s">
        <v>540</v>
      </c>
      <c r="C16" s="570"/>
      <c r="D16" s="570"/>
      <c r="E16" s="570"/>
      <c r="F16" s="570"/>
      <c r="G16" s="120" t="s">
        <v>32</v>
      </c>
      <c r="H16" s="120"/>
      <c r="I16" s="122" t="s">
        <v>524</v>
      </c>
      <c r="J16" s="130" t="s">
        <v>534</v>
      </c>
    </row>
    <row r="17" spans="2:10" ht="18" customHeight="1">
      <c r="B17" s="570" t="s">
        <v>541</v>
      </c>
      <c r="C17" s="570"/>
      <c r="D17" s="570"/>
      <c r="E17" s="570"/>
      <c r="F17" s="570"/>
      <c r="G17" s="120" t="s">
        <v>32</v>
      </c>
      <c r="H17" s="120"/>
      <c r="I17" s="121" t="s">
        <v>533</v>
      </c>
      <c r="J17" s="130" t="s">
        <v>534</v>
      </c>
    </row>
    <row r="18" spans="2:10" ht="18" customHeight="1">
      <c r="B18" s="570" t="s">
        <v>542</v>
      </c>
      <c r="C18" s="570"/>
      <c r="D18" s="570"/>
      <c r="E18" s="570"/>
      <c r="F18" s="570"/>
      <c r="G18" s="120" t="s">
        <v>32</v>
      </c>
      <c r="H18" s="120"/>
      <c r="I18" s="121" t="s">
        <v>524</v>
      </c>
      <c r="J18" s="130" t="s">
        <v>534</v>
      </c>
    </row>
    <row r="19" spans="2:10" ht="18" customHeight="1">
      <c r="B19" s="570" t="s">
        <v>543</v>
      </c>
      <c r="C19" s="570"/>
      <c r="D19" s="570"/>
      <c r="E19" s="570"/>
      <c r="F19" s="570"/>
      <c r="G19" s="119" t="s">
        <v>32</v>
      </c>
      <c r="H19" s="120"/>
      <c r="I19" s="121" t="s">
        <v>524</v>
      </c>
      <c r="J19" s="130" t="s">
        <v>534</v>
      </c>
    </row>
    <row r="20" spans="2:10" ht="18" customHeight="1">
      <c r="B20" s="573" t="s">
        <v>544</v>
      </c>
      <c r="C20" s="573"/>
      <c r="D20" s="573"/>
      <c r="E20" s="573"/>
      <c r="F20" s="573"/>
      <c r="G20" s="120" t="s">
        <v>32</v>
      </c>
      <c r="H20" s="120"/>
      <c r="I20" s="121" t="s">
        <v>524</v>
      </c>
      <c r="J20" s="130" t="s">
        <v>534</v>
      </c>
    </row>
    <row r="21" spans="2:10" ht="18" customHeight="1">
      <c r="B21" s="570" t="s">
        <v>545</v>
      </c>
      <c r="C21" s="570"/>
      <c r="D21" s="570"/>
      <c r="E21" s="570"/>
      <c r="F21" s="570"/>
      <c r="G21" s="120" t="s">
        <v>32</v>
      </c>
      <c r="H21" s="120"/>
      <c r="I21" s="121" t="s">
        <v>546</v>
      </c>
      <c r="J21" s="131" t="s">
        <v>525</v>
      </c>
    </row>
    <row r="22" spans="2:10" ht="18" customHeight="1">
      <c r="B22" s="570" t="s">
        <v>547</v>
      </c>
      <c r="C22" s="570"/>
      <c r="D22" s="570"/>
      <c r="E22" s="570"/>
      <c r="F22" s="570"/>
      <c r="G22" s="120" t="s">
        <v>32</v>
      </c>
      <c r="H22" s="120"/>
      <c r="I22" s="121" t="s">
        <v>548</v>
      </c>
      <c r="J22" s="131" t="s">
        <v>525</v>
      </c>
    </row>
    <row r="23" spans="2:10" ht="18" customHeight="1">
      <c r="B23" s="569" t="s">
        <v>549</v>
      </c>
      <c r="C23" s="569"/>
      <c r="D23" s="569"/>
      <c r="E23" s="569"/>
      <c r="F23" s="569"/>
      <c r="G23" s="145"/>
      <c r="H23" s="119" t="s">
        <v>32</v>
      </c>
      <c r="I23" s="122" t="s">
        <v>550</v>
      </c>
      <c r="J23" s="131" t="s">
        <v>525</v>
      </c>
    </row>
    <row r="24" spans="2:10" ht="18" customHeight="1">
      <c r="B24" s="573" t="s">
        <v>551</v>
      </c>
      <c r="C24" s="573"/>
      <c r="D24" s="573"/>
      <c r="E24" s="573"/>
      <c r="F24" s="573"/>
      <c r="G24" s="120" t="s">
        <v>32</v>
      </c>
      <c r="H24" s="120"/>
      <c r="I24" s="125" t="s">
        <v>552</v>
      </c>
      <c r="J24" s="131" t="s">
        <v>525</v>
      </c>
    </row>
    <row r="25" spans="2:10" ht="18" customHeight="1">
      <c r="B25" s="570" t="s">
        <v>553</v>
      </c>
      <c r="C25" s="570"/>
      <c r="D25" s="570"/>
      <c r="E25" s="570"/>
      <c r="F25" s="570"/>
      <c r="G25" s="120" t="s">
        <v>32</v>
      </c>
      <c r="H25" s="120"/>
      <c r="I25" s="125" t="s">
        <v>552</v>
      </c>
      <c r="J25" s="131" t="s">
        <v>525</v>
      </c>
    </row>
    <row r="26" spans="2:10" ht="18" customHeight="1">
      <c r="B26" s="570" t="s">
        <v>554</v>
      </c>
      <c r="C26" s="570"/>
      <c r="D26" s="570"/>
      <c r="E26" s="570"/>
      <c r="F26" s="570"/>
      <c r="G26" s="120" t="s">
        <v>32</v>
      </c>
      <c r="H26" s="120"/>
      <c r="I26" s="125" t="s">
        <v>552</v>
      </c>
      <c r="J26" s="131" t="s">
        <v>525</v>
      </c>
    </row>
    <row r="27" spans="2:10" ht="18" customHeight="1">
      <c r="B27" s="570" t="s">
        <v>555</v>
      </c>
      <c r="C27" s="570"/>
      <c r="D27" s="570"/>
      <c r="E27" s="570"/>
      <c r="F27" s="570"/>
      <c r="G27" s="120" t="s">
        <v>32</v>
      </c>
      <c r="H27" s="120"/>
      <c r="I27" s="125" t="s">
        <v>552</v>
      </c>
      <c r="J27" s="130" t="s">
        <v>556</v>
      </c>
    </row>
    <row r="28" spans="2:10" ht="18" customHeight="1">
      <c r="B28" s="570" t="s">
        <v>557</v>
      </c>
      <c r="C28" s="570"/>
      <c r="D28" s="570"/>
      <c r="E28" s="570"/>
      <c r="F28" s="570"/>
      <c r="G28" s="120" t="s">
        <v>32</v>
      </c>
      <c r="H28" s="120"/>
      <c r="I28" s="125" t="s">
        <v>552</v>
      </c>
      <c r="J28" s="131" t="s">
        <v>525</v>
      </c>
    </row>
    <row r="29" spans="2:10" ht="18" customHeight="1">
      <c r="B29" s="570" t="s">
        <v>558</v>
      </c>
      <c r="C29" s="570"/>
      <c r="D29" s="570"/>
      <c r="E29" s="570"/>
      <c r="F29" s="570"/>
      <c r="G29" s="119"/>
      <c r="H29" s="119" t="s">
        <v>32</v>
      </c>
      <c r="I29" s="125" t="s">
        <v>559</v>
      </c>
      <c r="J29" s="131" t="s">
        <v>525</v>
      </c>
    </row>
    <row r="30" spans="2:10" ht="18" customHeight="1">
      <c r="B30" s="570" t="s">
        <v>560</v>
      </c>
      <c r="C30" s="570"/>
      <c r="D30" s="570"/>
      <c r="E30" s="570"/>
      <c r="F30" s="570"/>
      <c r="G30" s="119" t="s">
        <v>32</v>
      </c>
      <c r="H30" s="119"/>
      <c r="I30" s="125" t="s">
        <v>552</v>
      </c>
      <c r="J30" s="130" t="s">
        <v>525</v>
      </c>
    </row>
    <row r="31" spans="2:10" ht="18" customHeight="1">
      <c r="B31" s="570" t="s">
        <v>561</v>
      </c>
      <c r="C31" s="570"/>
      <c r="D31" s="570"/>
      <c r="E31" s="570"/>
      <c r="F31" s="570"/>
      <c r="G31" s="120" t="s">
        <v>32</v>
      </c>
      <c r="H31" s="120"/>
      <c r="I31" s="121" t="s">
        <v>562</v>
      </c>
      <c r="J31" s="130" t="s">
        <v>563</v>
      </c>
    </row>
    <row r="32" spans="2:10" ht="18" customHeight="1">
      <c r="B32" s="570" t="s">
        <v>564</v>
      </c>
      <c r="C32" s="570"/>
      <c r="D32" s="570"/>
      <c r="E32" s="570"/>
      <c r="F32" s="570"/>
      <c r="G32" s="119" t="s">
        <v>32</v>
      </c>
      <c r="H32" s="119"/>
      <c r="I32" s="122" t="s">
        <v>360</v>
      </c>
      <c r="J32" s="131" t="s">
        <v>528</v>
      </c>
    </row>
    <row r="33" spans="2:10" ht="18" customHeight="1">
      <c r="B33" s="570" t="s">
        <v>565</v>
      </c>
      <c r="C33" s="570"/>
      <c r="D33" s="570"/>
      <c r="E33" s="570"/>
      <c r="F33" s="570"/>
      <c r="G33" s="120" t="s">
        <v>32</v>
      </c>
      <c r="H33" s="120"/>
      <c r="I33" s="121" t="s">
        <v>566</v>
      </c>
      <c r="J33" s="130" t="s">
        <v>528</v>
      </c>
    </row>
    <row r="34" spans="2:10" ht="28.9" customHeight="1">
      <c r="B34" s="570" t="s">
        <v>567</v>
      </c>
      <c r="C34" s="570"/>
      <c r="D34" s="570"/>
      <c r="E34" s="570"/>
      <c r="F34" s="570"/>
      <c r="G34" s="120" t="s">
        <v>32</v>
      </c>
      <c r="H34" s="120"/>
      <c r="I34" s="121" t="s">
        <v>568</v>
      </c>
      <c r="J34" s="130" t="s">
        <v>563</v>
      </c>
    </row>
    <row r="35" spans="2:10" ht="18" customHeight="1">
      <c r="B35" s="570" t="s">
        <v>569</v>
      </c>
      <c r="C35" s="570"/>
      <c r="D35" s="570"/>
      <c r="E35" s="570"/>
      <c r="F35" s="570"/>
      <c r="G35" s="120" t="s">
        <v>32</v>
      </c>
      <c r="H35" s="120"/>
      <c r="I35" s="125" t="s">
        <v>570</v>
      </c>
      <c r="J35" s="147" t="s">
        <v>525</v>
      </c>
    </row>
    <row r="36" spans="2:10" ht="18" customHeight="1">
      <c r="B36" s="569" t="s">
        <v>571</v>
      </c>
      <c r="C36" s="569"/>
      <c r="D36" s="569"/>
      <c r="E36" s="569"/>
      <c r="F36" s="569"/>
      <c r="G36" s="123" t="s">
        <v>32</v>
      </c>
      <c r="H36" s="123"/>
      <c r="I36" s="125" t="s">
        <v>572</v>
      </c>
      <c r="J36" s="147" t="s">
        <v>525</v>
      </c>
    </row>
    <row r="37" spans="2:10" ht="18" customHeight="1">
      <c r="B37" s="569" t="s">
        <v>573</v>
      </c>
      <c r="C37" s="569"/>
      <c r="D37" s="569"/>
      <c r="E37" s="569"/>
      <c r="F37" s="569"/>
      <c r="G37" s="123" t="s">
        <v>32</v>
      </c>
      <c r="H37" s="123"/>
      <c r="I37" s="121" t="s">
        <v>533</v>
      </c>
      <c r="J37" s="147" t="s">
        <v>525</v>
      </c>
    </row>
    <row r="38" spans="2:10" ht="18" customHeight="1">
      <c r="B38" s="571" t="s">
        <v>574</v>
      </c>
      <c r="C38" s="571"/>
      <c r="D38" s="571"/>
      <c r="E38" s="571"/>
      <c r="F38" s="571"/>
      <c r="G38" s="126" t="s">
        <v>32</v>
      </c>
      <c r="H38" s="126"/>
      <c r="I38" s="146" t="s">
        <v>575</v>
      </c>
      <c r="J38" s="147" t="s">
        <v>525</v>
      </c>
    </row>
    <row r="39" spans="2:10" ht="18" customHeight="1">
      <c r="B39" s="571" t="s">
        <v>576</v>
      </c>
      <c r="C39" s="571"/>
      <c r="D39" s="571"/>
      <c r="E39" s="571"/>
      <c r="F39" s="571"/>
      <c r="G39" s="126" t="s">
        <v>32</v>
      </c>
      <c r="H39" s="123"/>
      <c r="I39" s="127"/>
      <c r="J39" s="132" t="s">
        <v>525</v>
      </c>
    </row>
    <row r="40" spans="2:10" ht="18" customHeight="1">
      <c r="B40" s="572" t="s">
        <v>577</v>
      </c>
      <c r="C40" s="572"/>
      <c r="D40" s="572"/>
      <c r="E40" s="572"/>
      <c r="F40" s="572"/>
      <c r="G40" s="126" t="s">
        <v>32</v>
      </c>
      <c r="H40" s="123"/>
      <c r="I40" s="127" t="s">
        <v>578</v>
      </c>
      <c r="J40" s="132" t="s">
        <v>525</v>
      </c>
    </row>
    <row r="41" spans="2:10" ht="18" customHeight="1">
      <c r="B41" s="571" t="s">
        <v>579</v>
      </c>
      <c r="C41" s="571"/>
      <c r="D41" s="571"/>
      <c r="E41" s="571"/>
      <c r="F41" s="571"/>
      <c r="G41" s="126" t="s">
        <v>32</v>
      </c>
      <c r="H41" s="123"/>
      <c r="I41" s="127" t="s">
        <v>578</v>
      </c>
      <c r="J41" s="132" t="s">
        <v>525</v>
      </c>
    </row>
    <row r="42" spans="2:10" ht="18" customHeight="1">
      <c r="B42" s="569" t="s">
        <v>580</v>
      </c>
      <c r="C42" s="569"/>
      <c r="D42" s="569"/>
      <c r="E42" s="569"/>
      <c r="F42" s="569"/>
      <c r="G42" s="123" t="s">
        <v>581</v>
      </c>
      <c r="H42" s="123"/>
      <c r="I42" s="127" t="s">
        <v>578</v>
      </c>
      <c r="J42" s="132" t="s">
        <v>525</v>
      </c>
    </row>
    <row r="43" spans="2:10" ht="18" customHeight="1">
      <c r="B43" s="569" t="s">
        <v>582</v>
      </c>
      <c r="C43" s="569"/>
      <c r="D43" s="569"/>
      <c r="E43" s="569"/>
      <c r="F43" s="569"/>
      <c r="G43" s="123" t="s">
        <v>32</v>
      </c>
      <c r="H43" s="123"/>
      <c r="I43" s="127" t="s">
        <v>578</v>
      </c>
      <c r="J43" s="132" t="s">
        <v>525</v>
      </c>
    </row>
    <row r="44" spans="2:10" ht="18" customHeight="1">
      <c r="B44" s="569" t="s">
        <v>583</v>
      </c>
      <c r="C44" s="569"/>
      <c r="D44" s="569"/>
      <c r="E44" s="569"/>
      <c r="F44" s="569"/>
      <c r="G44" s="123" t="s">
        <v>32</v>
      </c>
      <c r="H44" s="123"/>
      <c r="I44" s="127" t="s">
        <v>578</v>
      </c>
      <c r="J44" s="132" t="s">
        <v>525</v>
      </c>
    </row>
    <row r="45" spans="2:10" ht="18" customHeight="1">
      <c r="B45" s="569" t="s">
        <v>584</v>
      </c>
      <c r="C45" s="569"/>
      <c r="D45" s="569"/>
      <c r="E45" s="569"/>
      <c r="F45" s="569"/>
      <c r="G45" s="126" t="s">
        <v>32</v>
      </c>
      <c r="H45" s="123"/>
      <c r="I45" s="128" t="s">
        <v>585</v>
      </c>
      <c r="J45" s="132" t="s">
        <v>586</v>
      </c>
    </row>
    <row r="46" spans="2:10" ht="18" customHeight="1">
      <c r="B46" s="569" t="s">
        <v>587</v>
      </c>
      <c r="C46" s="569"/>
      <c r="D46" s="569"/>
      <c r="E46" s="569"/>
      <c r="F46" s="569"/>
      <c r="G46" s="126" t="s">
        <v>32</v>
      </c>
      <c r="H46" s="123"/>
      <c r="I46" s="128" t="s">
        <v>588</v>
      </c>
      <c r="J46" s="132" t="s">
        <v>586</v>
      </c>
    </row>
    <row r="47" spans="2:10" ht="18" customHeight="1">
      <c r="B47" s="569" t="s">
        <v>589</v>
      </c>
      <c r="C47" s="569"/>
      <c r="D47" s="569"/>
      <c r="E47" s="569"/>
      <c r="F47" s="569"/>
      <c r="G47" s="126" t="s">
        <v>32</v>
      </c>
      <c r="H47" s="123"/>
      <c r="I47" s="128" t="s">
        <v>590</v>
      </c>
      <c r="J47" s="132" t="s">
        <v>525</v>
      </c>
    </row>
  </sheetData>
  <mergeCells count="47">
    <mergeCell ref="B6:F6"/>
    <mergeCell ref="B2:I2"/>
    <mergeCell ref="B3:I3"/>
    <mergeCell ref="B4:F4"/>
    <mergeCell ref="G4:H4"/>
    <mergeCell ref="B5:F5"/>
    <mergeCell ref="B18:F18"/>
    <mergeCell ref="B7:F7"/>
    <mergeCell ref="B8:F8"/>
    <mergeCell ref="B9:F9"/>
    <mergeCell ref="B10:F10"/>
    <mergeCell ref="B11:F11"/>
    <mergeCell ref="B12:F12"/>
    <mergeCell ref="B13:F13"/>
    <mergeCell ref="B14:F14"/>
    <mergeCell ref="B15:F15"/>
    <mergeCell ref="B16:F16"/>
    <mergeCell ref="B17:F17"/>
    <mergeCell ref="B30:F30"/>
    <mergeCell ref="B19:F19"/>
    <mergeCell ref="B20:F20"/>
    <mergeCell ref="B21:F21"/>
    <mergeCell ref="B22:F22"/>
    <mergeCell ref="B23:F23"/>
    <mergeCell ref="B24:F24"/>
    <mergeCell ref="B25:F25"/>
    <mergeCell ref="B26:F26"/>
    <mergeCell ref="B27:F27"/>
    <mergeCell ref="B28:F28"/>
    <mergeCell ref="B29:F29"/>
    <mergeCell ref="B42:F42"/>
    <mergeCell ref="B31:F31"/>
    <mergeCell ref="B32:F32"/>
    <mergeCell ref="B33:F33"/>
    <mergeCell ref="B34:F34"/>
    <mergeCell ref="B35:F35"/>
    <mergeCell ref="B36:F36"/>
    <mergeCell ref="B37:F37"/>
    <mergeCell ref="B38:F38"/>
    <mergeCell ref="B39:F39"/>
    <mergeCell ref="B40:F40"/>
    <mergeCell ref="B41:F41"/>
    <mergeCell ref="B43:F43"/>
    <mergeCell ref="B44:F44"/>
    <mergeCell ref="B45:F45"/>
    <mergeCell ref="B46:F46"/>
    <mergeCell ref="B47:F47"/>
  </mergeCells>
  <pageMargins left="0.7" right="0.7" top="0.75" bottom="0.75" header="0.3" footer="0.3"/>
  <pageSetup scale="6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quintin@plugandplay.co.za</cp:lastModifiedBy>
  <cp:revision/>
  <dcterms:created xsi:type="dcterms:W3CDTF">2015-06-05T18:17:20Z</dcterms:created>
  <dcterms:modified xsi:type="dcterms:W3CDTF">2026-01-16T09:39:09Z</dcterms:modified>
  <cp:category/>
  <cp:contentStatus/>
</cp:coreProperties>
</file>