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  <sheet state="visible" name="Sheet2" sheetId="3" r:id="rId6"/>
    <sheet state="hidden" name="NVScriptsProperties" sheetId="4" r:id="rId7"/>
    <sheet state="hidden" name="DO NOT DELETE - AutoCrat Job Se" sheetId="5" r:id="rId8"/>
  </sheets>
  <definedNames/>
  <calcPr/>
</workbook>
</file>

<file path=xl/sharedStrings.xml><?xml version="1.0" encoding="utf-8"?>
<sst xmlns="http://schemas.openxmlformats.org/spreadsheetml/2006/main" count="512" uniqueCount="418">
  <si>
    <t>chack</t>
  </si>
  <si>
    <t>Timestamp</t>
  </si>
  <si>
    <t>ชื่อ-นามสกุล</t>
  </si>
  <si>
    <t>ชื่อเล่น</t>
  </si>
  <si>
    <t>เบอร์โทรติดต่อ</t>
  </si>
  <si>
    <t>E-mail</t>
  </si>
  <si>
    <t>SIZE</t>
  </si>
  <si>
    <t>จำนวนเสื้อ</t>
  </si>
  <si>
    <t xml:space="preserve">ริสต์แบนด์ </t>
  </si>
  <si>
    <t>หลักฐานการโอน</t>
  </si>
  <si>
    <t>วันที่ชำระเงิน</t>
  </si>
  <si>
    <t>เวลาที่ชำระเงิน</t>
  </si>
  <si>
    <t>นายกษิดิ์เดช เดชมาก</t>
  </si>
  <si>
    <t>ปอ</t>
  </si>
  <si>
    <t>0988276415</t>
  </si>
  <si>
    <t>porpb.121044@gmail.com</t>
  </si>
  <si>
    <t>XL</t>
  </si>
  <si>
    <t>เอา</t>
  </si>
  <si>
    <t>https://drive.google.com/open?id=1pOYaLlF0WgrhMeKKEFieJfa8KL2CmvjQ</t>
  </si>
  <si>
    <t>นิติธร กองแดง</t>
  </si>
  <si>
    <t>เท็น</t>
  </si>
  <si>
    <t>0826954978</t>
  </si>
  <si>
    <t>ten077710@gmail.com</t>
  </si>
  <si>
    <t>L</t>
  </si>
  <si>
    <t>ไม่เอา</t>
  </si>
  <si>
    <t>https://drive.google.com/open?id=1P_sZVU_F9TXHHio90keHbaUtdB6lV5tg</t>
  </si>
  <si>
    <t>กฤษฎา แซ่กัว</t>
  </si>
  <si>
    <t>เกมส์</t>
  </si>
  <si>
    <t>0993526194</t>
  </si>
  <si>
    <t>65015004@kmitl.ac.th</t>
  </si>
  <si>
    <t>https://drive.google.com/open?id=1EoiUPKreQsUf-3caVBdBWHwd92ajXX8V</t>
  </si>
  <si>
    <t>นพดล ปานบุญยืน</t>
  </si>
  <si>
    <t>ไต้อ๋อง</t>
  </si>
  <si>
    <t>0949147226</t>
  </si>
  <si>
    <t>65015080@kmitl.ac.th</t>
  </si>
  <si>
    <t>https://drive.google.com/open?id=13bsznYJCe1sYxQvPB-eCmXz4PQRUSvl_</t>
  </si>
  <si>
    <t>วีรภัทร ประสมพงษ์</t>
  </si>
  <si>
    <t>เซฟ</t>
  </si>
  <si>
    <t>0990179428</t>
  </si>
  <si>
    <t>saveffer4@gmail.com</t>
  </si>
  <si>
    <t>https://drive.google.com/open?id=1cbFTCX7_mOjzkS6FMEkgjmBN5nWyKsXL</t>
  </si>
  <si>
    <t>ธีรภัทร์ สุขสโมสร</t>
  </si>
  <si>
    <t>ปาย</t>
  </si>
  <si>
    <t>0929303949</t>
  </si>
  <si>
    <t>eiei00306@gmail.com</t>
  </si>
  <si>
    <t>2XL</t>
  </si>
  <si>
    <t>https://drive.google.com/open?id=1-r0Jz3PQ4ylg0UttsnK6efci6USKCBGI</t>
  </si>
  <si>
    <t>ชนกานต์ สิทธิแสงอำไพ</t>
  </si>
  <si>
    <t>อิฐ</t>
  </si>
  <si>
    <t>0984865515</t>
  </si>
  <si>
    <t>sittisangch@gmail.com</t>
  </si>
  <si>
    <t>https://drive.google.com/open?id=1R4e4qHsKF28N4ek4jlqXSfvOOKR1qwdN</t>
  </si>
  <si>
    <t>ปฏิภาณ ดวงดาว</t>
  </si>
  <si>
    <t>ปิ๊บ</t>
  </si>
  <si>
    <t>0945573752</t>
  </si>
  <si>
    <t>ddpatipan@gmail.com</t>
  </si>
  <si>
    <t>https://drive.google.com/open?id=14cj6zPis_Gs5YNqgYR8i5bkpem1WXPd3</t>
  </si>
  <si>
    <t>จิรวัฒน์ พันธ์ขันธ์</t>
  </si>
  <si>
    <t>บอส</t>
  </si>
  <si>
    <t>0622245304</t>
  </si>
  <si>
    <t>boss.jilawat@gmail.com</t>
  </si>
  <si>
    <t>https://drive.google.com/open?id=1r2UXoT7PHkrEc4iidhpFYmuf7PWf1wgT</t>
  </si>
  <si>
    <t>ลลิตา ร่มลำดวน</t>
  </si>
  <si>
    <t>แอล</t>
  </si>
  <si>
    <t>0625257857</t>
  </si>
  <si>
    <t>lalita110261@gmail.com</t>
  </si>
  <si>
    <t>https://drive.google.com/open?id=1lNO7_nybjPCkwJiUAVujj8viKUU2-xrN</t>
  </si>
  <si>
    <t>พิทวัส​ กิจ​มงคล​ชัย​</t>
  </si>
  <si>
    <t>ลิ้ง</t>
  </si>
  <si>
    <t>0642123178</t>
  </si>
  <si>
    <t>linkpittawat@gmail.com</t>
  </si>
  <si>
    <t>https://drive.google.com/open?id=1n0E7sT7O2t-cvcza5lIfP2qbpHtvpwno</t>
  </si>
  <si>
    <t>วีระพจน์ ชูชาติ</t>
  </si>
  <si>
    <t>นุ๊ก</t>
  </si>
  <si>
    <t>08779988408</t>
  </si>
  <si>
    <t>zanookdeel@gmail.com</t>
  </si>
  <si>
    <t>3XL</t>
  </si>
  <si>
    <t>https://drive.google.com/open?id=1XmUWyiU1zQz91F8sQ0AhYwZH4FWwzi59</t>
  </si>
  <si>
    <t>นางสาวชไมพร พรมราศรี</t>
  </si>
  <si>
    <t>อ้อน</t>
  </si>
  <si>
    <t>0907379033</t>
  </si>
  <si>
    <t>chamai.rasri@gmail.com</t>
  </si>
  <si>
    <t>https://drive.google.com/open?id=1QXYtupwC1gpknWU8n7H7oHHCuEqInKqc</t>
  </si>
  <si>
    <t>นายทองแท้ ศิริมาก</t>
  </si>
  <si>
    <t>ท๊อป</t>
  </si>
  <si>
    <t>0982843051</t>
  </si>
  <si>
    <t>65015057@kmitl.ac.th</t>
  </si>
  <si>
    <t>https://drive.google.com/open?id=1dUQJTcolYq1ndy4Hq4cz06j8T6cmmKTR</t>
  </si>
  <si>
    <t>ชนากานต์ ซื้อสุวรรณ</t>
  </si>
  <si>
    <t>เมษา</t>
  </si>
  <si>
    <t>0982803546</t>
  </si>
  <si>
    <t>chalisa0505@gmail.com</t>
  </si>
  <si>
    <t>M</t>
  </si>
  <si>
    <t>https://drive.google.com/open?id=1yWebRcs3QiQa3TlocSdPBcwcGagRNtRQ</t>
  </si>
  <si>
    <t>สุรพัศ อาญาเมือง</t>
  </si>
  <si>
    <t>พีพี</t>
  </si>
  <si>
    <t>0632453425</t>
  </si>
  <si>
    <t>surapatpp@gmail.com</t>
  </si>
  <si>
    <t>https://drive.google.com/open?id=1uhUjC1ImbzKWh2Q-as-JJO1S3iztaCkE</t>
  </si>
  <si>
    <t>นายณรงค์ฤทธิ์  ขจีจิตร</t>
  </si>
  <si>
    <t>ไก่กุ๊กๆ</t>
  </si>
  <si>
    <t>0620538988</t>
  </si>
  <si>
    <t>narongrit133@gmail.com</t>
  </si>
  <si>
    <t>https://drive.google.com/open?id=1jHgpp_UqYqNBEpjMIW-zfqHPlm-8xnSQ</t>
  </si>
  <si>
    <t>นายพฤฒินันท์ ลิ้มเลิศวารี</t>
  </si>
  <si>
    <t>อิ๊งค์</t>
  </si>
  <si>
    <t>0996291914</t>
  </si>
  <si>
    <t>legazink@gmail.com</t>
  </si>
  <si>
    <t>https://drive.google.com/open?id=1JRLv4YnR0m5Qz2TOMpoiI8xBlsL8WFdI</t>
  </si>
  <si>
    <t>นายนนทวัช ผ่องศรีนวล</t>
  </si>
  <si>
    <t>ไอซ์</t>
  </si>
  <si>
    <t>0946025335</t>
  </si>
  <si>
    <t>icementel.11@gmail.com</t>
  </si>
  <si>
    <t>https://drive.google.com/open?id=1LFbYhObxu8WSB-_zYrK_Y2SvNte70yl9</t>
  </si>
  <si>
    <t>สราวุฒิ เชษฐสิงห์</t>
  </si>
  <si>
    <t>ดรีม</t>
  </si>
  <si>
    <t>0634215062</t>
  </si>
  <si>
    <t>dreamzallsi@gmail.com</t>
  </si>
  <si>
    <t>https://drive.google.com/open?id=1_LOLDzwl2N23nDZYAB7q_NN5pbP2J0dj</t>
  </si>
  <si>
    <t>นายอภิวิชญ์ สมเพ็ชร</t>
  </si>
  <si>
    <t>บุ๊ค</t>
  </si>
  <si>
    <t>0902456073</t>
  </si>
  <si>
    <t>aphiwitsomphet@gmail.com</t>
  </si>
  <si>
    <t>https://drive.google.com/open?id=1BpL32qkv52PbkN-g7StQpz-LKN4tpV5H</t>
  </si>
  <si>
    <t>0879988408</t>
  </si>
  <si>
    <t>https://drive.google.com/open?id=1H6Q835aTq5iKQjIEL25_ixsAOah5xgxG</t>
  </si>
  <si>
    <t>ธีรพล นักรบ</t>
  </si>
  <si>
    <t>ดาวเหนือ</t>
  </si>
  <si>
    <t>0984645087</t>
  </si>
  <si>
    <t>Downuea.snz@gmail.com</t>
  </si>
  <si>
    <t>https://drive.google.com/open?id=1XXKJXF5t9bt7hMrHY-e82lvSVPVHq7qn</t>
  </si>
  <si>
    <t>พสิษฐ์ ปิติตังเจริญ</t>
  </si>
  <si>
    <t>เก้า</t>
  </si>
  <si>
    <t>0993207822</t>
  </si>
  <si>
    <t>pasit.ptc@gmail.com</t>
  </si>
  <si>
    <t>https://drive.google.com/open?id=1hM9VFYtlDobQb1PVD4hnfDEo1WCIqiFc</t>
  </si>
  <si>
    <t>พรัชสินี ชัชวาลย์</t>
  </si>
  <si>
    <t>ไหม</t>
  </si>
  <si>
    <t>0944912920</t>
  </si>
  <si>
    <t>65015103@kmitl.ac.th</t>
  </si>
  <si>
    <t>https://drive.google.com/open?id=1xZHK2EwXirJWDi4WnDkQncs_m-ZVeJ5n</t>
  </si>
  <si>
    <t>นาย วงศธร สีดางาม</t>
  </si>
  <si>
    <t>ปอนด์</t>
  </si>
  <si>
    <t>0990131064</t>
  </si>
  <si>
    <t>pondgt0123@gmail.com</t>
  </si>
  <si>
    <t>https://drive.google.com/open?id=1DAOtveG8wDNhbr_CfC8L03wZns-6fBtv</t>
  </si>
  <si>
    <t>ธนพล อินทแพทย์</t>
  </si>
  <si>
    <t>บาส</t>
  </si>
  <si>
    <t>0634626874</t>
  </si>
  <si>
    <t>65015063@kmitl.ac.th</t>
  </si>
  <si>
    <t>https://drive.google.com/open?id=1R78-8297yau5zwZ7xqjPGABErCRPjsDg</t>
  </si>
  <si>
    <t>ธนะดล คนเที่ยง</t>
  </si>
  <si>
    <t>เตอร์</t>
  </si>
  <si>
    <t>0983420730</t>
  </si>
  <si>
    <t>65015067@kmitl.ac.th</t>
  </si>
  <si>
    <t>https://drive.google.com/open?id=1CkWJJdS43qmMSARMzo-xeeJjq7tmJczo</t>
  </si>
  <si>
    <t>ภาสกร เหมือนสวัสดิ์</t>
  </si>
  <si>
    <t>ภู</t>
  </si>
  <si>
    <t>0838024285</t>
  </si>
  <si>
    <t>pasagon28@gmail.com</t>
  </si>
  <si>
    <t>https://drive.google.com/open?id=1ihwUNB9ZGIScee6qRc6-KPfxe4RQkzQS</t>
  </si>
  <si>
    <t>กิตติศักดิ์ ชาทัน</t>
  </si>
  <si>
    <t>โบ๊ท</t>
  </si>
  <si>
    <t>0917311088</t>
  </si>
  <si>
    <t>kittisakchatan37@gmail.com</t>
  </si>
  <si>
    <t>https://drive.google.com/open?id=16U38UmikS68HT49a8WMwsfI7XV9sh6L9</t>
  </si>
  <si>
    <t>รัตนาพร เผ่าพันธุ์</t>
  </si>
  <si>
    <t>มุข</t>
  </si>
  <si>
    <t>0659344879</t>
  </si>
  <si>
    <t>rattanaphon.paopan2614@gmail.com</t>
  </si>
  <si>
    <t>https://drive.google.com/open?id=1--iWviZWwgsOSVtWTJw-5zd-DGLROCPY</t>
  </si>
  <si>
    <t>ศุภณัฐ ศิษย์สิงห์ไพโรจน์</t>
  </si>
  <si>
    <t>วอย</t>
  </si>
  <si>
    <t>0943341222</t>
  </si>
  <si>
    <t>voyrock6@gmail.com</t>
  </si>
  <si>
    <t>https://drive.google.com/open?id=1zg77iVlpypDlm0AP7wky46vNo6y5hExE</t>
  </si>
  <si>
    <t>นาย วียกฤต สุขรักษ์</t>
  </si>
  <si>
    <t>โอ</t>
  </si>
  <si>
    <t>0973127161</t>
  </si>
  <si>
    <t>vsookrak@gmail.com</t>
  </si>
  <si>
    <t>https://drive.google.com/open?id=1rv0olA6-5133Y1OcU79dCarBcl5e70q4</t>
  </si>
  <si>
    <t>พิชญาดา เคธรรมมะ</t>
  </si>
  <si>
    <t>พีช</t>
  </si>
  <si>
    <t>0989965652</t>
  </si>
  <si>
    <t>pitchayada5652@gmail.com</t>
  </si>
  <si>
    <t>https://drive.google.com/open?id=1Ob5Yh1Xy1VPmBsNDdTtlzfr2qdFuZdld</t>
  </si>
  <si>
    <t>สิรวิชญ์ สุวรรณขัดศรี</t>
  </si>
  <si>
    <t>ปลั๊ก</t>
  </si>
  <si>
    <t>0931408809</t>
  </si>
  <si>
    <t>65015155@kmitl.ac.th</t>
  </si>
  <si>
    <t>https://drive.google.com/open?id=1IEyvfZIFzod1OpGxwIUvhuVBfz0G2jnF</t>
  </si>
  <si>
    <t>จักรพงศ์ ทัพมงคล</t>
  </si>
  <si>
    <t>มาร์ค</t>
  </si>
  <si>
    <t>0928213263</t>
  </si>
  <si>
    <t>jokkapong71@gmail.com</t>
  </si>
  <si>
    <t>https://drive.google.com/open?id=1-NRzuWHhK-lESkZpbQM-ML9yzLn4S6tw</t>
  </si>
  <si>
    <t>ณัฐนนท์ กรุณามิตร</t>
  </si>
  <si>
    <t>ฟิว</t>
  </si>
  <si>
    <t>0632483026</t>
  </si>
  <si>
    <t>natthanon.karunamit@gmail.com</t>
  </si>
  <si>
    <t>https://drive.google.com/open?id=1LMu__UVT7qIUbQpi2KcI6fBq1rRDP3bt</t>
  </si>
  <si>
    <t>อนาวิล เชื้อบ่อคา</t>
  </si>
  <si>
    <t>เพชร</t>
  </si>
  <si>
    <t>0624965297</t>
  </si>
  <si>
    <t>anawinch0@gmail.com</t>
  </si>
  <si>
    <t>https://drive.google.com/open?id=1Z4_xfqEYfZj8UAxgsIl9_MApUMwgsOih</t>
  </si>
  <si>
    <t>ณรงค์ฤทธิ์ กลิ่นลอย</t>
  </si>
  <si>
    <t>บูม</t>
  </si>
  <si>
    <t>0621957218</t>
  </si>
  <si>
    <t>65015041@kmitl.ac.th</t>
  </si>
  <si>
    <t>https://drive.google.com/open?id=1ADwVJFgJL5Q3YK2t4akPYi-cs7zNAUCD</t>
  </si>
  <si>
    <t>อธิยุต</t>
  </si>
  <si>
    <t>แย้มเพียร</t>
  </si>
  <si>
    <t>0951125252</t>
  </si>
  <si>
    <t>tonsonteen@gmail.com</t>
  </si>
  <si>
    <t>https://drive.google.com/open?id=1iRgzcfo1Nh0jbTgVy2qY74citjB7OTIo</t>
  </si>
  <si>
    <t xml:space="preserve">ริชต์แบนด์ </t>
  </si>
  <si>
    <t>unit ริชต์แบนด์</t>
  </si>
  <si>
    <t>รวม</t>
  </si>
  <si>
    <t>Month</t>
  </si>
  <si>
    <t>Day</t>
  </si>
  <si>
    <t>Year</t>
  </si>
  <si>
    <t>bill count</t>
  </si>
  <si>
    <t>เลขใบเสร็จ</t>
  </si>
  <si>
    <t>Merged Doc ID - bill CEDT</t>
  </si>
  <si>
    <t>Merged Doc URL - bill CEDT</t>
  </si>
  <si>
    <t>Link to merged Doc - bill CEDT</t>
  </si>
  <si>
    <t>Document Merge Status - bill CEDT</t>
  </si>
  <si>
    <t>1Q-FqYoExVigqnJahtBrr9t6dkKbr9RtK</t>
  </si>
  <si>
    <t>https://drive.google.com/file/d/1Q-FqYoExVigqnJahtBrr9t6dkKbr9RtK/view?usp=drivesdk</t>
  </si>
  <si>
    <t>Document successfully created; Document successfully merged; PDF created; Emails Sent: [To: porpb.121044@gmail.com]; Manually run by 65015028@kmitl.ac.th; Timestamp: May 16 2023 10:35 PM</t>
  </si>
  <si>
    <t>13aaQDhuGBXSgE9YiBTwDXdaVcvyN0G3S</t>
  </si>
  <si>
    <t>https://drive.google.com/file/d/13aaQDhuGBXSgE9YiBTwDXdaVcvyN0G3S/view?usp=drivesdk</t>
  </si>
  <si>
    <t>Document successfully created; Document successfully merged; PDF created; Emails Sent: [To: ten077710@gmail.com]; Run via form trigger as 65015028@kmitl.ac.th; Timestamp: May 18 2023 8:28 AM</t>
  </si>
  <si>
    <t>1hGquUn5qSDDiUtEVVQQmNHHTr0fKA5wY</t>
  </si>
  <si>
    <t>https://drive.google.com/file/d/1hGquUn5qSDDiUtEVVQQmNHHTr0fKA5wY/view?usp=drivesdk</t>
  </si>
  <si>
    <t>Document successfully created; Document successfully merged; PDF created; Emails Sent: [To: 65015004@kmitl.ac.th]; Run via form trigger as 65015028@kmitl.ac.th; Timestamp: May 19 2023 1:38 PM</t>
  </si>
  <si>
    <t>185-sQ8DIcRQG4pT7vsPvhm0Ahj-MG5TO</t>
  </si>
  <si>
    <t>https://drive.google.com/file/d/185-sQ8DIcRQG4pT7vsPvhm0Ahj-MG5TO/view?usp=drivesdk</t>
  </si>
  <si>
    <t>Document successfully created; Document successfully merged; PDF created; Emails Sent: [To: 65015080@kmitl.ac.th]; Run via form trigger as 65015028@kmitl.ac.th; Timestamp: May 20 2023 3:41 AM</t>
  </si>
  <si>
    <t>1rLs3txnNvi4ypJlJbcvBP_IukenyKavr</t>
  </si>
  <si>
    <t>https://drive.google.com/file/d/1rLs3txnNvi4ypJlJbcvBP_IukenyKavr/view?usp=drivesdk</t>
  </si>
  <si>
    <t>Document successfully created; Document successfully merged; PDF created; Emails Sent: [To: saveffer4@gmail.com]; Run via form trigger as 65015028@kmitl.ac.th; Timestamp: May 22 2023 1:38 AM</t>
  </si>
  <si>
    <t>1VEhte815TXG6vB6Fbwu1LR8axHat87vi</t>
  </si>
  <si>
    <t>https://drive.google.com/file/d/1VEhte815TXG6vB6Fbwu1LR8axHat87vi/view?usp=drivesdk</t>
  </si>
  <si>
    <t>Document successfully created; Document successfully merged; PDF created; Emails Sent: [To: eiei00306@gmail.com]; Run via form trigger as 65015028@kmitl.ac.th; Timestamp: May 22 2023 1:38 AM</t>
  </si>
  <si>
    <t>1TyoOlgX2lFWnbj5U55suerfOLqfZ7Dwe</t>
  </si>
  <si>
    <t>https://drive.google.com/file/d/1TyoOlgX2lFWnbj5U55suerfOLqfZ7Dwe/view?usp=drivesdk</t>
  </si>
  <si>
    <t>Document successfully created; Document successfully merged; PDF created; Emails Sent: [To: sittisangch@gmail.com]; Run via form trigger as 65015028@kmitl.ac.th; Timestamp: May 22 2023 2:35 AM</t>
  </si>
  <si>
    <t>1cevIKhSbhL4pyfJE4hJGHV-oGkckJ9A5</t>
  </si>
  <si>
    <t>https://drive.google.com/file/d/1cevIKhSbhL4pyfJE4hJGHV-oGkckJ9A5/view?usp=drivesdk</t>
  </si>
  <si>
    <t>Document successfully created; Document successfully merged; PDF created; Emails Sent: [To: ddpatipan@gmail.com]; Run via form trigger as 65015028@kmitl.ac.th; Timestamp: May 23 2023 1:20 AM</t>
  </si>
  <si>
    <t>1tcLcthOa-HeQzscBN8t_1D19KRr6Lap7</t>
  </si>
  <si>
    <t>https://drive.google.com/file/d/1tcLcthOa-HeQzscBN8t_1D19KRr6Lap7/view?usp=drivesdk</t>
  </si>
  <si>
    <t>Document successfully created; Document successfully merged; PDF created; Emails Sent: [To: boss.jilawat@gmail.com]; Run via form trigger as 65015028@kmitl.ac.th; Timestamp: May 23 2023 1:22 AM</t>
  </si>
  <si>
    <t>1Bq4ZhoHcef2KHNeqHWBrdBmkO6C7j_Jl</t>
  </si>
  <si>
    <t>https://drive.google.com/file/d/1Bq4ZhoHcef2KHNeqHWBrdBmkO6C7j_Jl/view?usp=drivesdk</t>
  </si>
  <si>
    <t>Document successfully created; Document successfully merged; PDF created; Emails Sent: [To: lalita110261@gmail.com]; Run via form trigger as 65015028@kmitl.ac.th; Timestamp: May 23 2023 1:29 AM</t>
  </si>
  <si>
    <t>194ut4G3Pn15Fv8gL-HBrsxbnYuHTadgg</t>
  </si>
  <si>
    <t>https://drive.google.com/file/d/194ut4G3Pn15Fv8gL-HBrsxbnYuHTadgg/view?usp=drivesdk</t>
  </si>
  <si>
    <t>Document successfully created; Document successfully merged; PDF created; Emails Sent: [To: linkpittawat@gmail.com]; Run via form trigger as 65015028@kmitl.ac.th; Timestamp: May 23 2023 2:04 AM</t>
  </si>
  <si>
    <t>1VZtSCqE-ZKGOJw5A-IG5IhLmEYvYBJZB</t>
  </si>
  <si>
    <t>https://drive.google.com/file/d/1VZtSCqE-ZKGOJw5A-IG5IhLmEYvYBJZB/view?usp=drivesdk</t>
  </si>
  <si>
    <t>Document successfully created; Document successfully merged; PDF created; Emails Sent: [To: zanookdeel@gmail.com]; Run via form trigger as 65015028@kmitl.ac.th; Timestamp: May 23 2023 3:10 AM</t>
  </si>
  <si>
    <t>1T3CGqFPn34hXranfFZsknqsoIkhW_Ls4</t>
  </si>
  <si>
    <t>https://drive.google.com/file/d/1T3CGqFPn34hXranfFZsknqsoIkhW_Ls4/view?usp=drivesdk</t>
  </si>
  <si>
    <t>Document successfully created; Document successfully merged; PDF created; Emails Sent: [To: chamai.rasri@gmail.com]; Run via form trigger as 65015028@kmitl.ac.th; Timestamp: May 23 2023 3:26 AM</t>
  </si>
  <si>
    <t>1ufb8fdP6nfgEwxhT_lIgvY-udR2Sji_0</t>
  </si>
  <si>
    <t>https://drive.google.com/file/d/1ufb8fdP6nfgEwxhT_lIgvY-udR2Sji_0/view?usp=drivesdk</t>
  </si>
  <si>
    <t>Document successfully created; Document successfully merged; PDF created; Emails Sent: [To: 65015057@kmitl.ac.th]; Run via form trigger as 65015028@kmitl.ac.th; Timestamp: May 23 2023 3:54 AM</t>
  </si>
  <si>
    <t>1HhZdZcBkisdcqnCFAyj00h6AHQTQdKFl</t>
  </si>
  <si>
    <t>https://drive.google.com/file/d/1HhZdZcBkisdcqnCFAyj00h6AHQTQdKFl/view?usp=drivesdk</t>
  </si>
  <si>
    <t>Document successfully created; Document successfully merged; PDF created; Emails Sent: [To: chalisa0505@gmail.com]; Run via form trigger as 65015028@kmitl.ac.th; Timestamp: May 23 2023 8:06 PM</t>
  </si>
  <si>
    <t>1gNf4ADEPHZ-6RxNYvFOn-DcO6hgksz9W</t>
  </si>
  <si>
    <t>https://drive.google.com/file/d/1gNf4ADEPHZ-6RxNYvFOn-DcO6hgksz9W/view?usp=drivesdk</t>
  </si>
  <si>
    <t>Document successfully created; Document successfully merged; PDF created; Emails Sent: [To: surapatpp@gmail.com]; Run via form trigger as 65015028@kmitl.ac.th; Timestamp: May 25 2023 8:00 AM</t>
  </si>
  <si>
    <t>1I06oLt7usn9FVOIGCPWD95I1FFcERWfG</t>
  </si>
  <si>
    <t>https://drive.google.com/file/d/1I06oLt7usn9FVOIGCPWD95I1FFcERWfG/view?usp=drivesdk</t>
  </si>
  <si>
    <t>Document successfully created; Document successfully merged; PDF created; Emails Sent: [To: narongrit133@gmail.com]; Run via form trigger as 65015028@kmitl.ac.th; Timestamp: May 25 2023 8:20 AM</t>
  </si>
  <si>
    <t>1pVLXcXkt3M0Sz8JOheq8zIvwnddoZLJD</t>
  </si>
  <si>
    <t>https://drive.google.com/file/d/1pVLXcXkt3M0Sz8JOheq8zIvwnddoZLJD/view?usp=drivesdk</t>
  </si>
  <si>
    <t>Document successfully created; Document successfully merged; PDF created; Emails Sent: [To: legazink@gmail.com]; Run via form trigger as 65015028@kmitl.ac.th; Timestamp: May 25 2023 10:23 AM</t>
  </si>
  <si>
    <t>11TvTMsusnC7ZBJbEloLkpb5UcpFJ5fpn</t>
  </si>
  <si>
    <t>https://drive.google.com/file/d/11TvTMsusnC7ZBJbEloLkpb5UcpFJ5fpn/view?usp=drivesdk</t>
  </si>
  <si>
    <t>Document successfully created; Document successfully merged; PDF created; Emails Sent: [To: icementel.11@gmail.com]; Run via form trigger as 65015028@kmitl.ac.th; Timestamp: May 25 2023 10:48 AM</t>
  </si>
  <si>
    <t>11JsB3GF9xFLCPD4Q8dklLJL3nNz87d6y</t>
  </si>
  <si>
    <t>https://drive.google.com/file/d/11JsB3GF9xFLCPD4Q8dklLJL3nNz87d6y/view?usp=drivesdk</t>
  </si>
  <si>
    <t>Document successfully created; Document successfully merged; PDF created; Emails Sent: [To: dreamzallsi@gmail.com]; Run via form trigger as 65015028@kmitl.ac.th; Timestamp: May 26 2023 12:53 AM</t>
  </si>
  <si>
    <t>1R5VfBUuWZjEO6UB10PLKWV3SPjbCJgYO</t>
  </si>
  <si>
    <t>https://drive.google.com/file/d/1R5VfBUuWZjEO6UB10PLKWV3SPjbCJgYO/view?usp=drivesdk</t>
  </si>
  <si>
    <t>Document successfully created; Document successfully merged; PDF created; Emails Sent: [To: aphiwitsomphet@gmail.com]; Run via form trigger as 65015028@kmitl.ac.th; Timestamp: May 26 2023 5:35 AM</t>
  </si>
  <si>
    <t>1jp5oOCal087nipYqqxsdclZnm01gqlFJ</t>
  </si>
  <si>
    <t>https://drive.google.com/file/d/1jp5oOCal087nipYqqxsdclZnm01gqlFJ/view?usp=drivesdk</t>
  </si>
  <si>
    <t>Document successfully created; Document successfully merged; PDF created; Emails Sent: [To: zanookdeel@gmail.com]; Run via form trigger as 65015028@kmitl.ac.th; Timestamp: May 26 2023 11:39 AM</t>
  </si>
  <si>
    <t>1n4KvV2YuwU6ItpGIFKScWdDHPpFTR5LM</t>
  </si>
  <si>
    <t>https://drive.google.com/file/d/1n4KvV2YuwU6ItpGIFKScWdDHPpFTR5LM/view?usp=drivesdk</t>
  </si>
  <si>
    <t>Document successfully created; Document successfully merged; PDF created; Emails Sent: [To: Downuea.snz@gmail.com]; Run via form trigger as 65015028@kmitl.ac.th; Timestamp: May 28 2023 10:46 PM</t>
  </si>
  <si>
    <t>1we9-a9YOIzNclcCtbwOh3zZqqW5T5qeJ</t>
  </si>
  <si>
    <t>https://drive.google.com/file/d/1we9-a9YOIzNclcCtbwOh3zZqqW5T5qeJ/view?usp=drivesdk</t>
  </si>
  <si>
    <t>Document successfully created; Document successfully merged; PDF created; Emails Sent: [To: pasit.ptc@gmail.com]; Run via form trigger as 65015028@kmitl.ac.th; Timestamp: May 30 2023 9:11 AM</t>
  </si>
  <si>
    <t>17XzslS0aGc4dqloROlJWAoZSVtMIz3ln</t>
  </si>
  <si>
    <t>https://drive.google.com/file/d/17XzslS0aGc4dqloROlJWAoZSVtMIz3ln/view?usp=drivesdk</t>
  </si>
  <si>
    <t>Document successfully created; Document successfully merged; PDF created; Emails Sent: [To: 65015103@kmitl.ac.th]; Run via form trigger as 65015028@kmitl.ac.th; Timestamp: May 30 2023 10:20 AM</t>
  </si>
  <si>
    <t>16cagPj8VVp_faGVyq1UIXBCDLBUFXX_V</t>
  </si>
  <si>
    <t>https://drive.google.com/file/d/16cagPj8VVp_faGVyq1UIXBCDLBUFXX_V/view?usp=drivesdk</t>
  </si>
  <si>
    <t>Document successfully created; Document successfully merged; PDF created; Emails Sent: [To: pondgt0123@gmail.com]; Run via form trigger as 65015028@kmitl.ac.th; Timestamp: May 31 2023 5:46 AM</t>
  </si>
  <si>
    <t>1gw1gt9sClvjW7hnch68iG9U1C1jOclpd</t>
  </si>
  <si>
    <t>https://drive.google.com/file/d/1gw1gt9sClvjW7hnch68iG9U1C1jOclpd/view?usp=drivesdk</t>
  </si>
  <si>
    <t>Document successfully created; Document successfully merged; PDF created; Emails Sent: [To: 65015063@kmitl.ac.th]; Run via form trigger as 65015028@kmitl.ac.th; Timestamp: May 31 2023 7:58 AM</t>
  </si>
  <si>
    <t>14aWTVpe2i7MnXaUxb4v-a8tjWy4rnQLU</t>
  </si>
  <si>
    <t>https://drive.google.com/file/d/14aWTVpe2i7MnXaUxb4v-a8tjWy4rnQLU/view?usp=drivesdk</t>
  </si>
  <si>
    <t>Document successfully created; Document successfully merged; PDF created; Emails Sent: [To: 65015067@kmitl.ac.th]; Run via form trigger as 65015028@kmitl.ac.th; Timestamp: May 31 2023 1:07 PM</t>
  </si>
  <si>
    <t>1SO-DkBPZxoCmrcdWXAneO3IH7WQOSzve</t>
  </si>
  <si>
    <t>https://drive.google.com/file/d/1SO-DkBPZxoCmrcdWXAneO3IH7WQOSzve/view?usp=drivesdk</t>
  </si>
  <si>
    <t>Document successfully created; Document successfully merged; PDF created; Emails Sent: [To: pasagon28@gmail.com]; Run via form trigger as 65015028@kmitl.ac.th; Timestamp: Jun 1 2023 5:15 AM</t>
  </si>
  <si>
    <t>1nu4GGZBhlrMW9vG52yjLHKv1pGh1r0ro</t>
  </si>
  <si>
    <t>https://drive.google.com/file/d/1nu4GGZBhlrMW9vG52yjLHKv1pGh1r0ro/view?usp=drivesdk</t>
  </si>
  <si>
    <t>Document successfully created; Document successfully merged; PDF created; Emails Sent: [To: kittisakchatan37@gmail.com]; Run via form trigger as 65015028@kmitl.ac.th; Timestamp: Jun 1 2023 5:51 AM</t>
  </si>
  <si>
    <t>1kBIBQZ24BvlgXsX48xOmSWTYPTBVvNOd</t>
  </si>
  <si>
    <t>https://drive.google.com/file/d/1kBIBQZ24BvlgXsX48xOmSWTYPTBVvNOd/view?usp=drivesdk</t>
  </si>
  <si>
    <t>Document successfully created; Document successfully merged; PDF created; Emails Sent: [To: rattanaphon.paopan2614@gmail.com]; Run via form trigger as 65015028@kmitl.ac.th; Timestamp: Jun 1 2023 6:21 AM</t>
  </si>
  <si>
    <t>1FRbH0H0DTkcLlBRd3RZ8vgKLIEg2X1am</t>
  </si>
  <si>
    <t>https://drive.google.com/file/d/1FRbH0H0DTkcLlBRd3RZ8vgKLIEg2X1am/view?usp=drivesdk</t>
  </si>
  <si>
    <t>Document successfully created; Document successfully merged; PDF created; Emails Sent: [To: voyrock6@gmail.com]; Run via form trigger as 65015028@kmitl.ac.th; Timestamp: Jun 1 2023 8:30 AM</t>
  </si>
  <si>
    <t>1PN2kckRe4a3wbP-93ZjKtdDKy8rXEHK7</t>
  </si>
  <si>
    <t>https://drive.google.com/file/d/1PN2kckRe4a3wbP-93ZjKtdDKy8rXEHK7/view?usp=drivesdk</t>
  </si>
  <si>
    <t>Document successfully created; Document successfully merged; PDF created; Emails Sent: [To: vsookrak@gmail.com]; Run via form trigger as 65015028@kmitl.ac.th; Timestamp: Jun 1 2023 9:37 AM</t>
  </si>
  <si>
    <t>1cjfgrq_oumruTZbV5-XMYUHEwC9fvZRn</t>
  </si>
  <si>
    <t>https://drive.google.com/file/d/1cjfgrq_oumruTZbV5-XMYUHEwC9fvZRn/view?usp=drivesdk</t>
  </si>
  <si>
    <t>Document successfully created; Document successfully merged; PDF created; Emails Sent: [To: pitchayada5652@gmail.com]; Run via form trigger as 65015028@kmitl.ac.th; Timestamp: Jun 2 2023 2:08 AM</t>
  </si>
  <si>
    <t>11laz7II1YppJuHmSpU_82bT_963ZOr5C</t>
  </si>
  <si>
    <t>https://drive.google.com/file/d/11laz7II1YppJuHmSpU_82bT_963ZOr5C/view?usp=drivesdk</t>
  </si>
  <si>
    <t>Document successfully created; Document successfully merged; PDF created; Emails Sent: [To: 65015155@kmitl.ac.th]; Run via form trigger as 65015028@kmitl.ac.th; Timestamp: Jun 2 2023 2:42 AM</t>
  </si>
  <si>
    <t>1-p7w19SNJfWW0anvEF8M9wHNxxREqzU2</t>
  </si>
  <si>
    <t>https://drive.google.com/file/d/1-p7w19SNJfWW0anvEF8M9wHNxxREqzU2/view?usp=drivesdk</t>
  </si>
  <si>
    <t>Document successfully created; Document successfully merged; PDF created; Emails Sent: [To: jokkapong71@gmail.com]; Run via form trigger as 65015028@kmitl.ac.th; Timestamp: Jun 2 2023 2:46 AM</t>
  </si>
  <si>
    <t>1-gkEzVy4ZkcqQRiOaaBKsbGC7plZoW5F</t>
  </si>
  <si>
    <t>https://drive.google.com/file/d/1-gkEzVy4ZkcqQRiOaaBKsbGC7plZoW5F/view?usp=drivesdk</t>
  </si>
  <si>
    <t>Document successfully created; Document successfully merged; PDF created; Emails Sent: [To: natthanon.karunamit@gmail.com]; Run via form trigger as 65015028@kmitl.ac.th; Timestamp: Jun 2 2023 5:39 AM</t>
  </si>
  <si>
    <t>1tVAruT74RbICgx6pv3udR5Vxz6OzrMgh</t>
  </si>
  <si>
    <t>https://drive.google.com/file/d/1tVAruT74RbICgx6pv3udR5Vxz6OzrMgh/view?usp=drivesdk</t>
  </si>
  <si>
    <t>Document successfully created; Document successfully merged; PDF created; Emails Sent: [To: anawinch0@gmail.com]; Run via form trigger as 65015028@kmitl.ac.th; Timestamp: Jun 2 2023 8:18 AM</t>
  </si>
  <si>
    <t>18Qfv1wH-HsHB4gnglYP1dfmg4QG2Ytdq</t>
  </si>
  <si>
    <t>https://drive.google.com/file/d/18Qfv1wH-HsHB4gnglYP1dfmg4QG2Ytdq/view?usp=drivesdk</t>
  </si>
  <si>
    <t>Document successfully created; Document successfully merged; PDF created; Emails Sent: [To: 65015041@kmitl.ac.th]; Run via form trigger as 65015028@kmitl.ac.th; Timestamp: Jun 2 2023 10:05 AM</t>
  </si>
  <si>
    <t>1Z2FD7kPmpRBsMfoji7PYLbMPWMcB8kBd</t>
  </si>
  <si>
    <t>https://drive.google.com/file/d/1Z2FD7kPmpRBsMfoji7PYLbMPWMcB8kBd/view?usp=drivesdk</t>
  </si>
  <si>
    <t>Document successfully created; Document successfully merged; PDF created; Emails Sent: [To: tonsonteen@gmail.com]; Run via form trigger as 65015028@kmitl.ac.th; Timestamp: Jun 2 2023 10:34 AM</t>
  </si>
  <si>
    <t>เสื้อ</t>
  </si>
  <si>
    <t>Size</t>
  </si>
  <si>
    <t>Count</t>
  </si>
  <si>
    <t>S</t>
  </si>
  <si>
    <t>4XL</t>
  </si>
  <si>
    <t>5XL</t>
  </si>
  <si>
    <t>Total</t>
  </si>
  <si>
    <t>ราคา</t>
  </si>
  <si>
    <t>ริสแบนด์</t>
  </si>
  <si>
    <t>สรุป</t>
  </si>
  <si>
    <t>ต้นทุน</t>
  </si>
  <si>
    <t>ราคาซื้อ</t>
  </si>
  <si>
    <t>กำไร</t>
  </si>
  <si>
    <t>* คิดจากทุนเสื้อตัวละ 180 บาท</t>
  </si>
  <si>
    <t>autocratn</t>
  </si>
  <si>
    <t>autocratp</t>
  </si>
  <si>
    <t>dataSheetName</t>
  </si>
  <si>
    <t>"Form Responses 1"</t>
  </si>
  <si>
    <t>v</t>
  </si>
  <si>
    <t>"5.1"</t>
  </si>
  <si>
    <t>dataSheetId</t>
  </si>
  <si>
    <t>"7.44097013E8"</t>
  </si>
  <si>
    <t>updateTime</t>
  </si>
  <si>
    <t>"1.685965693295E12"</t>
  </si>
  <si>
    <t>vp</t>
  </si>
  <si>
    <t>ssId</t>
  </si>
  <si>
    <t>"1R6NcRN04tbbYeuq7dhyaKAcHPkBDpJBWgWYgD3GaLHk"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</si>
  <si>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</si>
  <si>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</si>
  <si>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</si>
  <si>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</si>
  <si>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</si>
  <si>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</si>
  <si>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</si>
  <si>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</si>
  <si>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</si>
  <si>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</si>
  <si>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</si>
  <si>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</si>
  <si>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</si>
  <si>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</si>
  <si>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</si>
  <si>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</si>
  <si>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</si>
  <si>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</si>
  <si>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</si>
  <si>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</si>
  <si>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</si>
  <si>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</si>
  <si>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</si>
  <si>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</si>
  <si>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</si>
  <si>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</si>
  <si>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</si>
  <si>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</si>
  <si>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</si>
  <si>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_1683739207061</t>
  </si>
  <si>
    <t>bill CEDT</t>
  </si>
  <si>
    <t>1oPLiwNmHKYMMBsNomr41J41iO5WwxLmjXcUdOUSrnC0</t>
  </si>
  <si>
    <t>&lt;&lt;ชื่อเล่น&gt;&gt;</t>
  </si>
  <si>
    <t>PDF</t>
  </si>
  <si>
    <t>["1m5o_S22gg0MC2SU-jV5rsqMU64V1uKww"]</t>
  </si>
  <si>
    <t>[]</t>
  </si>
  <si>
    <t>[{"headerMap":"ชื่อ-นามสกุล","value":"NOT NULL"}]</t>
  </si>
  <si>
    <t>MULTIPLE_OUTPUT</t>
  </si>
  <si>
    <t>[{"tag":"ชื่อ-นามสกุล","type":"STANDARD","details":{"isUnmapped":false,"headerMap":"ชื่อ-นามสกุล"}},{"tag":"วันที่ออก","type":"STANDARD","details":{"isUnmapped":false,"headerMap":"วันที่ชำระเงิน"}},{"tag":"E-mail","type":"STANDARD","details":{"isUnmapped":false,"headerMap":"E-mail"}},{"tag":"เบอร์โทรติดต่อ","type":"STANDARD","details":{"isUnmapped":false,"headerMap":"เบอร์โทรติดต่อ"}},{"tag":"ขนาดเสื้อ","type":"STANDARD","details":{"isUnmapped":false,"headerMap":"SIZE"}},{"tag":"จำนวนเสื้อ","type":"STANDARD","details":{"isUnmapped":false,"headerMap":"จำนวนเสื้อ"}},{"tag":"จำนวนริชต์แบนด์","type":"STANDARD","details":{"isUnmapped":false,"headerMap":"unit ริชต์แบนด์"}},{"tag":"รวม","type":"STANDARD","details":{"isUnmapped":false,"headerMap":"รวม"}},{"tag":"ลำดับ","type":"STANDARD","details":{"isUnmapped":false,"headerMap":"เลขใบเสสร็จ"}}]</t>
  </si>
  <si>
    <t>&lt;&lt;E-mail&gt;&gt;</t>
  </si>
  <si>
    <t>ใบเสร็จชำระเงิน CEDT Pre-Camp 2023 - &lt;&lt;ชื่อเล่น&gt;&gt;🎈🎈</t>
  </si>
  <si>
    <t>2024-01-22T19:15:17.623Z</t>
  </si>
  <si>
    <t>2023-06-02T14:34:35.706Z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</si>
</sst>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m&quot;-&quot;dd&quot;-&quot;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b/>
      <i/>
      <color rgb="FF000000"/>
      <name val="Arial"/>
      <scheme val="minor"/>
    </font>
    <font>
      <u/>
      <color rgb="FF1155CC"/>
      <name val="Arial"/>
    </font>
    <font>
      <u/>
      <color rgb="FF0000FF"/>
    </font>
    <font/>
    <font>
      <b/>
      <color rgb="FFFF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19" xfId="0" applyAlignment="1" applyFont="1" applyNumberForma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4" fontId="1" numFmtId="0" xfId="0" applyFill="1" applyFont="1"/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5" fontId="6" numFmtId="0" xfId="0" applyAlignment="1" applyFill="1" applyFont="1">
      <alignment readingOrder="0"/>
    </xf>
    <xf borderId="0" fillId="0" fontId="5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9" xfId="0" applyAlignment="1" applyFont="1" applyNumberFormat="1">
      <alignment horizontal="right" vertical="bottom"/>
    </xf>
    <xf borderId="0" fillId="6" fontId="5" numFmtId="0" xfId="0" applyAlignment="1" applyFill="1" applyFont="1">
      <alignment vertical="bottom"/>
    </xf>
    <xf borderId="0" fillId="6" fontId="5" numFmtId="0" xfId="0" applyAlignment="1" applyFont="1">
      <alignment horizontal="right" vertical="bottom"/>
    </xf>
    <xf borderId="0" fillId="0" fontId="8" numFmtId="0" xfId="0" applyFont="1"/>
    <xf borderId="0" fillId="0" fontId="1" numFmtId="165" xfId="0" applyFont="1" applyNumberFormat="1"/>
    <xf borderId="0" fillId="0" fontId="1" numFmtId="0" xfId="0" applyAlignment="1" applyFont="1">
      <alignment horizontal="center"/>
    </xf>
    <xf borderId="1" fillId="7" fontId="1" numFmtId="0" xfId="0" applyAlignment="1" applyBorder="1" applyFill="1" applyFont="1">
      <alignment horizontal="center" readingOrder="0"/>
    </xf>
    <xf borderId="2" fillId="0" fontId="9" numFmtId="0" xfId="0" applyBorder="1" applyFont="1"/>
    <xf borderId="3" fillId="2" fontId="1" numFmtId="0" xfId="0" applyAlignment="1" applyBorder="1" applyFont="1">
      <alignment horizontal="center" readingOrder="0"/>
    </xf>
    <xf borderId="3" fillId="8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3" fillId="9" fontId="1" numFmtId="0" xfId="0" applyAlignment="1" applyBorder="1" applyFill="1" applyFont="1">
      <alignment horizontal="center"/>
    </xf>
    <xf borderId="3" fillId="10" fontId="1" numFmtId="0" xfId="0" applyAlignment="1" applyBorder="1" applyFill="1" applyFont="1">
      <alignment horizontal="center" readingOrder="0"/>
    </xf>
    <xf borderId="3" fillId="11" fontId="1" numFmtId="0" xfId="0" applyAlignment="1" applyBorder="1" applyFill="1" applyFont="1">
      <alignment horizontal="center"/>
    </xf>
    <xf borderId="3" fillId="12" fontId="1" numFmtId="0" xfId="0" applyAlignment="1" applyBorder="1" applyFill="1" applyFont="1">
      <alignment horizontal="center" readingOrder="0"/>
    </xf>
    <xf borderId="3" fillId="3" fontId="1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iRgzcfo1Nh0jbTgVy2qY74citjB7OTIo" TargetMode="External"/><Relationship Id="rId20" Type="http://schemas.openxmlformats.org/officeDocument/2006/relationships/hyperlink" Target="https://drive.google.com/open?id=1_LOLDzwl2N23nDZYAB7q_NN5pbP2J0dj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open?id=1H6Q835aTq5iKQjIEL25_ixsAOah5xgxG" TargetMode="External"/><Relationship Id="rId21" Type="http://schemas.openxmlformats.org/officeDocument/2006/relationships/hyperlink" Target="https://drive.google.com/open?id=1BpL32qkv52PbkN-g7StQpz-LKN4tpV5H" TargetMode="External"/><Relationship Id="rId24" Type="http://schemas.openxmlformats.org/officeDocument/2006/relationships/hyperlink" Target="https://drive.google.com/open?id=1hM9VFYtlDobQb1PVD4hnfDEo1WCIqiFc" TargetMode="External"/><Relationship Id="rId23" Type="http://schemas.openxmlformats.org/officeDocument/2006/relationships/hyperlink" Target="https://drive.google.com/open?id=1XXKJXF5t9bt7hMrHY-e82lvSVPVHq7qn" TargetMode="External"/><Relationship Id="rId1" Type="http://schemas.openxmlformats.org/officeDocument/2006/relationships/hyperlink" Target="https://drive.google.com/open?id=1pOYaLlF0WgrhMeKKEFieJfa8KL2CmvjQ" TargetMode="External"/><Relationship Id="rId2" Type="http://schemas.openxmlformats.org/officeDocument/2006/relationships/hyperlink" Target="https://drive.google.com/open?id=1P_sZVU_F9TXHHio90keHbaUtdB6lV5tg" TargetMode="External"/><Relationship Id="rId3" Type="http://schemas.openxmlformats.org/officeDocument/2006/relationships/hyperlink" Target="https://drive.google.com/open?id=1EoiUPKreQsUf-3caVBdBWHwd92ajXX8V" TargetMode="External"/><Relationship Id="rId4" Type="http://schemas.openxmlformats.org/officeDocument/2006/relationships/hyperlink" Target="https://drive.google.com/open?id=13bsznYJCe1sYxQvPB-eCmXz4PQRUSvl_" TargetMode="External"/><Relationship Id="rId9" Type="http://schemas.openxmlformats.org/officeDocument/2006/relationships/hyperlink" Target="https://drive.google.com/open?id=1r2UXoT7PHkrEc4iidhpFYmuf7PWf1wgT" TargetMode="External"/><Relationship Id="rId26" Type="http://schemas.openxmlformats.org/officeDocument/2006/relationships/hyperlink" Target="https://drive.google.com/open?id=1DAOtveG8wDNhbr_CfC8L03wZns-6fBtv" TargetMode="External"/><Relationship Id="rId25" Type="http://schemas.openxmlformats.org/officeDocument/2006/relationships/hyperlink" Target="https://drive.google.com/open?id=1xZHK2EwXirJWDi4WnDkQncs_m-ZVeJ5n" TargetMode="External"/><Relationship Id="rId28" Type="http://schemas.openxmlformats.org/officeDocument/2006/relationships/hyperlink" Target="https://drive.google.com/open?id=1CkWJJdS43qmMSARMzo-xeeJjq7tmJczo" TargetMode="External"/><Relationship Id="rId27" Type="http://schemas.openxmlformats.org/officeDocument/2006/relationships/hyperlink" Target="https://drive.google.com/open?id=1R78-8297yau5zwZ7xqjPGABErCRPjsDg" TargetMode="External"/><Relationship Id="rId5" Type="http://schemas.openxmlformats.org/officeDocument/2006/relationships/hyperlink" Target="https://drive.google.com/open?id=1cbFTCX7_mOjzkS6FMEkgjmBN5nWyKsXL" TargetMode="External"/><Relationship Id="rId6" Type="http://schemas.openxmlformats.org/officeDocument/2006/relationships/hyperlink" Target="https://drive.google.com/open?id=1-r0Jz3PQ4ylg0UttsnK6efci6USKCBGI" TargetMode="External"/><Relationship Id="rId29" Type="http://schemas.openxmlformats.org/officeDocument/2006/relationships/hyperlink" Target="https://drive.google.com/open?id=1ihwUNB9ZGIScee6qRc6-KPfxe4RQkzQS" TargetMode="External"/><Relationship Id="rId7" Type="http://schemas.openxmlformats.org/officeDocument/2006/relationships/hyperlink" Target="https://drive.google.com/open?id=1R4e4qHsKF28N4ek4jlqXSfvOOKR1qwdN" TargetMode="External"/><Relationship Id="rId8" Type="http://schemas.openxmlformats.org/officeDocument/2006/relationships/hyperlink" Target="https://drive.google.com/open?id=14cj6zPis_Gs5YNqgYR8i5bkpem1WXPd3" TargetMode="External"/><Relationship Id="rId31" Type="http://schemas.openxmlformats.org/officeDocument/2006/relationships/hyperlink" Target="https://drive.google.com/open?id=1--iWviZWwgsOSVtWTJw-5zd-DGLROCPY" TargetMode="External"/><Relationship Id="rId30" Type="http://schemas.openxmlformats.org/officeDocument/2006/relationships/hyperlink" Target="https://drive.google.com/open?id=16U38UmikS68HT49a8WMwsfI7XV9sh6L9" TargetMode="External"/><Relationship Id="rId11" Type="http://schemas.openxmlformats.org/officeDocument/2006/relationships/hyperlink" Target="https://drive.google.com/open?id=1n0E7sT7O2t-cvcza5lIfP2qbpHtvpwno" TargetMode="External"/><Relationship Id="rId33" Type="http://schemas.openxmlformats.org/officeDocument/2006/relationships/hyperlink" Target="https://drive.google.com/open?id=1rv0olA6-5133Y1OcU79dCarBcl5e70q4" TargetMode="External"/><Relationship Id="rId10" Type="http://schemas.openxmlformats.org/officeDocument/2006/relationships/hyperlink" Target="https://drive.google.com/open?id=1lNO7_nybjPCkwJiUAVujj8viKUU2-xrN" TargetMode="External"/><Relationship Id="rId32" Type="http://schemas.openxmlformats.org/officeDocument/2006/relationships/hyperlink" Target="https://drive.google.com/open?id=1zg77iVlpypDlm0AP7wky46vNo6y5hExE" TargetMode="External"/><Relationship Id="rId13" Type="http://schemas.openxmlformats.org/officeDocument/2006/relationships/hyperlink" Target="https://drive.google.com/open?id=1QXYtupwC1gpknWU8n7H7oHHCuEqInKqc" TargetMode="External"/><Relationship Id="rId35" Type="http://schemas.openxmlformats.org/officeDocument/2006/relationships/hyperlink" Target="https://drive.google.com/open?id=1IEyvfZIFzod1OpGxwIUvhuVBfz0G2jnF" TargetMode="External"/><Relationship Id="rId12" Type="http://schemas.openxmlformats.org/officeDocument/2006/relationships/hyperlink" Target="https://drive.google.com/open?id=1XmUWyiU1zQz91F8sQ0AhYwZH4FWwzi59" TargetMode="External"/><Relationship Id="rId34" Type="http://schemas.openxmlformats.org/officeDocument/2006/relationships/hyperlink" Target="https://drive.google.com/open?id=1Ob5Yh1Xy1VPmBsNDdTtlzfr2qdFuZdld" TargetMode="External"/><Relationship Id="rId15" Type="http://schemas.openxmlformats.org/officeDocument/2006/relationships/hyperlink" Target="https://drive.google.com/open?id=1yWebRcs3QiQa3TlocSdPBcwcGagRNtRQ" TargetMode="External"/><Relationship Id="rId37" Type="http://schemas.openxmlformats.org/officeDocument/2006/relationships/hyperlink" Target="https://drive.google.com/open?id=1LMu__UVT7qIUbQpi2KcI6fBq1rRDP3bt" TargetMode="External"/><Relationship Id="rId14" Type="http://schemas.openxmlformats.org/officeDocument/2006/relationships/hyperlink" Target="https://drive.google.com/open?id=1dUQJTcolYq1ndy4Hq4cz06j8T6cmmKTR" TargetMode="External"/><Relationship Id="rId36" Type="http://schemas.openxmlformats.org/officeDocument/2006/relationships/hyperlink" Target="https://drive.google.com/open?id=1-NRzuWHhK-lESkZpbQM-ML9yzLn4S6tw" TargetMode="External"/><Relationship Id="rId17" Type="http://schemas.openxmlformats.org/officeDocument/2006/relationships/hyperlink" Target="https://drive.google.com/open?id=1jHgpp_UqYqNBEpjMIW-zfqHPlm-8xnSQ" TargetMode="External"/><Relationship Id="rId39" Type="http://schemas.openxmlformats.org/officeDocument/2006/relationships/hyperlink" Target="https://drive.google.com/open?id=1ADwVJFgJL5Q3YK2t4akPYi-cs7zNAUCD" TargetMode="External"/><Relationship Id="rId16" Type="http://schemas.openxmlformats.org/officeDocument/2006/relationships/hyperlink" Target="https://drive.google.com/open?id=1uhUjC1ImbzKWh2Q-as-JJO1S3iztaCkE" TargetMode="External"/><Relationship Id="rId38" Type="http://schemas.openxmlformats.org/officeDocument/2006/relationships/hyperlink" Target="https://drive.google.com/open?id=1Z4_xfqEYfZj8UAxgsIl9_MApUMwgsOih" TargetMode="External"/><Relationship Id="rId19" Type="http://schemas.openxmlformats.org/officeDocument/2006/relationships/hyperlink" Target="https://drive.google.com/open?id=1LFbYhObxu8WSB-_zYrK_Y2SvNte70yl9" TargetMode="External"/><Relationship Id="rId18" Type="http://schemas.openxmlformats.org/officeDocument/2006/relationships/hyperlink" Target="https://drive.google.com/open?id=1JRLv4YnR0m5Qz2TOMpoiI8xBlsL8WFd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Z2FD7kPmpRBsMfoji7PYLbMPWMcB8kBd/view?usp=drivesdk" TargetMode="External"/><Relationship Id="rId20" Type="http://schemas.openxmlformats.org/officeDocument/2006/relationships/hyperlink" Target="https://drive.google.com/file/d/11JsB3GF9xFLCPD4Q8dklLJL3nNz87d6y/view?usp=drivesdk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drive.google.com/file/d/1jp5oOCal087nipYqqxsdclZnm01gqlFJ/view?usp=drivesdk" TargetMode="External"/><Relationship Id="rId21" Type="http://schemas.openxmlformats.org/officeDocument/2006/relationships/hyperlink" Target="https://drive.google.com/file/d/1R5VfBUuWZjEO6UB10PLKWV3SPjbCJgYO/view?usp=drivesdk" TargetMode="External"/><Relationship Id="rId24" Type="http://schemas.openxmlformats.org/officeDocument/2006/relationships/hyperlink" Target="https://drive.google.com/file/d/1we9-a9YOIzNclcCtbwOh3zZqqW5T5qeJ/view?usp=drivesdk" TargetMode="External"/><Relationship Id="rId23" Type="http://schemas.openxmlformats.org/officeDocument/2006/relationships/hyperlink" Target="https://drive.google.com/file/d/1n4KvV2YuwU6ItpGIFKScWdDHPpFTR5LM/view?usp=drivesdk" TargetMode="External"/><Relationship Id="rId1" Type="http://schemas.openxmlformats.org/officeDocument/2006/relationships/hyperlink" Target="https://drive.google.com/file/d/1Q-FqYoExVigqnJahtBrr9t6dkKbr9RtK/view?usp=drivesdk" TargetMode="External"/><Relationship Id="rId2" Type="http://schemas.openxmlformats.org/officeDocument/2006/relationships/hyperlink" Target="https://drive.google.com/file/d/13aaQDhuGBXSgE9YiBTwDXdaVcvyN0G3S/view?usp=drivesdk" TargetMode="External"/><Relationship Id="rId3" Type="http://schemas.openxmlformats.org/officeDocument/2006/relationships/hyperlink" Target="https://drive.google.com/file/d/1hGquUn5qSDDiUtEVVQQmNHHTr0fKA5wY/view?usp=drivesdk" TargetMode="External"/><Relationship Id="rId4" Type="http://schemas.openxmlformats.org/officeDocument/2006/relationships/hyperlink" Target="https://drive.google.com/file/d/185-sQ8DIcRQG4pT7vsPvhm0Ahj-MG5TO/view?usp=drivesdk" TargetMode="External"/><Relationship Id="rId9" Type="http://schemas.openxmlformats.org/officeDocument/2006/relationships/hyperlink" Target="https://drive.google.com/file/d/1tcLcthOa-HeQzscBN8t_1D19KRr6Lap7/view?usp=drivesdk" TargetMode="External"/><Relationship Id="rId26" Type="http://schemas.openxmlformats.org/officeDocument/2006/relationships/hyperlink" Target="https://drive.google.com/file/d/16cagPj8VVp_faGVyq1UIXBCDLBUFXX_V/view?usp=drivesdk" TargetMode="External"/><Relationship Id="rId25" Type="http://schemas.openxmlformats.org/officeDocument/2006/relationships/hyperlink" Target="https://drive.google.com/file/d/17XzslS0aGc4dqloROlJWAoZSVtMIz3ln/view?usp=drivesdk" TargetMode="External"/><Relationship Id="rId28" Type="http://schemas.openxmlformats.org/officeDocument/2006/relationships/hyperlink" Target="https://drive.google.com/file/d/14aWTVpe2i7MnXaUxb4v-a8tjWy4rnQLU/view?usp=drivesdk" TargetMode="External"/><Relationship Id="rId27" Type="http://schemas.openxmlformats.org/officeDocument/2006/relationships/hyperlink" Target="https://drive.google.com/file/d/1gw1gt9sClvjW7hnch68iG9U1C1jOclpd/view?usp=drivesdk" TargetMode="External"/><Relationship Id="rId5" Type="http://schemas.openxmlformats.org/officeDocument/2006/relationships/hyperlink" Target="https://drive.google.com/file/d/1rLs3txnNvi4ypJlJbcvBP_IukenyKavr/view?usp=drivesdk" TargetMode="External"/><Relationship Id="rId6" Type="http://schemas.openxmlformats.org/officeDocument/2006/relationships/hyperlink" Target="https://drive.google.com/file/d/1VEhte815TXG6vB6Fbwu1LR8axHat87vi/view?usp=drivesdk" TargetMode="External"/><Relationship Id="rId29" Type="http://schemas.openxmlformats.org/officeDocument/2006/relationships/hyperlink" Target="https://drive.google.com/file/d/1SO-DkBPZxoCmrcdWXAneO3IH7WQOSzve/view?usp=drivesdk" TargetMode="External"/><Relationship Id="rId7" Type="http://schemas.openxmlformats.org/officeDocument/2006/relationships/hyperlink" Target="https://drive.google.com/file/d/1TyoOlgX2lFWnbj5U55suerfOLqfZ7Dwe/view?usp=drivesdk" TargetMode="External"/><Relationship Id="rId8" Type="http://schemas.openxmlformats.org/officeDocument/2006/relationships/hyperlink" Target="https://drive.google.com/file/d/1cevIKhSbhL4pyfJE4hJGHV-oGkckJ9A5/view?usp=drivesdk" TargetMode="External"/><Relationship Id="rId31" Type="http://schemas.openxmlformats.org/officeDocument/2006/relationships/hyperlink" Target="https://drive.google.com/file/d/1kBIBQZ24BvlgXsX48xOmSWTYPTBVvNOd/view?usp=drivesdk" TargetMode="External"/><Relationship Id="rId30" Type="http://schemas.openxmlformats.org/officeDocument/2006/relationships/hyperlink" Target="https://drive.google.com/file/d/1nu4GGZBhlrMW9vG52yjLHKv1pGh1r0ro/view?usp=drivesdk" TargetMode="External"/><Relationship Id="rId11" Type="http://schemas.openxmlformats.org/officeDocument/2006/relationships/hyperlink" Target="https://drive.google.com/file/d/194ut4G3Pn15Fv8gL-HBrsxbnYuHTadgg/view?usp=drivesdk" TargetMode="External"/><Relationship Id="rId33" Type="http://schemas.openxmlformats.org/officeDocument/2006/relationships/hyperlink" Target="https://drive.google.com/file/d/1PN2kckRe4a3wbP-93ZjKtdDKy8rXEHK7/view?usp=drivesdk" TargetMode="External"/><Relationship Id="rId10" Type="http://schemas.openxmlformats.org/officeDocument/2006/relationships/hyperlink" Target="https://drive.google.com/file/d/1Bq4ZhoHcef2KHNeqHWBrdBmkO6C7j_Jl/view?usp=drivesdk" TargetMode="External"/><Relationship Id="rId32" Type="http://schemas.openxmlformats.org/officeDocument/2006/relationships/hyperlink" Target="https://drive.google.com/file/d/1FRbH0H0DTkcLlBRd3RZ8vgKLIEg2X1am/view?usp=drivesdk" TargetMode="External"/><Relationship Id="rId13" Type="http://schemas.openxmlformats.org/officeDocument/2006/relationships/hyperlink" Target="https://drive.google.com/file/d/1T3CGqFPn34hXranfFZsknqsoIkhW_Ls4/view?usp=drivesdk" TargetMode="External"/><Relationship Id="rId35" Type="http://schemas.openxmlformats.org/officeDocument/2006/relationships/hyperlink" Target="https://drive.google.com/file/d/11laz7II1YppJuHmSpU_82bT_963ZOr5C/view?usp=drivesdk" TargetMode="External"/><Relationship Id="rId12" Type="http://schemas.openxmlformats.org/officeDocument/2006/relationships/hyperlink" Target="https://drive.google.com/file/d/1VZtSCqE-ZKGOJw5A-IG5IhLmEYvYBJZB/view?usp=drivesdk" TargetMode="External"/><Relationship Id="rId34" Type="http://schemas.openxmlformats.org/officeDocument/2006/relationships/hyperlink" Target="https://drive.google.com/file/d/1cjfgrq_oumruTZbV5-XMYUHEwC9fvZRn/view?usp=drivesdk" TargetMode="External"/><Relationship Id="rId15" Type="http://schemas.openxmlformats.org/officeDocument/2006/relationships/hyperlink" Target="https://drive.google.com/file/d/1HhZdZcBkisdcqnCFAyj00h6AHQTQdKFl/view?usp=drivesdk" TargetMode="External"/><Relationship Id="rId37" Type="http://schemas.openxmlformats.org/officeDocument/2006/relationships/hyperlink" Target="https://drive.google.com/file/d/1-gkEzVy4ZkcqQRiOaaBKsbGC7plZoW5F/view?usp=drivesdk" TargetMode="External"/><Relationship Id="rId14" Type="http://schemas.openxmlformats.org/officeDocument/2006/relationships/hyperlink" Target="https://drive.google.com/file/d/1ufb8fdP6nfgEwxhT_lIgvY-udR2Sji_0/view?usp=drivesdk" TargetMode="External"/><Relationship Id="rId36" Type="http://schemas.openxmlformats.org/officeDocument/2006/relationships/hyperlink" Target="https://drive.google.com/file/d/1-p7w19SNJfWW0anvEF8M9wHNxxREqzU2/view?usp=drivesdk" TargetMode="External"/><Relationship Id="rId17" Type="http://schemas.openxmlformats.org/officeDocument/2006/relationships/hyperlink" Target="https://drive.google.com/file/d/1I06oLt7usn9FVOIGCPWD95I1FFcERWfG/view?usp=drivesdk" TargetMode="External"/><Relationship Id="rId39" Type="http://schemas.openxmlformats.org/officeDocument/2006/relationships/hyperlink" Target="https://drive.google.com/file/d/18Qfv1wH-HsHB4gnglYP1dfmg4QG2Ytdq/view?usp=drivesdk" TargetMode="External"/><Relationship Id="rId16" Type="http://schemas.openxmlformats.org/officeDocument/2006/relationships/hyperlink" Target="https://drive.google.com/file/d/1gNf4ADEPHZ-6RxNYvFOn-DcO6hgksz9W/view?usp=drivesdk" TargetMode="External"/><Relationship Id="rId38" Type="http://schemas.openxmlformats.org/officeDocument/2006/relationships/hyperlink" Target="https://drive.google.com/file/d/1tVAruT74RbICgx6pv3udR5Vxz6OzrMgh/view?usp=drivesdk" TargetMode="External"/><Relationship Id="rId19" Type="http://schemas.openxmlformats.org/officeDocument/2006/relationships/hyperlink" Target="https://drive.google.com/file/d/11TvTMsusnC7ZBJbEloLkpb5UcpFJ5fpn/view?usp=drivesdk" TargetMode="External"/><Relationship Id="rId18" Type="http://schemas.openxmlformats.org/officeDocument/2006/relationships/hyperlink" Target="https://drive.google.com/file/d/1pVLXcXkt3M0Sz8JOheq8zIvwnddoZLJD/view?usp=drivesd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9" width="18.88"/>
    <col customWidth="1" min="10" max="10" width="56.38"/>
    <col customWidth="1" min="11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b">
        <v>0</v>
      </c>
      <c r="B2" s="4">
        <v>45063.19088425926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>
        <v>1.0</v>
      </c>
      <c r="I2" s="5" t="s">
        <v>17</v>
      </c>
      <c r="J2" s="7" t="s">
        <v>18</v>
      </c>
      <c r="K2" s="8">
        <v>243390.0</v>
      </c>
      <c r="L2" s="9">
        <v>0.18958333333284827</v>
      </c>
      <c r="M2" s="10"/>
      <c r="N2" s="10"/>
      <c r="O2" s="10"/>
      <c r="P2" s="10"/>
      <c r="Q2" s="10"/>
    </row>
    <row r="3">
      <c r="A3" s="3" t="b">
        <v>0</v>
      </c>
      <c r="B3" s="4">
        <v>45064.8110506713</v>
      </c>
      <c r="C3" s="5" t="s">
        <v>19</v>
      </c>
      <c r="D3" s="5" t="s">
        <v>20</v>
      </c>
      <c r="E3" s="6" t="s">
        <v>21</v>
      </c>
      <c r="F3" s="5" t="s">
        <v>22</v>
      </c>
      <c r="G3" s="5" t="s">
        <v>23</v>
      </c>
      <c r="H3" s="5">
        <v>1.0</v>
      </c>
      <c r="I3" s="5" t="s">
        <v>24</v>
      </c>
      <c r="J3" s="7" t="s">
        <v>25</v>
      </c>
      <c r="K3" s="8">
        <v>45064.0</v>
      </c>
      <c r="L3" s="9">
        <v>0.8097222222204437</v>
      </c>
      <c r="M3" s="10"/>
      <c r="N3" s="10"/>
      <c r="O3" s="10"/>
      <c r="P3" s="10"/>
      <c r="Q3" s="10"/>
    </row>
    <row r="4">
      <c r="A4" s="3" t="b">
        <v>0</v>
      </c>
      <c r="B4" s="4">
        <v>45066.02612296296</v>
      </c>
      <c r="C4" s="5" t="s">
        <v>26</v>
      </c>
      <c r="D4" s="5" t="s">
        <v>27</v>
      </c>
      <c r="E4" s="6" t="s">
        <v>28</v>
      </c>
      <c r="F4" s="5" t="s">
        <v>29</v>
      </c>
      <c r="G4" s="5" t="s">
        <v>16</v>
      </c>
      <c r="H4" s="5">
        <v>1.0</v>
      </c>
      <c r="I4" s="5" t="s">
        <v>17</v>
      </c>
      <c r="J4" s="7" t="s">
        <v>30</v>
      </c>
      <c r="K4" s="8">
        <v>45066.0</v>
      </c>
      <c r="L4" s="9">
        <v>0.02569444444088731</v>
      </c>
      <c r="M4" s="10"/>
      <c r="N4" s="10"/>
      <c r="O4" s="10"/>
      <c r="P4" s="10"/>
      <c r="Q4" s="10"/>
    </row>
    <row r="5">
      <c r="A5" s="3" t="b">
        <v>0</v>
      </c>
      <c r="B5" s="4">
        <v>45066.61165019676</v>
      </c>
      <c r="C5" s="5" t="s">
        <v>31</v>
      </c>
      <c r="D5" s="5" t="s">
        <v>32</v>
      </c>
      <c r="E5" s="6" t="s">
        <v>33</v>
      </c>
      <c r="F5" s="5" t="s">
        <v>34</v>
      </c>
      <c r="G5" s="5" t="s">
        <v>23</v>
      </c>
      <c r="H5" s="5">
        <v>1.0</v>
      </c>
      <c r="I5" s="5" t="s">
        <v>17</v>
      </c>
      <c r="J5" s="7" t="s">
        <v>35</v>
      </c>
      <c r="K5" s="8">
        <v>45066.0</v>
      </c>
      <c r="L5" s="9">
        <v>0.6104166666627862</v>
      </c>
      <c r="M5" s="10"/>
      <c r="N5" s="10"/>
      <c r="O5" s="10"/>
      <c r="P5" s="10"/>
      <c r="Q5" s="10"/>
    </row>
    <row r="6">
      <c r="A6" s="11" t="b">
        <v>1</v>
      </c>
      <c r="B6" s="4">
        <v>45068.52649642361</v>
      </c>
      <c r="C6" s="5" t="s">
        <v>36</v>
      </c>
      <c r="D6" s="5" t="s">
        <v>37</v>
      </c>
      <c r="E6" s="6" t="s">
        <v>38</v>
      </c>
      <c r="F6" s="5" t="s">
        <v>39</v>
      </c>
      <c r="G6" s="5" t="s">
        <v>16</v>
      </c>
      <c r="H6" s="5">
        <v>1.0</v>
      </c>
      <c r="I6" s="5" t="s">
        <v>17</v>
      </c>
      <c r="J6" s="7" t="s">
        <v>40</v>
      </c>
      <c r="K6" s="8">
        <v>45068.0</v>
      </c>
      <c r="L6" s="9">
        <v>0.02500000000145519</v>
      </c>
      <c r="M6" s="10"/>
      <c r="N6" s="10"/>
      <c r="O6" s="10"/>
      <c r="P6" s="10"/>
      <c r="Q6" s="10"/>
    </row>
    <row r="7">
      <c r="A7" s="11" t="b">
        <v>1</v>
      </c>
      <c r="B7" s="4">
        <v>45068.52652313658</v>
      </c>
      <c r="C7" s="5" t="s">
        <v>41</v>
      </c>
      <c r="D7" s="5" t="s">
        <v>42</v>
      </c>
      <c r="E7" s="6" t="s">
        <v>43</v>
      </c>
      <c r="F7" s="5" t="s">
        <v>44</v>
      </c>
      <c r="G7" s="5" t="s">
        <v>45</v>
      </c>
      <c r="H7" s="5">
        <v>1.0</v>
      </c>
      <c r="I7" s="5" t="s">
        <v>17</v>
      </c>
      <c r="J7" s="7" t="s">
        <v>46</v>
      </c>
      <c r="K7" s="8">
        <v>45068.0</v>
      </c>
      <c r="L7" s="9">
        <v>0.02500000000145519</v>
      </c>
      <c r="M7" s="10"/>
      <c r="N7" s="10"/>
      <c r="O7" s="10"/>
      <c r="P7" s="10"/>
      <c r="Q7" s="10"/>
    </row>
    <row r="8">
      <c r="A8" s="11" t="b">
        <v>1</v>
      </c>
      <c r="B8" s="4">
        <v>45068.566306608795</v>
      </c>
      <c r="C8" s="5" t="s">
        <v>47</v>
      </c>
      <c r="D8" s="5" t="s">
        <v>48</v>
      </c>
      <c r="E8" s="6" t="s">
        <v>49</v>
      </c>
      <c r="F8" s="5" t="s">
        <v>50</v>
      </c>
      <c r="G8" s="5" t="s">
        <v>16</v>
      </c>
      <c r="H8" s="5">
        <v>1.0</v>
      </c>
      <c r="I8" s="5" t="s">
        <v>17</v>
      </c>
      <c r="J8" s="7" t="s">
        <v>51</v>
      </c>
      <c r="K8" s="8">
        <v>45068.0</v>
      </c>
      <c r="L8" s="9">
        <v>0.5659722222189885</v>
      </c>
      <c r="M8" s="10"/>
      <c r="N8" s="10"/>
      <c r="O8" s="10"/>
      <c r="P8" s="10"/>
      <c r="Q8" s="10"/>
    </row>
    <row r="9">
      <c r="A9" s="3" t="b">
        <v>0</v>
      </c>
      <c r="B9" s="12">
        <v>45069.5139384838</v>
      </c>
      <c r="C9" s="11" t="s">
        <v>52</v>
      </c>
      <c r="D9" s="11" t="s">
        <v>53</v>
      </c>
      <c r="E9" s="13" t="s">
        <v>54</v>
      </c>
      <c r="F9" s="11" t="s">
        <v>55</v>
      </c>
      <c r="G9" s="11" t="s">
        <v>23</v>
      </c>
      <c r="H9" s="11">
        <v>1.0</v>
      </c>
      <c r="I9" s="11" t="s">
        <v>17</v>
      </c>
      <c r="J9" s="14" t="s">
        <v>56</v>
      </c>
      <c r="K9" s="15">
        <v>45069.0</v>
      </c>
      <c r="L9" s="16">
        <v>0.5131944444437977</v>
      </c>
    </row>
    <row r="10">
      <c r="A10" s="3" t="b">
        <v>0</v>
      </c>
      <c r="B10" s="12">
        <v>45069.515362245365</v>
      </c>
      <c r="C10" s="11" t="s">
        <v>57</v>
      </c>
      <c r="D10" s="11" t="s">
        <v>58</v>
      </c>
      <c r="E10" s="13" t="s">
        <v>59</v>
      </c>
      <c r="F10" s="11" t="s">
        <v>60</v>
      </c>
      <c r="G10" s="11" t="s">
        <v>16</v>
      </c>
      <c r="H10" s="11">
        <v>1.0</v>
      </c>
      <c r="I10" s="11" t="s">
        <v>17</v>
      </c>
      <c r="J10" s="14" t="s">
        <v>61</v>
      </c>
      <c r="K10" s="15">
        <v>45069.0</v>
      </c>
      <c r="L10" s="16">
        <v>0.5138888888905058</v>
      </c>
    </row>
    <row r="11">
      <c r="A11" s="3" t="b">
        <v>0</v>
      </c>
      <c r="B11" s="12">
        <v>45069.520468703704</v>
      </c>
      <c r="C11" s="11" t="s">
        <v>62</v>
      </c>
      <c r="D11" s="11" t="s">
        <v>63</v>
      </c>
      <c r="E11" s="13" t="s">
        <v>64</v>
      </c>
      <c r="F11" s="11" t="s">
        <v>65</v>
      </c>
      <c r="G11" s="11" t="s">
        <v>16</v>
      </c>
      <c r="H11" s="11">
        <v>1.0</v>
      </c>
      <c r="I11" s="11" t="s">
        <v>17</v>
      </c>
      <c r="J11" s="14" t="s">
        <v>66</v>
      </c>
      <c r="K11" s="15">
        <v>243396.0</v>
      </c>
      <c r="L11" s="16">
        <v>0.5166666666627862</v>
      </c>
    </row>
    <row r="12">
      <c r="A12" s="3" t="b">
        <v>0</v>
      </c>
      <c r="B12" s="12">
        <v>45069.54477020833</v>
      </c>
      <c r="C12" s="11" t="s">
        <v>67</v>
      </c>
      <c r="D12" s="11" t="s">
        <v>68</v>
      </c>
      <c r="E12" s="13" t="s">
        <v>69</v>
      </c>
      <c r="F12" s="11" t="s">
        <v>70</v>
      </c>
      <c r="G12" s="11" t="s">
        <v>23</v>
      </c>
      <c r="H12" s="11">
        <v>1.0</v>
      </c>
      <c r="I12" s="11" t="s">
        <v>24</v>
      </c>
      <c r="J12" s="14" t="s">
        <v>71</v>
      </c>
      <c r="K12" s="15">
        <v>45069.0</v>
      </c>
      <c r="L12" s="16">
        <v>0.5444444444437977</v>
      </c>
    </row>
    <row r="13">
      <c r="A13" s="11" t="b">
        <v>1</v>
      </c>
      <c r="B13" s="4">
        <v>45069.59010530093</v>
      </c>
      <c r="C13" s="5" t="s">
        <v>72</v>
      </c>
      <c r="D13" s="5" t="s">
        <v>73</v>
      </c>
      <c r="E13" s="6" t="s">
        <v>74</v>
      </c>
      <c r="F13" s="5" t="s">
        <v>75</v>
      </c>
      <c r="G13" s="5" t="s">
        <v>76</v>
      </c>
      <c r="H13" s="5">
        <v>1.0</v>
      </c>
      <c r="I13" s="5" t="s">
        <v>17</v>
      </c>
      <c r="J13" s="7" t="s">
        <v>77</v>
      </c>
      <c r="K13" s="8">
        <v>44704.0</v>
      </c>
      <c r="L13" s="9">
        <v>0.5895833333343035</v>
      </c>
      <c r="M13" s="10"/>
      <c r="N13" s="10"/>
      <c r="O13" s="10"/>
      <c r="P13" s="10"/>
      <c r="Q13" s="10"/>
    </row>
    <row r="14">
      <c r="A14" s="3" t="b">
        <v>0</v>
      </c>
      <c r="B14" s="12">
        <v>45069.601488796296</v>
      </c>
      <c r="C14" s="11" t="s">
        <v>78</v>
      </c>
      <c r="D14" s="11" t="s">
        <v>79</v>
      </c>
      <c r="E14" s="13" t="s">
        <v>80</v>
      </c>
      <c r="F14" s="11" t="s">
        <v>81</v>
      </c>
      <c r="G14" s="11" t="s">
        <v>23</v>
      </c>
      <c r="H14" s="11">
        <v>1.0</v>
      </c>
      <c r="I14" s="11" t="s">
        <v>24</v>
      </c>
      <c r="J14" s="14" t="s">
        <v>82</v>
      </c>
      <c r="K14" s="15">
        <v>243396.0</v>
      </c>
      <c r="L14" s="16">
        <v>0.5999999999985448</v>
      </c>
    </row>
    <row r="15">
      <c r="A15" s="11" t="b">
        <v>1</v>
      </c>
      <c r="B15" s="4">
        <v>45069.6210575</v>
      </c>
      <c r="C15" s="5" t="s">
        <v>83</v>
      </c>
      <c r="D15" s="5" t="s">
        <v>84</v>
      </c>
      <c r="E15" s="6" t="s">
        <v>85</v>
      </c>
      <c r="F15" s="5" t="s">
        <v>86</v>
      </c>
      <c r="G15" s="5" t="s">
        <v>16</v>
      </c>
      <c r="H15" s="5">
        <v>1.0</v>
      </c>
      <c r="I15" s="5" t="s">
        <v>17</v>
      </c>
      <c r="J15" s="7" t="s">
        <v>87</v>
      </c>
      <c r="K15" s="8">
        <v>45069.0</v>
      </c>
      <c r="L15" s="9">
        <v>0.6194444444408873</v>
      </c>
      <c r="M15" s="10"/>
      <c r="N15" s="10"/>
      <c r="O15" s="10"/>
      <c r="P15" s="10"/>
      <c r="Q15" s="10"/>
    </row>
    <row r="16">
      <c r="A16" s="3" t="b">
        <v>0</v>
      </c>
      <c r="B16" s="12">
        <v>45070.29560940972</v>
      </c>
      <c r="C16" s="11" t="s">
        <v>88</v>
      </c>
      <c r="D16" s="11" t="s">
        <v>89</v>
      </c>
      <c r="E16" s="13" t="s">
        <v>90</v>
      </c>
      <c r="F16" s="11" t="s">
        <v>91</v>
      </c>
      <c r="G16" s="11" t="s">
        <v>92</v>
      </c>
      <c r="H16" s="11">
        <v>1.0</v>
      </c>
      <c r="I16" s="11" t="s">
        <v>17</v>
      </c>
      <c r="J16" s="14" t="s">
        <v>93</v>
      </c>
      <c r="K16" s="15">
        <v>45070.0</v>
      </c>
      <c r="L16" s="16">
        <v>0.2944444444437977</v>
      </c>
    </row>
    <row r="17">
      <c r="A17" s="3" t="b">
        <v>0</v>
      </c>
      <c r="B17" s="12">
        <v>45071.79148853009</v>
      </c>
      <c r="C17" s="11" t="s">
        <v>94</v>
      </c>
      <c r="D17" s="11" t="s">
        <v>95</v>
      </c>
      <c r="E17" s="13" t="s">
        <v>96</v>
      </c>
      <c r="F17" s="11" t="s">
        <v>97</v>
      </c>
      <c r="G17" s="11" t="s">
        <v>23</v>
      </c>
      <c r="H17" s="11">
        <v>1.0</v>
      </c>
      <c r="I17" s="11" t="s">
        <v>24</v>
      </c>
      <c r="J17" s="14" t="s">
        <v>98</v>
      </c>
      <c r="K17" s="15">
        <v>45070.0</v>
      </c>
      <c r="L17" s="16">
        <v>0.7902777777781012</v>
      </c>
    </row>
    <row r="18">
      <c r="A18" s="3" t="b">
        <v>0</v>
      </c>
      <c r="B18" s="12">
        <v>45071.8058646412</v>
      </c>
      <c r="C18" s="11" t="s">
        <v>99</v>
      </c>
      <c r="D18" s="11" t="s">
        <v>100</v>
      </c>
      <c r="E18" s="13" t="s">
        <v>101</v>
      </c>
      <c r="F18" s="11" t="s">
        <v>102</v>
      </c>
      <c r="G18" s="11" t="s">
        <v>92</v>
      </c>
      <c r="H18" s="11">
        <v>1.0</v>
      </c>
      <c r="I18" s="11" t="s">
        <v>24</v>
      </c>
      <c r="J18" s="14" t="s">
        <v>103</v>
      </c>
      <c r="K18" s="15">
        <v>243398.0</v>
      </c>
      <c r="L18" s="16">
        <v>0.7993055555562023</v>
      </c>
    </row>
    <row r="19">
      <c r="A19" s="3" t="b">
        <v>0</v>
      </c>
      <c r="B19" s="12">
        <v>45071.89080670138</v>
      </c>
      <c r="C19" s="11" t="s">
        <v>104</v>
      </c>
      <c r="D19" s="11" t="s">
        <v>105</v>
      </c>
      <c r="E19" s="13" t="s">
        <v>106</v>
      </c>
      <c r="F19" s="11" t="s">
        <v>107</v>
      </c>
      <c r="G19" s="11" t="s">
        <v>16</v>
      </c>
      <c r="H19" s="11">
        <v>1.0</v>
      </c>
      <c r="I19" s="11" t="s">
        <v>17</v>
      </c>
      <c r="J19" s="14" t="s">
        <v>108</v>
      </c>
      <c r="K19" s="15">
        <v>45071.0</v>
      </c>
      <c r="L19" s="16">
        <v>0.8895833333372138</v>
      </c>
    </row>
    <row r="20">
      <c r="A20" s="3" t="b">
        <v>0</v>
      </c>
      <c r="B20" s="12">
        <v>45071.908277372684</v>
      </c>
      <c r="C20" s="11" t="s">
        <v>109</v>
      </c>
      <c r="D20" s="11" t="s">
        <v>110</v>
      </c>
      <c r="E20" s="13" t="s">
        <v>111</v>
      </c>
      <c r="F20" s="11" t="s">
        <v>112</v>
      </c>
      <c r="G20" s="11" t="s">
        <v>16</v>
      </c>
      <c r="H20" s="11">
        <v>1.0</v>
      </c>
      <c r="I20" s="11" t="s">
        <v>24</v>
      </c>
      <c r="J20" s="14" t="s">
        <v>113</v>
      </c>
      <c r="K20" s="15">
        <v>45071.0</v>
      </c>
      <c r="L20" s="16">
        <v>0.9069444444467081</v>
      </c>
    </row>
    <row r="21">
      <c r="A21" s="3" t="b">
        <v>0</v>
      </c>
      <c r="B21" s="12">
        <v>45072.494944375</v>
      </c>
      <c r="C21" s="11" t="s">
        <v>114</v>
      </c>
      <c r="D21" s="11" t="s">
        <v>115</v>
      </c>
      <c r="E21" s="13" t="s">
        <v>116</v>
      </c>
      <c r="F21" s="11" t="s">
        <v>117</v>
      </c>
      <c r="G21" s="11" t="s">
        <v>23</v>
      </c>
      <c r="H21" s="11">
        <v>1.0</v>
      </c>
      <c r="I21" s="11" t="s">
        <v>24</v>
      </c>
      <c r="J21" s="14" t="s">
        <v>118</v>
      </c>
      <c r="K21" s="15">
        <v>243399.0</v>
      </c>
      <c r="L21" s="16">
        <v>0.4937500000014552</v>
      </c>
    </row>
    <row r="22">
      <c r="A22" s="3" t="b">
        <v>0</v>
      </c>
      <c r="B22" s="12">
        <v>45072.69093159722</v>
      </c>
      <c r="C22" s="11" t="s">
        <v>119</v>
      </c>
      <c r="D22" s="11" t="s">
        <v>120</v>
      </c>
      <c r="E22" s="13" t="s">
        <v>121</v>
      </c>
      <c r="F22" s="11" t="s">
        <v>122</v>
      </c>
      <c r="G22" s="11" t="s">
        <v>92</v>
      </c>
      <c r="H22" s="11">
        <v>1.0</v>
      </c>
      <c r="I22" s="11" t="s">
        <v>17</v>
      </c>
      <c r="J22" s="14" t="s">
        <v>123</v>
      </c>
      <c r="K22" s="15">
        <v>45072.0</v>
      </c>
      <c r="L22" s="16">
        <v>0.6895833333328483</v>
      </c>
    </row>
    <row r="23">
      <c r="A23" s="11" t="b">
        <v>1</v>
      </c>
      <c r="B23" s="12">
        <v>45072.94356980324</v>
      </c>
      <c r="C23" s="11" t="s">
        <v>72</v>
      </c>
      <c r="D23" s="11" t="s">
        <v>73</v>
      </c>
      <c r="E23" s="13" t="s">
        <v>124</v>
      </c>
      <c r="F23" s="11" t="s">
        <v>75</v>
      </c>
      <c r="G23" s="11" t="s">
        <v>92</v>
      </c>
      <c r="H23" s="11">
        <v>1.0</v>
      </c>
      <c r="I23" s="11" t="s">
        <v>24</v>
      </c>
      <c r="J23" s="14" t="s">
        <v>125</v>
      </c>
      <c r="K23" s="15">
        <v>45072.0</v>
      </c>
      <c r="L23" s="16">
        <v>0.9423611111124046</v>
      </c>
    </row>
    <row r="24">
      <c r="A24" s="3" t="b">
        <v>0</v>
      </c>
      <c r="B24" s="12">
        <v>45075.407339537036</v>
      </c>
      <c r="C24" s="11" t="s">
        <v>126</v>
      </c>
      <c r="D24" s="11" t="s">
        <v>127</v>
      </c>
      <c r="E24" s="13" t="s">
        <v>128</v>
      </c>
      <c r="F24" s="11" t="s">
        <v>129</v>
      </c>
      <c r="G24" s="11" t="s">
        <v>16</v>
      </c>
      <c r="H24" s="11">
        <v>1.0</v>
      </c>
      <c r="I24" s="11" t="s">
        <v>17</v>
      </c>
      <c r="J24" s="14" t="s">
        <v>130</v>
      </c>
      <c r="K24" s="15">
        <v>45075.0</v>
      </c>
      <c r="L24" s="16">
        <v>0.40625</v>
      </c>
    </row>
    <row r="25">
      <c r="A25" s="3" t="b">
        <v>0</v>
      </c>
      <c r="B25" s="12">
        <v>45076.84082732639</v>
      </c>
      <c r="C25" s="11" t="s">
        <v>131</v>
      </c>
      <c r="D25" s="11" t="s">
        <v>132</v>
      </c>
      <c r="E25" s="13" t="s">
        <v>133</v>
      </c>
      <c r="F25" s="11" t="s">
        <v>134</v>
      </c>
      <c r="G25" s="11" t="s">
        <v>45</v>
      </c>
      <c r="H25" s="11">
        <v>1.0</v>
      </c>
      <c r="I25" s="11" t="s">
        <v>17</v>
      </c>
      <c r="J25" s="14" t="s">
        <v>135</v>
      </c>
      <c r="K25" s="15">
        <v>45076.0</v>
      </c>
      <c r="L25" s="16">
        <v>0.8388888888875954</v>
      </c>
    </row>
    <row r="26">
      <c r="A26" s="3" t="b">
        <v>0</v>
      </c>
      <c r="B26" s="4">
        <v>45076.888979675925</v>
      </c>
      <c r="C26" s="5" t="s">
        <v>136</v>
      </c>
      <c r="D26" s="5" t="s">
        <v>137</v>
      </c>
      <c r="E26" s="6" t="s">
        <v>138</v>
      </c>
      <c r="F26" s="5" t="s">
        <v>139</v>
      </c>
      <c r="G26" s="5" t="s">
        <v>23</v>
      </c>
      <c r="H26" s="5">
        <v>0.0</v>
      </c>
      <c r="I26" s="5" t="s">
        <v>17</v>
      </c>
      <c r="J26" s="7" t="s">
        <v>140</v>
      </c>
      <c r="K26" s="8">
        <v>243403.0</v>
      </c>
      <c r="L26" s="9">
        <v>0.8874999999970896</v>
      </c>
      <c r="M26" s="10"/>
      <c r="N26" s="10"/>
      <c r="O26" s="10"/>
      <c r="P26" s="10"/>
      <c r="Q26" s="10"/>
    </row>
    <row r="27">
      <c r="A27" s="3" t="b">
        <v>0</v>
      </c>
      <c r="B27" s="12">
        <v>45077.69887590277</v>
      </c>
      <c r="C27" s="11" t="s">
        <v>141</v>
      </c>
      <c r="D27" s="11" t="s">
        <v>142</v>
      </c>
      <c r="E27" s="13" t="s">
        <v>143</v>
      </c>
      <c r="F27" s="11" t="s">
        <v>144</v>
      </c>
      <c r="G27" s="11" t="s">
        <v>16</v>
      </c>
      <c r="H27" s="11">
        <v>1.0</v>
      </c>
      <c r="I27" s="11" t="s">
        <v>17</v>
      </c>
      <c r="J27" s="14" t="s">
        <v>145</v>
      </c>
      <c r="K27" s="15">
        <v>243404.0</v>
      </c>
      <c r="L27" s="16">
        <v>0.6965277777781012</v>
      </c>
    </row>
    <row r="28">
      <c r="A28" s="3" t="b">
        <v>0</v>
      </c>
      <c r="B28" s="4">
        <v>45077.79022534723</v>
      </c>
      <c r="C28" s="5" t="s">
        <v>146</v>
      </c>
      <c r="D28" s="5" t="s">
        <v>147</v>
      </c>
      <c r="E28" s="6" t="s">
        <v>148</v>
      </c>
      <c r="F28" s="5" t="s">
        <v>149</v>
      </c>
      <c r="G28" s="5" t="s">
        <v>23</v>
      </c>
      <c r="H28" s="5">
        <v>1.0</v>
      </c>
      <c r="I28" s="5" t="s">
        <v>24</v>
      </c>
      <c r="J28" s="7" t="s">
        <v>150</v>
      </c>
      <c r="K28" s="8">
        <v>45077.0</v>
      </c>
      <c r="L28" s="9">
        <v>0.7895833333313931</v>
      </c>
      <c r="M28" s="10"/>
      <c r="N28" s="10"/>
      <c r="O28" s="10"/>
      <c r="P28" s="10"/>
      <c r="Q28" s="10"/>
    </row>
    <row r="29">
      <c r="A29" s="3" t="b">
        <v>0</v>
      </c>
      <c r="B29" s="4">
        <v>45078.00502835648</v>
      </c>
      <c r="C29" s="5" t="s">
        <v>151</v>
      </c>
      <c r="D29" s="5" t="s">
        <v>152</v>
      </c>
      <c r="E29" s="6" t="s">
        <v>153</v>
      </c>
      <c r="F29" s="5" t="s">
        <v>154</v>
      </c>
      <c r="G29" s="5" t="s">
        <v>16</v>
      </c>
      <c r="H29" s="5">
        <v>1.0</v>
      </c>
      <c r="I29" s="5" t="s">
        <v>24</v>
      </c>
      <c r="J29" s="7" t="s">
        <v>155</v>
      </c>
      <c r="K29" s="8">
        <v>45078.0</v>
      </c>
      <c r="L29" s="9">
        <v>0.0020833333328482695</v>
      </c>
      <c r="M29" s="10"/>
      <c r="N29" s="10"/>
      <c r="O29" s="10"/>
      <c r="P29" s="10"/>
      <c r="Q29" s="10"/>
    </row>
    <row r="30">
      <c r="A30" s="3" t="b">
        <v>0</v>
      </c>
      <c r="B30" s="12">
        <v>45078.67738246528</v>
      </c>
      <c r="C30" s="11" t="s">
        <v>156</v>
      </c>
      <c r="D30" s="11" t="s">
        <v>157</v>
      </c>
      <c r="E30" s="13" t="s">
        <v>158</v>
      </c>
      <c r="F30" s="11" t="s">
        <v>159</v>
      </c>
      <c r="G30" s="11" t="s">
        <v>16</v>
      </c>
      <c r="H30" s="11">
        <v>1.0</v>
      </c>
      <c r="I30" s="11" t="s">
        <v>17</v>
      </c>
      <c r="J30" s="14" t="s">
        <v>160</v>
      </c>
      <c r="K30" s="15">
        <v>45078.0</v>
      </c>
      <c r="L30" s="16">
        <v>0.6763888888890506</v>
      </c>
    </row>
    <row r="31">
      <c r="A31" s="3" t="b">
        <v>0</v>
      </c>
      <c r="B31" s="12">
        <v>45078.70208861111</v>
      </c>
      <c r="C31" s="11" t="s">
        <v>161</v>
      </c>
      <c r="D31" s="11" t="s">
        <v>162</v>
      </c>
      <c r="E31" s="13" t="s">
        <v>163</v>
      </c>
      <c r="F31" s="11" t="s">
        <v>164</v>
      </c>
      <c r="G31" s="11" t="s">
        <v>16</v>
      </c>
      <c r="H31" s="11">
        <v>1.0</v>
      </c>
      <c r="I31" s="11" t="s">
        <v>17</v>
      </c>
      <c r="J31" s="14" t="s">
        <v>165</v>
      </c>
      <c r="K31" s="15">
        <v>45078.0</v>
      </c>
      <c r="L31" s="16">
        <v>0.6999999999970896</v>
      </c>
    </row>
    <row r="32">
      <c r="A32" s="11" t="b">
        <v>1</v>
      </c>
      <c r="B32" s="12">
        <v>45078.72316981481</v>
      </c>
      <c r="C32" s="11" t="s">
        <v>166</v>
      </c>
      <c r="D32" s="11" t="s">
        <v>167</v>
      </c>
      <c r="E32" s="13" t="s">
        <v>168</v>
      </c>
      <c r="F32" s="11" t="s">
        <v>169</v>
      </c>
      <c r="G32" s="11" t="s">
        <v>23</v>
      </c>
      <c r="H32" s="11">
        <v>1.0</v>
      </c>
      <c r="I32" s="11" t="s">
        <v>17</v>
      </c>
      <c r="J32" s="14" t="s">
        <v>170</v>
      </c>
      <c r="K32" s="15">
        <v>45079.0</v>
      </c>
      <c r="L32" s="16">
        <v>0.7229166666656965</v>
      </c>
    </row>
    <row r="33">
      <c r="A33" s="3" t="b">
        <v>0</v>
      </c>
      <c r="B33" s="12">
        <v>45078.812618020835</v>
      </c>
      <c r="C33" s="11" t="s">
        <v>171</v>
      </c>
      <c r="D33" s="11" t="s">
        <v>172</v>
      </c>
      <c r="E33" s="13" t="s">
        <v>173</v>
      </c>
      <c r="F33" s="11" t="s">
        <v>174</v>
      </c>
      <c r="G33" s="11" t="s">
        <v>16</v>
      </c>
      <c r="H33" s="11">
        <v>1.0</v>
      </c>
      <c r="I33" s="11" t="s">
        <v>24</v>
      </c>
      <c r="J33" s="14" t="s">
        <v>175</v>
      </c>
      <c r="K33" s="15">
        <v>45078.0</v>
      </c>
      <c r="L33" s="16">
        <v>0.8111111111065838</v>
      </c>
    </row>
    <row r="34">
      <c r="A34" s="3" t="b">
        <v>0</v>
      </c>
      <c r="B34" s="12">
        <v>45078.859044791665</v>
      </c>
      <c r="C34" s="11" t="s">
        <v>176</v>
      </c>
      <c r="D34" s="11" t="s">
        <v>177</v>
      </c>
      <c r="E34" s="13" t="s">
        <v>178</v>
      </c>
      <c r="F34" s="11" t="s">
        <v>179</v>
      </c>
      <c r="G34" s="11" t="s">
        <v>92</v>
      </c>
      <c r="H34" s="11">
        <v>2.0</v>
      </c>
      <c r="I34" s="11" t="s">
        <v>17</v>
      </c>
      <c r="J34" s="17" t="s">
        <v>180</v>
      </c>
      <c r="K34" s="15">
        <v>45078.0</v>
      </c>
      <c r="L34" s="16">
        <v>0.8243055555576575</v>
      </c>
    </row>
    <row r="35">
      <c r="A35" s="11" t="b">
        <v>0</v>
      </c>
      <c r="B35" s="12">
        <v>45079.54762574074</v>
      </c>
      <c r="C35" s="11" t="s">
        <v>181</v>
      </c>
      <c r="D35" s="11" t="s">
        <v>182</v>
      </c>
      <c r="E35" s="13" t="s">
        <v>183</v>
      </c>
      <c r="F35" s="11" t="s">
        <v>184</v>
      </c>
      <c r="G35" s="11" t="s">
        <v>92</v>
      </c>
      <c r="H35" s="11">
        <v>1.0</v>
      </c>
      <c r="I35" s="11" t="s">
        <v>24</v>
      </c>
      <c r="J35" s="14" t="s">
        <v>185</v>
      </c>
      <c r="K35" s="15">
        <v>243406.0</v>
      </c>
      <c r="L35" s="16">
        <v>0.546527777776646</v>
      </c>
    </row>
    <row r="36">
      <c r="A36" s="11" t="b">
        <v>1</v>
      </c>
      <c r="B36" s="4">
        <v>45079.57110289352</v>
      </c>
      <c r="C36" s="5" t="s">
        <v>186</v>
      </c>
      <c r="D36" s="5" t="s">
        <v>187</v>
      </c>
      <c r="E36" s="6" t="s">
        <v>188</v>
      </c>
      <c r="F36" s="5" t="s">
        <v>189</v>
      </c>
      <c r="G36" s="5" t="s">
        <v>92</v>
      </c>
      <c r="H36" s="5">
        <v>1.0</v>
      </c>
      <c r="I36" s="5" t="s">
        <v>24</v>
      </c>
      <c r="J36" s="7" t="s">
        <v>190</v>
      </c>
      <c r="K36" s="8">
        <v>45079.0</v>
      </c>
      <c r="L36" s="9">
        <v>0.5694444444452529</v>
      </c>
      <c r="M36" s="10"/>
      <c r="N36" s="10"/>
      <c r="O36" s="10"/>
      <c r="P36" s="10"/>
      <c r="Q36" s="10"/>
    </row>
    <row r="37">
      <c r="A37" s="3" t="b">
        <v>0</v>
      </c>
      <c r="B37" s="12">
        <v>45079.57380753472</v>
      </c>
      <c r="C37" s="11" t="s">
        <v>191</v>
      </c>
      <c r="D37" s="11" t="s">
        <v>192</v>
      </c>
      <c r="E37" s="13" t="s">
        <v>193</v>
      </c>
      <c r="F37" s="11" t="s">
        <v>194</v>
      </c>
      <c r="G37" s="11" t="s">
        <v>76</v>
      </c>
      <c r="H37" s="11">
        <v>1.0</v>
      </c>
      <c r="I37" s="11" t="s">
        <v>17</v>
      </c>
      <c r="J37" s="14" t="s">
        <v>195</v>
      </c>
      <c r="K37" s="15">
        <v>45079.0</v>
      </c>
      <c r="L37" s="16">
        <v>0.5722222222248092</v>
      </c>
    </row>
    <row r="38">
      <c r="A38" s="3" t="b">
        <v>0</v>
      </c>
      <c r="B38" s="12">
        <v>45079.69390958334</v>
      </c>
      <c r="C38" s="11" t="s">
        <v>196</v>
      </c>
      <c r="D38" s="11" t="s">
        <v>197</v>
      </c>
      <c r="E38" s="13" t="s">
        <v>198</v>
      </c>
      <c r="F38" s="11" t="s">
        <v>199</v>
      </c>
      <c r="G38" s="11" t="s">
        <v>23</v>
      </c>
      <c r="H38" s="11">
        <v>1.0</v>
      </c>
      <c r="I38" s="11" t="s">
        <v>24</v>
      </c>
      <c r="J38" s="14" t="s">
        <v>200</v>
      </c>
      <c r="K38" s="15">
        <v>45079.0</v>
      </c>
      <c r="L38" s="16">
        <v>0.6937499999985448</v>
      </c>
    </row>
    <row r="39">
      <c r="A39" s="3" t="b">
        <v>0</v>
      </c>
      <c r="B39" s="12">
        <v>45079.804184340275</v>
      </c>
      <c r="C39" s="11" t="s">
        <v>201</v>
      </c>
      <c r="D39" s="11" t="s">
        <v>202</v>
      </c>
      <c r="E39" s="13" t="s">
        <v>203</v>
      </c>
      <c r="F39" s="11" t="s">
        <v>204</v>
      </c>
      <c r="G39" s="11" t="s">
        <v>16</v>
      </c>
      <c r="H39" s="11">
        <v>1.0</v>
      </c>
      <c r="I39" s="11" t="s">
        <v>24</v>
      </c>
      <c r="J39" s="14" t="s">
        <v>205</v>
      </c>
      <c r="K39" s="15">
        <v>243406.0</v>
      </c>
      <c r="L39" s="16">
        <v>0.8020833333357587</v>
      </c>
    </row>
    <row r="40">
      <c r="A40" s="3" t="b">
        <v>0</v>
      </c>
      <c r="B40" s="4">
        <v>45079.878890555556</v>
      </c>
      <c r="C40" s="5" t="s">
        <v>206</v>
      </c>
      <c r="D40" s="5" t="s">
        <v>207</v>
      </c>
      <c r="E40" s="6" t="s">
        <v>208</v>
      </c>
      <c r="F40" s="5" t="s">
        <v>209</v>
      </c>
      <c r="G40" s="5" t="s">
        <v>16</v>
      </c>
      <c r="H40" s="5">
        <v>1.0</v>
      </c>
      <c r="I40" s="5" t="s">
        <v>24</v>
      </c>
      <c r="J40" s="7" t="s">
        <v>210</v>
      </c>
      <c r="K40" s="8">
        <v>45079.0</v>
      </c>
      <c r="L40" s="9">
        <v>0.8777777777795563</v>
      </c>
      <c r="M40" s="10"/>
      <c r="N40" s="10"/>
      <c r="O40" s="10"/>
      <c r="P40" s="10"/>
      <c r="Q40" s="10"/>
    </row>
    <row r="41">
      <c r="A41" s="11" t="b">
        <v>1</v>
      </c>
      <c r="B41" s="12">
        <v>45079.89882422454</v>
      </c>
      <c r="C41" s="11" t="s">
        <v>211</v>
      </c>
      <c r="D41" s="11" t="s">
        <v>212</v>
      </c>
      <c r="E41" s="13" t="s">
        <v>213</v>
      </c>
      <c r="F41" s="11" t="s">
        <v>214</v>
      </c>
      <c r="G41" s="11" t="s">
        <v>16</v>
      </c>
      <c r="H41" s="11">
        <v>1.0</v>
      </c>
      <c r="I41" s="11" t="s">
        <v>17</v>
      </c>
      <c r="J41" s="14" t="s">
        <v>215</v>
      </c>
      <c r="K41" s="15">
        <v>45079.0</v>
      </c>
      <c r="L41" s="16">
        <v>0.8979166666686069</v>
      </c>
    </row>
    <row r="42" ht="15.0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20" width="18.88"/>
    <col customWidth="1" min="21" max="21" width="146.75"/>
    <col customWidth="1" min="22" max="22" width="63.63"/>
  </cols>
  <sheetData>
    <row r="1">
      <c r="A1" s="19" t="s">
        <v>2</v>
      </c>
      <c r="B1" s="19" t="s">
        <v>3</v>
      </c>
      <c r="C1" s="19" t="s">
        <v>4</v>
      </c>
      <c r="D1" s="19" t="s">
        <v>6</v>
      </c>
      <c r="E1" s="19" t="s">
        <v>7</v>
      </c>
      <c r="F1" s="19" t="s">
        <v>216</v>
      </c>
      <c r="G1" s="19" t="s">
        <v>9</v>
      </c>
      <c r="H1" s="20" t="s">
        <v>10</v>
      </c>
      <c r="I1" s="19" t="s">
        <v>11</v>
      </c>
      <c r="J1" s="19" t="s">
        <v>5</v>
      </c>
      <c r="K1" s="19" t="s">
        <v>217</v>
      </c>
      <c r="L1" s="19" t="s">
        <v>218</v>
      </c>
      <c r="M1" s="21" t="s">
        <v>219</v>
      </c>
      <c r="N1" s="21" t="s">
        <v>220</v>
      </c>
      <c r="O1" s="19" t="s">
        <v>221</v>
      </c>
      <c r="P1" s="19" t="s">
        <v>222</v>
      </c>
      <c r="Q1" s="21" t="s">
        <v>223</v>
      </c>
      <c r="R1" s="22" t="s">
        <v>224</v>
      </c>
      <c r="S1" s="22" t="s">
        <v>225</v>
      </c>
      <c r="T1" s="22" t="s">
        <v>226</v>
      </c>
      <c r="U1" s="22" t="s">
        <v>227</v>
      </c>
      <c r="V1" s="22"/>
    </row>
    <row r="2">
      <c r="A2" s="19" t="str">
        <f>'Form Responses 1'!C:C</f>
        <v>นายกษิดิ์เดช เดชมาก</v>
      </c>
      <c r="B2" s="19" t="str">
        <f>'Form Responses 1'!D:D</f>
        <v>ปอ</v>
      </c>
      <c r="C2" s="19" t="str">
        <f>'Form Responses 1'!E:E</f>
        <v>0988276415</v>
      </c>
      <c r="D2" s="19" t="str">
        <f>'Form Responses 1'!G:G</f>
        <v>XL</v>
      </c>
      <c r="E2" s="23">
        <f>'Form Responses 1'!H:H</f>
        <v>1</v>
      </c>
      <c r="F2" s="19" t="str">
        <f>'Form Responses 1'!I:I</f>
        <v>เอา</v>
      </c>
      <c r="G2" s="24" t="str">
        <f>'Form Responses 1'!J:J</f>
        <v>https://drive.google.com/open?id=1pOYaLlF0WgrhMeKKEFieJfa8KL2CmvjQ</v>
      </c>
      <c r="H2" s="25">
        <f>'Form Responses 1'!K:K</f>
        <v>243390</v>
      </c>
      <c r="I2" s="26">
        <f>'Form Responses 1'!L:L</f>
        <v>0.1895833333</v>
      </c>
      <c r="J2" s="19" t="str">
        <f>'Form Responses 1'!F:F</f>
        <v>porpb.121044@gmail.com</v>
      </c>
      <c r="K2" s="23">
        <f t="shared" ref="K2:K220" si="1">if(F2="เอา",1,"")</f>
        <v>1</v>
      </c>
      <c r="L2" s="23">
        <f t="shared" ref="L2:L220" si="2">(if(K2=1,130,0)+(E2*250))</f>
        <v>380</v>
      </c>
      <c r="M2" s="27" t="str">
        <f t="array" ref="M2">if(H2&lt;&gt;"",LEFT(H2,2),"")</f>
        <v>05</v>
      </c>
      <c r="N2" s="27" t="str">
        <f t="array" ref="N2">if(H2&lt;&gt;"",RIGHT(LEFT(H2,5),2),"")</f>
        <v>17</v>
      </c>
      <c r="O2" s="27" t="str">
        <f t="array" ref="O2">if(H2&lt;&gt;"",RIGHT(H2,4),"")</f>
        <v>2566</v>
      </c>
      <c r="P2" s="28">
        <f t="array" ref="P2">if(G2&lt;&gt;"",row(G2)-1,"")</f>
        <v>1</v>
      </c>
      <c r="Q2" s="19" t="str">
        <f t="shared" ref="Q2:Q220" si="3">CONCAT(CONCAT(CONCAT(CONCAT(O2,N2),M2),"-"),P2)</f>
        <v>25661705-1</v>
      </c>
      <c r="R2" s="11" t="s">
        <v>228</v>
      </c>
      <c r="S2" s="14" t="s">
        <v>229</v>
      </c>
      <c r="T2" s="29" t="str">
        <f>HYPERLINK("https://drive.google.com/file/d/1Q-FqYoExVigqnJahtBrr9t6dkKbr9RtK/view?usp=drivesdk","ปอ")</f>
        <v>ปอ</v>
      </c>
      <c r="U2" s="11" t="s">
        <v>230</v>
      </c>
      <c r="V2" s="11"/>
    </row>
    <row r="3">
      <c r="A3" s="19" t="str">
        <f>'Form Responses 1'!C:C</f>
        <v>นิติธร กองแดง</v>
      </c>
      <c r="B3" s="19" t="str">
        <f>'Form Responses 1'!D:D</f>
        <v>เท็น</v>
      </c>
      <c r="C3" s="19" t="str">
        <f>'Form Responses 1'!E:E</f>
        <v>0826954978</v>
      </c>
      <c r="D3" s="19" t="str">
        <f>'Form Responses 1'!G:G</f>
        <v>L</v>
      </c>
      <c r="E3" s="23">
        <f>'Form Responses 1'!H:H</f>
        <v>1</v>
      </c>
      <c r="F3" s="19" t="str">
        <f>'Form Responses 1'!I:I</f>
        <v>ไม่เอา</v>
      </c>
      <c r="G3" s="24" t="str">
        <f>'Form Responses 1'!J:J</f>
        <v>https://drive.google.com/open?id=1P_sZVU_F9TXHHio90keHbaUtdB6lV5tg</v>
      </c>
      <c r="H3" s="25">
        <f>'Form Responses 1'!K:K</f>
        <v>45064</v>
      </c>
      <c r="I3" s="26">
        <f>'Form Responses 1'!L:L</f>
        <v>0.8097222222</v>
      </c>
      <c r="J3" s="19" t="str">
        <f>'Form Responses 1'!F:F</f>
        <v>ten077710@gmail.com</v>
      </c>
      <c r="K3" s="23" t="str">
        <f t="shared" si="1"/>
        <v/>
      </c>
      <c r="L3" s="23">
        <f t="shared" si="2"/>
        <v>250</v>
      </c>
      <c r="M3" s="27" t="str">
        <f t="array" ref="M3">if(H3&lt;&gt;"",LEFT(H3,2),"")</f>
        <v>05</v>
      </c>
      <c r="N3" s="27" t="str">
        <f t="array" ref="N3">if(H3&lt;&gt;"",RIGHT(LEFT(H3,5),2),"")</f>
        <v>18</v>
      </c>
      <c r="O3" s="27" t="str">
        <f t="array" ref="O3">if(H3&lt;&gt;"",RIGHT(H3,4),"")</f>
        <v>2023</v>
      </c>
      <c r="P3" s="28">
        <f t="array" ref="P3">if(G3&lt;&gt;"",row(G3)-1,"")</f>
        <v>2</v>
      </c>
      <c r="Q3" s="19" t="str">
        <f t="shared" si="3"/>
        <v>20231805-2</v>
      </c>
      <c r="R3" s="11" t="s">
        <v>231</v>
      </c>
      <c r="S3" s="14" t="s">
        <v>232</v>
      </c>
      <c r="T3" s="29" t="str">
        <f>HYPERLINK("https://drive.google.com/file/d/13aaQDhuGBXSgE9YiBTwDXdaVcvyN0G3S/view?usp=drivesdk","เท็น")</f>
        <v>เท็น</v>
      </c>
      <c r="U3" s="11" t="s">
        <v>233</v>
      </c>
      <c r="V3" s="11"/>
    </row>
    <row r="4">
      <c r="A4" s="19" t="str">
        <f>'Form Responses 1'!C:C</f>
        <v>กฤษฎา แซ่กัว</v>
      </c>
      <c r="B4" s="19" t="str">
        <f>'Form Responses 1'!D:D</f>
        <v>เกมส์</v>
      </c>
      <c r="C4" s="19" t="str">
        <f>'Form Responses 1'!E:E</f>
        <v>0993526194</v>
      </c>
      <c r="D4" s="19" t="str">
        <f>'Form Responses 1'!G:G</f>
        <v>XL</v>
      </c>
      <c r="E4" s="23">
        <f>'Form Responses 1'!H:H</f>
        <v>1</v>
      </c>
      <c r="F4" s="19" t="str">
        <f>'Form Responses 1'!I:I</f>
        <v>เอา</v>
      </c>
      <c r="G4" s="24" t="str">
        <f>'Form Responses 1'!J:J</f>
        <v>https://drive.google.com/open?id=1EoiUPKreQsUf-3caVBdBWHwd92ajXX8V</v>
      </c>
      <c r="H4" s="25">
        <f>'Form Responses 1'!K:K</f>
        <v>45066</v>
      </c>
      <c r="I4" s="26">
        <f>'Form Responses 1'!L:L</f>
        <v>0.02569444444</v>
      </c>
      <c r="J4" s="19" t="str">
        <f>'Form Responses 1'!F:F</f>
        <v>65015004@kmitl.ac.th</v>
      </c>
      <c r="K4" s="23">
        <f t="shared" si="1"/>
        <v>1</v>
      </c>
      <c r="L4" s="23">
        <f t="shared" si="2"/>
        <v>380</v>
      </c>
      <c r="M4" s="27" t="str">
        <f t="array" ref="M4">if(H4&lt;&gt;"",LEFT(H4,2),"")</f>
        <v>05</v>
      </c>
      <c r="N4" s="27" t="str">
        <f t="array" ref="N4">if(H4&lt;&gt;"",RIGHT(LEFT(H4,5),2),"")</f>
        <v>20</v>
      </c>
      <c r="O4" s="27" t="str">
        <f t="array" ref="O4">if(H4&lt;&gt;"",RIGHT(H4,4),"")</f>
        <v>2023</v>
      </c>
      <c r="P4" s="28">
        <f t="array" ref="P4">if(G4&lt;&gt;"",row(G4)-1,"")</f>
        <v>3</v>
      </c>
      <c r="Q4" s="19" t="str">
        <f t="shared" si="3"/>
        <v>20232005-3</v>
      </c>
      <c r="R4" s="11" t="s">
        <v>234</v>
      </c>
      <c r="S4" s="14" t="s">
        <v>235</v>
      </c>
      <c r="T4" s="29" t="str">
        <f>HYPERLINK("https://drive.google.com/file/d/1hGquUn5qSDDiUtEVVQQmNHHTr0fKA5wY/view?usp=drivesdk","เกมส์")</f>
        <v>เกมส์</v>
      </c>
      <c r="U4" s="11" t="s">
        <v>236</v>
      </c>
      <c r="V4" s="11"/>
    </row>
    <row r="5">
      <c r="A5" s="19" t="str">
        <f>'Form Responses 1'!C:C</f>
        <v>นพดล ปานบุญยืน</v>
      </c>
      <c r="B5" s="19" t="str">
        <f>'Form Responses 1'!D:D</f>
        <v>ไต้อ๋อง</v>
      </c>
      <c r="C5" s="19" t="str">
        <f>'Form Responses 1'!E:E</f>
        <v>0949147226</v>
      </c>
      <c r="D5" s="19" t="str">
        <f>'Form Responses 1'!G:G</f>
        <v>L</v>
      </c>
      <c r="E5" s="23">
        <f>'Form Responses 1'!H:H</f>
        <v>1</v>
      </c>
      <c r="F5" s="19" t="str">
        <f>'Form Responses 1'!I:I</f>
        <v>เอา</v>
      </c>
      <c r="G5" s="24" t="str">
        <f>'Form Responses 1'!J:J</f>
        <v>https://drive.google.com/open?id=13bsznYJCe1sYxQvPB-eCmXz4PQRUSvl_</v>
      </c>
      <c r="H5" s="25">
        <f>'Form Responses 1'!K:K</f>
        <v>45066</v>
      </c>
      <c r="I5" s="26">
        <f>'Form Responses 1'!L:L</f>
        <v>0.6104166667</v>
      </c>
      <c r="J5" s="19" t="str">
        <f>'Form Responses 1'!F:F</f>
        <v>65015080@kmitl.ac.th</v>
      </c>
      <c r="K5" s="23">
        <f t="shared" si="1"/>
        <v>1</v>
      </c>
      <c r="L5" s="23">
        <f t="shared" si="2"/>
        <v>380</v>
      </c>
      <c r="M5" s="27" t="str">
        <f t="array" ref="M5">if(H5&lt;&gt;"",LEFT(H5,2),"")</f>
        <v>05</v>
      </c>
      <c r="N5" s="27" t="str">
        <f t="array" ref="N5">if(H5&lt;&gt;"",RIGHT(LEFT(H5,5),2),"")</f>
        <v>20</v>
      </c>
      <c r="O5" s="27" t="str">
        <f t="array" ref="O5">if(H5&lt;&gt;"",RIGHT(H5,4),"")</f>
        <v>2023</v>
      </c>
      <c r="P5" s="28">
        <f t="array" ref="P5">if(G5&lt;&gt;"",row(G5)-1,"")</f>
        <v>4</v>
      </c>
      <c r="Q5" s="19" t="str">
        <f t="shared" si="3"/>
        <v>20232005-4</v>
      </c>
      <c r="R5" s="11" t="s">
        <v>237</v>
      </c>
      <c r="S5" s="14" t="s">
        <v>238</v>
      </c>
      <c r="T5" s="29" t="str">
        <f>HYPERLINK("https://drive.google.com/file/d/185-sQ8DIcRQG4pT7vsPvhm0Ahj-MG5TO/view?usp=drivesdk","ไต้อ๋อง")</f>
        <v>ไต้อ๋อง</v>
      </c>
      <c r="U5" s="11" t="s">
        <v>239</v>
      </c>
      <c r="V5" s="11"/>
    </row>
    <row r="6">
      <c r="A6" s="19" t="str">
        <f>'Form Responses 1'!C:C</f>
        <v>วีรภัทร ประสมพงษ์</v>
      </c>
      <c r="B6" s="19" t="str">
        <f>'Form Responses 1'!D:D</f>
        <v>เซฟ</v>
      </c>
      <c r="C6" s="19" t="str">
        <f>'Form Responses 1'!E:E</f>
        <v>0990179428</v>
      </c>
      <c r="D6" s="19" t="str">
        <f>'Form Responses 1'!G:G</f>
        <v>XL</v>
      </c>
      <c r="E6" s="23">
        <f>'Form Responses 1'!H:H</f>
        <v>1</v>
      </c>
      <c r="F6" s="19" t="str">
        <f>'Form Responses 1'!I:I</f>
        <v>เอา</v>
      </c>
      <c r="G6" s="24" t="str">
        <f>'Form Responses 1'!J:J</f>
        <v>https://drive.google.com/open?id=1cbFTCX7_mOjzkS6FMEkgjmBN5nWyKsXL</v>
      </c>
      <c r="H6" s="25">
        <f>'Form Responses 1'!K:K</f>
        <v>45068</v>
      </c>
      <c r="I6" s="26">
        <f>'Form Responses 1'!L:L</f>
        <v>0.025</v>
      </c>
      <c r="J6" s="19" t="str">
        <f>'Form Responses 1'!F:F</f>
        <v>saveffer4@gmail.com</v>
      </c>
      <c r="K6" s="23">
        <f t="shared" si="1"/>
        <v>1</v>
      </c>
      <c r="L6" s="23">
        <f t="shared" si="2"/>
        <v>380</v>
      </c>
      <c r="M6" s="27" t="str">
        <f t="array" ref="M6">if(H6&lt;&gt;"",LEFT(H6,2),"")</f>
        <v>05</v>
      </c>
      <c r="N6" s="27" t="str">
        <f t="array" ref="N6">if(H6&lt;&gt;"",RIGHT(LEFT(H6,5),2),"")</f>
        <v>22</v>
      </c>
      <c r="O6" s="27" t="str">
        <f t="array" ref="O6">if(H6&lt;&gt;"",RIGHT(H6,4),"")</f>
        <v>2023</v>
      </c>
      <c r="P6" s="28">
        <f t="array" ref="P6">if(G6&lt;&gt;"",row(G6)-1,"")</f>
        <v>5</v>
      </c>
      <c r="Q6" s="19" t="str">
        <f t="shared" si="3"/>
        <v>20232205-5</v>
      </c>
      <c r="R6" s="11" t="s">
        <v>240</v>
      </c>
      <c r="S6" s="14" t="s">
        <v>241</v>
      </c>
      <c r="T6" s="29" t="str">
        <f>HYPERLINK("https://drive.google.com/file/d/1rLs3txnNvi4ypJlJbcvBP_IukenyKavr/view?usp=drivesdk","เซฟ")</f>
        <v>เซฟ</v>
      </c>
      <c r="U6" s="11" t="s">
        <v>242</v>
      </c>
      <c r="V6" s="11"/>
    </row>
    <row r="7">
      <c r="A7" s="19" t="str">
        <f>'Form Responses 1'!C:C</f>
        <v>ธีรภัทร์ สุขสโมสร</v>
      </c>
      <c r="B7" s="19" t="str">
        <f>'Form Responses 1'!D:D</f>
        <v>ปาย</v>
      </c>
      <c r="C7" s="19" t="str">
        <f>'Form Responses 1'!E:E</f>
        <v>0929303949</v>
      </c>
      <c r="D7" s="19" t="str">
        <f>'Form Responses 1'!G:G</f>
        <v>2XL</v>
      </c>
      <c r="E7" s="23">
        <f>'Form Responses 1'!H:H</f>
        <v>1</v>
      </c>
      <c r="F7" s="19" t="str">
        <f>'Form Responses 1'!I:I</f>
        <v>เอา</v>
      </c>
      <c r="G7" s="24" t="str">
        <f>'Form Responses 1'!J:J</f>
        <v>https://drive.google.com/open?id=1-r0Jz3PQ4ylg0UttsnK6efci6USKCBGI</v>
      </c>
      <c r="H7" s="25">
        <f>'Form Responses 1'!K:K</f>
        <v>45068</v>
      </c>
      <c r="I7" s="26">
        <f>'Form Responses 1'!L:L</f>
        <v>0.025</v>
      </c>
      <c r="J7" s="19" t="str">
        <f>'Form Responses 1'!F:F</f>
        <v>eiei00306@gmail.com</v>
      </c>
      <c r="K7" s="23">
        <f t="shared" si="1"/>
        <v>1</v>
      </c>
      <c r="L7" s="23">
        <f t="shared" si="2"/>
        <v>380</v>
      </c>
      <c r="M7" s="27" t="str">
        <f t="array" ref="M7">if(H7&lt;&gt;"",LEFT(H7,2),"")</f>
        <v>05</v>
      </c>
      <c r="N7" s="27" t="str">
        <f t="array" ref="N7">if(H7&lt;&gt;"",RIGHT(LEFT(H7,5),2),"")</f>
        <v>22</v>
      </c>
      <c r="O7" s="27" t="str">
        <f t="array" ref="O7">if(H7&lt;&gt;"",RIGHT(H7,4),"")</f>
        <v>2023</v>
      </c>
      <c r="P7" s="28">
        <f t="array" ref="P7">if(G7&lt;&gt;"",row(G7)-1,"")</f>
        <v>6</v>
      </c>
      <c r="Q7" s="19" t="str">
        <f t="shared" si="3"/>
        <v>20232205-6</v>
      </c>
      <c r="R7" s="11" t="s">
        <v>243</v>
      </c>
      <c r="S7" s="14" t="s">
        <v>244</v>
      </c>
      <c r="T7" s="29" t="str">
        <f>HYPERLINK("https://drive.google.com/file/d/1VEhte815TXG6vB6Fbwu1LR8axHat87vi/view?usp=drivesdk","ปาย")</f>
        <v>ปาย</v>
      </c>
      <c r="U7" s="11" t="s">
        <v>245</v>
      </c>
      <c r="V7" s="11"/>
    </row>
    <row r="8">
      <c r="A8" s="19" t="str">
        <f>'Form Responses 1'!C:C</f>
        <v>ชนกานต์ สิทธิแสงอำไพ</v>
      </c>
      <c r="B8" s="19" t="str">
        <f>'Form Responses 1'!D:D</f>
        <v>อิฐ</v>
      </c>
      <c r="C8" s="19" t="str">
        <f>'Form Responses 1'!E:E</f>
        <v>0984865515</v>
      </c>
      <c r="D8" s="19" t="str">
        <f>'Form Responses 1'!G:G</f>
        <v>XL</v>
      </c>
      <c r="E8" s="23">
        <f>'Form Responses 1'!H:H</f>
        <v>1</v>
      </c>
      <c r="F8" s="19" t="str">
        <f>'Form Responses 1'!I:I</f>
        <v>เอา</v>
      </c>
      <c r="G8" s="24" t="str">
        <f>'Form Responses 1'!J:J</f>
        <v>https://drive.google.com/open?id=1R4e4qHsKF28N4ek4jlqXSfvOOKR1qwdN</v>
      </c>
      <c r="H8" s="25">
        <f>'Form Responses 1'!K:K</f>
        <v>45068</v>
      </c>
      <c r="I8" s="26">
        <f>'Form Responses 1'!L:L</f>
        <v>0.5659722222</v>
      </c>
      <c r="J8" s="19" t="str">
        <f>'Form Responses 1'!F:F</f>
        <v>sittisangch@gmail.com</v>
      </c>
      <c r="K8" s="23">
        <f t="shared" si="1"/>
        <v>1</v>
      </c>
      <c r="L8" s="23">
        <f t="shared" si="2"/>
        <v>380</v>
      </c>
      <c r="M8" s="27" t="str">
        <f t="array" ref="M8">if(H8&lt;&gt;"",LEFT(H8,2),"")</f>
        <v>05</v>
      </c>
      <c r="N8" s="27" t="str">
        <f t="array" ref="N8">if(H8&lt;&gt;"",RIGHT(LEFT(H8,5),2),"")</f>
        <v>22</v>
      </c>
      <c r="O8" s="27" t="str">
        <f t="array" ref="O8">if(H8&lt;&gt;"",RIGHT(H8,4),"")</f>
        <v>2023</v>
      </c>
      <c r="P8" s="28">
        <f t="array" ref="P8">if(G8&lt;&gt;"",row(G8)-1,"")</f>
        <v>7</v>
      </c>
      <c r="Q8" s="19" t="str">
        <f t="shared" si="3"/>
        <v>20232205-7</v>
      </c>
      <c r="R8" s="11" t="s">
        <v>246</v>
      </c>
      <c r="S8" s="14" t="s">
        <v>247</v>
      </c>
      <c r="T8" s="29" t="str">
        <f>HYPERLINK("https://drive.google.com/file/d/1TyoOlgX2lFWnbj5U55suerfOLqfZ7Dwe/view?usp=drivesdk","อิฐ")</f>
        <v>อิฐ</v>
      </c>
      <c r="U8" s="11" t="s">
        <v>248</v>
      </c>
    </row>
    <row r="9">
      <c r="A9" s="19" t="str">
        <f>'Form Responses 1'!C:C</f>
        <v>ปฏิภาณ ดวงดาว</v>
      </c>
      <c r="B9" s="19" t="str">
        <f>'Form Responses 1'!D:D</f>
        <v>ปิ๊บ</v>
      </c>
      <c r="C9" s="19" t="str">
        <f>'Form Responses 1'!E:E</f>
        <v>0945573752</v>
      </c>
      <c r="D9" s="19" t="str">
        <f>'Form Responses 1'!G:G</f>
        <v>L</v>
      </c>
      <c r="E9" s="23">
        <f>'Form Responses 1'!H:H</f>
        <v>1</v>
      </c>
      <c r="F9" s="19" t="str">
        <f>'Form Responses 1'!I:I</f>
        <v>เอา</v>
      </c>
      <c r="G9" s="24" t="str">
        <f>'Form Responses 1'!J:J</f>
        <v>https://drive.google.com/open?id=14cj6zPis_Gs5YNqgYR8i5bkpem1WXPd3</v>
      </c>
      <c r="H9" s="25">
        <f>'Form Responses 1'!K:K</f>
        <v>45069</v>
      </c>
      <c r="I9" s="26">
        <f>'Form Responses 1'!L:L</f>
        <v>0.5131944444</v>
      </c>
      <c r="J9" s="19" t="str">
        <f>'Form Responses 1'!F:F</f>
        <v>ddpatipan@gmail.com</v>
      </c>
      <c r="K9" s="23">
        <f t="shared" si="1"/>
        <v>1</v>
      </c>
      <c r="L9" s="23">
        <f t="shared" si="2"/>
        <v>380</v>
      </c>
      <c r="M9" s="27" t="str">
        <f t="array" ref="M9">if(H9&lt;&gt;"",LEFT(H9,2),"")</f>
        <v>05</v>
      </c>
      <c r="N9" s="27" t="str">
        <f t="array" ref="N9">if(H9&lt;&gt;"",RIGHT(LEFT(H9,5),2),"")</f>
        <v>23</v>
      </c>
      <c r="O9" s="27" t="str">
        <f t="array" ref="O9">if(H9&lt;&gt;"",RIGHT(H9,4),"")</f>
        <v>2023</v>
      </c>
      <c r="P9" s="28">
        <f t="array" ref="P9">if(G9&lt;&gt;"",row(G9)-1,"")</f>
        <v>8</v>
      </c>
      <c r="Q9" s="19" t="str">
        <f t="shared" si="3"/>
        <v>20232305-8</v>
      </c>
      <c r="R9" s="11" t="s">
        <v>249</v>
      </c>
      <c r="S9" s="14" t="s">
        <v>250</v>
      </c>
      <c r="T9" s="29" t="str">
        <f>HYPERLINK("https://drive.google.com/file/d/1cevIKhSbhL4pyfJE4hJGHV-oGkckJ9A5/view?usp=drivesdk","ปิ๊บ")</f>
        <v>ปิ๊บ</v>
      </c>
      <c r="U9" s="11" t="s">
        <v>251</v>
      </c>
    </row>
    <row r="10">
      <c r="A10" s="19" t="str">
        <f>'Form Responses 1'!C:C</f>
        <v>จิรวัฒน์ พันธ์ขันธ์</v>
      </c>
      <c r="B10" s="19" t="str">
        <f>'Form Responses 1'!D:D</f>
        <v>บอส</v>
      </c>
      <c r="C10" s="19" t="str">
        <f>'Form Responses 1'!E:E</f>
        <v>0622245304</v>
      </c>
      <c r="D10" s="19" t="str">
        <f>'Form Responses 1'!G:G</f>
        <v>XL</v>
      </c>
      <c r="E10" s="23">
        <f>'Form Responses 1'!H:H</f>
        <v>1</v>
      </c>
      <c r="F10" s="19" t="str">
        <f>'Form Responses 1'!I:I</f>
        <v>เอา</v>
      </c>
      <c r="G10" s="24" t="str">
        <f>'Form Responses 1'!J:J</f>
        <v>https://drive.google.com/open?id=1r2UXoT7PHkrEc4iidhpFYmuf7PWf1wgT</v>
      </c>
      <c r="H10" s="25">
        <f>'Form Responses 1'!K:K</f>
        <v>45069</v>
      </c>
      <c r="I10" s="26">
        <f>'Form Responses 1'!L:L</f>
        <v>0.5138888889</v>
      </c>
      <c r="J10" s="19" t="str">
        <f>'Form Responses 1'!F:F</f>
        <v>boss.jilawat@gmail.com</v>
      </c>
      <c r="K10" s="23">
        <f t="shared" si="1"/>
        <v>1</v>
      </c>
      <c r="L10" s="23">
        <f t="shared" si="2"/>
        <v>380</v>
      </c>
      <c r="M10" s="27" t="str">
        <f t="array" ref="M10">if(H10&lt;&gt;"",LEFT(H10,2),"")</f>
        <v>05</v>
      </c>
      <c r="N10" s="27" t="str">
        <f t="array" ref="N10">if(H10&lt;&gt;"",RIGHT(LEFT(H10,5),2),"")</f>
        <v>23</v>
      </c>
      <c r="O10" s="27" t="str">
        <f t="array" ref="O10">if(H10&lt;&gt;"",RIGHT(H10,4),"")</f>
        <v>2023</v>
      </c>
      <c r="P10" s="28">
        <f t="array" ref="P10">if(G10&lt;&gt;"",row(G10)-1,"")</f>
        <v>9</v>
      </c>
      <c r="Q10" s="19" t="str">
        <f t="shared" si="3"/>
        <v>20232305-9</v>
      </c>
      <c r="R10" s="11" t="s">
        <v>252</v>
      </c>
      <c r="S10" s="14" t="s">
        <v>253</v>
      </c>
      <c r="T10" s="29" t="str">
        <f>HYPERLINK("https://drive.google.com/file/d/1tcLcthOa-HeQzscBN8t_1D19KRr6Lap7/view?usp=drivesdk","บอส")</f>
        <v>บอส</v>
      </c>
      <c r="U10" s="11" t="s">
        <v>254</v>
      </c>
    </row>
    <row r="11">
      <c r="A11" s="19" t="str">
        <f>'Form Responses 1'!C:C</f>
        <v>ลลิตา ร่มลำดวน</v>
      </c>
      <c r="B11" s="19" t="str">
        <f>'Form Responses 1'!D:D</f>
        <v>แอล</v>
      </c>
      <c r="C11" s="19" t="str">
        <f>'Form Responses 1'!E:E</f>
        <v>0625257857</v>
      </c>
      <c r="D11" s="19" t="str">
        <f>'Form Responses 1'!G:G</f>
        <v>XL</v>
      </c>
      <c r="E11" s="23">
        <f>'Form Responses 1'!H:H</f>
        <v>1</v>
      </c>
      <c r="F11" s="19" t="str">
        <f>'Form Responses 1'!I:I</f>
        <v>เอา</v>
      </c>
      <c r="G11" s="24" t="str">
        <f>'Form Responses 1'!J:J</f>
        <v>https://drive.google.com/open?id=1lNO7_nybjPCkwJiUAVujj8viKUU2-xrN</v>
      </c>
      <c r="H11" s="25">
        <f>'Form Responses 1'!K:K</f>
        <v>243396</v>
      </c>
      <c r="I11" s="26">
        <f>'Form Responses 1'!L:L</f>
        <v>0.5166666667</v>
      </c>
      <c r="J11" s="19" t="str">
        <f>'Form Responses 1'!F:F</f>
        <v>lalita110261@gmail.com</v>
      </c>
      <c r="K11" s="23">
        <f t="shared" si="1"/>
        <v>1</v>
      </c>
      <c r="L11" s="23">
        <f t="shared" si="2"/>
        <v>380</v>
      </c>
      <c r="M11" s="27" t="str">
        <f t="array" ref="M11">if(H11&lt;&gt;"",LEFT(H11,2),"")</f>
        <v>05</v>
      </c>
      <c r="N11" s="27" t="str">
        <f t="array" ref="N11">if(H11&lt;&gt;"",RIGHT(LEFT(H11,5),2),"")</f>
        <v>23</v>
      </c>
      <c r="O11" s="27" t="str">
        <f t="array" ref="O11">if(H11&lt;&gt;"",RIGHT(H11,4),"")</f>
        <v>2566</v>
      </c>
      <c r="P11" s="28">
        <f t="array" ref="P11">if(G11&lt;&gt;"",row(G11)-1,"")</f>
        <v>10</v>
      </c>
      <c r="Q11" s="19" t="str">
        <f t="shared" si="3"/>
        <v>25662305-10</v>
      </c>
      <c r="R11" s="11" t="s">
        <v>255</v>
      </c>
      <c r="S11" s="14" t="s">
        <v>256</v>
      </c>
      <c r="T11" s="29" t="str">
        <f>HYPERLINK("https://drive.google.com/file/d/1Bq4ZhoHcef2KHNeqHWBrdBmkO6C7j_Jl/view?usp=drivesdk","แอล")</f>
        <v>แอล</v>
      </c>
      <c r="U11" s="11" t="s">
        <v>257</v>
      </c>
    </row>
    <row r="12">
      <c r="A12" s="19" t="str">
        <f>'Form Responses 1'!C:C</f>
        <v>พิทวัส​ กิจ​มงคล​ชัย​</v>
      </c>
      <c r="B12" s="19" t="str">
        <f>'Form Responses 1'!D:D</f>
        <v>ลิ้ง</v>
      </c>
      <c r="C12" s="19" t="str">
        <f>'Form Responses 1'!E:E</f>
        <v>0642123178</v>
      </c>
      <c r="D12" s="19" t="str">
        <f>'Form Responses 1'!G:G</f>
        <v>L</v>
      </c>
      <c r="E12" s="23">
        <f>'Form Responses 1'!H:H</f>
        <v>1</v>
      </c>
      <c r="F12" s="19" t="str">
        <f>'Form Responses 1'!I:I</f>
        <v>ไม่เอา</v>
      </c>
      <c r="G12" s="24" t="str">
        <f>'Form Responses 1'!J:J</f>
        <v>https://drive.google.com/open?id=1n0E7sT7O2t-cvcza5lIfP2qbpHtvpwno</v>
      </c>
      <c r="H12" s="25">
        <f>'Form Responses 1'!K:K</f>
        <v>45069</v>
      </c>
      <c r="I12" s="26">
        <f>'Form Responses 1'!L:L</f>
        <v>0.5444444444</v>
      </c>
      <c r="J12" s="19" t="str">
        <f>'Form Responses 1'!F:F</f>
        <v>linkpittawat@gmail.com</v>
      </c>
      <c r="K12" s="23" t="str">
        <f t="shared" si="1"/>
        <v/>
      </c>
      <c r="L12" s="23">
        <f t="shared" si="2"/>
        <v>250</v>
      </c>
      <c r="M12" s="27" t="str">
        <f t="array" ref="M12">if(H12&lt;&gt;"",LEFT(H12,2),"")</f>
        <v>05</v>
      </c>
      <c r="N12" s="27" t="str">
        <f t="array" ref="N12">if(H12&lt;&gt;"",RIGHT(LEFT(H12,5),2),"")</f>
        <v>23</v>
      </c>
      <c r="O12" s="27" t="str">
        <f t="array" ref="O12">if(H12&lt;&gt;"",RIGHT(H12,4),"")</f>
        <v>2023</v>
      </c>
      <c r="P12" s="28">
        <f t="array" ref="P12">if(G12&lt;&gt;"",row(G12)-1,"")</f>
        <v>11</v>
      </c>
      <c r="Q12" s="19" t="str">
        <f t="shared" si="3"/>
        <v>20232305-11</v>
      </c>
      <c r="R12" s="11" t="s">
        <v>258</v>
      </c>
      <c r="S12" s="14" t="s">
        <v>259</v>
      </c>
      <c r="T12" s="29" t="str">
        <f>HYPERLINK("https://drive.google.com/file/d/194ut4G3Pn15Fv8gL-HBrsxbnYuHTadgg/view?usp=drivesdk","ลิ้ง")</f>
        <v>ลิ้ง</v>
      </c>
      <c r="U12" s="11" t="s">
        <v>260</v>
      </c>
    </row>
    <row r="13">
      <c r="A13" s="19" t="str">
        <f>'Form Responses 1'!C:C</f>
        <v>วีระพจน์ ชูชาติ</v>
      </c>
      <c r="B13" s="19" t="str">
        <f>'Form Responses 1'!D:D</f>
        <v>นุ๊ก</v>
      </c>
      <c r="C13" s="19" t="str">
        <f>'Form Responses 1'!E:E</f>
        <v>08779988408</v>
      </c>
      <c r="D13" s="19" t="str">
        <f>'Form Responses 1'!G:G</f>
        <v>3XL</v>
      </c>
      <c r="E13" s="23">
        <f>'Form Responses 1'!H:H</f>
        <v>1</v>
      </c>
      <c r="F13" s="19" t="str">
        <f>'Form Responses 1'!I:I</f>
        <v>เอา</v>
      </c>
      <c r="G13" s="24" t="str">
        <f>'Form Responses 1'!J:J</f>
        <v>https://drive.google.com/open?id=1XmUWyiU1zQz91F8sQ0AhYwZH4FWwzi59</v>
      </c>
      <c r="H13" s="25">
        <f>'Form Responses 1'!K:K</f>
        <v>44704</v>
      </c>
      <c r="I13" s="26">
        <f>'Form Responses 1'!L:L</f>
        <v>0.5895833333</v>
      </c>
      <c r="J13" s="19" t="str">
        <f>'Form Responses 1'!F:F</f>
        <v>zanookdeel@gmail.com</v>
      </c>
      <c r="K13" s="23">
        <f t="shared" si="1"/>
        <v>1</v>
      </c>
      <c r="L13" s="23">
        <f t="shared" si="2"/>
        <v>380</v>
      </c>
      <c r="M13" s="27" t="str">
        <f t="array" ref="M13">if(H13&lt;&gt;"",LEFT(H13,2),"")</f>
        <v>05</v>
      </c>
      <c r="N13" s="27" t="str">
        <f t="array" ref="N13">if(H13&lt;&gt;"",RIGHT(LEFT(H13,5),2),"")</f>
        <v>23</v>
      </c>
      <c r="O13" s="27" t="str">
        <f t="array" ref="O13">if(H13&lt;&gt;"",RIGHT(H13,4),"")</f>
        <v>2022</v>
      </c>
      <c r="P13" s="28">
        <f t="array" ref="P13">if(G13&lt;&gt;"",row(G13)-1,"")</f>
        <v>12</v>
      </c>
      <c r="Q13" s="19" t="str">
        <f t="shared" si="3"/>
        <v>20222305-12</v>
      </c>
      <c r="R13" s="11" t="s">
        <v>261</v>
      </c>
      <c r="S13" s="14" t="s">
        <v>262</v>
      </c>
      <c r="T13" s="29" t="str">
        <f>HYPERLINK("https://drive.google.com/file/d/1VZtSCqE-ZKGOJw5A-IG5IhLmEYvYBJZB/view?usp=drivesdk","นุ๊ก")</f>
        <v>นุ๊ก</v>
      </c>
      <c r="U13" s="11" t="s">
        <v>263</v>
      </c>
    </row>
    <row r="14">
      <c r="A14" s="19" t="str">
        <f>'Form Responses 1'!C:C</f>
        <v>นางสาวชไมพร พรมราศรี</v>
      </c>
      <c r="B14" s="19" t="str">
        <f>'Form Responses 1'!D:D</f>
        <v>อ้อน</v>
      </c>
      <c r="C14" s="19" t="str">
        <f>'Form Responses 1'!E:E</f>
        <v>0907379033</v>
      </c>
      <c r="D14" s="19" t="str">
        <f>'Form Responses 1'!G:G</f>
        <v>L</v>
      </c>
      <c r="E14" s="23">
        <f>'Form Responses 1'!H:H</f>
        <v>1</v>
      </c>
      <c r="F14" s="19" t="str">
        <f>'Form Responses 1'!I:I</f>
        <v>ไม่เอา</v>
      </c>
      <c r="G14" s="24" t="str">
        <f>'Form Responses 1'!J:J</f>
        <v>https://drive.google.com/open?id=1QXYtupwC1gpknWU8n7H7oHHCuEqInKqc</v>
      </c>
      <c r="H14" s="25">
        <f>'Form Responses 1'!K:K</f>
        <v>243396</v>
      </c>
      <c r="I14" s="26">
        <f>'Form Responses 1'!L:L</f>
        <v>0.6</v>
      </c>
      <c r="J14" s="19" t="str">
        <f>'Form Responses 1'!F:F</f>
        <v>chamai.rasri@gmail.com</v>
      </c>
      <c r="K14" s="23" t="str">
        <f t="shared" si="1"/>
        <v/>
      </c>
      <c r="L14" s="23">
        <f t="shared" si="2"/>
        <v>250</v>
      </c>
      <c r="M14" s="27" t="str">
        <f t="array" ref="M14">if(H14&lt;&gt;"",LEFT(H14,2),"")</f>
        <v>05</v>
      </c>
      <c r="N14" s="27" t="str">
        <f t="array" ref="N14">if(H14&lt;&gt;"",RIGHT(LEFT(H14,5),2),"")</f>
        <v>23</v>
      </c>
      <c r="O14" s="27" t="str">
        <f t="array" ref="O14">if(H14&lt;&gt;"",RIGHT(H14,4),"")</f>
        <v>2566</v>
      </c>
      <c r="P14" s="28">
        <f t="array" ref="P14">if(G14&lt;&gt;"",row(G14)-1,"")</f>
        <v>13</v>
      </c>
      <c r="Q14" s="19" t="str">
        <f t="shared" si="3"/>
        <v>25662305-13</v>
      </c>
      <c r="R14" s="11" t="s">
        <v>264</v>
      </c>
      <c r="S14" s="14" t="s">
        <v>265</v>
      </c>
      <c r="T14" s="29" t="str">
        <f>HYPERLINK("https://drive.google.com/file/d/1T3CGqFPn34hXranfFZsknqsoIkhW_Ls4/view?usp=drivesdk","อ้อน")</f>
        <v>อ้อน</v>
      </c>
      <c r="U14" s="11" t="s">
        <v>266</v>
      </c>
    </row>
    <row r="15">
      <c r="A15" s="19" t="str">
        <f>'Form Responses 1'!C:C</f>
        <v>นายทองแท้ ศิริมาก</v>
      </c>
      <c r="B15" s="19" t="str">
        <f>'Form Responses 1'!D:D</f>
        <v>ท๊อป</v>
      </c>
      <c r="C15" s="19" t="str">
        <f>'Form Responses 1'!E:E</f>
        <v>0982843051</v>
      </c>
      <c r="D15" s="19" t="str">
        <f>'Form Responses 1'!G:G</f>
        <v>XL</v>
      </c>
      <c r="E15" s="23">
        <f>'Form Responses 1'!H:H</f>
        <v>1</v>
      </c>
      <c r="F15" s="19" t="str">
        <f>'Form Responses 1'!I:I</f>
        <v>เอา</v>
      </c>
      <c r="G15" s="24" t="str">
        <f>'Form Responses 1'!J:J</f>
        <v>https://drive.google.com/open?id=1dUQJTcolYq1ndy4Hq4cz06j8T6cmmKTR</v>
      </c>
      <c r="H15" s="25">
        <f>'Form Responses 1'!K:K</f>
        <v>45069</v>
      </c>
      <c r="I15" s="26">
        <f>'Form Responses 1'!L:L</f>
        <v>0.6194444444</v>
      </c>
      <c r="J15" s="19" t="str">
        <f>'Form Responses 1'!F:F</f>
        <v>65015057@kmitl.ac.th</v>
      </c>
      <c r="K15" s="23">
        <f t="shared" si="1"/>
        <v>1</v>
      </c>
      <c r="L15" s="23">
        <f t="shared" si="2"/>
        <v>380</v>
      </c>
      <c r="M15" s="27" t="str">
        <f t="array" ref="M15">if(H15&lt;&gt;"",LEFT(H15,2),"")</f>
        <v>05</v>
      </c>
      <c r="N15" s="27" t="str">
        <f t="array" ref="N15">if(H15&lt;&gt;"",RIGHT(LEFT(H15,5),2),"")</f>
        <v>23</v>
      </c>
      <c r="O15" s="27" t="str">
        <f t="array" ref="O15">if(H15&lt;&gt;"",RIGHT(H15,4),"")</f>
        <v>2023</v>
      </c>
      <c r="P15" s="28">
        <f t="array" ref="P15">if(G15&lt;&gt;"",row(G15)-1,"")</f>
        <v>14</v>
      </c>
      <c r="Q15" s="19" t="str">
        <f t="shared" si="3"/>
        <v>20232305-14</v>
      </c>
      <c r="R15" s="11" t="s">
        <v>267</v>
      </c>
      <c r="S15" s="14" t="s">
        <v>268</v>
      </c>
      <c r="T15" s="29" t="str">
        <f>HYPERLINK("https://drive.google.com/file/d/1ufb8fdP6nfgEwxhT_lIgvY-udR2Sji_0/view?usp=drivesdk","ท๊อป")</f>
        <v>ท๊อป</v>
      </c>
      <c r="U15" s="11" t="s">
        <v>269</v>
      </c>
    </row>
    <row r="16">
      <c r="A16" s="19" t="str">
        <f>'Form Responses 1'!C:C</f>
        <v>ชนากานต์ ซื้อสุวรรณ</v>
      </c>
      <c r="B16" s="19" t="str">
        <f>'Form Responses 1'!D:D</f>
        <v>เมษา</v>
      </c>
      <c r="C16" s="19" t="str">
        <f>'Form Responses 1'!E:E</f>
        <v>0982803546</v>
      </c>
      <c r="D16" s="19" t="str">
        <f>'Form Responses 1'!G:G</f>
        <v>M</v>
      </c>
      <c r="E16" s="23">
        <f>'Form Responses 1'!H:H</f>
        <v>1</v>
      </c>
      <c r="F16" s="19" t="str">
        <f>'Form Responses 1'!I:I</f>
        <v>เอา</v>
      </c>
      <c r="G16" s="24" t="str">
        <f>'Form Responses 1'!J:J</f>
        <v>https://drive.google.com/open?id=1yWebRcs3QiQa3TlocSdPBcwcGagRNtRQ</v>
      </c>
      <c r="H16" s="25">
        <f>'Form Responses 1'!K:K</f>
        <v>45070</v>
      </c>
      <c r="I16" s="26">
        <f>'Form Responses 1'!L:L</f>
        <v>0.2944444444</v>
      </c>
      <c r="J16" s="19" t="str">
        <f>'Form Responses 1'!F:F</f>
        <v>chalisa0505@gmail.com</v>
      </c>
      <c r="K16" s="23">
        <f t="shared" si="1"/>
        <v>1</v>
      </c>
      <c r="L16" s="23">
        <f t="shared" si="2"/>
        <v>380</v>
      </c>
      <c r="M16" s="27" t="str">
        <f t="array" ref="M16">if(H16&lt;&gt;"",LEFT(H16,2),"")</f>
        <v>05</v>
      </c>
      <c r="N16" s="27" t="str">
        <f t="array" ref="N16">if(H16&lt;&gt;"",RIGHT(LEFT(H16,5),2),"")</f>
        <v>24</v>
      </c>
      <c r="O16" s="27" t="str">
        <f t="array" ref="O16">if(H16&lt;&gt;"",RIGHT(H16,4),"")</f>
        <v>2023</v>
      </c>
      <c r="P16" s="28">
        <f t="array" ref="P16">if(G16&lt;&gt;"",row(G16)-1,"")</f>
        <v>15</v>
      </c>
      <c r="Q16" s="19" t="str">
        <f t="shared" si="3"/>
        <v>20232405-15</v>
      </c>
      <c r="R16" s="11" t="s">
        <v>270</v>
      </c>
      <c r="S16" s="14" t="s">
        <v>271</v>
      </c>
      <c r="T16" s="29" t="str">
        <f>HYPERLINK("https://drive.google.com/file/d/1HhZdZcBkisdcqnCFAyj00h6AHQTQdKFl/view?usp=drivesdk","เมษา")</f>
        <v>เมษา</v>
      </c>
      <c r="U16" s="11" t="s">
        <v>272</v>
      </c>
    </row>
    <row r="17">
      <c r="A17" s="19" t="str">
        <f>'Form Responses 1'!C:C</f>
        <v>สุรพัศ อาญาเมือง</v>
      </c>
      <c r="B17" s="19" t="str">
        <f>'Form Responses 1'!D:D</f>
        <v>พีพี</v>
      </c>
      <c r="C17" s="19" t="str">
        <f>'Form Responses 1'!E:E</f>
        <v>0632453425</v>
      </c>
      <c r="D17" s="19" t="str">
        <f>'Form Responses 1'!G:G</f>
        <v>L</v>
      </c>
      <c r="E17" s="23">
        <f>'Form Responses 1'!H:H</f>
        <v>1</v>
      </c>
      <c r="F17" s="19" t="str">
        <f>'Form Responses 1'!I:I</f>
        <v>ไม่เอา</v>
      </c>
      <c r="G17" s="24" t="str">
        <f>'Form Responses 1'!J:J</f>
        <v>https://drive.google.com/open?id=1uhUjC1ImbzKWh2Q-as-JJO1S3iztaCkE</v>
      </c>
      <c r="H17" s="25">
        <f>'Form Responses 1'!K:K</f>
        <v>45070</v>
      </c>
      <c r="I17" s="26">
        <f>'Form Responses 1'!L:L</f>
        <v>0.7902777778</v>
      </c>
      <c r="J17" s="19" t="str">
        <f>'Form Responses 1'!F:F</f>
        <v>surapatpp@gmail.com</v>
      </c>
      <c r="K17" s="23" t="str">
        <f t="shared" si="1"/>
        <v/>
      </c>
      <c r="L17" s="23">
        <f t="shared" si="2"/>
        <v>250</v>
      </c>
      <c r="M17" s="27" t="str">
        <f t="array" ref="M17">if(H17&lt;&gt;"",LEFT(H17,2),"")</f>
        <v>05</v>
      </c>
      <c r="N17" s="27" t="str">
        <f t="array" ref="N17">if(H17&lt;&gt;"",RIGHT(LEFT(H17,5),2),"")</f>
        <v>24</v>
      </c>
      <c r="O17" s="27" t="str">
        <f t="array" ref="O17">if(H17&lt;&gt;"",RIGHT(H17,4),"")</f>
        <v>2023</v>
      </c>
      <c r="P17" s="28">
        <f t="array" ref="P17">if(G17&lt;&gt;"",row(G17)-1,"")</f>
        <v>16</v>
      </c>
      <c r="Q17" s="19" t="str">
        <f t="shared" si="3"/>
        <v>20232405-16</v>
      </c>
      <c r="R17" s="11" t="s">
        <v>273</v>
      </c>
      <c r="S17" s="14" t="s">
        <v>274</v>
      </c>
      <c r="T17" s="29" t="str">
        <f>HYPERLINK("https://drive.google.com/file/d/1gNf4ADEPHZ-6RxNYvFOn-DcO6hgksz9W/view?usp=drivesdk","พีพี")</f>
        <v>พีพี</v>
      </c>
      <c r="U17" s="11" t="s">
        <v>275</v>
      </c>
    </row>
    <row r="18">
      <c r="A18" s="19" t="str">
        <f>'Form Responses 1'!C:C</f>
        <v>นายณรงค์ฤทธิ์  ขจีจิตร</v>
      </c>
      <c r="B18" s="19" t="str">
        <f>'Form Responses 1'!D:D</f>
        <v>ไก่กุ๊กๆ</v>
      </c>
      <c r="C18" s="19" t="str">
        <f>'Form Responses 1'!E:E</f>
        <v>0620538988</v>
      </c>
      <c r="D18" s="19" t="str">
        <f>'Form Responses 1'!G:G</f>
        <v>M</v>
      </c>
      <c r="E18" s="23">
        <f>'Form Responses 1'!H:H</f>
        <v>1</v>
      </c>
      <c r="F18" s="19" t="str">
        <f>'Form Responses 1'!I:I</f>
        <v>ไม่เอา</v>
      </c>
      <c r="G18" s="24" t="str">
        <f>'Form Responses 1'!J:J</f>
        <v>https://drive.google.com/open?id=1jHgpp_UqYqNBEpjMIW-zfqHPlm-8xnSQ</v>
      </c>
      <c r="H18" s="25">
        <f>'Form Responses 1'!K:K</f>
        <v>243398</v>
      </c>
      <c r="I18" s="26">
        <f>'Form Responses 1'!L:L</f>
        <v>0.7993055556</v>
      </c>
      <c r="J18" s="19" t="str">
        <f>'Form Responses 1'!F:F</f>
        <v>narongrit133@gmail.com</v>
      </c>
      <c r="K18" s="23" t="str">
        <f t="shared" si="1"/>
        <v/>
      </c>
      <c r="L18" s="23">
        <f t="shared" si="2"/>
        <v>250</v>
      </c>
      <c r="M18" s="27" t="str">
        <f t="array" ref="M18">if(H18&lt;&gt;"",LEFT(H18,2),"")</f>
        <v>05</v>
      </c>
      <c r="N18" s="27" t="str">
        <f t="array" ref="N18">if(H18&lt;&gt;"",RIGHT(LEFT(H18,5),2),"")</f>
        <v>25</v>
      </c>
      <c r="O18" s="27" t="str">
        <f t="array" ref="O18">if(H18&lt;&gt;"",RIGHT(H18,4),"")</f>
        <v>2566</v>
      </c>
      <c r="P18" s="28">
        <f t="array" ref="P18">if(G18&lt;&gt;"",row(G18)-1,"")</f>
        <v>17</v>
      </c>
      <c r="Q18" s="19" t="str">
        <f t="shared" si="3"/>
        <v>25662505-17</v>
      </c>
      <c r="R18" s="11" t="s">
        <v>276</v>
      </c>
      <c r="S18" s="14" t="s">
        <v>277</v>
      </c>
      <c r="T18" s="29" t="str">
        <f>HYPERLINK("https://drive.google.com/file/d/1I06oLt7usn9FVOIGCPWD95I1FFcERWfG/view?usp=drivesdk","ไก่กุ๊กๆ")</f>
        <v>ไก่กุ๊กๆ</v>
      </c>
      <c r="U18" s="11" t="s">
        <v>278</v>
      </c>
    </row>
    <row r="19">
      <c r="A19" s="19" t="str">
        <f>'Form Responses 1'!C:C</f>
        <v>นายพฤฒินันท์ ลิ้มเลิศวารี</v>
      </c>
      <c r="B19" s="19" t="str">
        <f>'Form Responses 1'!D:D</f>
        <v>อิ๊งค์</v>
      </c>
      <c r="C19" s="19" t="str">
        <f>'Form Responses 1'!E:E</f>
        <v>0996291914</v>
      </c>
      <c r="D19" s="19" t="str">
        <f>'Form Responses 1'!G:G</f>
        <v>XL</v>
      </c>
      <c r="E19" s="23">
        <f>'Form Responses 1'!H:H</f>
        <v>1</v>
      </c>
      <c r="F19" s="19" t="str">
        <f>'Form Responses 1'!I:I</f>
        <v>เอา</v>
      </c>
      <c r="G19" s="24" t="str">
        <f>'Form Responses 1'!J:J</f>
        <v>https://drive.google.com/open?id=1JRLv4YnR0m5Qz2TOMpoiI8xBlsL8WFdI</v>
      </c>
      <c r="H19" s="25">
        <f>'Form Responses 1'!K:K</f>
        <v>45071</v>
      </c>
      <c r="I19" s="26">
        <f>'Form Responses 1'!L:L</f>
        <v>0.8895833333</v>
      </c>
      <c r="J19" s="19" t="str">
        <f>'Form Responses 1'!F:F</f>
        <v>legazink@gmail.com</v>
      </c>
      <c r="K19" s="23">
        <f t="shared" si="1"/>
        <v>1</v>
      </c>
      <c r="L19" s="23">
        <f t="shared" si="2"/>
        <v>380</v>
      </c>
      <c r="M19" s="27" t="str">
        <f t="array" ref="M19">if(H19&lt;&gt;"",LEFT(H19,2),"")</f>
        <v>05</v>
      </c>
      <c r="N19" s="27" t="str">
        <f t="array" ref="N19">if(H19&lt;&gt;"",RIGHT(LEFT(H19,5),2),"")</f>
        <v>25</v>
      </c>
      <c r="O19" s="27" t="str">
        <f t="array" ref="O19">if(H19&lt;&gt;"",RIGHT(H19,4),"")</f>
        <v>2023</v>
      </c>
      <c r="P19" s="28">
        <f t="array" ref="P19">if(G19&lt;&gt;"",row(G19)-1,"")</f>
        <v>18</v>
      </c>
      <c r="Q19" s="19" t="str">
        <f t="shared" si="3"/>
        <v>20232505-18</v>
      </c>
      <c r="R19" s="11" t="s">
        <v>279</v>
      </c>
      <c r="S19" s="14" t="s">
        <v>280</v>
      </c>
      <c r="T19" s="29" t="str">
        <f>HYPERLINK("https://drive.google.com/file/d/1pVLXcXkt3M0Sz8JOheq8zIvwnddoZLJD/view?usp=drivesdk","อิ๊งค์")</f>
        <v>อิ๊งค์</v>
      </c>
      <c r="U19" s="11" t="s">
        <v>281</v>
      </c>
    </row>
    <row r="20">
      <c r="A20" s="19" t="str">
        <f>'Form Responses 1'!C:C</f>
        <v>นายนนทวัช ผ่องศรีนวล</v>
      </c>
      <c r="B20" s="19" t="str">
        <f>'Form Responses 1'!D:D</f>
        <v>ไอซ์</v>
      </c>
      <c r="C20" s="19" t="str">
        <f>'Form Responses 1'!E:E</f>
        <v>0946025335</v>
      </c>
      <c r="D20" s="19" t="str">
        <f>'Form Responses 1'!G:G</f>
        <v>XL</v>
      </c>
      <c r="E20" s="23">
        <f>'Form Responses 1'!H:H</f>
        <v>1</v>
      </c>
      <c r="F20" s="19" t="str">
        <f>'Form Responses 1'!I:I</f>
        <v>ไม่เอา</v>
      </c>
      <c r="G20" s="24" t="str">
        <f>'Form Responses 1'!J:J</f>
        <v>https://drive.google.com/open?id=1LFbYhObxu8WSB-_zYrK_Y2SvNte70yl9</v>
      </c>
      <c r="H20" s="25">
        <f>'Form Responses 1'!K:K</f>
        <v>45071</v>
      </c>
      <c r="I20" s="26">
        <f>'Form Responses 1'!L:L</f>
        <v>0.9069444444</v>
      </c>
      <c r="J20" s="19" t="str">
        <f>'Form Responses 1'!F:F</f>
        <v>icementel.11@gmail.com</v>
      </c>
      <c r="K20" s="23" t="str">
        <f t="shared" si="1"/>
        <v/>
      </c>
      <c r="L20" s="23">
        <f t="shared" si="2"/>
        <v>250</v>
      </c>
      <c r="M20" s="27" t="str">
        <f t="array" ref="M20">if(H20&lt;&gt;"",LEFT(H20,2),"")</f>
        <v>05</v>
      </c>
      <c r="N20" s="27" t="str">
        <f t="array" ref="N20">if(H20&lt;&gt;"",RIGHT(LEFT(H20,5),2),"")</f>
        <v>25</v>
      </c>
      <c r="O20" s="27" t="str">
        <f t="array" ref="O20">if(H20&lt;&gt;"",RIGHT(H20,4),"")</f>
        <v>2023</v>
      </c>
      <c r="P20" s="28">
        <f t="array" ref="P20">if(G20&lt;&gt;"",row(G20)-1,"")</f>
        <v>19</v>
      </c>
      <c r="Q20" s="19" t="str">
        <f t="shared" si="3"/>
        <v>20232505-19</v>
      </c>
      <c r="R20" s="11" t="s">
        <v>282</v>
      </c>
      <c r="S20" s="14" t="s">
        <v>283</v>
      </c>
      <c r="T20" s="29" t="str">
        <f>HYPERLINK("https://drive.google.com/file/d/11TvTMsusnC7ZBJbEloLkpb5UcpFJ5fpn/view?usp=drivesdk","ไอซ์")</f>
        <v>ไอซ์</v>
      </c>
      <c r="U20" s="11" t="s">
        <v>284</v>
      </c>
    </row>
    <row r="21">
      <c r="A21" s="19" t="str">
        <f>'Form Responses 1'!C:C</f>
        <v>สราวุฒิ เชษฐสิงห์</v>
      </c>
      <c r="B21" s="19" t="str">
        <f>'Form Responses 1'!D:D</f>
        <v>ดรีม</v>
      </c>
      <c r="C21" s="19" t="str">
        <f>'Form Responses 1'!E:E</f>
        <v>0634215062</v>
      </c>
      <c r="D21" s="19" t="str">
        <f>'Form Responses 1'!G:G</f>
        <v>L</v>
      </c>
      <c r="E21" s="23">
        <f>'Form Responses 1'!H:H</f>
        <v>1</v>
      </c>
      <c r="F21" s="19" t="str">
        <f>'Form Responses 1'!I:I</f>
        <v>ไม่เอา</v>
      </c>
      <c r="G21" s="24" t="str">
        <f>'Form Responses 1'!J:J</f>
        <v>https://drive.google.com/open?id=1_LOLDzwl2N23nDZYAB7q_NN5pbP2J0dj</v>
      </c>
      <c r="H21" s="25">
        <f>'Form Responses 1'!K:K</f>
        <v>243399</v>
      </c>
      <c r="I21" s="26">
        <f>'Form Responses 1'!L:L</f>
        <v>0.49375</v>
      </c>
      <c r="J21" s="19" t="str">
        <f>'Form Responses 1'!F:F</f>
        <v>dreamzallsi@gmail.com</v>
      </c>
      <c r="K21" s="23" t="str">
        <f t="shared" si="1"/>
        <v/>
      </c>
      <c r="L21" s="23">
        <f t="shared" si="2"/>
        <v>250</v>
      </c>
      <c r="M21" s="27" t="str">
        <f t="array" ref="M21">if(H21&lt;&gt;"",LEFT(H21,2),"")</f>
        <v>05</v>
      </c>
      <c r="N21" s="27" t="str">
        <f t="array" ref="N21">if(H21&lt;&gt;"",RIGHT(LEFT(H21,5),2),"")</f>
        <v>26</v>
      </c>
      <c r="O21" s="27" t="str">
        <f t="array" ref="O21">if(H21&lt;&gt;"",RIGHT(H21,4),"")</f>
        <v>2566</v>
      </c>
      <c r="P21" s="28">
        <f t="array" ref="P21">if(G21&lt;&gt;"",row(G21)-1,"")</f>
        <v>20</v>
      </c>
      <c r="Q21" s="19" t="str">
        <f t="shared" si="3"/>
        <v>25662605-20</v>
      </c>
      <c r="R21" s="11" t="s">
        <v>285</v>
      </c>
      <c r="S21" s="14" t="s">
        <v>286</v>
      </c>
      <c r="T21" s="29" t="str">
        <f>HYPERLINK("https://drive.google.com/file/d/11JsB3GF9xFLCPD4Q8dklLJL3nNz87d6y/view?usp=drivesdk","ดรีม")</f>
        <v>ดรีม</v>
      </c>
      <c r="U21" s="11" t="s">
        <v>287</v>
      </c>
    </row>
    <row r="22">
      <c r="A22" s="19" t="str">
        <f>'Form Responses 1'!C:C</f>
        <v>นายอภิวิชญ์ สมเพ็ชร</v>
      </c>
      <c r="B22" s="19" t="str">
        <f>'Form Responses 1'!D:D</f>
        <v>บุ๊ค</v>
      </c>
      <c r="C22" s="19" t="str">
        <f>'Form Responses 1'!E:E</f>
        <v>0902456073</v>
      </c>
      <c r="D22" s="19" t="str">
        <f>'Form Responses 1'!G:G</f>
        <v>M</v>
      </c>
      <c r="E22" s="23">
        <f>'Form Responses 1'!H:H</f>
        <v>1</v>
      </c>
      <c r="F22" s="19" t="str">
        <f>'Form Responses 1'!I:I</f>
        <v>เอา</v>
      </c>
      <c r="G22" s="24" t="str">
        <f>'Form Responses 1'!J:J</f>
        <v>https://drive.google.com/open?id=1BpL32qkv52PbkN-g7StQpz-LKN4tpV5H</v>
      </c>
      <c r="H22" s="25">
        <f>'Form Responses 1'!K:K</f>
        <v>45072</v>
      </c>
      <c r="I22" s="26">
        <f>'Form Responses 1'!L:L</f>
        <v>0.6895833333</v>
      </c>
      <c r="J22" s="19" t="str">
        <f>'Form Responses 1'!F:F</f>
        <v>aphiwitsomphet@gmail.com</v>
      </c>
      <c r="K22" s="23">
        <f t="shared" si="1"/>
        <v>1</v>
      </c>
      <c r="L22" s="23">
        <f t="shared" si="2"/>
        <v>380</v>
      </c>
      <c r="M22" s="27" t="str">
        <f t="array" ref="M22">if(H22&lt;&gt;"",LEFT(H22,2),"")</f>
        <v>05</v>
      </c>
      <c r="N22" s="27" t="str">
        <f t="array" ref="N22">if(H22&lt;&gt;"",RIGHT(LEFT(H22,5),2),"")</f>
        <v>26</v>
      </c>
      <c r="O22" s="27" t="str">
        <f t="array" ref="O22">if(H22&lt;&gt;"",RIGHT(H22,4),"")</f>
        <v>2023</v>
      </c>
      <c r="P22" s="28">
        <f t="array" ref="P22">if(G22&lt;&gt;"",row(G22)-1,"")</f>
        <v>21</v>
      </c>
      <c r="Q22" s="19" t="str">
        <f t="shared" si="3"/>
        <v>20232605-21</v>
      </c>
      <c r="R22" s="11" t="s">
        <v>288</v>
      </c>
      <c r="S22" s="14" t="s">
        <v>289</v>
      </c>
      <c r="T22" s="29" t="str">
        <f>HYPERLINK("https://drive.google.com/file/d/1R5VfBUuWZjEO6UB10PLKWV3SPjbCJgYO/view?usp=drivesdk","บุ๊ค")</f>
        <v>บุ๊ค</v>
      </c>
      <c r="U22" s="11" t="s">
        <v>290</v>
      </c>
    </row>
    <row r="23">
      <c r="A23" s="19" t="str">
        <f>'Form Responses 1'!C:C</f>
        <v>วีระพจน์ ชูชาติ</v>
      </c>
      <c r="B23" s="19" t="str">
        <f>'Form Responses 1'!D:D</f>
        <v>นุ๊ก</v>
      </c>
      <c r="C23" s="19" t="str">
        <f>'Form Responses 1'!E:E</f>
        <v>0879988408</v>
      </c>
      <c r="D23" s="19" t="str">
        <f>'Form Responses 1'!G:G</f>
        <v>M</v>
      </c>
      <c r="E23" s="23">
        <f>'Form Responses 1'!H:H</f>
        <v>1</v>
      </c>
      <c r="F23" s="19" t="str">
        <f>'Form Responses 1'!I:I</f>
        <v>ไม่เอา</v>
      </c>
      <c r="G23" s="24" t="str">
        <f>'Form Responses 1'!J:J</f>
        <v>https://drive.google.com/open?id=1H6Q835aTq5iKQjIEL25_ixsAOah5xgxG</v>
      </c>
      <c r="H23" s="25">
        <f>'Form Responses 1'!K:K</f>
        <v>45072</v>
      </c>
      <c r="I23" s="26">
        <f>'Form Responses 1'!L:L</f>
        <v>0.9423611111</v>
      </c>
      <c r="J23" s="19" t="str">
        <f>'Form Responses 1'!F:F</f>
        <v>zanookdeel@gmail.com</v>
      </c>
      <c r="K23" s="23" t="str">
        <f t="shared" si="1"/>
        <v/>
      </c>
      <c r="L23" s="23">
        <f t="shared" si="2"/>
        <v>250</v>
      </c>
      <c r="M23" s="27" t="str">
        <f t="array" ref="M23">if(H23&lt;&gt;"",LEFT(H23,2),"")</f>
        <v>05</v>
      </c>
      <c r="N23" s="27" t="str">
        <f t="array" ref="N23">if(H23&lt;&gt;"",RIGHT(LEFT(H23,5),2),"")</f>
        <v>26</v>
      </c>
      <c r="O23" s="27" t="str">
        <f t="array" ref="O23">if(H23&lt;&gt;"",RIGHT(H23,4),"")</f>
        <v>2023</v>
      </c>
      <c r="P23" s="28">
        <f t="array" ref="P23">if(G23&lt;&gt;"",row(G23)-1,"")</f>
        <v>22</v>
      </c>
      <c r="Q23" s="19" t="str">
        <f t="shared" si="3"/>
        <v>20232605-22</v>
      </c>
      <c r="R23" s="11" t="s">
        <v>291</v>
      </c>
      <c r="S23" s="14" t="s">
        <v>292</v>
      </c>
      <c r="T23" s="29" t="str">
        <f>HYPERLINK("https://drive.google.com/file/d/1jp5oOCal087nipYqqxsdclZnm01gqlFJ/view?usp=drivesdk","นุ๊ก")</f>
        <v>นุ๊ก</v>
      </c>
      <c r="U23" s="11" t="s">
        <v>293</v>
      </c>
    </row>
    <row r="24">
      <c r="A24" s="19" t="str">
        <f>'Form Responses 1'!C:C</f>
        <v>ธีรพล นักรบ</v>
      </c>
      <c r="B24" s="19" t="str">
        <f>'Form Responses 1'!D:D</f>
        <v>ดาวเหนือ</v>
      </c>
      <c r="C24" s="19" t="str">
        <f>'Form Responses 1'!E:E</f>
        <v>0984645087</v>
      </c>
      <c r="D24" s="19" t="str">
        <f>'Form Responses 1'!G:G</f>
        <v>XL</v>
      </c>
      <c r="E24" s="23">
        <f>'Form Responses 1'!H:H</f>
        <v>1</v>
      </c>
      <c r="F24" s="19" t="str">
        <f>'Form Responses 1'!I:I</f>
        <v>เอา</v>
      </c>
      <c r="G24" s="24" t="str">
        <f>'Form Responses 1'!J:J</f>
        <v>https://drive.google.com/open?id=1XXKJXF5t9bt7hMrHY-e82lvSVPVHq7qn</v>
      </c>
      <c r="H24" s="25">
        <f>'Form Responses 1'!K:K</f>
        <v>45075</v>
      </c>
      <c r="I24" s="26">
        <f>'Form Responses 1'!L:L</f>
        <v>0.40625</v>
      </c>
      <c r="J24" s="19" t="str">
        <f>'Form Responses 1'!F:F</f>
        <v>Downuea.snz@gmail.com</v>
      </c>
      <c r="K24" s="23">
        <f t="shared" si="1"/>
        <v>1</v>
      </c>
      <c r="L24" s="23">
        <f t="shared" si="2"/>
        <v>380</v>
      </c>
      <c r="M24" s="27" t="str">
        <f t="array" ref="M24">if(H24&lt;&gt;"",LEFT(H24,2),"")</f>
        <v>05</v>
      </c>
      <c r="N24" s="27" t="str">
        <f t="array" ref="N24">if(H24&lt;&gt;"",RIGHT(LEFT(H24,5),2),"")</f>
        <v>29</v>
      </c>
      <c r="O24" s="27" t="str">
        <f t="array" ref="O24">if(H24&lt;&gt;"",RIGHT(H24,4),"")</f>
        <v>2023</v>
      </c>
      <c r="P24" s="28">
        <f t="array" ref="P24">if(G24&lt;&gt;"",row(G24)-1,"")</f>
        <v>23</v>
      </c>
      <c r="Q24" s="19" t="str">
        <f t="shared" si="3"/>
        <v>20232905-23</v>
      </c>
      <c r="R24" s="11" t="s">
        <v>294</v>
      </c>
      <c r="S24" s="14" t="s">
        <v>295</v>
      </c>
      <c r="T24" s="29" t="str">
        <f>HYPERLINK("https://drive.google.com/file/d/1n4KvV2YuwU6ItpGIFKScWdDHPpFTR5LM/view?usp=drivesdk","ดาวเหนือ")</f>
        <v>ดาวเหนือ</v>
      </c>
      <c r="U24" s="11" t="s">
        <v>296</v>
      </c>
    </row>
    <row r="25">
      <c r="A25" s="19" t="str">
        <f>'Form Responses 1'!C:C</f>
        <v>พสิษฐ์ ปิติตังเจริญ</v>
      </c>
      <c r="B25" s="19" t="str">
        <f>'Form Responses 1'!D:D</f>
        <v>เก้า</v>
      </c>
      <c r="C25" s="19" t="str">
        <f>'Form Responses 1'!E:E</f>
        <v>0993207822</v>
      </c>
      <c r="D25" s="19" t="str">
        <f>'Form Responses 1'!G:G</f>
        <v>2XL</v>
      </c>
      <c r="E25" s="23">
        <f>'Form Responses 1'!H:H</f>
        <v>1</v>
      </c>
      <c r="F25" s="19" t="str">
        <f>'Form Responses 1'!I:I</f>
        <v>เอา</v>
      </c>
      <c r="G25" s="24" t="str">
        <f>'Form Responses 1'!J:J</f>
        <v>https://drive.google.com/open?id=1hM9VFYtlDobQb1PVD4hnfDEo1WCIqiFc</v>
      </c>
      <c r="H25" s="25">
        <f>'Form Responses 1'!K:K</f>
        <v>45076</v>
      </c>
      <c r="I25" s="26">
        <f>'Form Responses 1'!L:L</f>
        <v>0.8388888889</v>
      </c>
      <c r="J25" s="19" t="str">
        <f>'Form Responses 1'!F:F</f>
        <v>pasit.ptc@gmail.com</v>
      </c>
      <c r="K25" s="23">
        <f t="shared" si="1"/>
        <v>1</v>
      </c>
      <c r="L25" s="23">
        <f t="shared" si="2"/>
        <v>380</v>
      </c>
      <c r="M25" s="27" t="str">
        <f t="array" ref="M25">if(H25&lt;&gt;"",LEFT(H25,2),"")</f>
        <v>05</v>
      </c>
      <c r="N25" s="27" t="str">
        <f t="array" ref="N25">if(H25&lt;&gt;"",RIGHT(LEFT(H25,5),2),"")</f>
        <v>30</v>
      </c>
      <c r="O25" s="27" t="str">
        <f t="array" ref="O25">if(H25&lt;&gt;"",RIGHT(H25,4),"")</f>
        <v>2023</v>
      </c>
      <c r="P25" s="28">
        <f t="array" ref="P25">if(G25&lt;&gt;"",row(G25)-1,"")</f>
        <v>24</v>
      </c>
      <c r="Q25" s="19" t="str">
        <f t="shared" si="3"/>
        <v>20233005-24</v>
      </c>
      <c r="R25" s="11" t="s">
        <v>297</v>
      </c>
      <c r="S25" s="14" t="s">
        <v>298</v>
      </c>
      <c r="T25" s="29" t="str">
        <f>HYPERLINK("https://drive.google.com/file/d/1we9-a9YOIzNclcCtbwOh3zZqqW5T5qeJ/view?usp=drivesdk","เก้า")</f>
        <v>เก้า</v>
      </c>
      <c r="U25" s="11" t="s">
        <v>299</v>
      </c>
    </row>
    <row r="26">
      <c r="A26" s="19" t="str">
        <f>'Form Responses 1'!C:C</f>
        <v>พรัชสินี ชัชวาลย์</v>
      </c>
      <c r="B26" s="19" t="str">
        <f>'Form Responses 1'!D:D</f>
        <v>ไหม</v>
      </c>
      <c r="C26" s="19" t="str">
        <f>'Form Responses 1'!E:E</f>
        <v>0944912920</v>
      </c>
      <c r="D26" s="19" t="str">
        <f>'Form Responses 1'!G:G</f>
        <v>L</v>
      </c>
      <c r="E26" s="23">
        <f>'Form Responses 1'!H:H</f>
        <v>0</v>
      </c>
      <c r="F26" s="19" t="str">
        <f>'Form Responses 1'!I:I</f>
        <v>เอา</v>
      </c>
      <c r="G26" s="24" t="str">
        <f>'Form Responses 1'!J:J</f>
        <v>https://drive.google.com/open?id=1xZHK2EwXirJWDi4WnDkQncs_m-ZVeJ5n</v>
      </c>
      <c r="H26" s="25">
        <f>'Form Responses 1'!K:K</f>
        <v>243403</v>
      </c>
      <c r="I26" s="26">
        <f>'Form Responses 1'!L:L</f>
        <v>0.8875</v>
      </c>
      <c r="J26" s="19" t="str">
        <f>'Form Responses 1'!F:F</f>
        <v>65015103@kmitl.ac.th</v>
      </c>
      <c r="K26" s="23">
        <f t="shared" si="1"/>
        <v>1</v>
      </c>
      <c r="L26" s="23">
        <f t="shared" si="2"/>
        <v>130</v>
      </c>
      <c r="M26" s="27" t="str">
        <f t="array" ref="M26">if(H26&lt;&gt;"",LEFT(H26,2),"")</f>
        <v>05</v>
      </c>
      <c r="N26" s="27" t="str">
        <f t="array" ref="N26">if(H26&lt;&gt;"",RIGHT(LEFT(H26,5),2),"")</f>
        <v>30</v>
      </c>
      <c r="O26" s="27" t="str">
        <f t="array" ref="O26">if(H26&lt;&gt;"",RIGHT(H26,4),"")</f>
        <v>2566</v>
      </c>
      <c r="P26" s="28">
        <f t="array" ref="P26">if(G26&lt;&gt;"",row(G26)-1,"")</f>
        <v>25</v>
      </c>
      <c r="Q26" s="19" t="str">
        <f t="shared" si="3"/>
        <v>25663005-25</v>
      </c>
      <c r="R26" s="11" t="s">
        <v>300</v>
      </c>
      <c r="S26" s="14" t="s">
        <v>301</v>
      </c>
      <c r="T26" s="29" t="str">
        <f>HYPERLINK("https://drive.google.com/file/d/17XzslS0aGc4dqloROlJWAoZSVtMIz3ln/view?usp=drivesdk","ไหม")</f>
        <v>ไหม</v>
      </c>
      <c r="U26" s="11" t="s">
        <v>302</v>
      </c>
    </row>
    <row r="27">
      <c r="A27" s="19" t="str">
        <f>'Form Responses 1'!C:C</f>
        <v>นาย วงศธร สีดางาม</v>
      </c>
      <c r="B27" s="19" t="str">
        <f>'Form Responses 1'!D:D</f>
        <v>ปอนด์</v>
      </c>
      <c r="C27" s="19" t="str">
        <f>'Form Responses 1'!E:E</f>
        <v>0990131064</v>
      </c>
      <c r="D27" s="19" t="str">
        <f>'Form Responses 1'!G:G</f>
        <v>XL</v>
      </c>
      <c r="E27" s="23">
        <f>'Form Responses 1'!H:H</f>
        <v>1</v>
      </c>
      <c r="F27" s="19" t="str">
        <f>'Form Responses 1'!I:I</f>
        <v>เอา</v>
      </c>
      <c r="G27" s="24" t="str">
        <f>'Form Responses 1'!J:J</f>
        <v>https://drive.google.com/open?id=1DAOtveG8wDNhbr_CfC8L03wZns-6fBtv</v>
      </c>
      <c r="H27" s="25">
        <f>'Form Responses 1'!K:K</f>
        <v>243404</v>
      </c>
      <c r="I27" s="26">
        <f>'Form Responses 1'!L:L</f>
        <v>0.6965277778</v>
      </c>
      <c r="J27" s="19" t="str">
        <f>'Form Responses 1'!F:F</f>
        <v>pondgt0123@gmail.com</v>
      </c>
      <c r="K27" s="23">
        <f t="shared" si="1"/>
        <v>1</v>
      </c>
      <c r="L27" s="23">
        <f t="shared" si="2"/>
        <v>380</v>
      </c>
      <c r="M27" s="27" t="str">
        <f t="array" ref="M27">if(H27&lt;&gt;"",LEFT(H27,2),"")</f>
        <v>05</v>
      </c>
      <c r="N27" s="27" t="str">
        <f t="array" ref="N27">if(H27&lt;&gt;"",RIGHT(LEFT(H27,5),2),"")</f>
        <v>31</v>
      </c>
      <c r="O27" s="27" t="str">
        <f t="array" ref="O27">if(H27&lt;&gt;"",RIGHT(H27,4),"")</f>
        <v>2566</v>
      </c>
      <c r="P27" s="28">
        <f t="array" ref="P27">if(G27&lt;&gt;"",row(G27)-1,"")</f>
        <v>26</v>
      </c>
      <c r="Q27" s="19" t="str">
        <f t="shared" si="3"/>
        <v>25663105-26</v>
      </c>
      <c r="R27" s="11" t="s">
        <v>303</v>
      </c>
      <c r="S27" s="14" t="s">
        <v>304</v>
      </c>
      <c r="T27" s="29" t="str">
        <f>HYPERLINK("https://drive.google.com/file/d/16cagPj8VVp_faGVyq1UIXBCDLBUFXX_V/view?usp=drivesdk","ปอนด์")</f>
        <v>ปอนด์</v>
      </c>
      <c r="U27" s="11" t="s">
        <v>305</v>
      </c>
    </row>
    <row r="28">
      <c r="A28" s="19" t="str">
        <f>'Form Responses 1'!C:C</f>
        <v>ธนพล อินทแพทย์</v>
      </c>
      <c r="B28" s="19" t="str">
        <f>'Form Responses 1'!D:D</f>
        <v>บาส</v>
      </c>
      <c r="C28" s="19" t="str">
        <f>'Form Responses 1'!E:E</f>
        <v>0634626874</v>
      </c>
      <c r="D28" s="19" t="str">
        <f>'Form Responses 1'!G:G</f>
        <v>L</v>
      </c>
      <c r="E28" s="23">
        <f>'Form Responses 1'!H:H</f>
        <v>1</v>
      </c>
      <c r="F28" s="19" t="str">
        <f>'Form Responses 1'!I:I</f>
        <v>ไม่เอา</v>
      </c>
      <c r="G28" s="24" t="str">
        <f>'Form Responses 1'!J:J</f>
        <v>https://drive.google.com/open?id=1R78-8297yau5zwZ7xqjPGABErCRPjsDg</v>
      </c>
      <c r="H28" s="25">
        <f>'Form Responses 1'!K:K</f>
        <v>45077</v>
      </c>
      <c r="I28" s="26">
        <f>'Form Responses 1'!L:L</f>
        <v>0.7895833333</v>
      </c>
      <c r="J28" s="19" t="str">
        <f>'Form Responses 1'!F:F</f>
        <v>65015063@kmitl.ac.th</v>
      </c>
      <c r="K28" s="23" t="str">
        <f t="shared" si="1"/>
        <v/>
      </c>
      <c r="L28" s="23">
        <f t="shared" si="2"/>
        <v>250</v>
      </c>
      <c r="M28" s="27" t="str">
        <f t="array" ref="M28">if(H28&lt;&gt;"",LEFT(H28,2),"")</f>
        <v>05</v>
      </c>
      <c r="N28" s="27" t="str">
        <f t="array" ref="N28">if(H28&lt;&gt;"",RIGHT(LEFT(H28,5),2),"")</f>
        <v>31</v>
      </c>
      <c r="O28" s="27" t="str">
        <f t="array" ref="O28">if(H28&lt;&gt;"",RIGHT(H28,4),"")</f>
        <v>2023</v>
      </c>
      <c r="P28" s="28">
        <f t="array" ref="P28">if(G28&lt;&gt;"",row(G28)-1,"")</f>
        <v>27</v>
      </c>
      <c r="Q28" s="19" t="str">
        <f t="shared" si="3"/>
        <v>20233105-27</v>
      </c>
      <c r="R28" s="11" t="s">
        <v>306</v>
      </c>
      <c r="S28" s="14" t="s">
        <v>307</v>
      </c>
      <c r="T28" s="29" t="str">
        <f>HYPERLINK("https://drive.google.com/file/d/1gw1gt9sClvjW7hnch68iG9U1C1jOclpd/view?usp=drivesdk","บาส")</f>
        <v>บาส</v>
      </c>
      <c r="U28" s="11" t="s">
        <v>308</v>
      </c>
    </row>
    <row r="29">
      <c r="A29" s="19" t="str">
        <f>'Form Responses 1'!C:C</f>
        <v>ธนะดล คนเที่ยง</v>
      </c>
      <c r="B29" s="19" t="str">
        <f>'Form Responses 1'!D:D</f>
        <v>เตอร์</v>
      </c>
      <c r="C29" s="19" t="str">
        <f>'Form Responses 1'!E:E</f>
        <v>0983420730</v>
      </c>
      <c r="D29" s="19" t="str">
        <f>'Form Responses 1'!G:G</f>
        <v>XL</v>
      </c>
      <c r="E29" s="23">
        <f>'Form Responses 1'!H:H</f>
        <v>1</v>
      </c>
      <c r="F29" s="19" t="str">
        <f>'Form Responses 1'!I:I</f>
        <v>ไม่เอา</v>
      </c>
      <c r="G29" s="24" t="str">
        <f>'Form Responses 1'!J:J</f>
        <v>https://drive.google.com/open?id=1CkWJJdS43qmMSARMzo-xeeJjq7tmJczo</v>
      </c>
      <c r="H29" s="25">
        <f>'Form Responses 1'!K:K</f>
        <v>45078</v>
      </c>
      <c r="I29" s="26">
        <f>'Form Responses 1'!L:L</f>
        <v>0.002083333333</v>
      </c>
      <c r="J29" s="19" t="str">
        <f>'Form Responses 1'!F:F</f>
        <v>65015067@kmitl.ac.th</v>
      </c>
      <c r="K29" s="23" t="str">
        <f t="shared" si="1"/>
        <v/>
      </c>
      <c r="L29" s="23">
        <f t="shared" si="2"/>
        <v>250</v>
      </c>
      <c r="M29" s="27" t="str">
        <f t="array" ref="M29">if(H29&lt;&gt;"",LEFT(H29,2),"")</f>
        <v>06</v>
      </c>
      <c r="N29" s="27" t="str">
        <f t="array" ref="N29">if(H29&lt;&gt;"",RIGHT(LEFT(H29,5),2),"")</f>
        <v>01</v>
      </c>
      <c r="O29" s="27" t="str">
        <f t="array" ref="O29">if(H29&lt;&gt;"",RIGHT(H29,4),"")</f>
        <v>2023</v>
      </c>
      <c r="P29" s="28">
        <f t="array" ref="P29">if(G29&lt;&gt;"",row(G29)-1,"")</f>
        <v>28</v>
      </c>
      <c r="Q29" s="19" t="str">
        <f t="shared" si="3"/>
        <v>20230106-28</v>
      </c>
      <c r="R29" s="11" t="s">
        <v>309</v>
      </c>
      <c r="S29" s="14" t="s">
        <v>310</v>
      </c>
      <c r="T29" s="29" t="str">
        <f>HYPERLINK("https://drive.google.com/file/d/14aWTVpe2i7MnXaUxb4v-a8tjWy4rnQLU/view?usp=drivesdk","เตอร์")</f>
        <v>เตอร์</v>
      </c>
      <c r="U29" s="11" t="s">
        <v>311</v>
      </c>
    </row>
    <row r="30">
      <c r="A30" s="19" t="str">
        <f>'Form Responses 1'!C:C</f>
        <v>ภาสกร เหมือนสวัสดิ์</v>
      </c>
      <c r="B30" s="19" t="str">
        <f>'Form Responses 1'!D:D</f>
        <v>ภู</v>
      </c>
      <c r="C30" s="19" t="str">
        <f>'Form Responses 1'!E:E</f>
        <v>0838024285</v>
      </c>
      <c r="D30" s="19" t="str">
        <f>'Form Responses 1'!G:G</f>
        <v>XL</v>
      </c>
      <c r="E30" s="23">
        <f>'Form Responses 1'!H:H</f>
        <v>1</v>
      </c>
      <c r="F30" s="19" t="str">
        <f>'Form Responses 1'!I:I</f>
        <v>เอา</v>
      </c>
      <c r="G30" s="24" t="str">
        <f>'Form Responses 1'!J:J</f>
        <v>https://drive.google.com/open?id=1ihwUNB9ZGIScee6qRc6-KPfxe4RQkzQS</v>
      </c>
      <c r="H30" s="25">
        <f>'Form Responses 1'!K:K</f>
        <v>45078</v>
      </c>
      <c r="I30" s="26">
        <f>'Form Responses 1'!L:L</f>
        <v>0.6763888889</v>
      </c>
      <c r="J30" s="19" t="str">
        <f>'Form Responses 1'!F:F</f>
        <v>pasagon28@gmail.com</v>
      </c>
      <c r="K30" s="23">
        <f t="shared" si="1"/>
        <v>1</v>
      </c>
      <c r="L30" s="23">
        <f t="shared" si="2"/>
        <v>380</v>
      </c>
      <c r="M30" s="27" t="str">
        <f t="array" ref="M30">if(H30&lt;&gt;"",LEFT(H30,2),"")</f>
        <v>06</v>
      </c>
      <c r="N30" s="27" t="str">
        <f t="array" ref="N30">if(H30&lt;&gt;"",RIGHT(LEFT(H30,5),2),"")</f>
        <v>01</v>
      </c>
      <c r="O30" s="27" t="str">
        <f t="array" ref="O30">if(H30&lt;&gt;"",RIGHT(H30,4),"")</f>
        <v>2023</v>
      </c>
      <c r="P30" s="28">
        <f t="array" ref="P30">if(G30&lt;&gt;"",row(G30)-1,"")</f>
        <v>29</v>
      </c>
      <c r="Q30" s="19" t="str">
        <f t="shared" si="3"/>
        <v>20230106-29</v>
      </c>
      <c r="R30" s="11" t="s">
        <v>312</v>
      </c>
      <c r="S30" s="14" t="s">
        <v>313</v>
      </c>
      <c r="T30" s="29" t="str">
        <f>HYPERLINK("https://drive.google.com/file/d/1SO-DkBPZxoCmrcdWXAneO3IH7WQOSzve/view?usp=drivesdk","ภู")</f>
        <v>ภู</v>
      </c>
      <c r="U30" s="11" t="s">
        <v>314</v>
      </c>
    </row>
    <row r="31">
      <c r="A31" s="19" t="str">
        <f>'Form Responses 1'!C:C</f>
        <v>กิตติศักดิ์ ชาทัน</v>
      </c>
      <c r="B31" s="19" t="str">
        <f>'Form Responses 1'!D:D</f>
        <v>โบ๊ท</v>
      </c>
      <c r="C31" s="19" t="str">
        <f>'Form Responses 1'!E:E</f>
        <v>0917311088</v>
      </c>
      <c r="D31" s="19" t="str">
        <f>'Form Responses 1'!G:G</f>
        <v>XL</v>
      </c>
      <c r="E31" s="23">
        <f>'Form Responses 1'!H:H</f>
        <v>1</v>
      </c>
      <c r="F31" s="19" t="str">
        <f>'Form Responses 1'!I:I</f>
        <v>เอา</v>
      </c>
      <c r="G31" s="24" t="str">
        <f>'Form Responses 1'!J:J</f>
        <v>https://drive.google.com/open?id=16U38UmikS68HT49a8WMwsfI7XV9sh6L9</v>
      </c>
      <c r="H31" s="25">
        <f>'Form Responses 1'!K:K</f>
        <v>45078</v>
      </c>
      <c r="I31" s="26">
        <f>'Form Responses 1'!L:L</f>
        <v>0.7</v>
      </c>
      <c r="J31" s="19" t="str">
        <f>'Form Responses 1'!F:F</f>
        <v>kittisakchatan37@gmail.com</v>
      </c>
      <c r="K31" s="23">
        <f t="shared" si="1"/>
        <v>1</v>
      </c>
      <c r="L31" s="23">
        <f t="shared" si="2"/>
        <v>380</v>
      </c>
      <c r="M31" s="27" t="str">
        <f t="array" ref="M31">if(H31&lt;&gt;"",LEFT(H31,2),"")</f>
        <v>06</v>
      </c>
      <c r="N31" s="27" t="str">
        <f t="array" ref="N31">if(H31&lt;&gt;"",RIGHT(LEFT(H31,5),2),"")</f>
        <v>01</v>
      </c>
      <c r="O31" s="27" t="str">
        <f t="array" ref="O31">if(H31&lt;&gt;"",RIGHT(H31,4),"")</f>
        <v>2023</v>
      </c>
      <c r="P31" s="28">
        <f t="array" ref="P31">if(G31&lt;&gt;"",row(G31)-1,"")</f>
        <v>30</v>
      </c>
      <c r="Q31" s="19" t="str">
        <f t="shared" si="3"/>
        <v>20230106-30</v>
      </c>
      <c r="R31" s="11" t="s">
        <v>315</v>
      </c>
      <c r="S31" s="14" t="s">
        <v>316</v>
      </c>
      <c r="T31" s="29" t="str">
        <f>HYPERLINK("https://drive.google.com/file/d/1nu4GGZBhlrMW9vG52yjLHKv1pGh1r0ro/view?usp=drivesdk","โบ๊ท")</f>
        <v>โบ๊ท</v>
      </c>
      <c r="U31" s="11" t="s">
        <v>317</v>
      </c>
    </row>
    <row r="32">
      <c r="A32" s="19" t="str">
        <f>'Form Responses 1'!C:C</f>
        <v>รัตนาพร เผ่าพันธุ์</v>
      </c>
      <c r="B32" s="19" t="str">
        <f>'Form Responses 1'!D:D</f>
        <v>มุข</v>
      </c>
      <c r="C32" s="19" t="str">
        <f>'Form Responses 1'!E:E</f>
        <v>0659344879</v>
      </c>
      <c r="D32" s="19" t="str">
        <f>'Form Responses 1'!G:G</f>
        <v>L</v>
      </c>
      <c r="E32" s="23">
        <f>'Form Responses 1'!H:H</f>
        <v>1</v>
      </c>
      <c r="F32" s="19" t="str">
        <f>'Form Responses 1'!I:I</f>
        <v>เอา</v>
      </c>
      <c r="G32" s="24" t="str">
        <f>'Form Responses 1'!J:J</f>
        <v>https://drive.google.com/open?id=1--iWviZWwgsOSVtWTJw-5zd-DGLROCPY</v>
      </c>
      <c r="H32" s="25">
        <f>'Form Responses 1'!K:K</f>
        <v>45079</v>
      </c>
      <c r="I32" s="26">
        <f>'Form Responses 1'!L:L</f>
        <v>0.7229166667</v>
      </c>
      <c r="J32" s="19" t="str">
        <f>'Form Responses 1'!F:F</f>
        <v>rattanaphon.paopan2614@gmail.com</v>
      </c>
      <c r="K32" s="23">
        <f t="shared" si="1"/>
        <v>1</v>
      </c>
      <c r="L32" s="23">
        <f t="shared" si="2"/>
        <v>380</v>
      </c>
      <c r="M32" s="27" t="str">
        <f t="array" ref="M32">if(H32&lt;&gt;"",LEFT(H32,2),"")</f>
        <v>06</v>
      </c>
      <c r="N32" s="27" t="str">
        <f t="array" ref="N32">if(H32&lt;&gt;"",RIGHT(LEFT(H32,5),2),"")</f>
        <v>02</v>
      </c>
      <c r="O32" s="27" t="str">
        <f t="array" ref="O32">if(H32&lt;&gt;"",RIGHT(H32,4),"")</f>
        <v>2023</v>
      </c>
      <c r="P32" s="28">
        <f t="array" ref="P32">if(G32&lt;&gt;"",row(G32)-1,"")</f>
        <v>31</v>
      </c>
      <c r="Q32" s="19" t="str">
        <f t="shared" si="3"/>
        <v>20230206-31</v>
      </c>
      <c r="R32" s="11" t="s">
        <v>318</v>
      </c>
      <c r="S32" s="14" t="s">
        <v>319</v>
      </c>
      <c r="T32" s="29" t="str">
        <f>HYPERLINK("https://drive.google.com/file/d/1kBIBQZ24BvlgXsX48xOmSWTYPTBVvNOd/view?usp=drivesdk","มุข")</f>
        <v>มุข</v>
      </c>
      <c r="U32" s="11" t="s">
        <v>320</v>
      </c>
    </row>
    <row r="33">
      <c r="A33" s="19" t="str">
        <f>'Form Responses 1'!C:C</f>
        <v>ศุภณัฐ ศิษย์สิงห์ไพโรจน์</v>
      </c>
      <c r="B33" s="19" t="str">
        <f>'Form Responses 1'!D:D</f>
        <v>วอย</v>
      </c>
      <c r="C33" s="19" t="str">
        <f>'Form Responses 1'!E:E</f>
        <v>0943341222</v>
      </c>
      <c r="D33" s="19" t="str">
        <f>'Form Responses 1'!G:G</f>
        <v>XL</v>
      </c>
      <c r="E33" s="23">
        <f>'Form Responses 1'!H:H</f>
        <v>1</v>
      </c>
      <c r="F33" s="19" t="str">
        <f>'Form Responses 1'!I:I</f>
        <v>ไม่เอา</v>
      </c>
      <c r="G33" s="24" t="str">
        <f>'Form Responses 1'!J:J</f>
        <v>https://drive.google.com/open?id=1zg77iVlpypDlm0AP7wky46vNo6y5hExE</v>
      </c>
      <c r="H33" s="25">
        <f>'Form Responses 1'!K:K</f>
        <v>45078</v>
      </c>
      <c r="I33" s="26">
        <f>'Form Responses 1'!L:L</f>
        <v>0.8111111111</v>
      </c>
      <c r="J33" s="19" t="str">
        <f>'Form Responses 1'!F:F</f>
        <v>voyrock6@gmail.com</v>
      </c>
      <c r="K33" s="23" t="str">
        <f t="shared" si="1"/>
        <v/>
      </c>
      <c r="L33" s="23">
        <f t="shared" si="2"/>
        <v>250</v>
      </c>
      <c r="M33" s="27" t="str">
        <f t="array" ref="M33">if(H33&lt;&gt;"",LEFT(H33,2),"")</f>
        <v>06</v>
      </c>
      <c r="N33" s="27" t="str">
        <f t="array" ref="N33">if(H33&lt;&gt;"",RIGHT(LEFT(H33,5),2),"")</f>
        <v>01</v>
      </c>
      <c r="O33" s="27" t="str">
        <f t="array" ref="O33">if(H33&lt;&gt;"",RIGHT(H33,4),"")</f>
        <v>2023</v>
      </c>
      <c r="P33" s="28">
        <f t="array" ref="P33">if(G33&lt;&gt;"",row(G33)-1,"")</f>
        <v>32</v>
      </c>
      <c r="Q33" s="19" t="str">
        <f t="shared" si="3"/>
        <v>20230106-32</v>
      </c>
      <c r="R33" s="11" t="s">
        <v>321</v>
      </c>
      <c r="S33" s="14" t="s">
        <v>322</v>
      </c>
      <c r="T33" s="29" t="str">
        <f>HYPERLINK("https://drive.google.com/file/d/1FRbH0H0DTkcLlBRd3RZ8vgKLIEg2X1am/view?usp=drivesdk","วอย")</f>
        <v>วอย</v>
      </c>
      <c r="U33" s="11" t="s">
        <v>323</v>
      </c>
    </row>
    <row r="34">
      <c r="A34" s="19" t="str">
        <f>'Form Responses 1'!C:C</f>
        <v>นาย วียกฤต สุขรักษ์</v>
      </c>
      <c r="B34" s="19" t="str">
        <f>'Form Responses 1'!D:D</f>
        <v>โอ</v>
      </c>
      <c r="C34" s="19" t="str">
        <f>'Form Responses 1'!E:E</f>
        <v>0973127161</v>
      </c>
      <c r="D34" s="19" t="str">
        <f>'Form Responses 1'!G:G</f>
        <v>M</v>
      </c>
      <c r="E34" s="23">
        <f>'Form Responses 1'!H:H</f>
        <v>2</v>
      </c>
      <c r="F34" s="19" t="str">
        <f>'Form Responses 1'!I:I</f>
        <v>เอา</v>
      </c>
      <c r="G34" s="24" t="str">
        <f>'Form Responses 1'!J:J</f>
        <v>https://drive.google.com/open?id=1rv0olA6-5133Y1OcU79dCarBcl5e70q4</v>
      </c>
      <c r="H34" s="25">
        <f>'Form Responses 1'!K:K</f>
        <v>45078</v>
      </c>
      <c r="I34" s="26">
        <f>'Form Responses 1'!L:L</f>
        <v>0.8243055556</v>
      </c>
      <c r="J34" s="19" t="str">
        <f>'Form Responses 1'!F:F</f>
        <v>vsookrak@gmail.com</v>
      </c>
      <c r="K34" s="23">
        <f t="shared" si="1"/>
        <v>1</v>
      </c>
      <c r="L34" s="23">
        <f t="shared" si="2"/>
        <v>630</v>
      </c>
      <c r="M34" s="27" t="str">
        <f t="array" ref="M34">if(H34&lt;&gt;"",LEFT(H34,2),"")</f>
        <v>06</v>
      </c>
      <c r="N34" s="27" t="str">
        <f t="array" ref="N34">if(H34&lt;&gt;"",RIGHT(LEFT(H34,5),2),"")</f>
        <v>01</v>
      </c>
      <c r="O34" s="27" t="str">
        <f t="array" ref="O34">if(H34&lt;&gt;"",RIGHT(H34,4),"")</f>
        <v>2023</v>
      </c>
      <c r="P34" s="28">
        <f t="array" ref="P34">if(G34&lt;&gt;"",row(G34)-1,"")</f>
        <v>33</v>
      </c>
      <c r="Q34" s="19" t="str">
        <f t="shared" si="3"/>
        <v>20230106-33</v>
      </c>
      <c r="R34" s="11" t="s">
        <v>324</v>
      </c>
      <c r="S34" s="14" t="s">
        <v>325</v>
      </c>
      <c r="T34" s="29" t="str">
        <f>HYPERLINK("https://drive.google.com/file/d/1PN2kckRe4a3wbP-93ZjKtdDKy8rXEHK7/view?usp=drivesdk","โอ")</f>
        <v>โอ</v>
      </c>
      <c r="U34" s="11" t="s">
        <v>326</v>
      </c>
    </row>
    <row r="35">
      <c r="A35" s="19" t="str">
        <f>'Form Responses 1'!C:C</f>
        <v>พิชญาดา เคธรรมมะ</v>
      </c>
      <c r="B35" s="19" t="str">
        <f>'Form Responses 1'!D:D</f>
        <v>พีช</v>
      </c>
      <c r="C35" s="19" t="str">
        <f>'Form Responses 1'!E:E</f>
        <v>0989965652</v>
      </c>
      <c r="D35" s="19" t="str">
        <f>'Form Responses 1'!G:G</f>
        <v>M</v>
      </c>
      <c r="E35" s="23">
        <f>'Form Responses 1'!H:H</f>
        <v>1</v>
      </c>
      <c r="F35" s="19" t="str">
        <f>'Form Responses 1'!I:I</f>
        <v>ไม่เอา</v>
      </c>
      <c r="G35" s="24" t="str">
        <f>'Form Responses 1'!J:J</f>
        <v>https://drive.google.com/open?id=1Ob5Yh1Xy1VPmBsNDdTtlzfr2qdFuZdld</v>
      </c>
      <c r="H35" s="25">
        <f>'Form Responses 1'!K:K</f>
        <v>243406</v>
      </c>
      <c r="I35" s="26">
        <f>'Form Responses 1'!L:L</f>
        <v>0.5465277778</v>
      </c>
      <c r="J35" s="19" t="str">
        <f>'Form Responses 1'!F:F</f>
        <v>pitchayada5652@gmail.com</v>
      </c>
      <c r="K35" s="23" t="str">
        <f t="shared" si="1"/>
        <v/>
      </c>
      <c r="L35" s="23">
        <f t="shared" si="2"/>
        <v>250</v>
      </c>
      <c r="M35" s="27" t="str">
        <f t="array" ref="M35">if(H35&lt;&gt;"",LEFT(H35,2),"")</f>
        <v>06</v>
      </c>
      <c r="N35" s="27" t="str">
        <f t="array" ref="N35">if(H35&lt;&gt;"",RIGHT(LEFT(H35,5),2),"")</f>
        <v>02</v>
      </c>
      <c r="O35" s="27" t="str">
        <f t="array" ref="O35">if(H35&lt;&gt;"",RIGHT(H35,4),"")</f>
        <v>2566</v>
      </c>
      <c r="P35" s="28">
        <f t="array" ref="P35">if(G35&lt;&gt;"",row(G35)-1,"")</f>
        <v>34</v>
      </c>
      <c r="Q35" s="19" t="str">
        <f t="shared" si="3"/>
        <v>25660206-34</v>
      </c>
      <c r="R35" s="11" t="s">
        <v>327</v>
      </c>
      <c r="S35" s="14" t="s">
        <v>328</v>
      </c>
      <c r="T35" s="29" t="str">
        <f>HYPERLINK("https://drive.google.com/file/d/1cjfgrq_oumruTZbV5-XMYUHEwC9fvZRn/view?usp=drivesdk","พีช")</f>
        <v>พีช</v>
      </c>
      <c r="U35" s="11" t="s">
        <v>329</v>
      </c>
    </row>
    <row r="36">
      <c r="A36" s="19" t="str">
        <f>'Form Responses 1'!C:C</f>
        <v>สิรวิชญ์ สุวรรณขัดศรี</v>
      </c>
      <c r="B36" s="19" t="str">
        <f>'Form Responses 1'!D:D</f>
        <v>ปลั๊ก</v>
      </c>
      <c r="C36" s="19" t="str">
        <f>'Form Responses 1'!E:E</f>
        <v>0931408809</v>
      </c>
      <c r="D36" s="19" t="str">
        <f>'Form Responses 1'!G:G</f>
        <v>M</v>
      </c>
      <c r="E36" s="23">
        <f>'Form Responses 1'!H:H</f>
        <v>1</v>
      </c>
      <c r="F36" s="19" t="str">
        <f>'Form Responses 1'!I:I</f>
        <v>ไม่เอา</v>
      </c>
      <c r="G36" s="24" t="str">
        <f>'Form Responses 1'!J:J</f>
        <v>https://drive.google.com/open?id=1IEyvfZIFzod1OpGxwIUvhuVBfz0G2jnF</v>
      </c>
      <c r="H36" s="25">
        <f>'Form Responses 1'!K:K</f>
        <v>45079</v>
      </c>
      <c r="I36" s="26">
        <f>'Form Responses 1'!L:L</f>
        <v>0.5694444444</v>
      </c>
      <c r="J36" s="19" t="str">
        <f>'Form Responses 1'!F:F</f>
        <v>65015155@kmitl.ac.th</v>
      </c>
      <c r="K36" s="23" t="str">
        <f t="shared" si="1"/>
        <v/>
      </c>
      <c r="L36" s="23">
        <f t="shared" si="2"/>
        <v>250</v>
      </c>
      <c r="M36" s="27" t="str">
        <f t="array" ref="M36">if(H36&lt;&gt;"",LEFT(H36,2),"")</f>
        <v>06</v>
      </c>
      <c r="N36" s="27" t="str">
        <f t="array" ref="N36">if(H36&lt;&gt;"",RIGHT(LEFT(H36,5),2),"")</f>
        <v>02</v>
      </c>
      <c r="O36" s="27" t="str">
        <f t="array" ref="O36">if(H36&lt;&gt;"",RIGHT(H36,4),"")</f>
        <v>2023</v>
      </c>
      <c r="P36" s="28">
        <f t="array" ref="P36">if(G36&lt;&gt;"",row(G36)-1,"")</f>
        <v>35</v>
      </c>
      <c r="Q36" s="19" t="str">
        <f t="shared" si="3"/>
        <v>20230206-35</v>
      </c>
      <c r="R36" s="11" t="s">
        <v>330</v>
      </c>
      <c r="S36" s="14" t="s">
        <v>331</v>
      </c>
      <c r="T36" s="29" t="str">
        <f>HYPERLINK("https://drive.google.com/file/d/11laz7II1YppJuHmSpU_82bT_963ZOr5C/view?usp=drivesdk","ปลั๊ก")</f>
        <v>ปลั๊ก</v>
      </c>
      <c r="U36" s="11" t="s">
        <v>332</v>
      </c>
    </row>
    <row r="37">
      <c r="A37" s="19" t="str">
        <f>'Form Responses 1'!C:C</f>
        <v>จักรพงศ์ ทัพมงคล</v>
      </c>
      <c r="B37" s="19" t="str">
        <f>'Form Responses 1'!D:D</f>
        <v>มาร์ค</v>
      </c>
      <c r="C37" s="19" t="str">
        <f>'Form Responses 1'!E:E</f>
        <v>0928213263</v>
      </c>
      <c r="D37" s="19" t="str">
        <f>'Form Responses 1'!G:G</f>
        <v>3XL</v>
      </c>
      <c r="E37" s="23">
        <f>'Form Responses 1'!H:H</f>
        <v>1</v>
      </c>
      <c r="F37" s="19" t="str">
        <f>'Form Responses 1'!I:I</f>
        <v>เอา</v>
      </c>
      <c r="G37" s="24" t="str">
        <f>'Form Responses 1'!J:J</f>
        <v>https://drive.google.com/open?id=1-NRzuWHhK-lESkZpbQM-ML9yzLn4S6tw</v>
      </c>
      <c r="H37" s="25">
        <f>'Form Responses 1'!K:K</f>
        <v>45079</v>
      </c>
      <c r="I37" s="26">
        <f>'Form Responses 1'!L:L</f>
        <v>0.5722222222</v>
      </c>
      <c r="J37" s="19" t="str">
        <f>'Form Responses 1'!F:F</f>
        <v>jokkapong71@gmail.com</v>
      </c>
      <c r="K37" s="23">
        <f t="shared" si="1"/>
        <v>1</v>
      </c>
      <c r="L37" s="23">
        <f t="shared" si="2"/>
        <v>380</v>
      </c>
      <c r="M37" s="27" t="str">
        <f t="array" ref="M37">if(H37&lt;&gt;"",LEFT(H37,2),"")</f>
        <v>06</v>
      </c>
      <c r="N37" s="27" t="str">
        <f t="array" ref="N37">if(H37&lt;&gt;"",RIGHT(LEFT(H37,5),2),"")</f>
        <v>02</v>
      </c>
      <c r="O37" s="27" t="str">
        <f t="array" ref="O37">if(H37&lt;&gt;"",RIGHT(H37,4),"")</f>
        <v>2023</v>
      </c>
      <c r="P37" s="28">
        <f t="array" ref="P37">if(G37&lt;&gt;"",row(G37)-1,"")</f>
        <v>36</v>
      </c>
      <c r="Q37" s="19" t="str">
        <f t="shared" si="3"/>
        <v>20230206-36</v>
      </c>
      <c r="R37" s="11" t="s">
        <v>333</v>
      </c>
      <c r="S37" s="14" t="s">
        <v>334</v>
      </c>
      <c r="T37" s="29" t="str">
        <f>HYPERLINK("https://drive.google.com/file/d/1-p7w19SNJfWW0anvEF8M9wHNxxREqzU2/view?usp=drivesdk","มาร์ค")</f>
        <v>มาร์ค</v>
      </c>
      <c r="U37" s="11" t="s">
        <v>335</v>
      </c>
    </row>
    <row r="38">
      <c r="A38" s="19" t="str">
        <f>'Form Responses 1'!C:C</f>
        <v>ณัฐนนท์ กรุณามิตร</v>
      </c>
      <c r="B38" s="19" t="str">
        <f>'Form Responses 1'!D:D</f>
        <v>ฟิว</v>
      </c>
      <c r="C38" s="19" t="str">
        <f>'Form Responses 1'!E:E</f>
        <v>0632483026</v>
      </c>
      <c r="D38" s="19" t="str">
        <f>'Form Responses 1'!G:G</f>
        <v>L</v>
      </c>
      <c r="E38" s="23">
        <f>'Form Responses 1'!H:H</f>
        <v>1</v>
      </c>
      <c r="F38" s="19" t="str">
        <f>'Form Responses 1'!I:I</f>
        <v>ไม่เอา</v>
      </c>
      <c r="G38" s="24" t="str">
        <f>'Form Responses 1'!J:J</f>
        <v>https://drive.google.com/open?id=1LMu__UVT7qIUbQpi2KcI6fBq1rRDP3bt</v>
      </c>
      <c r="H38" s="25">
        <f>'Form Responses 1'!K:K</f>
        <v>45079</v>
      </c>
      <c r="I38" s="26">
        <f>'Form Responses 1'!L:L</f>
        <v>0.69375</v>
      </c>
      <c r="J38" s="19" t="str">
        <f>'Form Responses 1'!F:F</f>
        <v>natthanon.karunamit@gmail.com</v>
      </c>
      <c r="K38" s="23" t="str">
        <f t="shared" si="1"/>
        <v/>
      </c>
      <c r="L38" s="23">
        <f t="shared" si="2"/>
        <v>250</v>
      </c>
      <c r="M38" s="27" t="str">
        <f t="array" ref="M38">if(H38&lt;&gt;"",LEFT(H38,2),"")</f>
        <v>06</v>
      </c>
      <c r="N38" s="27" t="str">
        <f t="array" ref="N38">if(H38&lt;&gt;"",RIGHT(LEFT(H38,5),2),"")</f>
        <v>02</v>
      </c>
      <c r="O38" s="27" t="str">
        <f t="array" ref="O38">if(H38&lt;&gt;"",RIGHT(H38,4),"")</f>
        <v>2023</v>
      </c>
      <c r="P38" s="28">
        <f t="array" ref="P38">if(G38&lt;&gt;"",row(G38)-1,"")</f>
        <v>37</v>
      </c>
      <c r="Q38" s="19" t="str">
        <f t="shared" si="3"/>
        <v>20230206-37</v>
      </c>
      <c r="R38" s="11" t="s">
        <v>336</v>
      </c>
      <c r="S38" s="14" t="s">
        <v>337</v>
      </c>
      <c r="T38" s="29" t="str">
        <f>HYPERLINK("https://drive.google.com/file/d/1-gkEzVy4ZkcqQRiOaaBKsbGC7plZoW5F/view?usp=drivesdk","ฟิว")</f>
        <v>ฟิว</v>
      </c>
      <c r="U38" s="11" t="s">
        <v>338</v>
      </c>
    </row>
    <row r="39">
      <c r="A39" s="19" t="str">
        <f>'Form Responses 1'!C:C</f>
        <v>อนาวิล เชื้อบ่อคา</v>
      </c>
      <c r="B39" s="19" t="str">
        <f>'Form Responses 1'!D:D</f>
        <v>เพชร</v>
      </c>
      <c r="C39" s="19" t="str">
        <f>'Form Responses 1'!E:E</f>
        <v>0624965297</v>
      </c>
      <c r="D39" s="19" t="str">
        <f>'Form Responses 1'!G:G</f>
        <v>XL</v>
      </c>
      <c r="E39" s="23">
        <f>'Form Responses 1'!H:H</f>
        <v>1</v>
      </c>
      <c r="F39" s="19" t="str">
        <f>'Form Responses 1'!I:I</f>
        <v>ไม่เอา</v>
      </c>
      <c r="G39" s="24" t="str">
        <f>'Form Responses 1'!J:J</f>
        <v>https://drive.google.com/open?id=1Z4_xfqEYfZj8UAxgsIl9_MApUMwgsOih</v>
      </c>
      <c r="H39" s="25">
        <f>'Form Responses 1'!K:K</f>
        <v>243406</v>
      </c>
      <c r="I39" s="26">
        <f>'Form Responses 1'!L:L</f>
        <v>0.8020833333</v>
      </c>
      <c r="J39" s="19" t="str">
        <f>'Form Responses 1'!F:F</f>
        <v>anawinch0@gmail.com</v>
      </c>
      <c r="K39" s="23" t="str">
        <f t="shared" si="1"/>
        <v/>
      </c>
      <c r="L39" s="23">
        <f t="shared" si="2"/>
        <v>250</v>
      </c>
      <c r="M39" s="27" t="str">
        <f t="array" ref="M39">if(H39&lt;&gt;"",LEFT(H39,2),"")</f>
        <v>06</v>
      </c>
      <c r="N39" s="27" t="str">
        <f t="array" ref="N39">if(H39&lt;&gt;"",RIGHT(LEFT(H39,5),2),"")</f>
        <v>02</v>
      </c>
      <c r="O39" s="27" t="str">
        <f t="array" ref="O39">if(H39&lt;&gt;"",RIGHT(H39,4),"")</f>
        <v>2566</v>
      </c>
      <c r="P39" s="28">
        <f t="array" ref="P39">if(G39&lt;&gt;"",row(G39)-1,"")</f>
        <v>38</v>
      </c>
      <c r="Q39" s="19" t="str">
        <f t="shared" si="3"/>
        <v>25660206-38</v>
      </c>
      <c r="R39" s="11" t="s">
        <v>339</v>
      </c>
      <c r="S39" s="14" t="s">
        <v>340</v>
      </c>
      <c r="T39" s="29" t="str">
        <f>HYPERLINK("https://drive.google.com/file/d/1tVAruT74RbICgx6pv3udR5Vxz6OzrMgh/view?usp=drivesdk","เพชร")</f>
        <v>เพชร</v>
      </c>
      <c r="U39" s="11" t="s">
        <v>341</v>
      </c>
    </row>
    <row r="40">
      <c r="A40" s="19" t="str">
        <f>'Form Responses 1'!C:C</f>
        <v>ณรงค์ฤทธิ์ กลิ่นลอย</v>
      </c>
      <c r="B40" s="19" t="str">
        <f>'Form Responses 1'!D:D</f>
        <v>บูม</v>
      </c>
      <c r="C40" s="19" t="str">
        <f>'Form Responses 1'!E:E</f>
        <v>0621957218</v>
      </c>
      <c r="D40" s="19" t="str">
        <f>'Form Responses 1'!G:G</f>
        <v>XL</v>
      </c>
      <c r="E40" s="23">
        <f>'Form Responses 1'!H:H</f>
        <v>1</v>
      </c>
      <c r="F40" s="19" t="str">
        <f>'Form Responses 1'!I:I</f>
        <v>ไม่เอา</v>
      </c>
      <c r="G40" s="24" t="str">
        <f>'Form Responses 1'!J:J</f>
        <v>https://drive.google.com/open?id=1ADwVJFgJL5Q3YK2t4akPYi-cs7zNAUCD</v>
      </c>
      <c r="H40" s="25">
        <f>'Form Responses 1'!K:K</f>
        <v>45079</v>
      </c>
      <c r="I40" s="26">
        <f>'Form Responses 1'!L:L</f>
        <v>0.8777777778</v>
      </c>
      <c r="J40" s="19" t="str">
        <f>'Form Responses 1'!F:F</f>
        <v>65015041@kmitl.ac.th</v>
      </c>
      <c r="K40" s="23" t="str">
        <f t="shared" si="1"/>
        <v/>
      </c>
      <c r="L40" s="23">
        <f t="shared" si="2"/>
        <v>250</v>
      </c>
      <c r="M40" s="27" t="str">
        <f t="array" ref="M40">if(H40&lt;&gt;"",LEFT(H40,2),"")</f>
        <v>06</v>
      </c>
      <c r="N40" s="27" t="str">
        <f t="array" ref="N40">if(H40&lt;&gt;"",RIGHT(LEFT(H40,5),2),"")</f>
        <v>02</v>
      </c>
      <c r="O40" s="27" t="str">
        <f t="array" ref="O40">if(H40&lt;&gt;"",RIGHT(H40,4),"")</f>
        <v>2023</v>
      </c>
      <c r="P40" s="28">
        <f t="array" ref="P40">if(G40&lt;&gt;"",row(G40)-1,"")</f>
        <v>39</v>
      </c>
      <c r="Q40" s="19" t="str">
        <f t="shared" si="3"/>
        <v>20230206-39</v>
      </c>
      <c r="R40" s="11" t="s">
        <v>342</v>
      </c>
      <c r="S40" s="14" t="s">
        <v>343</v>
      </c>
      <c r="T40" s="29" t="str">
        <f>HYPERLINK("https://drive.google.com/file/d/18Qfv1wH-HsHB4gnglYP1dfmg4QG2Ytdq/view?usp=drivesdk","บูม")</f>
        <v>บูม</v>
      </c>
      <c r="U40" s="11" t="s">
        <v>344</v>
      </c>
    </row>
    <row r="41">
      <c r="A41" s="19" t="str">
        <f>'Form Responses 1'!C:C</f>
        <v>อธิยุต</v>
      </c>
      <c r="B41" s="19" t="str">
        <f>'Form Responses 1'!D:D</f>
        <v>แย้มเพียร</v>
      </c>
      <c r="C41" s="19" t="str">
        <f>'Form Responses 1'!E:E</f>
        <v>0951125252</v>
      </c>
      <c r="D41" s="19" t="str">
        <f>'Form Responses 1'!G:G</f>
        <v>XL</v>
      </c>
      <c r="E41" s="23">
        <f>'Form Responses 1'!H:H</f>
        <v>1</v>
      </c>
      <c r="F41" s="19" t="str">
        <f>'Form Responses 1'!I:I</f>
        <v>เอา</v>
      </c>
      <c r="G41" s="24" t="str">
        <f>'Form Responses 1'!J:J</f>
        <v>https://drive.google.com/open?id=1iRgzcfo1Nh0jbTgVy2qY74citjB7OTIo</v>
      </c>
      <c r="H41" s="25">
        <f>'Form Responses 1'!K:K</f>
        <v>45079</v>
      </c>
      <c r="I41" s="26">
        <f>'Form Responses 1'!L:L</f>
        <v>0.8979166667</v>
      </c>
      <c r="J41" s="19" t="str">
        <f>'Form Responses 1'!F:F</f>
        <v>tonsonteen@gmail.com</v>
      </c>
      <c r="K41" s="23">
        <f t="shared" si="1"/>
        <v>1</v>
      </c>
      <c r="L41" s="23">
        <f t="shared" si="2"/>
        <v>380</v>
      </c>
      <c r="M41" s="27" t="str">
        <f t="array" ref="M41">if(H41&lt;&gt;"",LEFT(H41,2),"")</f>
        <v>06</v>
      </c>
      <c r="N41" s="27" t="str">
        <f t="array" ref="N41">if(H41&lt;&gt;"",RIGHT(LEFT(H41,5),2),"")</f>
        <v>02</v>
      </c>
      <c r="O41" s="27" t="str">
        <f t="array" ref="O41">if(H41&lt;&gt;"",RIGHT(H41,4),"")</f>
        <v>2023</v>
      </c>
      <c r="P41" s="28">
        <f t="array" ref="P41">if(G41&lt;&gt;"",row(G41)-1,"")</f>
        <v>40</v>
      </c>
      <c r="Q41" s="19" t="str">
        <f t="shared" si="3"/>
        <v>20230206-40</v>
      </c>
      <c r="R41" s="11" t="s">
        <v>345</v>
      </c>
      <c r="S41" s="14" t="s">
        <v>346</v>
      </c>
      <c r="T41" s="29" t="str">
        <f>HYPERLINK("https://drive.google.com/file/d/1Z2FD7kPmpRBsMfoji7PYLbMPWMcB8kBd/view?usp=drivesdk","แย้มเพียร")</f>
        <v>แย้มเพียร</v>
      </c>
      <c r="U41" s="11" t="s">
        <v>347</v>
      </c>
    </row>
    <row r="42">
      <c r="A42" s="19" t="str">
        <f>'Form Responses 1'!C:C</f>
        <v/>
      </c>
      <c r="B42" s="19" t="str">
        <f>'Form Responses 1'!D:D</f>
        <v/>
      </c>
      <c r="C42" s="19" t="str">
        <f>'Form Responses 1'!E:E</f>
        <v/>
      </c>
      <c r="D42" s="19" t="str">
        <f>'Form Responses 1'!G:G</f>
        <v/>
      </c>
      <c r="E42" s="23" t="str">
        <f>'Form Responses 1'!H:H</f>
        <v/>
      </c>
      <c r="F42" s="19" t="str">
        <f>'Form Responses 1'!I:I</f>
        <v/>
      </c>
      <c r="G42" s="24" t="str">
        <f>'Form Responses 1'!J:J</f>
        <v/>
      </c>
      <c r="H42" s="25" t="str">
        <f>'Form Responses 1'!K:K</f>
        <v/>
      </c>
      <c r="I42" s="26" t="str">
        <f>'Form Responses 1'!L:L</f>
        <v/>
      </c>
      <c r="J42" s="19" t="str">
        <f>'Form Responses 1'!F:F</f>
        <v/>
      </c>
      <c r="K42" s="23" t="str">
        <f t="shared" si="1"/>
        <v/>
      </c>
      <c r="L42" s="23">
        <f t="shared" si="2"/>
        <v>0</v>
      </c>
      <c r="M42" s="27" t="str">
        <f t="array" ref="M42">if(H42&lt;&gt;"",LEFT(H42,2),"")</f>
        <v/>
      </c>
      <c r="N42" s="27" t="str">
        <f t="array" ref="N42">if(H42&lt;&gt;"",RIGHT(LEFT(H42,5),2),"")</f>
        <v/>
      </c>
      <c r="O42" s="27" t="str">
        <f t="array" ref="O42">if(H42&lt;&gt;"",RIGHT(H42,4),"")</f>
        <v/>
      </c>
      <c r="P42" s="28" t="str">
        <f t="array" ref="P42">if(G42&lt;&gt;"",row(G42)-1,"")</f>
        <v/>
      </c>
      <c r="Q42" s="19" t="str">
        <f t="shared" si="3"/>
        <v>-</v>
      </c>
      <c r="V42" s="11"/>
    </row>
    <row r="43">
      <c r="A43" s="19" t="str">
        <f>'Form Responses 1'!C:C</f>
        <v/>
      </c>
      <c r="B43" s="19" t="str">
        <f>'Form Responses 1'!D:D</f>
        <v/>
      </c>
      <c r="C43" s="19" t="str">
        <f>'Form Responses 1'!E:E</f>
        <v/>
      </c>
      <c r="D43" s="19" t="str">
        <f>'Form Responses 1'!G:G</f>
        <v/>
      </c>
      <c r="E43" s="23" t="str">
        <f>'Form Responses 1'!H:H</f>
        <v/>
      </c>
      <c r="F43" s="19" t="str">
        <f>'Form Responses 1'!I:I</f>
        <v/>
      </c>
      <c r="G43" s="24" t="str">
        <f>'Form Responses 1'!J:J</f>
        <v/>
      </c>
      <c r="H43" s="25" t="str">
        <f>'Form Responses 1'!K:K</f>
        <v/>
      </c>
      <c r="I43" s="26" t="str">
        <f>'Form Responses 1'!L:L</f>
        <v/>
      </c>
      <c r="J43" s="19" t="str">
        <f>'Form Responses 1'!F:F</f>
        <v/>
      </c>
      <c r="K43" s="23" t="str">
        <f t="shared" si="1"/>
        <v/>
      </c>
      <c r="L43" s="23">
        <f t="shared" si="2"/>
        <v>0</v>
      </c>
      <c r="M43" s="27" t="str">
        <f t="array" ref="M43">if(H43&lt;&gt;"",LEFT(H43,2),"")</f>
        <v/>
      </c>
      <c r="N43" s="27" t="str">
        <f t="array" ref="N43">if(H43&lt;&gt;"",RIGHT(LEFT(H43,5),2),"")</f>
        <v/>
      </c>
      <c r="O43" s="27" t="str">
        <f t="array" ref="O43">if(H43&lt;&gt;"",RIGHT(H43,4),"")</f>
        <v/>
      </c>
      <c r="P43" s="28" t="str">
        <f t="array" ref="P43">if(G43&lt;&gt;"",row(G43)-1,"")</f>
        <v/>
      </c>
      <c r="Q43" s="19" t="str">
        <f t="shared" si="3"/>
        <v>-</v>
      </c>
      <c r="V43" s="11"/>
    </row>
    <row r="44">
      <c r="A44" s="19" t="str">
        <f>'Form Responses 1'!C:C</f>
        <v/>
      </c>
      <c r="B44" s="19" t="str">
        <f>'Form Responses 1'!D:D</f>
        <v/>
      </c>
      <c r="C44" s="19" t="str">
        <f>'Form Responses 1'!E:E</f>
        <v/>
      </c>
      <c r="D44" s="19" t="str">
        <f>'Form Responses 1'!G:G</f>
        <v/>
      </c>
      <c r="E44" s="23" t="str">
        <f>'Form Responses 1'!H:H</f>
        <v/>
      </c>
      <c r="F44" s="19" t="str">
        <f>'Form Responses 1'!I:I</f>
        <v/>
      </c>
      <c r="G44" s="24" t="str">
        <f>'Form Responses 1'!J:J</f>
        <v/>
      </c>
      <c r="H44" s="25" t="str">
        <f>'Form Responses 1'!K:K</f>
        <v/>
      </c>
      <c r="I44" s="26" t="str">
        <f>'Form Responses 1'!L:L</f>
        <v/>
      </c>
      <c r="J44" s="19" t="str">
        <f>'Form Responses 1'!F:F</f>
        <v/>
      </c>
      <c r="K44" s="23" t="str">
        <f t="shared" si="1"/>
        <v/>
      </c>
      <c r="L44" s="23">
        <f t="shared" si="2"/>
        <v>0</v>
      </c>
      <c r="M44" s="27" t="str">
        <f t="array" ref="M44">if(H44&lt;&gt;"",LEFT(H44,2),"")</f>
        <v/>
      </c>
      <c r="N44" s="27" t="str">
        <f t="array" ref="N44">if(H44&lt;&gt;"",RIGHT(LEFT(H44,5),2),"")</f>
        <v/>
      </c>
      <c r="O44" s="27" t="str">
        <f t="array" ref="O44">if(H44&lt;&gt;"",RIGHT(H44,4),"")</f>
        <v/>
      </c>
      <c r="P44" s="28" t="str">
        <f t="array" ref="P44">if(G44&lt;&gt;"",row(G44)-1,"")</f>
        <v/>
      </c>
      <c r="Q44" s="19" t="str">
        <f t="shared" si="3"/>
        <v>-</v>
      </c>
    </row>
    <row r="45">
      <c r="A45" s="19" t="str">
        <f>'Form Responses 1'!C:C</f>
        <v/>
      </c>
      <c r="B45" s="19" t="str">
        <f>'Form Responses 1'!D:D</f>
        <v/>
      </c>
      <c r="C45" s="19" t="str">
        <f>'Form Responses 1'!E:E</f>
        <v/>
      </c>
      <c r="D45" s="19" t="str">
        <f>'Form Responses 1'!G:G</f>
        <v/>
      </c>
      <c r="E45" s="23" t="str">
        <f>'Form Responses 1'!H:H</f>
        <v/>
      </c>
      <c r="F45" s="19" t="str">
        <f>'Form Responses 1'!I:I</f>
        <v/>
      </c>
      <c r="G45" s="24" t="str">
        <f>'Form Responses 1'!J:J</f>
        <v/>
      </c>
      <c r="H45" s="25" t="str">
        <f>'Form Responses 1'!K:K</f>
        <v/>
      </c>
      <c r="I45" s="26" t="str">
        <f>'Form Responses 1'!L:L</f>
        <v/>
      </c>
      <c r="J45" s="19" t="str">
        <f>'Form Responses 1'!F:F</f>
        <v/>
      </c>
      <c r="K45" s="23" t="str">
        <f t="shared" si="1"/>
        <v/>
      </c>
      <c r="L45" s="23">
        <f t="shared" si="2"/>
        <v>0</v>
      </c>
      <c r="M45" s="27" t="str">
        <f t="array" ref="M45">if(H45&lt;&gt;"",LEFT(H45,2),"")</f>
        <v/>
      </c>
      <c r="N45" s="27" t="str">
        <f t="array" ref="N45">if(H45&lt;&gt;"",RIGHT(LEFT(H45,5),2),"")</f>
        <v/>
      </c>
      <c r="O45" s="27" t="str">
        <f t="array" ref="O45">if(H45&lt;&gt;"",RIGHT(H45,4),"")</f>
        <v/>
      </c>
      <c r="P45" s="28" t="str">
        <f t="array" ref="P45">if(G45&lt;&gt;"",row(G45)-1,"")</f>
        <v/>
      </c>
      <c r="Q45" s="19" t="str">
        <f t="shared" si="3"/>
        <v>-</v>
      </c>
    </row>
    <row r="46">
      <c r="A46" s="19" t="str">
        <f>'Form Responses 1'!C:C</f>
        <v/>
      </c>
      <c r="B46" s="19" t="str">
        <f>'Form Responses 1'!D:D</f>
        <v/>
      </c>
      <c r="C46" s="19" t="str">
        <f>'Form Responses 1'!E:E</f>
        <v/>
      </c>
      <c r="D46" s="19" t="str">
        <f>'Form Responses 1'!G:G</f>
        <v/>
      </c>
      <c r="E46" s="23" t="str">
        <f>'Form Responses 1'!H:H</f>
        <v/>
      </c>
      <c r="F46" s="19" t="str">
        <f>'Form Responses 1'!I:I</f>
        <v/>
      </c>
      <c r="G46" s="24" t="str">
        <f>'Form Responses 1'!J:J</f>
        <v/>
      </c>
      <c r="H46" s="25" t="str">
        <f>'Form Responses 1'!K:K</f>
        <v/>
      </c>
      <c r="I46" s="26" t="str">
        <f>'Form Responses 1'!L:L</f>
        <v/>
      </c>
      <c r="J46" s="19" t="str">
        <f>'Form Responses 1'!F:F</f>
        <v/>
      </c>
      <c r="K46" s="23" t="str">
        <f t="shared" si="1"/>
        <v/>
      </c>
      <c r="L46" s="23">
        <f t="shared" si="2"/>
        <v>0</v>
      </c>
      <c r="M46" s="27" t="str">
        <f t="array" ref="M46">if(H46&lt;&gt;"",LEFT(H46,2),"")</f>
        <v/>
      </c>
      <c r="N46" s="27" t="str">
        <f t="array" ref="N46">if(H46&lt;&gt;"",RIGHT(LEFT(H46,5),2),"")</f>
        <v/>
      </c>
      <c r="O46" s="27" t="str">
        <f t="array" ref="O46">if(H46&lt;&gt;"",RIGHT(H46,4),"")</f>
        <v/>
      </c>
      <c r="P46" s="28" t="str">
        <f t="array" ref="P46">if(G46&lt;&gt;"",row(G46)-1,"")</f>
        <v/>
      </c>
      <c r="Q46" s="19" t="str">
        <f t="shared" si="3"/>
        <v>-</v>
      </c>
    </row>
    <row r="47">
      <c r="A47" s="19" t="str">
        <f>'Form Responses 1'!C:C</f>
        <v/>
      </c>
      <c r="B47" s="19" t="str">
        <f>'Form Responses 1'!D:D</f>
        <v/>
      </c>
      <c r="C47" s="19" t="str">
        <f>'Form Responses 1'!E:E</f>
        <v/>
      </c>
      <c r="D47" s="19" t="str">
        <f>'Form Responses 1'!G:G</f>
        <v/>
      </c>
      <c r="E47" s="23" t="str">
        <f>'Form Responses 1'!H:H</f>
        <v/>
      </c>
      <c r="F47" s="19" t="str">
        <f>'Form Responses 1'!I:I</f>
        <v/>
      </c>
      <c r="G47" s="24" t="str">
        <f>'Form Responses 1'!J:J</f>
        <v/>
      </c>
      <c r="H47" s="25" t="str">
        <f>'Form Responses 1'!K:K</f>
        <v/>
      </c>
      <c r="I47" s="26" t="str">
        <f>'Form Responses 1'!L:L</f>
        <v/>
      </c>
      <c r="J47" s="19" t="str">
        <f>'Form Responses 1'!F:F</f>
        <v/>
      </c>
      <c r="K47" s="23" t="str">
        <f t="shared" si="1"/>
        <v/>
      </c>
      <c r="L47" s="23">
        <f t="shared" si="2"/>
        <v>0</v>
      </c>
      <c r="M47" s="27" t="str">
        <f t="array" ref="M47">if(H47&lt;&gt;"",LEFT(H47,2),"")</f>
        <v/>
      </c>
      <c r="N47" s="27" t="str">
        <f t="array" ref="N47">if(H47&lt;&gt;"",RIGHT(LEFT(H47,5),2),"")</f>
        <v/>
      </c>
      <c r="O47" s="27" t="str">
        <f t="array" ref="O47">if(H47&lt;&gt;"",RIGHT(H47,4),"")</f>
        <v/>
      </c>
      <c r="P47" s="28" t="str">
        <f t="array" ref="P47">if(G47&lt;&gt;"",row(G47)-1,"")</f>
        <v/>
      </c>
      <c r="Q47" s="19" t="str">
        <f t="shared" si="3"/>
        <v>-</v>
      </c>
    </row>
    <row r="48">
      <c r="A48" s="19" t="str">
        <f>'Form Responses 1'!C:C</f>
        <v/>
      </c>
      <c r="B48" s="19" t="str">
        <f>'Form Responses 1'!D:D</f>
        <v/>
      </c>
      <c r="C48" s="19" t="str">
        <f>'Form Responses 1'!E:E</f>
        <v/>
      </c>
      <c r="D48" s="19" t="str">
        <f>'Form Responses 1'!G:G</f>
        <v/>
      </c>
      <c r="E48" s="23" t="str">
        <f>'Form Responses 1'!H:H</f>
        <v/>
      </c>
      <c r="F48" s="19" t="str">
        <f>'Form Responses 1'!I:I</f>
        <v/>
      </c>
      <c r="G48" s="24" t="str">
        <f>'Form Responses 1'!J:J</f>
        <v/>
      </c>
      <c r="H48" s="25" t="str">
        <f>'Form Responses 1'!K:K</f>
        <v/>
      </c>
      <c r="I48" s="26" t="str">
        <f>'Form Responses 1'!L:L</f>
        <v/>
      </c>
      <c r="J48" s="19" t="str">
        <f>'Form Responses 1'!F:F</f>
        <v/>
      </c>
      <c r="K48" s="23" t="str">
        <f t="shared" si="1"/>
        <v/>
      </c>
      <c r="L48" s="23">
        <f t="shared" si="2"/>
        <v>0</v>
      </c>
      <c r="M48" s="27" t="str">
        <f t="array" ref="M48">if(H48&lt;&gt;"",LEFT(H48,2),"")</f>
        <v/>
      </c>
      <c r="N48" s="27" t="str">
        <f t="array" ref="N48">if(H48&lt;&gt;"",RIGHT(LEFT(H48,5),2),"")</f>
        <v/>
      </c>
      <c r="O48" s="27" t="str">
        <f t="array" ref="O48">if(H48&lt;&gt;"",RIGHT(H48,4),"")</f>
        <v/>
      </c>
      <c r="P48" s="28" t="str">
        <f t="array" ref="P48">if(G48&lt;&gt;"",row(G48)-1,"")</f>
        <v/>
      </c>
      <c r="Q48" s="19" t="str">
        <f t="shared" si="3"/>
        <v>-</v>
      </c>
    </row>
    <row r="49">
      <c r="A49" s="19" t="str">
        <f>'Form Responses 1'!C:C</f>
        <v/>
      </c>
      <c r="B49" s="19" t="str">
        <f>'Form Responses 1'!D:D</f>
        <v/>
      </c>
      <c r="C49" s="19" t="str">
        <f>'Form Responses 1'!E:E</f>
        <v/>
      </c>
      <c r="D49" s="19" t="str">
        <f>'Form Responses 1'!G:G</f>
        <v/>
      </c>
      <c r="E49" s="23" t="str">
        <f>'Form Responses 1'!H:H</f>
        <v/>
      </c>
      <c r="F49" s="19" t="str">
        <f>'Form Responses 1'!I:I</f>
        <v/>
      </c>
      <c r="G49" s="24" t="str">
        <f>'Form Responses 1'!J:J</f>
        <v/>
      </c>
      <c r="H49" s="25" t="str">
        <f>'Form Responses 1'!K:K</f>
        <v/>
      </c>
      <c r="I49" s="26" t="str">
        <f>'Form Responses 1'!L:L</f>
        <v/>
      </c>
      <c r="J49" s="19" t="str">
        <f>'Form Responses 1'!F:F</f>
        <v/>
      </c>
      <c r="K49" s="23" t="str">
        <f t="shared" si="1"/>
        <v/>
      </c>
      <c r="L49" s="23">
        <f t="shared" si="2"/>
        <v>0</v>
      </c>
      <c r="M49" s="27" t="str">
        <f t="array" ref="M49">if(H49&lt;&gt;"",LEFT(H49,2),"")</f>
        <v/>
      </c>
      <c r="N49" s="27" t="str">
        <f t="array" ref="N49">if(H49&lt;&gt;"",RIGHT(LEFT(H49,5),2),"")</f>
        <v/>
      </c>
      <c r="O49" s="27" t="str">
        <f t="array" ref="O49">if(H49&lt;&gt;"",RIGHT(H49,4),"")</f>
        <v/>
      </c>
      <c r="P49" s="28" t="str">
        <f t="array" ref="P49">if(G49&lt;&gt;"",row(G49)-1,"")</f>
        <v/>
      </c>
      <c r="Q49" s="19" t="str">
        <f t="shared" si="3"/>
        <v>-</v>
      </c>
    </row>
    <row r="50">
      <c r="A50" s="19" t="str">
        <f>'Form Responses 1'!C:C</f>
        <v/>
      </c>
      <c r="B50" s="19" t="str">
        <f>'Form Responses 1'!D:D</f>
        <v/>
      </c>
      <c r="C50" s="19" t="str">
        <f>'Form Responses 1'!E:E</f>
        <v/>
      </c>
      <c r="D50" s="19" t="str">
        <f>'Form Responses 1'!G:G</f>
        <v/>
      </c>
      <c r="E50" s="23" t="str">
        <f>'Form Responses 1'!H:H</f>
        <v/>
      </c>
      <c r="F50" s="19" t="str">
        <f>'Form Responses 1'!I:I</f>
        <v/>
      </c>
      <c r="G50" s="24" t="str">
        <f>'Form Responses 1'!J:J</f>
        <v/>
      </c>
      <c r="H50" s="25" t="str">
        <f>'Form Responses 1'!K:K</f>
        <v/>
      </c>
      <c r="I50" s="26" t="str">
        <f>'Form Responses 1'!L:L</f>
        <v/>
      </c>
      <c r="J50" s="19" t="str">
        <f>'Form Responses 1'!F:F</f>
        <v/>
      </c>
      <c r="K50" s="23" t="str">
        <f t="shared" si="1"/>
        <v/>
      </c>
      <c r="L50" s="23">
        <f t="shared" si="2"/>
        <v>0</v>
      </c>
      <c r="M50" s="27" t="str">
        <f t="array" ref="M50">if(H50&lt;&gt;"",LEFT(H50,2),"")</f>
        <v/>
      </c>
      <c r="N50" s="27" t="str">
        <f t="array" ref="N50">if(H50&lt;&gt;"",RIGHT(LEFT(H50,5),2),"")</f>
        <v/>
      </c>
      <c r="O50" s="27" t="str">
        <f t="array" ref="O50">if(H50&lt;&gt;"",RIGHT(H50,4),"")</f>
        <v/>
      </c>
      <c r="P50" s="28" t="str">
        <f t="array" ref="P50">if(G50&lt;&gt;"",row(G50)-1,"")</f>
        <v/>
      </c>
      <c r="Q50" s="19" t="str">
        <f t="shared" si="3"/>
        <v>-</v>
      </c>
    </row>
    <row r="51">
      <c r="A51" s="19" t="str">
        <f>'Form Responses 1'!C:C</f>
        <v/>
      </c>
      <c r="B51" s="19" t="str">
        <f>'Form Responses 1'!D:D</f>
        <v/>
      </c>
      <c r="C51" s="19" t="str">
        <f>'Form Responses 1'!E:E</f>
        <v/>
      </c>
      <c r="D51" s="19" t="str">
        <f>'Form Responses 1'!G:G</f>
        <v/>
      </c>
      <c r="E51" s="23" t="str">
        <f>'Form Responses 1'!H:H</f>
        <v/>
      </c>
      <c r="F51" s="19" t="str">
        <f>'Form Responses 1'!I:I</f>
        <v/>
      </c>
      <c r="G51" s="24" t="str">
        <f>'Form Responses 1'!J:J</f>
        <v/>
      </c>
      <c r="H51" s="25" t="str">
        <f>'Form Responses 1'!K:K</f>
        <v/>
      </c>
      <c r="I51" s="26" t="str">
        <f>'Form Responses 1'!L:L</f>
        <v/>
      </c>
      <c r="J51" s="19" t="str">
        <f>'Form Responses 1'!F:F</f>
        <v/>
      </c>
      <c r="K51" s="23" t="str">
        <f t="shared" si="1"/>
        <v/>
      </c>
      <c r="L51" s="23">
        <f t="shared" si="2"/>
        <v>0</v>
      </c>
      <c r="M51" s="27" t="str">
        <f t="array" ref="M51">if(H51&lt;&gt;"",LEFT(H51,2),"")</f>
        <v/>
      </c>
      <c r="N51" s="27" t="str">
        <f t="array" ref="N51">if(H51&lt;&gt;"",RIGHT(LEFT(H51,5),2),"")</f>
        <v/>
      </c>
      <c r="O51" s="27" t="str">
        <f t="array" ref="O51">if(H51&lt;&gt;"",RIGHT(H51,4),"")</f>
        <v/>
      </c>
      <c r="P51" s="28" t="str">
        <f t="array" ref="P51">if(G51&lt;&gt;"",row(G51)-1,"")</f>
        <v/>
      </c>
      <c r="Q51" s="19" t="str">
        <f t="shared" si="3"/>
        <v>-</v>
      </c>
    </row>
    <row r="52">
      <c r="A52" s="19" t="str">
        <f>'Form Responses 1'!C:C</f>
        <v/>
      </c>
      <c r="B52" s="19" t="str">
        <f>'Form Responses 1'!D:D</f>
        <v/>
      </c>
      <c r="C52" s="19" t="str">
        <f>'Form Responses 1'!E:E</f>
        <v/>
      </c>
      <c r="D52" s="19" t="str">
        <f>'Form Responses 1'!G:G</f>
        <v/>
      </c>
      <c r="E52" s="23" t="str">
        <f>'Form Responses 1'!H:H</f>
        <v/>
      </c>
      <c r="F52" s="19" t="str">
        <f>'Form Responses 1'!I:I</f>
        <v/>
      </c>
      <c r="G52" s="24" t="str">
        <f>'Form Responses 1'!J:J</f>
        <v/>
      </c>
      <c r="H52" s="25" t="str">
        <f>'Form Responses 1'!K:K</f>
        <v/>
      </c>
      <c r="I52" s="26" t="str">
        <f>'Form Responses 1'!L:L</f>
        <v/>
      </c>
      <c r="J52" s="19" t="str">
        <f>'Form Responses 1'!F:F</f>
        <v/>
      </c>
      <c r="K52" s="23" t="str">
        <f t="shared" si="1"/>
        <v/>
      </c>
      <c r="L52" s="23">
        <f t="shared" si="2"/>
        <v>0</v>
      </c>
      <c r="M52" s="27" t="str">
        <f t="array" ref="M52">if(H52&lt;&gt;"",LEFT(H52,2),"")</f>
        <v/>
      </c>
      <c r="N52" s="27" t="str">
        <f t="array" ref="N52">if(H52&lt;&gt;"",RIGHT(LEFT(H52,5),2),"")</f>
        <v/>
      </c>
      <c r="O52" s="27" t="str">
        <f t="array" ref="O52">if(H52&lt;&gt;"",RIGHT(H52,4),"")</f>
        <v/>
      </c>
      <c r="P52" s="28" t="str">
        <f t="array" ref="P52">if(G52&lt;&gt;"",row(G52)-1,"")</f>
        <v/>
      </c>
      <c r="Q52" s="19" t="str">
        <f t="shared" si="3"/>
        <v>-</v>
      </c>
    </row>
    <row r="53">
      <c r="A53" s="19" t="str">
        <f>'Form Responses 1'!C:C</f>
        <v/>
      </c>
      <c r="B53" s="19" t="str">
        <f>'Form Responses 1'!D:D</f>
        <v/>
      </c>
      <c r="C53" s="19" t="str">
        <f>'Form Responses 1'!E:E</f>
        <v/>
      </c>
      <c r="D53" s="19" t="str">
        <f>'Form Responses 1'!G:G</f>
        <v/>
      </c>
      <c r="E53" s="23" t="str">
        <f>'Form Responses 1'!H:H</f>
        <v/>
      </c>
      <c r="F53" s="19" t="str">
        <f>'Form Responses 1'!I:I</f>
        <v/>
      </c>
      <c r="G53" s="24" t="str">
        <f>'Form Responses 1'!J:J</f>
        <v/>
      </c>
      <c r="H53" s="25" t="str">
        <f>'Form Responses 1'!K:K</f>
        <v/>
      </c>
      <c r="I53" s="26" t="str">
        <f>'Form Responses 1'!L:L</f>
        <v/>
      </c>
      <c r="J53" s="19" t="str">
        <f>'Form Responses 1'!F:F</f>
        <v/>
      </c>
      <c r="K53" s="23" t="str">
        <f t="shared" si="1"/>
        <v/>
      </c>
      <c r="L53" s="23">
        <f t="shared" si="2"/>
        <v>0</v>
      </c>
      <c r="M53" s="27" t="str">
        <f t="array" ref="M53">if(H53&lt;&gt;"",LEFT(H53,2),"")</f>
        <v/>
      </c>
      <c r="N53" s="27" t="str">
        <f t="array" ref="N53">if(H53&lt;&gt;"",RIGHT(LEFT(H53,5),2),"")</f>
        <v/>
      </c>
      <c r="O53" s="27" t="str">
        <f t="array" ref="O53">if(H53&lt;&gt;"",RIGHT(H53,4),"")</f>
        <v/>
      </c>
      <c r="P53" s="28" t="str">
        <f t="array" ref="P53">if(G53&lt;&gt;"",row(G53)-1,"")</f>
        <v/>
      </c>
      <c r="Q53" s="19" t="str">
        <f t="shared" si="3"/>
        <v>-</v>
      </c>
    </row>
    <row r="54">
      <c r="A54" s="19" t="str">
        <f>'Form Responses 1'!C:C</f>
        <v/>
      </c>
      <c r="B54" s="19" t="str">
        <f>'Form Responses 1'!D:D</f>
        <v/>
      </c>
      <c r="C54" s="19" t="str">
        <f>'Form Responses 1'!E:E</f>
        <v/>
      </c>
      <c r="D54" s="19" t="str">
        <f>'Form Responses 1'!G:G</f>
        <v/>
      </c>
      <c r="E54" s="23" t="str">
        <f>'Form Responses 1'!H:H</f>
        <v/>
      </c>
      <c r="F54" s="19" t="str">
        <f>'Form Responses 1'!I:I</f>
        <v/>
      </c>
      <c r="G54" s="24" t="str">
        <f>'Form Responses 1'!J:J</f>
        <v/>
      </c>
      <c r="H54" s="25" t="str">
        <f>'Form Responses 1'!K:K</f>
        <v/>
      </c>
      <c r="I54" s="26" t="str">
        <f>'Form Responses 1'!L:L</f>
        <v/>
      </c>
      <c r="J54" s="19" t="str">
        <f>'Form Responses 1'!F:F</f>
        <v/>
      </c>
      <c r="K54" s="23" t="str">
        <f t="shared" si="1"/>
        <v/>
      </c>
      <c r="L54" s="23">
        <f t="shared" si="2"/>
        <v>0</v>
      </c>
      <c r="M54" s="27" t="str">
        <f t="array" ref="M54">if(H54&lt;&gt;"",LEFT(H54,2),"")</f>
        <v/>
      </c>
      <c r="N54" s="27" t="str">
        <f t="array" ref="N54">if(H54&lt;&gt;"",RIGHT(LEFT(H54,5),2),"")</f>
        <v/>
      </c>
      <c r="O54" s="27" t="str">
        <f t="array" ref="O54">if(H54&lt;&gt;"",RIGHT(H54,4),"")</f>
        <v/>
      </c>
      <c r="P54" s="28" t="str">
        <f t="array" ref="P54">if(G54&lt;&gt;"",row(G54)-1,"")</f>
        <v/>
      </c>
      <c r="Q54" s="19" t="str">
        <f t="shared" si="3"/>
        <v>-</v>
      </c>
    </row>
    <row r="55">
      <c r="A55" s="19" t="str">
        <f>'Form Responses 1'!C:C</f>
        <v/>
      </c>
      <c r="B55" s="19" t="str">
        <f>'Form Responses 1'!D:D</f>
        <v/>
      </c>
      <c r="C55" s="19" t="str">
        <f>'Form Responses 1'!E:E</f>
        <v/>
      </c>
      <c r="D55" s="19" t="str">
        <f>'Form Responses 1'!G:G</f>
        <v/>
      </c>
      <c r="E55" s="23" t="str">
        <f>'Form Responses 1'!H:H</f>
        <v/>
      </c>
      <c r="F55" s="19" t="str">
        <f>'Form Responses 1'!I:I</f>
        <v/>
      </c>
      <c r="G55" s="24" t="str">
        <f>'Form Responses 1'!J:J</f>
        <v/>
      </c>
      <c r="H55" s="25" t="str">
        <f>'Form Responses 1'!K:K</f>
        <v/>
      </c>
      <c r="I55" s="26" t="str">
        <f>'Form Responses 1'!L:L</f>
        <v/>
      </c>
      <c r="J55" s="19" t="str">
        <f>'Form Responses 1'!F:F</f>
        <v/>
      </c>
      <c r="K55" s="23" t="str">
        <f t="shared" si="1"/>
        <v/>
      </c>
      <c r="L55" s="23">
        <f t="shared" si="2"/>
        <v>0</v>
      </c>
      <c r="M55" s="27" t="str">
        <f t="array" ref="M55">if(H55&lt;&gt;"",LEFT(H55,2),"")</f>
        <v/>
      </c>
      <c r="N55" s="27" t="str">
        <f t="array" ref="N55">if(H55&lt;&gt;"",RIGHT(LEFT(H55,5),2),"")</f>
        <v/>
      </c>
      <c r="O55" s="27" t="str">
        <f t="array" ref="O55">if(H55&lt;&gt;"",RIGHT(H55,4),"")</f>
        <v/>
      </c>
      <c r="P55" s="28" t="str">
        <f t="array" ref="P55">if(G55&lt;&gt;"",row(G55)-1,"")</f>
        <v/>
      </c>
      <c r="Q55" s="19" t="str">
        <f t="shared" si="3"/>
        <v>-</v>
      </c>
    </row>
    <row r="56">
      <c r="A56" s="19" t="str">
        <f>'Form Responses 1'!C:C</f>
        <v/>
      </c>
      <c r="B56" s="19" t="str">
        <f>'Form Responses 1'!D:D</f>
        <v/>
      </c>
      <c r="C56" s="19" t="str">
        <f>'Form Responses 1'!E:E</f>
        <v/>
      </c>
      <c r="D56" s="19" t="str">
        <f>'Form Responses 1'!G:G</f>
        <v/>
      </c>
      <c r="E56" s="23" t="str">
        <f>'Form Responses 1'!H:H</f>
        <v/>
      </c>
      <c r="F56" s="19" t="str">
        <f>'Form Responses 1'!I:I</f>
        <v/>
      </c>
      <c r="G56" s="24" t="str">
        <f>'Form Responses 1'!J:J</f>
        <v/>
      </c>
      <c r="H56" s="25" t="str">
        <f>'Form Responses 1'!K:K</f>
        <v/>
      </c>
      <c r="I56" s="26" t="str">
        <f>'Form Responses 1'!L:L</f>
        <v/>
      </c>
      <c r="J56" s="19" t="str">
        <f>'Form Responses 1'!F:F</f>
        <v/>
      </c>
      <c r="K56" s="23" t="str">
        <f t="shared" si="1"/>
        <v/>
      </c>
      <c r="L56" s="23">
        <f t="shared" si="2"/>
        <v>0</v>
      </c>
      <c r="M56" s="27" t="str">
        <f t="array" ref="M56">if(H56&lt;&gt;"",LEFT(H56,2),"")</f>
        <v/>
      </c>
      <c r="N56" s="27" t="str">
        <f t="array" ref="N56">if(H56&lt;&gt;"",RIGHT(LEFT(H56,5),2),"")</f>
        <v/>
      </c>
      <c r="O56" s="27" t="str">
        <f t="array" ref="O56">if(H56&lt;&gt;"",RIGHT(H56,4),"")</f>
        <v/>
      </c>
      <c r="P56" s="28" t="str">
        <f t="array" ref="P56">if(G56&lt;&gt;"",row(G56)-1,"")</f>
        <v/>
      </c>
      <c r="Q56" s="19" t="str">
        <f t="shared" si="3"/>
        <v>-</v>
      </c>
    </row>
    <row r="57">
      <c r="A57" s="19" t="str">
        <f>'Form Responses 1'!C:C</f>
        <v/>
      </c>
      <c r="B57" s="19" t="str">
        <f>'Form Responses 1'!D:D</f>
        <v/>
      </c>
      <c r="C57" s="19" t="str">
        <f>'Form Responses 1'!E:E</f>
        <v/>
      </c>
      <c r="D57" s="19" t="str">
        <f>'Form Responses 1'!G:G</f>
        <v/>
      </c>
      <c r="E57" s="23" t="str">
        <f>'Form Responses 1'!H:H</f>
        <v/>
      </c>
      <c r="F57" s="19" t="str">
        <f>'Form Responses 1'!I:I</f>
        <v/>
      </c>
      <c r="G57" s="24" t="str">
        <f>'Form Responses 1'!J:J</f>
        <v/>
      </c>
      <c r="H57" s="25" t="str">
        <f>'Form Responses 1'!K:K</f>
        <v/>
      </c>
      <c r="I57" s="26" t="str">
        <f>'Form Responses 1'!L:L</f>
        <v/>
      </c>
      <c r="J57" s="19" t="str">
        <f>'Form Responses 1'!F:F</f>
        <v/>
      </c>
      <c r="K57" s="23" t="str">
        <f t="shared" si="1"/>
        <v/>
      </c>
      <c r="L57" s="23">
        <f t="shared" si="2"/>
        <v>0</v>
      </c>
      <c r="M57" s="27" t="str">
        <f t="array" ref="M57">if(H57&lt;&gt;"",LEFT(H57,2),"")</f>
        <v/>
      </c>
      <c r="N57" s="27" t="str">
        <f t="array" ref="N57">if(H57&lt;&gt;"",RIGHT(LEFT(H57,5),2),"")</f>
        <v/>
      </c>
      <c r="O57" s="27" t="str">
        <f t="array" ref="O57">if(H57&lt;&gt;"",RIGHT(H57,4),"")</f>
        <v/>
      </c>
      <c r="P57" s="28" t="str">
        <f t="array" ref="P57">if(G57&lt;&gt;"",row(G57)-1,"")</f>
        <v/>
      </c>
      <c r="Q57" s="19" t="str">
        <f t="shared" si="3"/>
        <v>-</v>
      </c>
    </row>
    <row r="58">
      <c r="A58" s="19" t="str">
        <f>'Form Responses 1'!C:C</f>
        <v/>
      </c>
      <c r="B58" s="19" t="str">
        <f>'Form Responses 1'!D:D</f>
        <v/>
      </c>
      <c r="C58" s="19" t="str">
        <f>'Form Responses 1'!E:E</f>
        <v/>
      </c>
      <c r="D58" s="19" t="str">
        <f>'Form Responses 1'!G:G</f>
        <v/>
      </c>
      <c r="E58" s="23" t="str">
        <f>'Form Responses 1'!H:H</f>
        <v/>
      </c>
      <c r="F58" s="19" t="str">
        <f>'Form Responses 1'!I:I</f>
        <v/>
      </c>
      <c r="G58" s="24" t="str">
        <f>'Form Responses 1'!J:J</f>
        <v/>
      </c>
      <c r="H58" s="25" t="str">
        <f>'Form Responses 1'!K:K</f>
        <v/>
      </c>
      <c r="I58" s="26" t="str">
        <f>'Form Responses 1'!L:L</f>
        <v/>
      </c>
      <c r="J58" s="19" t="str">
        <f>'Form Responses 1'!F:F</f>
        <v/>
      </c>
      <c r="K58" s="23" t="str">
        <f t="shared" si="1"/>
        <v/>
      </c>
      <c r="L58" s="23">
        <f t="shared" si="2"/>
        <v>0</v>
      </c>
      <c r="M58" s="27" t="str">
        <f t="array" ref="M58">if(H58&lt;&gt;"",LEFT(H58,2),"")</f>
        <v/>
      </c>
      <c r="N58" s="27" t="str">
        <f t="array" ref="N58">if(H58&lt;&gt;"",RIGHT(LEFT(H58,5),2),"")</f>
        <v/>
      </c>
      <c r="O58" s="27" t="str">
        <f t="array" ref="O58">if(H58&lt;&gt;"",RIGHT(H58,4),"")</f>
        <v/>
      </c>
      <c r="P58" s="28" t="str">
        <f t="array" ref="P58">if(G58&lt;&gt;"",row(G58)-1,"")</f>
        <v/>
      </c>
      <c r="Q58" s="19" t="str">
        <f t="shared" si="3"/>
        <v>-</v>
      </c>
    </row>
    <row r="59">
      <c r="A59" s="19" t="str">
        <f>'Form Responses 1'!C:C</f>
        <v/>
      </c>
      <c r="B59" s="19" t="str">
        <f>'Form Responses 1'!D:D</f>
        <v/>
      </c>
      <c r="C59" s="19" t="str">
        <f>'Form Responses 1'!E:E</f>
        <v/>
      </c>
      <c r="D59" s="19" t="str">
        <f>'Form Responses 1'!G:G</f>
        <v/>
      </c>
      <c r="E59" s="23" t="str">
        <f>'Form Responses 1'!H:H</f>
        <v/>
      </c>
      <c r="F59" s="19" t="str">
        <f>'Form Responses 1'!I:I</f>
        <v/>
      </c>
      <c r="G59" s="24" t="str">
        <f>'Form Responses 1'!J:J</f>
        <v/>
      </c>
      <c r="H59" s="25" t="str">
        <f>'Form Responses 1'!K:K</f>
        <v/>
      </c>
      <c r="I59" s="26" t="str">
        <f>'Form Responses 1'!L:L</f>
        <v/>
      </c>
      <c r="J59" s="19" t="str">
        <f>'Form Responses 1'!F:F</f>
        <v/>
      </c>
      <c r="K59" s="23" t="str">
        <f t="shared" si="1"/>
        <v/>
      </c>
      <c r="L59" s="23">
        <f t="shared" si="2"/>
        <v>0</v>
      </c>
      <c r="M59" s="27" t="str">
        <f t="array" ref="M59">if(H59&lt;&gt;"",LEFT(H59,2),"")</f>
        <v/>
      </c>
      <c r="N59" s="27" t="str">
        <f t="array" ref="N59">if(H59&lt;&gt;"",RIGHT(LEFT(H59,5),2),"")</f>
        <v/>
      </c>
      <c r="O59" s="27" t="str">
        <f t="array" ref="O59">if(H59&lt;&gt;"",RIGHT(H59,4),"")</f>
        <v/>
      </c>
      <c r="P59" s="28" t="str">
        <f t="array" ref="P59">if(G59&lt;&gt;"",row(G59)-1,"")</f>
        <v/>
      </c>
      <c r="Q59" s="19" t="str">
        <f t="shared" si="3"/>
        <v>-</v>
      </c>
    </row>
    <row r="60">
      <c r="A60" s="19" t="str">
        <f>'Form Responses 1'!C:C</f>
        <v/>
      </c>
      <c r="B60" s="19" t="str">
        <f>'Form Responses 1'!D:D</f>
        <v/>
      </c>
      <c r="C60" s="19" t="str">
        <f>'Form Responses 1'!E:E</f>
        <v/>
      </c>
      <c r="D60" s="19" t="str">
        <f>'Form Responses 1'!G:G</f>
        <v/>
      </c>
      <c r="E60" s="23" t="str">
        <f>'Form Responses 1'!H:H</f>
        <v/>
      </c>
      <c r="F60" s="19" t="str">
        <f>'Form Responses 1'!I:I</f>
        <v/>
      </c>
      <c r="G60" s="24" t="str">
        <f>'Form Responses 1'!J:J</f>
        <v/>
      </c>
      <c r="H60" s="25" t="str">
        <f>'Form Responses 1'!K:K</f>
        <v/>
      </c>
      <c r="I60" s="26" t="str">
        <f>'Form Responses 1'!L:L</f>
        <v/>
      </c>
      <c r="J60" s="19" t="str">
        <f>'Form Responses 1'!F:F</f>
        <v/>
      </c>
      <c r="K60" s="23" t="str">
        <f t="shared" si="1"/>
        <v/>
      </c>
      <c r="L60" s="23">
        <f t="shared" si="2"/>
        <v>0</v>
      </c>
      <c r="M60" s="27" t="str">
        <f t="array" ref="M60">if(H60&lt;&gt;"",LEFT(H60,2),"")</f>
        <v/>
      </c>
      <c r="N60" s="27" t="str">
        <f t="array" ref="N60">if(H60&lt;&gt;"",RIGHT(LEFT(H60,5),2),"")</f>
        <v/>
      </c>
      <c r="O60" s="27" t="str">
        <f t="array" ref="O60">if(H60&lt;&gt;"",RIGHT(H60,4),"")</f>
        <v/>
      </c>
      <c r="P60" s="28" t="str">
        <f t="array" ref="P60">if(G60&lt;&gt;"",row(G60)-1,"")</f>
        <v/>
      </c>
      <c r="Q60" s="19" t="str">
        <f t="shared" si="3"/>
        <v>-</v>
      </c>
    </row>
    <row r="61">
      <c r="A61" s="19" t="str">
        <f>'Form Responses 1'!C:C</f>
        <v/>
      </c>
      <c r="B61" s="19" t="str">
        <f>'Form Responses 1'!D:D</f>
        <v/>
      </c>
      <c r="C61" s="19" t="str">
        <f>'Form Responses 1'!E:E</f>
        <v/>
      </c>
      <c r="D61" s="19" t="str">
        <f>'Form Responses 1'!G:G</f>
        <v/>
      </c>
      <c r="E61" s="23" t="str">
        <f>'Form Responses 1'!H:H</f>
        <v/>
      </c>
      <c r="F61" s="19" t="str">
        <f>'Form Responses 1'!I:I</f>
        <v/>
      </c>
      <c r="G61" s="24" t="str">
        <f>'Form Responses 1'!J:J</f>
        <v/>
      </c>
      <c r="H61" s="25" t="str">
        <f>'Form Responses 1'!K:K</f>
        <v/>
      </c>
      <c r="I61" s="26" t="str">
        <f>'Form Responses 1'!L:L</f>
        <v/>
      </c>
      <c r="J61" s="19" t="str">
        <f>'Form Responses 1'!F:F</f>
        <v/>
      </c>
      <c r="K61" s="23" t="str">
        <f t="shared" si="1"/>
        <v/>
      </c>
      <c r="L61" s="23">
        <f t="shared" si="2"/>
        <v>0</v>
      </c>
      <c r="M61" s="27" t="str">
        <f t="array" ref="M61">if(H61&lt;&gt;"",LEFT(H61,2),"")</f>
        <v/>
      </c>
      <c r="N61" s="27" t="str">
        <f t="array" ref="N61">if(H61&lt;&gt;"",RIGHT(LEFT(H61,5),2),"")</f>
        <v/>
      </c>
      <c r="O61" s="27" t="str">
        <f t="array" ref="O61">if(H61&lt;&gt;"",RIGHT(H61,4),"")</f>
        <v/>
      </c>
      <c r="P61" s="28" t="str">
        <f t="array" ref="P61">if(G61&lt;&gt;"",row(G61)-1,"")</f>
        <v/>
      </c>
      <c r="Q61" s="19" t="str">
        <f t="shared" si="3"/>
        <v>-</v>
      </c>
    </row>
    <row r="62">
      <c r="A62" s="19" t="str">
        <f>'Form Responses 1'!C:C</f>
        <v/>
      </c>
      <c r="B62" s="19" t="str">
        <f>'Form Responses 1'!D:D</f>
        <v/>
      </c>
      <c r="C62" s="19" t="str">
        <f>'Form Responses 1'!E:E</f>
        <v/>
      </c>
      <c r="D62" s="19" t="str">
        <f>'Form Responses 1'!G:G</f>
        <v/>
      </c>
      <c r="E62" s="23" t="str">
        <f>'Form Responses 1'!H:H</f>
        <v/>
      </c>
      <c r="F62" s="19" t="str">
        <f>'Form Responses 1'!I:I</f>
        <v/>
      </c>
      <c r="G62" s="24" t="str">
        <f>'Form Responses 1'!J:J</f>
        <v/>
      </c>
      <c r="H62" s="25" t="str">
        <f>'Form Responses 1'!K:K</f>
        <v/>
      </c>
      <c r="I62" s="26" t="str">
        <f>'Form Responses 1'!L:L</f>
        <v/>
      </c>
      <c r="J62" s="19" t="str">
        <f>'Form Responses 1'!F:F</f>
        <v/>
      </c>
      <c r="K62" s="23" t="str">
        <f t="shared" si="1"/>
        <v/>
      </c>
      <c r="L62" s="23">
        <f t="shared" si="2"/>
        <v>0</v>
      </c>
      <c r="M62" s="27" t="str">
        <f t="array" ref="M62">if(H62&lt;&gt;"",LEFT(H62,2),"")</f>
        <v/>
      </c>
      <c r="N62" s="27" t="str">
        <f t="array" ref="N62">if(H62&lt;&gt;"",RIGHT(LEFT(H62,5),2),"")</f>
        <v/>
      </c>
      <c r="O62" s="27" t="str">
        <f t="array" ref="O62">if(H62&lt;&gt;"",RIGHT(H62,4),"")</f>
        <v/>
      </c>
      <c r="P62" s="28" t="str">
        <f t="array" ref="P62">if(G62&lt;&gt;"",row(G62)-1,"")</f>
        <v/>
      </c>
      <c r="Q62" s="19" t="str">
        <f t="shared" si="3"/>
        <v>-</v>
      </c>
    </row>
    <row r="63">
      <c r="A63" s="19" t="str">
        <f>'Form Responses 1'!C:C</f>
        <v/>
      </c>
      <c r="B63" s="19" t="str">
        <f>'Form Responses 1'!D:D</f>
        <v/>
      </c>
      <c r="C63" s="19" t="str">
        <f>'Form Responses 1'!E:E</f>
        <v/>
      </c>
      <c r="D63" s="19" t="str">
        <f>'Form Responses 1'!G:G</f>
        <v/>
      </c>
      <c r="E63" s="23" t="str">
        <f>'Form Responses 1'!H:H</f>
        <v/>
      </c>
      <c r="F63" s="19" t="str">
        <f>'Form Responses 1'!I:I</f>
        <v/>
      </c>
      <c r="G63" s="24" t="str">
        <f>'Form Responses 1'!J:J</f>
        <v/>
      </c>
      <c r="H63" s="25" t="str">
        <f>'Form Responses 1'!K:K</f>
        <v/>
      </c>
      <c r="I63" s="26" t="str">
        <f>'Form Responses 1'!L:L</f>
        <v/>
      </c>
      <c r="J63" s="19" t="str">
        <f>'Form Responses 1'!F:F</f>
        <v/>
      </c>
      <c r="K63" s="23" t="str">
        <f t="shared" si="1"/>
        <v/>
      </c>
      <c r="L63" s="23">
        <f t="shared" si="2"/>
        <v>0</v>
      </c>
      <c r="M63" s="27" t="str">
        <f t="array" ref="M63">if(H63&lt;&gt;"",LEFT(H63,2),"")</f>
        <v/>
      </c>
      <c r="N63" s="27" t="str">
        <f t="array" ref="N63">if(H63&lt;&gt;"",RIGHT(LEFT(H63,5),2),"")</f>
        <v/>
      </c>
      <c r="O63" s="27" t="str">
        <f t="array" ref="O63">if(H63&lt;&gt;"",RIGHT(H63,4),"")</f>
        <v/>
      </c>
      <c r="P63" s="28" t="str">
        <f t="array" ref="P63">if(G63&lt;&gt;"",row(G63)-1,"")</f>
        <v/>
      </c>
      <c r="Q63" s="19" t="str">
        <f t="shared" si="3"/>
        <v>-</v>
      </c>
    </row>
    <row r="64">
      <c r="A64" s="19" t="str">
        <f>'Form Responses 1'!C:C</f>
        <v/>
      </c>
      <c r="B64" s="19" t="str">
        <f>'Form Responses 1'!D:D</f>
        <v/>
      </c>
      <c r="C64" s="19" t="str">
        <f>'Form Responses 1'!E:E</f>
        <v/>
      </c>
      <c r="D64" s="19" t="str">
        <f>'Form Responses 1'!G:G</f>
        <v/>
      </c>
      <c r="E64" s="23" t="str">
        <f>'Form Responses 1'!H:H</f>
        <v/>
      </c>
      <c r="F64" s="19" t="str">
        <f>'Form Responses 1'!I:I</f>
        <v/>
      </c>
      <c r="G64" s="24" t="str">
        <f>'Form Responses 1'!J:J</f>
        <v/>
      </c>
      <c r="H64" s="25" t="str">
        <f>'Form Responses 1'!K:K</f>
        <v/>
      </c>
      <c r="I64" s="26" t="str">
        <f>'Form Responses 1'!L:L</f>
        <v/>
      </c>
      <c r="J64" s="19" t="str">
        <f>'Form Responses 1'!F:F</f>
        <v/>
      </c>
      <c r="K64" s="23" t="str">
        <f t="shared" si="1"/>
        <v/>
      </c>
      <c r="L64" s="23">
        <f t="shared" si="2"/>
        <v>0</v>
      </c>
      <c r="M64" s="27" t="str">
        <f t="array" ref="M64">if(H64&lt;&gt;"",LEFT(H64,2),"")</f>
        <v/>
      </c>
      <c r="N64" s="27" t="str">
        <f t="array" ref="N64">if(H64&lt;&gt;"",RIGHT(LEFT(H64,5),2),"")</f>
        <v/>
      </c>
      <c r="O64" s="27" t="str">
        <f t="array" ref="O64">if(H64&lt;&gt;"",RIGHT(H64,4),"")</f>
        <v/>
      </c>
      <c r="P64" s="28" t="str">
        <f t="array" ref="P64">if(G64&lt;&gt;"",row(G64)-1,"")</f>
        <v/>
      </c>
      <c r="Q64" s="19" t="str">
        <f t="shared" si="3"/>
        <v>-</v>
      </c>
    </row>
    <row r="65">
      <c r="A65" s="19" t="str">
        <f>'Form Responses 1'!C:C</f>
        <v/>
      </c>
      <c r="B65" s="19" t="str">
        <f>'Form Responses 1'!D:D</f>
        <v/>
      </c>
      <c r="C65" s="19" t="str">
        <f>'Form Responses 1'!E:E</f>
        <v/>
      </c>
      <c r="D65" s="19" t="str">
        <f>'Form Responses 1'!G:G</f>
        <v/>
      </c>
      <c r="E65" s="23" t="str">
        <f>'Form Responses 1'!H:H</f>
        <v/>
      </c>
      <c r="F65" s="19" t="str">
        <f>'Form Responses 1'!I:I</f>
        <v/>
      </c>
      <c r="G65" s="24" t="str">
        <f>'Form Responses 1'!J:J</f>
        <v/>
      </c>
      <c r="H65" s="25" t="str">
        <f>'Form Responses 1'!K:K</f>
        <v/>
      </c>
      <c r="I65" s="26" t="str">
        <f>'Form Responses 1'!L:L</f>
        <v/>
      </c>
      <c r="J65" s="19" t="str">
        <f>'Form Responses 1'!F:F</f>
        <v/>
      </c>
      <c r="K65" s="23" t="str">
        <f t="shared" si="1"/>
        <v/>
      </c>
      <c r="L65" s="23">
        <f t="shared" si="2"/>
        <v>0</v>
      </c>
      <c r="M65" s="27" t="str">
        <f t="array" ref="M65">if(H65&lt;&gt;"",LEFT(H65,2),"")</f>
        <v/>
      </c>
      <c r="N65" s="27" t="str">
        <f t="array" ref="N65">if(H65&lt;&gt;"",RIGHT(LEFT(H65,5),2),"")</f>
        <v/>
      </c>
      <c r="O65" s="27" t="str">
        <f t="array" ref="O65">if(H65&lt;&gt;"",RIGHT(H65,4),"")</f>
        <v/>
      </c>
      <c r="P65" s="28" t="str">
        <f t="array" ref="P65">if(G65&lt;&gt;"",row(G65)-1,"")</f>
        <v/>
      </c>
      <c r="Q65" s="19" t="str">
        <f t="shared" si="3"/>
        <v>-</v>
      </c>
    </row>
    <row r="66">
      <c r="A66" s="19" t="str">
        <f>'Form Responses 1'!C:C</f>
        <v/>
      </c>
      <c r="B66" s="19" t="str">
        <f>'Form Responses 1'!D:D</f>
        <v/>
      </c>
      <c r="C66" s="19" t="str">
        <f>'Form Responses 1'!E:E</f>
        <v/>
      </c>
      <c r="D66" s="19" t="str">
        <f>'Form Responses 1'!G:G</f>
        <v/>
      </c>
      <c r="E66" s="23" t="str">
        <f>'Form Responses 1'!H:H</f>
        <v/>
      </c>
      <c r="F66" s="19" t="str">
        <f>'Form Responses 1'!I:I</f>
        <v/>
      </c>
      <c r="G66" s="24" t="str">
        <f>'Form Responses 1'!J:J</f>
        <v/>
      </c>
      <c r="H66" s="25" t="str">
        <f>'Form Responses 1'!K:K</f>
        <v/>
      </c>
      <c r="I66" s="26" t="str">
        <f>'Form Responses 1'!L:L</f>
        <v/>
      </c>
      <c r="J66" s="19" t="str">
        <f>'Form Responses 1'!F:F</f>
        <v/>
      </c>
      <c r="K66" s="23" t="str">
        <f t="shared" si="1"/>
        <v/>
      </c>
      <c r="L66" s="23">
        <f t="shared" si="2"/>
        <v>0</v>
      </c>
      <c r="M66" s="27" t="str">
        <f t="array" ref="M66">if(H66&lt;&gt;"",LEFT(H66,2),"")</f>
        <v/>
      </c>
      <c r="N66" s="27" t="str">
        <f t="array" ref="N66">if(H66&lt;&gt;"",RIGHT(LEFT(H66,5),2),"")</f>
        <v/>
      </c>
      <c r="O66" s="27" t="str">
        <f t="array" ref="O66">if(H66&lt;&gt;"",RIGHT(H66,4),"")</f>
        <v/>
      </c>
      <c r="P66" s="28" t="str">
        <f t="array" ref="P66">if(G66&lt;&gt;"",row(G66)-1,"")</f>
        <v/>
      </c>
      <c r="Q66" s="19" t="str">
        <f t="shared" si="3"/>
        <v>-</v>
      </c>
    </row>
    <row r="67">
      <c r="A67" s="19" t="str">
        <f>'Form Responses 1'!C:C</f>
        <v/>
      </c>
      <c r="B67" s="19" t="str">
        <f>'Form Responses 1'!D:D</f>
        <v/>
      </c>
      <c r="C67" s="19" t="str">
        <f>'Form Responses 1'!E:E</f>
        <v/>
      </c>
      <c r="D67" s="19" t="str">
        <f>'Form Responses 1'!G:G</f>
        <v/>
      </c>
      <c r="E67" s="23" t="str">
        <f>'Form Responses 1'!H:H</f>
        <v/>
      </c>
      <c r="F67" s="19" t="str">
        <f>'Form Responses 1'!I:I</f>
        <v/>
      </c>
      <c r="G67" s="24" t="str">
        <f>'Form Responses 1'!J:J</f>
        <v/>
      </c>
      <c r="H67" s="25" t="str">
        <f>'Form Responses 1'!K:K</f>
        <v/>
      </c>
      <c r="I67" s="26" t="str">
        <f>'Form Responses 1'!L:L</f>
        <v/>
      </c>
      <c r="J67" s="19" t="str">
        <f>'Form Responses 1'!F:F</f>
        <v/>
      </c>
      <c r="K67" s="23" t="str">
        <f t="shared" si="1"/>
        <v/>
      </c>
      <c r="L67" s="23">
        <f t="shared" si="2"/>
        <v>0</v>
      </c>
      <c r="M67" s="27" t="str">
        <f t="array" ref="M67">if(H67&lt;&gt;"",LEFT(H67,2),"")</f>
        <v/>
      </c>
      <c r="N67" s="27" t="str">
        <f t="array" ref="N67">if(H67&lt;&gt;"",RIGHT(LEFT(H67,5),2),"")</f>
        <v/>
      </c>
      <c r="O67" s="27" t="str">
        <f t="array" ref="O67">if(H67&lt;&gt;"",RIGHT(H67,4),"")</f>
        <v/>
      </c>
      <c r="P67" s="28" t="str">
        <f t="array" ref="P67">if(G67&lt;&gt;"",row(G67)-1,"")</f>
        <v/>
      </c>
      <c r="Q67" s="19" t="str">
        <f t="shared" si="3"/>
        <v>-</v>
      </c>
    </row>
    <row r="68">
      <c r="A68" s="19" t="str">
        <f>'Form Responses 1'!C:C</f>
        <v/>
      </c>
      <c r="B68" s="19" t="str">
        <f>'Form Responses 1'!D:D</f>
        <v/>
      </c>
      <c r="C68" s="19" t="str">
        <f>'Form Responses 1'!E:E</f>
        <v/>
      </c>
      <c r="D68" s="19" t="str">
        <f>'Form Responses 1'!G:G</f>
        <v/>
      </c>
      <c r="E68" s="23" t="str">
        <f>'Form Responses 1'!H:H</f>
        <v/>
      </c>
      <c r="F68" s="19" t="str">
        <f>'Form Responses 1'!I:I</f>
        <v/>
      </c>
      <c r="G68" s="24" t="str">
        <f>'Form Responses 1'!J:J</f>
        <v/>
      </c>
      <c r="H68" s="25" t="str">
        <f>'Form Responses 1'!K:K</f>
        <v/>
      </c>
      <c r="I68" s="26" t="str">
        <f>'Form Responses 1'!L:L</f>
        <v/>
      </c>
      <c r="J68" s="19" t="str">
        <f>'Form Responses 1'!F:F</f>
        <v/>
      </c>
      <c r="K68" s="23" t="str">
        <f t="shared" si="1"/>
        <v/>
      </c>
      <c r="L68" s="23">
        <f t="shared" si="2"/>
        <v>0</v>
      </c>
      <c r="M68" s="27" t="str">
        <f t="array" ref="M68">if(H68&lt;&gt;"",LEFT(H68,2),"")</f>
        <v/>
      </c>
      <c r="N68" s="27" t="str">
        <f t="array" ref="N68">if(H68&lt;&gt;"",RIGHT(LEFT(H68,5),2),"")</f>
        <v/>
      </c>
      <c r="O68" s="27" t="str">
        <f t="array" ref="O68">if(H68&lt;&gt;"",RIGHT(H68,4),"")</f>
        <v/>
      </c>
      <c r="P68" s="28" t="str">
        <f t="array" ref="P68">if(G68&lt;&gt;"",row(G68)-1,"")</f>
        <v/>
      </c>
      <c r="Q68" s="19" t="str">
        <f t="shared" si="3"/>
        <v>-</v>
      </c>
    </row>
    <row r="69">
      <c r="A69" s="19" t="str">
        <f>'Form Responses 1'!C:C</f>
        <v/>
      </c>
      <c r="B69" s="19" t="str">
        <f>'Form Responses 1'!D:D</f>
        <v/>
      </c>
      <c r="C69" s="19" t="str">
        <f>'Form Responses 1'!E:E</f>
        <v/>
      </c>
      <c r="D69" s="19" t="str">
        <f>'Form Responses 1'!G:G</f>
        <v/>
      </c>
      <c r="E69" s="23" t="str">
        <f>'Form Responses 1'!H:H</f>
        <v/>
      </c>
      <c r="F69" s="19" t="str">
        <f>'Form Responses 1'!I:I</f>
        <v/>
      </c>
      <c r="G69" s="24" t="str">
        <f>'Form Responses 1'!J:J</f>
        <v/>
      </c>
      <c r="H69" s="25" t="str">
        <f>'Form Responses 1'!K:K</f>
        <v/>
      </c>
      <c r="I69" s="26" t="str">
        <f>'Form Responses 1'!L:L</f>
        <v/>
      </c>
      <c r="J69" s="19" t="str">
        <f>'Form Responses 1'!F:F</f>
        <v/>
      </c>
      <c r="K69" s="23" t="str">
        <f t="shared" si="1"/>
        <v/>
      </c>
      <c r="L69" s="23">
        <f t="shared" si="2"/>
        <v>0</v>
      </c>
      <c r="M69" s="27" t="str">
        <f t="array" ref="M69">if(H69&lt;&gt;"",LEFT(H69,2),"")</f>
        <v/>
      </c>
      <c r="N69" s="27" t="str">
        <f t="array" ref="N69">if(H69&lt;&gt;"",RIGHT(LEFT(H69,5),2),"")</f>
        <v/>
      </c>
      <c r="O69" s="27" t="str">
        <f t="array" ref="O69">if(H69&lt;&gt;"",RIGHT(H69,4),"")</f>
        <v/>
      </c>
      <c r="P69" s="28" t="str">
        <f t="array" ref="P69">if(G69&lt;&gt;"",row(G69)-1,"")</f>
        <v/>
      </c>
      <c r="Q69" s="19" t="str">
        <f t="shared" si="3"/>
        <v>-</v>
      </c>
    </row>
    <row r="70">
      <c r="A70" s="19" t="str">
        <f>'Form Responses 1'!C:C</f>
        <v/>
      </c>
      <c r="B70" s="19" t="str">
        <f>'Form Responses 1'!D:D</f>
        <v/>
      </c>
      <c r="C70" s="19" t="str">
        <f>'Form Responses 1'!E:E</f>
        <v/>
      </c>
      <c r="D70" s="19" t="str">
        <f>'Form Responses 1'!G:G</f>
        <v/>
      </c>
      <c r="E70" s="23" t="str">
        <f>'Form Responses 1'!H:H</f>
        <v/>
      </c>
      <c r="F70" s="19" t="str">
        <f>'Form Responses 1'!I:I</f>
        <v/>
      </c>
      <c r="G70" s="24" t="str">
        <f>'Form Responses 1'!J:J</f>
        <v/>
      </c>
      <c r="H70" s="25" t="str">
        <f>'Form Responses 1'!K:K</f>
        <v/>
      </c>
      <c r="I70" s="26" t="str">
        <f>'Form Responses 1'!L:L</f>
        <v/>
      </c>
      <c r="J70" s="19" t="str">
        <f>'Form Responses 1'!F:F</f>
        <v/>
      </c>
      <c r="K70" s="23" t="str">
        <f t="shared" si="1"/>
        <v/>
      </c>
      <c r="L70" s="23">
        <f t="shared" si="2"/>
        <v>0</v>
      </c>
      <c r="M70" s="27" t="str">
        <f t="array" ref="M70">if(H70&lt;&gt;"",LEFT(H70,2),"")</f>
        <v/>
      </c>
      <c r="N70" s="27" t="str">
        <f t="array" ref="N70">if(H70&lt;&gt;"",RIGHT(LEFT(H70,5),2),"")</f>
        <v/>
      </c>
      <c r="O70" s="27" t="str">
        <f t="array" ref="O70">if(H70&lt;&gt;"",RIGHT(H70,4),"")</f>
        <v/>
      </c>
      <c r="P70" s="28" t="str">
        <f t="array" ref="P70">if(G70&lt;&gt;"",row(G70)-1,"")</f>
        <v/>
      </c>
      <c r="Q70" s="19" t="str">
        <f t="shared" si="3"/>
        <v>-</v>
      </c>
    </row>
    <row r="71">
      <c r="A71" s="19" t="str">
        <f>'Form Responses 1'!C:C</f>
        <v/>
      </c>
      <c r="B71" s="19" t="str">
        <f>'Form Responses 1'!D:D</f>
        <v/>
      </c>
      <c r="C71" s="19" t="str">
        <f>'Form Responses 1'!E:E</f>
        <v/>
      </c>
      <c r="D71" s="19" t="str">
        <f>'Form Responses 1'!G:G</f>
        <v/>
      </c>
      <c r="E71" s="23" t="str">
        <f>'Form Responses 1'!H:H</f>
        <v/>
      </c>
      <c r="F71" s="19" t="str">
        <f>'Form Responses 1'!I:I</f>
        <v/>
      </c>
      <c r="G71" s="24" t="str">
        <f>'Form Responses 1'!J:J</f>
        <v/>
      </c>
      <c r="H71" s="25" t="str">
        <f>'Form Responses 1'!K:K</f>
        <v/>
      </c>
      <c r="I71" s="26" t="str">
        <f>'Form Responses 1'!L:L</f>
        <v/>
      </c>
      <c r="J71" s="19" t="str">
        <f>'Form Responses 1'!F:F</f>
        <v/>
      </c>
      <c r="K71" s="23" t="str">
        <f t="shared" si="1"/>
        <v/>
      </c>
      <c r="L71" s="23">
        <f t="shared" si="2"/>
        <v>0</v>
      </c>
      <c r="M71" s="27" t="str">
        <f t="array" ref="M71">if(H71&lt;&gt;"",LEFT(H71,2),"")</f>
        <v/>
      </c>
      <c r="N71" s="27" t="str">
        <f t="array" ref="N71">if(H71&lt;&gt;"",RIGHT(LEFT(H71,5),2),"")</f>
        <v/>
      </c>
      <c r="O71" s="27" t="str">
        <f t="array" ref="O71">if(H71&lt;&gt;"",RIGHT(H71,4),"")</f>
        <v/>
      </c>
      <c r="P71" s="28" t="str">
        <f t="array" ref="P71">if(G71&lt;&gt;"",row(G71)-1,"")</f>
        <v/>
      </c>
      <c r="Q71" s="19" t="str">
        <f t="shared" si="3"/>
        <v>-</v>
      </c>
    </row>
    <row r="72">
      <c r="A72" s="19" t="str">
        <f>'Form Responses 1'!C:C</f>
        <v/>
      </c>
      <c r="B72" s="19" t="str">
        <f>'Form Responses 1'!D:D</f>
        <v/>
      </c>
      <c r="C72" s="19" t="str">
        <f>'Form Responses 1'!E:E</f>
        <v/>
      </c>
      <c r="D72" s="19" t="str">
        <f>'Form Responses 1'!G:G</f>
        <v/>
      </c>
      <c r="E72" s="23" t="str">
        <f>'Form Responses 1'!H:H</f>
        <v/>
      </c>
      <c r="F72" s="19" t="str">
        <f>'Form Responses 1'!I:I</f>
        <v/>
      </c>
      <c r="G72" s="24" t="str">
        <f>'Form Responses 1'!J:J</f>
        <v/>
      </c>
      <c r="H72" s="25" t="str">
        <f>'Form Responses 1'!K:K</f>
        <v/>
      </c>
      <c r="I72" s="26" t="str">
        <f>'Form Responses 1'!L:L</f>
        <v/>
      </c>
      <c r="J72" s="19" t="str">
        <f>'Form Responses 1'!F:F</f>
        <v/>
      </c>
      <c r="K72" s="23" t="str">
        <f t="shared" si="1"/>
        <v/>
      </c>
      <c r="L72" s="23">
        <f t="shared" si="2"/>
        <v>0</v>
      </c>
      <c r="M72" s="27" t="str">
        <f t="array" ref="M72">if(H72&lt;&gt;"",LEFT(H72,2),"")</f>
        <v/>
      </c>
      <c r="N72" s="27" t="str">
        <f t="array" ref="N72">if(H72&lt;&gt;"",RIGHT(LEFT(H72,5),2),"")</f>
        <v/>
      </c>
      <c r="O72" s="27" t="str">
        <f t="array" ref="O72">if(H72&lt;&gt;"",RIGHT(H72,4),"")</f>
        <v/>
      </c>
      <c r="P72" s="28" t="str">
        <f t="array" ref="P72">if(G72&lt;&gt;"",row(G72)-1,"")</f>
        <v/>
      </c>
      <c r="Q72" s="19" t="str">
        <f t="shared" si="3"/>
        <v>-</v>
      </c>
    </row>
    <row r="73">
      <c r="A73" s="19" t="str">
        <f>'Form Responses 1'!C:C</f>
        <v/>
      </c>
      <c r="B73" s="19" t="str">
        <f>'Form Responses 1'!D:D</f>
        <v/>
      </c>
      <c r="C73" s="19" t="str">
        <f>'Form Responses 1'!E:E</f>
        <v/>
      </c>
      <c r="D73" s="19" t="str">
        <f>'Form Responses 1'!G:G</f>
        <v/>
      </c>
      <c r="E73" s="23" t="str">
        <f>'Form Responses 1'!H:H</f>
        <v/>
      </c>
      <c r="F73" s="19" t="str">
        <f>'Form Responses 1'!I:I</f>
        <v/>
      </c>
      <c r="G73" s="24" t="str">
        <f>'Form Responses 1'!J:J</f>
        <v/>
      </c>
      <c r="H73" s="25" t="str">
        <f>'Form Responses 1'!K:K</f>
        <v/>
      </c>
      <c r="I73" s="26" t="str">
        <f>'Form Responses 1'!L:L</f>
        <v/>
      </c>
      <c r="J73" s="19" t="str">
        <f>'Form Responses 1'!F:F</f>
        <v/>
      </c>
      <c r="K73" s="23" t="str">
        <f t="shared" si="1"/>
        <v/>
      </c>
      <c r="L73" s="23">
        <f t="shared" si="2"/>
        <v>0</v>
      </c>
      <c r="M73" s="27" t="str">
        <f t="array" ref="M73">if(H73&lt;&gt;"",LEFT(H73,2),"")</f>
        <v/>
      </c>
      <c r="N73" s="27" t="str">
        <f t="array" ref="N73">if(H73&lt;&gt;"",RIGHT(LEFT(H73,5),2),"")</f>
        <v/>
      </c>
      <c r="O73" s="27" t="str">
        <f t="array" ref="O73">if(H73&lt;&gt;"",RIGHT(H73,4),"")</f>
        <v/>
      </c>
      <c r="P73" s="28" t="str">
        <f t="array" ref="P73">if(G73&lt;&gt;"",row(G73)-1,"")</f>
        <v/>
      </c>
      <c r="Q73" s="19" t="str">
        <f t="shared" si="3"/>
        <v>-</v>
      </c>
    </row>
    <row r="74">
      <c r="A74" s="19" t="str">
        <f>'Form Responses 1'!C:C</f>
        <v/>
      </c>
      <c r="B74" s="19" t="str">
        <f>'Form Responses 1'!D:D</f>
        <v/>
      </c>
      <c r="C74" s="19" t="str">
        <f>'Form Responses 1'!E:E</f>
        <v/>
      </c>
      <c r="D74" s="19" t="str">
        <f>'Form Responses 1'!G:G</f>
        <v/>
      </c>
      <c r="E74" s="23" t="str">
        <f>'Form Responses 1'!H:H</f>
        <v/>
      </c>
      <c r="F74" s="19" t="str">
        <f>'Form Responses 1'!I:I</f>
        <v/>
      </c>
      <c r="G74" s="24" t="str">
        <f>'Form Responses 1'!J:J</f>
        <v/>
      </c>
      <c r="H74" s="25" t="str">
        <f>'Form Responses 1'!K:K</f>
        <v/>
      </c>
      <c r="I74" s="26" t="str">
        <f>'Form Responses 1'!L:L</f>
        <v/>
      </c>
      <c r="J74" s="19" t="str">
        <f>'Form Responses 1'!F:F</f>
        <v/>
      </c>
      <c r="K74" s="23" t="str">
        <f t="shared" si="1"/>
        <v/>
      </c>
      <c r="L74" s="23">
        <f t="shared" si="2"/>
        <v>0</v>
      </c>
      <c r="M74" s="27" t="str">
        <f t="array" ref="M74">if(H74&lt;&gt;"",LEFT(H74,2),"")</f>
        <v/>
      </c>
      <c r="N74" s="27" t="str">
        <f t="array" ref="N74">if(H74&lt;&gt;"",RIGHT(LEFT(H74,5),2),"")</f>
        <v/>
      </c>
      <c r="O74" s="27" t="str">
        <f t="array" ref="O74">if(H74&lt;&gt;"",RIGHT(H74,4),"")</f>
        <v/>
      </c>
      <c r="P74" s="28" t="str">
        <f t="array" ref="P74">if(G74&lt;&gt;"",row(G74)-1,"")</f>
        <v/>
      </c>
      <c r="Q74" s="19" t="str">
        <f t="shared" si="3"/>
        <v>-</v>
      </c>
    </row>
    <row r="75">
      <c r="A75" s="19" t="str">
        <f>'Form Responses 1'!C:C</f>
        <v/>
      </c>
      <c r="B75" s="19" t="str">
        <f>'Form Responses 1'!D:D</f>
        <v/>
      </c>
      <c r="C75" s="19" t="str">
        <f>'Form Responses 1'!E:E</f>
        <v/>
      </c>
      <c r="D75" s="19" t="str">
        <f>'Form Responses 1'!G:G</f>
        <v/>
      </c>
      <c r="E75" s="23" t="str">
        <f>'Form Responses 1'!H:H</f>
        <v/>
      </c>
      <c r="F75" s="19" t="str">
        <f>'Form Responses 1'!I:I</f>
        <v/>
      </c>
      <c r="G75" s="24" t="str">
        <f>'Form Responses 1'!J:J</f>
        <v/>
      </c>
      <c r="H75" s="25" t="str">
        <f>'Form Responses 1'!K:K</f>
        <v/>
      </c>
      <c r="I75" s="26" t="str">
        <f>'Form Responses 1'!L:L</f>
        <v/>
      </c>
      <c r="J75" s="19" t="str">
        <f>'Form Responses 1'!F:F</f>
        <v/>
      </c>
      <c r="K75" s="23" t="str">
        <f t="shared" si="1"/>
        <v/>
      </c>
      <c r="L75" s="23">
        <f t="shared" si="2"/>
        <v>0</v>
      </c>
      <c r="M75" s="27" t="str">
        <f t="array" ref="M75">if(H75&lt;&gt;"",LEFT(H75,2),"")</f>
        <v/>
      </c>
      <c r="N75" s="27" t="str">
        <f t="array" ref="N75">if(H75&lt;&gt;"",RIGHT(LEFT(H75,5),2),"")</f>
        <v/>
      </c>
      <c r="O75" s="27" t="str">
        <f t="array" ref="O75">if(H75&lt;&gt;"",RIGHT(H75,4),"")</f>
        <v/>
      </c>
      <c r="P75" s="28" t="str">
        <f t="array" ref="P75">if(G75&lt;&gt;"",row(G75)-1,"")</f>
        <v/>
      </c>
      <c r="Q75" s="19" t="str">
        <f t="shared" si="3"/>
        <v>-</v>
      </c>
    </row>
    <row r="76">
      <c r="A76" s="19" t="str">
        <f>'Form Responses 1'!C:C</f>
        <v/>
      </c>
      <c r="B76" s="19" t="str">
        <f>'Form Responses 1'!D:D</f>
        <v/>
      </c>
      <c r="C76" s="19" t="str">
        <f>'Form Responses 1'!E:E</f>
        <v/>
      </c>
      <c r="D76" s="19" t="str">
        <f>'Form Responses 1'!G:G</f>
        <v/>
      </c>
      <c r="E76" s="23" t="str">
        <f>'Form Responses 1'!H:H</f>
        <v/>
      </c>
      <c r="F76" s="19" t="str">
        <f>'Form Responses 1'!I:I</f>
        <v/>
      </c>
      <c r="G76" s="24" t="str">
        <f>'Form Responses 1'!J:J</f>
        <v/>
      </c>
      <c r="H76" s="25" t="str">
        <f>'Form Responses 1'!K:K</f>
        <v/>
      </c>
      <c r="I76" s="26" t="str">
        <f>'Form Responses 1'!L:L</f>
        <v/>
      </c>
      <c r="J76" s="19" t="str">
        <f>'Form Responses 1'!F:F</f>
        <v/>
      </c>
      <c r="K76" s="23" t="str">
        <f t="shared" si="1"/>
        <v/>
      </c>
      <c r="L76" s="23">
        <f t="shared" si="2"/>
        <v>0</v>
      </c>
      <c r="M76" s="27" t="str">
        <f t="array" ref="M76">if(H76&lt;&gt;"",LEFT(H76,2),"")</f>
        <v/>
      </c>
      <c r="N76" s="27" t="str">
        <f t="array" ref="N76">if(H76&lt;&gt;"",RIGHT(LEFT(H76,5),2),"")</f>
        <v/>
      </c>
      <c r="O76" s="27" t="str">
        <f t="array" ref="O76">if(H76&lt;&gt;"",RIGHT(H76,4),"")</f>
        <v/>
      </c>
      <c r="P76" s="28" t="str">
        <f t="array" ref="P76">if(G76&lt;&gt;"",row(G76)-1,"")</f>
        <v/>
      </c>
      <c r="Q76" s="19" t="str">
        <f t="shared" si="3"/>
        <v>-</v>
      </c>
    </row>
    <row r="77">
      <c r="A77" s="19" t="str">
        <f>'Form Responses 1'!C:C</f>
        <v/>
      </c>
      <c r="B77" s="19" t="str">
        <f>'Form Responses 1'!D:D</f>
        <v/>
      </c>
      <c r="C77" s="19" t="str">
        <f>'Form Responses 1'!E:E</f>
        <v/>
      </c>
      <c r="D77" s="19" t="str">
        <f>'Form Responses 1'!G:G</f>
        <v/>
      </c>
      <c r="E77" s="23" t="str">
        <f>'Form Responses 1'!H:H</f>
        <v/>
      </c>
      <c r="F77" s="19" t="str">
        <f>'Form Responses 1'!I:I</f>
        <v/>
      </c>
      <c r="G77" s="24" t="str">
        <f>'Form Responses 1'!J:J</f>
        <v/>
      </c>
      <c r="H77" s="25" t="str">
        <f>'Form Responses 1'!K:K</f>
        <v/>
      </c>
      <c r="I77" s="26" t="str">
        <f>'Form Responses 1'!L:L</f>
        <v/>
      </c>
      <c r="J77" s="19" t="str">
        <f>'Form Responses 1'!F:F</f>
        <v/>
      </c>
      <c r="K77" s="23" t="str">
        <f t="shared" si="1"/>
        <v/>
      </c>
      <c r="L77" s="23">
        <f t="shared" si="2"/>
        <v>0</v>
      </c>
      <c r="M77" s="27" t="str">
        <f t="array" ref="M77">if(H77&lt;&gt;"",LEFT(H77,2),"")</f>
        <v/>
      </c>
      <c r="N77" s="27" t="str">
        <f t="array" ref="N77">if(H77&lt;&gt;"",RIGHT(LEFT(H77,5),2),"")</f>
        <v/>
      </c>
      <c r="O77" s="27" t="str">
        <f t="array" ref="O77">if(H77&lt;&gt;"",RIGHT(H77,4),"")</f>
        <v/>
      </c>
      <c r="P77" s="28" t="str">
        <f t="array" ref="P77">if(G77&lt;&gt;"",row(G77)-1,"")</f>
        <v/>
      </c>
      <c r="Q77" s="19" t="str">
        <f t="shared" si="3"/>
        <v>-</v>
      </c>
    </row>
    <row r="78">
      <c r="A78" s="19" t="str">
        <f>'Form Responses 1'!C:C</f>
        <v/>
      </c>
      <c r="B78" s="19" t="str">
        <f>'Form Responses 1'!D:D</f>
        <v/>
      </c>
      <c r="C78" s="19" t="str">
        <f>'Form Responses 1'!E:E</f>
        <v/>
      </c>
      <c r="D78" s="19" t="str">
        <f>'Form Responses 1'!G:G</f>
        <v/>
      </c>
      <c r="E78" s="23" t="str">
        <f>'Form Responses 1'!H:H</f>
        <v/>
      </c>
      <c r="F78" s="19" t="str">
        <f>'Form Responses 1'!I:I</f>
        <v/>
      </c>
      <c r="G78" s="24" t="str">
        <f>'Form Responses 1'!J:J</f>
        <v/>
      </c>
      <c r="H78" s="25" t="str">
        <f>'Form Responses 1'!K:K</f>
        <v/>
      </c>
      <c r="I78" s="26" t="str">
        <f>'Form Responses 1'!L:L</f>
        <v/>
      </c>
      <c r="J78" s="19" t="str">
        <f>'Form Responses 1'!F:F</f>
        <v/>
      </c>
      <c r="K78" s="23" t="str">
        <f t="shared" si="1"/>
        <v/>
      </c>
      <c r="L78" s="23">
        <f t="shared" si="2"/>
        <v>0</v>
      </c>
      <c r="M78" s="27" t="str">
        <f t="array" ref="M78">if(H78&lt;&gt;"",LEFT(H78,2),"")</f>
        <v/>
      </c>
      <c r="N78" s="27" t="str">
        <f t="array" ref="N78">if(H78&lt;&gt;"",RIGHT(LEFT(H78,5),2),"")</f>
        <v/>
      </c>
      <c r="O78" s="27" t="str">
        <f t="array" ref="O78">if(H78&lt;&gt;"",RIGHT(H78,4),"")</f>
        <v/>
      </c>
      <c r="P78" s="28" t="str">
        <f t="array" ref="P78">if(G78&lt;&gt;"",row(G78)-1,"")</f>
        <v/>
      </c>
      <c r="Q78" s="19" t="str">
        <f t="shared" si="3"/>
        <v>-</v>
      </c>
    </row>
    <row r="79">
      <c r="A79" s="19" t="str">
        <f>'Form Responses 1'!C:C</f>
        <v/>
      </c>
      <c r="B79" s="19" t="str">
        <f>'Form Responses 1'!D:D</f>
        <v/>
      </c>
      <c r="C79" s="19" t="str">
        <f>'Form Responses 1'!E:E</f>
        <v/>
      </c>
      <c r="D79" s="19" t="str">
        <f>'Form Responses 1'!G:G</f>
        <v/>
      </c>
      <c r="E79" s="23" t="str">
        <f>'Form Responses 1'!H:H</f>
        <v/>
      </c>
      <c r="F79" s="19" t="str">
        <f>'Form Responses 1'!I:I</f>
        <v/>
      </c>
      <c r="G79" s="24" t="str">
        <f>'Form Responses 1'!J:J</f>
        <v/>
      </c>
      <c r="H79" s="25" t="str">
        <f>'Form Responses 1'!K:K</f>
        <v/>
      </c>
      <c r="I79" s="26" t="str">
        <f>'Form Responses 1'!L:L</f>
        <v/>
      </c>
      <c r="J79" s="19" t="str">
        <f>'Form Responses 1'!F:F</f>
        <v/>
      </c>
      <c r="K79" s="23" t="str">
        <f t="shared" si="1"/>
        <v/>
      </c>
      <c r="L79" s="23">
        <f t="shared" si="2"/>
        <v>0</v>
      </c>
      <c r="M79" s="27" t="str">
        <f t="array" ref="M79">if(H79&lt;&gt;"",LEFT(H79,2),"")</f>
        <v/>
      </c>
      <c r="N79" s="27" t="str">
        <f t="array" ref="N79">if(H79&lt;&gt;"",RIGHT(LEFT(H79,5),2),"")</f>
        <v/>
      </c>
      <c r="O79" s="27" t="str">
        <f t="array" ref="O79">if(H79&lt;&gt;"",RIGHT(H79,4),"")</f>
        <v/>
      </c>
      <c r="P79" s="28" t="str">
        <f t="array" ref="P79">if(G79&lt;&gt;"",row(G79)-1,"")</f>
        <v/>
      </c>
      <c r="Q79" s="19" t="str">
        <f t="shared" si="3"/>
        <v>-</v>
      </c>
    </row>
    <row r="80">
      <c r="A80" s="19" t="str">
        <f>'Form Responses 1'!C:C</f>
        <v/>
      </c>
      <c r="B80" s="19" t="str">
        <f>'Form Responses 1'!D:D</f>
        <v/>
      </c>
      <c r="C80" s="19" t="str">
        <f>'Form Responses 1'!E:E</f>
        <v/>
      </c>
      <c r="D80" s="19" t="str">
        <f>'Form Responses 1'!G:G</f>
        <v/>
      </c>
      <c r="E80" s="23" t="str">
        <f>'Form Responses 1'!H:H</f>
        <v/>
      </c>
      <c r="F80" s="19" t="str">
        <f>'Form Responses 1'!I:I</f>
        <v/>
      </c>
      <c r="G80" s="24" t="str">
        <f>'Form Responses 1'!J:J</f>
        <v/>
      </c>
      <c r="H80" s="25" t="str">
        <f>'Form Responses 1'!K:K</f>
        <v/>
      </c>
      <c r="I80" s="26" t="str">
        <f>'Form Responses 1'!L:L</f>
        <v/>
      </c>
      <c r="J80" s="19" t="str">
        <f>'Form Responses 1'!F:F</f>
        <v/>
      </c>
      <c r="K80" s="23" t="str">
        <f t="shared" si="1"/>
        <v/>
      </c>
      <c r="L80" s="23">
        <f t="shared" si="2"/>
        <v>0</v>
      </c>
      <c r="M80" s="27" t="str">
        <f t="array" ref="M80">if(H80&lt;&gt;"",LEFT(H80,2),"")</f>
        <v/>
      </c>
      <c r="N80" s="27" t="str">
        <f t="array" ref="N80">if(H80&lt;&gt;"",RIGHT(LEFT(H80,5),2),"")</f>
        <v/>
      </c>
      <c r="O80" s="27" t="str">
        <f t="array" ref="O80">if(H80&lt;&gt;"",RIGHT(H80,4),"")</f>
        <v/>
      </c>
      <c r="P80" s="28" t="str">
        <f t="array" ref="P80">if(G80&lt;&gt;"",row(G80)-1,"")</f>
        <v/>
      </c>
      <c r="Q80" s="19" t="str">
        <f t="shared" si="3"/>
        <v>-</v>
      </c>
    </row>
    <row r="81">
      <c r="A81" s="19" t="str">
        <f>'Form Responses 1'!C:C</f>
        <v/>
      </c>
      <c r="B81" s="19" t="str">
        <f>'Form Responses 1'!D:D</f>
        <v/>
      </c>
      <c r="C81" s="19" t="str">
        <f>'Form Responses 1'!E:E</f>
        <v/>
      </c>
      <c r="D81" s="19" t="str">
        <f>'Form Responses 1'!G:G</f>
        <v/>
      </c>
      <c r="E81" s="23" t="str">
        <f>'Form Responses 1'!H:H</f>
        <v/>
      </c>
      <c r="F81" s="19" t="str">
        <f>'Form Responses 1'!I:I</f>
        <v/>
      </c>
      <c r="G81" s="24" t="str">
        <f>'Form Responses 1'!J:J</f>
        <v/>
      </c>
      <c r="H81" s="25" t="str">
        <f>'Form Responses 1'!K:K</f>
        <v/>
      </c>
      <c r="I81" s="26" t="str">
        <f>'Form Responses 1'!L:L</f>
        <v/>
      </c>
      <c r="J81" s="19" t="str">
        <f>'Form Responses 1'!F:F</f>
        <v/>
      </c>
      <c r="K81" s="23" t="str">
        <f t="shared" si="1"/>
        <v/>
      </c>
      <c r="L81" s="23">
        <f t="shared" si="2"/>
        <v>0</v>
      </c>
      <c r="M81" s="27" t="str">
        <f t="array" ref="M81">if(H81&lt;&gt;"",LEFT(H81,2),"")</f>
        <v/>
      </c>
      <c r="N81" s="27" t="str">
        <f t="array" ref="N81">if(H81&lt;&gt;"",RIGHT(LEFT(H81,5),2),"")</f>
        <v/>
      </c>
      <c r="O81" s="27" t="str">
        <f t="array" ref="O81">if(H81&lt;&gt;"",RIGHT(H81,4),"")</f>
        <v/>
      </c>
      <c r="P81" s="28" t="str">
        <f t="array" ref="P81">if(G81&lt;&gt;"",row(G81)-1,"")</f>
        <v/>
      </c>
      <c r="Q81" s="19" t="str">
        <f t="shared" si="3"/>
        <v>-</v>
      </c>
    </row>
    <row r="82">
      <c r="A82" s="19" t="str">
        <f>'Form Responses 1'!C:C</f>
        <v/>
      </c>
      <c r="B82" s="19" t="str">
        <f>'Form Responses 1'!D:D</f>
        <v/>
      </c>
      <c r="C82" s="19" t="str">
        <f>'Form Responses 1'!E:E</f>
        <v/>
      </c>
      <c r="D82" s="19" t="str">
        <f>'Form Responses 1'!G:G</f>
        <v/>
      </c>
      <c r="E82" s="23" t="str">
        <f>'Form Responses 1'!H:H</f>
        <v/>
      </c>
      <c r="F82" s="19" t="str">
        <f>'Form Responses 1'!I:I</f>
        <v/>
      </c>
      <c r="G82" s="24" t="str">
        <f>'Form Responses 1'!J:J</f>
        <v/>
      </c>
      <c r="H82" s="25" t="str">
        <f>'Form Responses 1'!K:K</f>
        <v/>
      </c>
      <c r="I82" s="26" t="str">
        <f>'Form Responses 1'!L:L</f>
        <v/>
      </c>
      <c r="J82" s="19" t="str">
        <f>'Form Responses 1'!F:F</f>
        <v/>
      </c>
      <c r="K82" s="23" t="str">
        <f t="shared" si="1"/>
        <v/>
      </c>
      <c r="L82" s="23">
        <f t="shared" si="2"/>
        <v>0</v>
      </c>
      <c r="M82" s="27" t="str">
        <f t="array" ref="M82">if(H82&lt;&gt;"",LEFT(H82,2),"")</f>
        <v/>
      </c>
      <c r="N82" s="27" t="str">
        <f t="array" ref="N82">if(H82&lt;&gt;"",RIGHT(LEFT(H82,5),2),"")</f>
        <v/>
      </c>
      <c r="O82" s="27" t="str">
        <f t="array" ref="O82">if(H82&lt;&gt;"",RIGHT(H82,4),"")</f>
        <v/>
      </c>
      <c r="P82" s="28" t="str">
        <f t="array" ref="P82">if(G82&lt;&gt;"",row(G82)-1,"")</f>
        <v/>
      </c>
      <c r="Q82" s="19" t="str">
        <f t="shared" si="3"/>
        <v>-</v>
      </c>
    </row>
    <row r="83">
      <c r="A83" s="19" t="str">
        <f>'Form Responses 1'!C:C</f>
        <v/>
      </c>
      <c r="B83" s="19" t="str">
        <f>'Form Responses 1'!D:D</f>
        <v/>
      </c>
      <c r="C83" s="19" t="str">
        <f>'Form Responses 1'!E:E</f>
        <v/>
      </c>
      <c r="D83" s="19" t="str">
        <f>'Form Responses 1'!G:G</f>
        <v/>
      </c>
      <c r="E83" s="23" t="str">
        <f>'Form Responses 1'!H:H</f>
        <v/>
      </c>
      <c r="F83" s="19" t="str">
        <f>'Form Responses 1'!I:I</f>
        <v/>
      </c>
      <c r="G83" s="24" t="str">
        <f>'Form Responses 1'!J:J</f>
        <v/>
      </c>
      <c r="H83" s="25" t="str">
        <f>'Form Responses 1'!K:K</f>
        <v/>
      </c>
      <c r="I83" s="26" t="str">
        <f>'Form Responses 1'!L:L</f>
        <v/>
      </c>
      <c r="J83" s="19" t="str">
        <f>'Form Responses 1'!F:F</f>
        <v/>
      </c>
      <c r="K83" s="23" t="str">
        <f t="shared" si="1"/>
        <v/>
      </c>
      <c r="L83" s="23">
        <f t="shared" si="2"/>
        <v>0</v>
      </c>
      <c r="M83" s="27" t="str">
        <f t="array" ref="M83">if(H83&lt;&gt;"",LEFT(H83,2),"")</f>
        <v/>
      </c>
      <c r="N83" s="27" t="str">
        <f t="array" ref="N83">if(H83&lt;&gt;"",RIGHT(LEFT(H83,5),2),"")</f>
        <v/>
      </c>
      <c r="O83" s="27" t="str">
        <f t="array" ref="O83">if(H83&lt;&gt;"",RIGHT(H83,4),"")</f>
        <v/>
      </c>
      <c r="P83" s="28" t="str">
        <f t="array" ref="P83">if(G83&lt;&gt;"",row(G83)-1,"")</f>
        <v/>
      </c>
      <c r="Q83" s="19" t="str">
        <f t="shared" si="3"/>
        <v>-</v>
      </c>
    </row>
    <row r="84">
      <c r="A84" s="19" t="str">
        <f>'Form Responses 1'!C:C</f>
        <v/>
      </c>
      <c r="B84" s="19" t="str">
        <f>'Form Responses 1'!D:D</f>
        <v/>
      </c>
      <c r="C84" s="19" t="str">
        <f>'Form Responses 1'!E:E</f>
        <v/>
      </c>
      <c r="D84" s="19" t="str">
        <f>'Form Responses 1'!G:G</f>
        <v/>
      </c>
      <c r="E84" s="23" t="str">
        <f>'Form Responses 1'!H:H</f>
        <v/>
      </c>
      <c r="F84" s="19" t="str">
        <f>'Form Responses 1'!I:I</f>
        <v/>
      </c>
      <c r="G84" s="24" t="str">
        <f>'Form Responses 1'!J:J</f>
        <v/>
      </c>
      <c r="H84" s="25" t="str">
        <f>'Form Responses 1'!K:K</f>
        <v/>
      </c>
      <c r="I84" s="26" t="str">
        <f>'Form Responses 1'!L:L</f>
        <v/>
      </c>
      <c r="J84" s="19" t="str">
        <f>'Form Responses 1'!F:F</f>
        <v/>
      </c>
      <c r="K84" s="23" t="str">
        <f t="shared" si="1"/>
        <v/>
      </c>
      <c r="L84" s="23">
        <f t="shared" si="2"/>
        <v>0</v>
      </c>
      <c r="M84" s="27" t="str">
        <f t="array" ref="M84">if(H84&lt;&gt;"",LEFT(H84,2),"")</f>
        <v/>
      </c>
      <c r="N84" s="27" t="str">
        <f t="array" ref="N84">if(H84&lt;&gt;"",RIGHT(LEFT(H84,5),2),"")</f>
        <v/>
      </c>
      <c r="O84" s="27" t="str">
        <f t="array" ref="O84">if(H84&lt;&gt;"",RIGHT(H84,4),"")</f>
        <v/>
      </c>
      <c r="P84" s="28" t="str">
        <f t="array" ref="P84">if(G84&lt;&gt;"",row(G84)-1,"")</f>
        <v/>
      </c>
      <c r="Q84" s="19" t="str">
        <f t="shared" si="3"/>
        <v>-</v>
      </c>
    </row>
    <row r="85">
      <c r="A85" s="19" t="str">
        <f>'Form Responses 1'!C:C</f>
        <v/>
      </c>
      <c r="B85" s="19" t="str">
        <f>'Form Responses 1'!D:D</f>
        <v/>
      </c>
      <c r="C85" s="19" t="str">
        <f>'Form Responses 1'!E:E</f>
        <v/>
      </c>
      <c r="D85" s="19" t="str">
        <f>'Form Responses 1'!G:G</f>
        <v/>
      </c>
      <c r="E85" s="23" t="str">
        <f>'Form Responses 1'!H:H</f>
        <v/>
      </c>
      <c r="F85" s="19" t="str">
        <f>'Form Responses 1'!I:I</f>
        <v/>
      </c>
      <c r="G85" s="24" t="str">
        <f>'Form Responses 1'!J:J</f>
        <v/>
      </c>
      <c r="H85" s="25" t="str">
        <f>'Form Responses 1'!K:K</f>
        <v/>
      </c>
      <c r="I85" s="26" t="str">
        <f>'Form Responses 1'!L:L</f>
        <v/>
      </c>
      <c r="J85" s="19" t="str">
        <f>'Form Responses 1'!F:F</f>
        <v/>
      </c>
      <c r="K85" s="23" t="str">
        <f t="shared" si="1"/>
        <v/>
      </c>
      <c r="L85" s="23">
        <f t="shared" si="2"/>
        <v>0</v>
      </c>
      <c r="M85" s="27" t="str">
        <f t="array" ref="M85">if(H85&lt;&gt;"",LEFT(H85,2),"")</f>
        <v/>
      </c>
      <c r="N85" s="27" t="str">
        <f t="array" ref="N85">if(H85&lt;&gt;"",RIGHT(LEFT(H85,5),2),"")</f>
        <v/>
      </c>
      <c r="O85" s="27" t="str">
        <f t="array" ref="O85">if(H85&lt;&gt;"",RIGHT(H85,4),"")</f>
        <v/>
      </c>
      <c r="P85" s="28" t="str">
        <f t="array" ref="P85">if(G85&lt;&gt;"",row(G85)-1,"")</f>
        <v/>
      </c>
      <c r="Q85" s="19" t="str">
        <f t="shared" si="3"/>
        <v>-</v>
      </c>
    </row>
    <row r="86">
      <c r="A86" s="19" t="str">
        <f>'Form Responses 1'!C:C</f>
        <v/>
      </c>
      <c r="B86" s="19" t="str">
        <f>'Form Responses 1'!D:D</f>
        <v/>
      </c>
      <c r="C86" s="19" t="str">
        <f>'Form Responses 1'!E:E</f>
        <v/>
      </c>
      <c r="D86" s="19" t="str">
        <f>'Form Responses 1'!G:G</f>
        <v/>
      </c>
      <c r="E86" s="23" t="str">
        <f>'Form Responses 1'!H:H</f>
        <v/>
      </c>
      <c r="F86" s="19" t="str">
        <f>'Form Responses 1'!I:I</f>
        <v/>
      </c>
      <c r="G86" s="24" t="str">
        <f>'Form Responses 1'!J:J</f>
        <v/>
      </c>
      <c r="H86" s="25" t="str">
        <f>'Form Responses 1'!K:K</f>
        <v/>
      </c>
      <c r="I86" s="26" t="str">
        <f>'Form Responses 1'!L:L</f>
        <v/>
      </c>
      <c r="J86" s="19" t="str">
        <f>'Form Responses 1'!F:F</f>
        <v/>
      </c>
      <c r="K86" s="23" t="str">
        <f t="shared" si="1"/>
        <v/>
      </c>
      <c r="L86" s="23">
        <f t="shared" si="2"/>
        <v>0</v>
      </c>
      <c r="M86" s="27" t="str">
        <f t="array" ref="M86">if(H86&lt;&gt;"",LEFT(H86,2),"")</f>
        <v/>
      </c>
      <c r="N86" s="27" t="str">
        <f t="array" ref="N86">if(H86&lt;&gt;"",RIGHT(LEFT(H86,5),2),"")</f>
        <v/>
      </c>
      <c r="O86" s="27" t="str">
        <f t="array" ref="O86">if(H86&lt;&gt;"",RIGHT(H86,4),"")</f>
        <v/>
      </c>
      <c r="P86" s="28" t="str">
        <f t="array" ref="P86">if(G86&lt;&gt;"",row(G86)-1,"")</f>
        <v/>
      </c>
      <c r="Q86" s="19" t="str">
        <f t="shared" si="3"/>
        <v>-</v>
      </c>
    </row>
    <row r="87">
      <c r="A87" s="19" t="str">
        <f>'Form Responses 1'!C:C</f>
        <v/>
      </c>
      <c r="B87" s="19" t="str">
        <f>'Form Responses 1'!D:D</f>
        <v/>
      </c>
      <c r="C87" s="19" t="str">
        <f>'Form Responses 1'!E:E</f>
        <v/>
      </c>
      <c r="D87" s="19" t="str">
        <f>'Form Responses 1'!G:G</f>
        <v/>
      </c>
      <c r="E87" s="23" t="str">
        <f>'Form Responses 1'!H:H</f>
        <v/>
      </c>
      <c r="F87" s="19" t="str">
        <f>'Form Responses 1'!I:I</f>
        <v/>
      </c>
      <c r="G87" s="24" t="str">
        <f>'Form Responses 1'!J:J</f>
        <v/>
      </c>
      <c r="H87" s="25" t="str">
        <f>'Form Responses 1'!K:K</f>
        <v/>
      </c>
      <c r="I87" s="26" t="str">
        <f>'Form Responses 1'!L:L</f>
        <v/>
      </c>
      <c r="J87" s="19" t="str">
        <f>'Form Responses 1'!F:F</f>
        <v/>
      </c>
      <c r="K87" s="23" t="str">
        <f t="shared" si="1"/>
        <v/>
      </c>
      <c r="L87" s="23">
        <f t="shared" si="2"/>
        <v>0</v>
      </c>
      <c r="M87" s="27" t="str">
        <f t="array" ref="M87">if(H87&lt;&gt;"",LEFT(H87,2),"")</f>
        <v/>
      </c>
      <c r="N87" s="27" t="str">
        <f t="array" ref="N87">if(H87&lt;&gt;"",RIGHT(LEFT(H87,5),2),"")</f>
        <v/>
      </c>
      <c r="O87" s="27" t="str">
        <f t="array" ref="O87">if(H87&lt;&gt;"",RIGHT(H87,4),"")</f>
        <v/>
      </c>
      <c r="P87" s="28" t="str">
        <f t="array" ref="P87">if(G87&lt;&gt;"",row(G87)-1,"")</f>
        <v/>
      </c>
      <c r="Q87" s="19" t="str">
        <f t="shared" si="3"/>
        <v>-</v>
      </c>
    </row>
    <row r="88">
      <c r="A88" s="19" t="str">
        <f>'Form Responses 1'!C:C</f>
        <v/>
      </c>
      <c r="B88" s="19" t="str">
        <f>'Form Responses 1'!D:D</f>
        <v/>
      </c>
      <c r="C88" s="19" t="str">
        <f>'Form Responses 1'!E:E</f>
        <v/>
      </c>
      <c r="D88" s="19" t="str">
        <f>'Form Responses 1'!G:G</f>
        <v/>
      </c>
      <c r="E88" s="23" t="str">
        <f>'Form Responses 1'!H:H</f>
        <v/>
      </c>
      <c r="F88" s="19" t="str">
        <f>'Form Responses 1'!I:I</f>
        <v/>
      </c>
      <c r="G88" s="24" t="str">
        <f>'Form Responses 1'!J:J</f>
        <v/>
      </c>
      <c r="H88" s="25" t="str">
        <f>'Form Responses 1'!K:K</f>
        <v/>
      </c>
      <c r="I88" s="26" t="str">
        <f>'Form Responses 1'!L:L</f>
        <v/>
      </c>
      <c r="J88" s="19" t="str">
        <f>'Form Responses 1'!F:F</f>
        <v/>
      </c>
      <c r="K88" s="23" t="str">
        <f t="shared" si="1"/>
        <v/>
      </c>
      <c r="L88" s="23">
        <f t="shared" si="2"/>
        <v>0</v>
      </c>
      <c r="M88" s="27" t="str">
        <f t="array" ref="M88">if(H88&lt;&gt;"",LEFT(H88,2),"")</f>
        <v/>
      </c>
      <c r="N88" s="27" t="str">
        <f t="array" ref="N88">if(H88&lt;&gt;"",RIGHT(LEFT(H88,5),2),"")</f>
        <v/>
      </c>
      <c r="O88" s="27" t="str">
        <f t="array" ref="O88">if(H88&lt;&gt;"",RIGHT(H88,4),"")</f>
        <v/>
      </c>
      <c r="P88" s="28" t="str">
        <f t="array" ref="P88">if(G88&lt;&gt;"",row(G88)-1,"")</f>
        <v/>
      </c>
      <c r="Q88" s="19" t="str">
        <f t="shared" si="3"/>
        <v>-</v>
      </c>
    </row>
    <row r="89">
      <c r="A89" s="19" t="str">
        <f>'Form Responses 1'!C:C</f>
        <v/>
      </c>
      <c r="B89" s="19" t="str">
        <f>'Form Responses 1'!D:D</f>
        <v/>
      </c>
      <c r="C89" s="19" t="str">
        <f>'Form Responses 1'!E:E</f>
        <v/>
      </c>
      <c r="D89" s="19" t="str">
        <f>'Form Responses 1'!G:G</f>
        <v/>
      </c>
      <c r="E89" s="23" t="str">
        <f>'Form Responses 1'!H:H</f>
        <v/>
      </c>
      <c r="F89" s="19" t="str">
        <f>'Form Responses 1'!I:I</f>
        <v/>
      </c>
      <c r="G89" s="24" t="str">
        <f>'Form Responses 1'!J:J</f>
        <v/>
      </c>
      <c r="H89" s="25" t="str">
        <f>'Form Responses 1'!K:K</f>
        <v/>
      </c>
      <c r="I89" s="26" t="str">
        <f>'Form Responses 1'!L:L</f>
        <v/>
      </c>
      <c r="J89" s="19" t="str">
        <f>'Form Responses 1'!F:F</f>
        <v/>
      </c>
      <c r="K89" s="23" t="str">
        <f t="shared" si="1"/>
        <v/>
      </c>
      <c r="L89" s="23">
        <f t="shared" si="2"/>
        <v>0</v>
      </c>
      <c r="M89" s="27" t="str">
        <f t="array" ref="M89">if(H89&lt;&gt;"",LEFT(H89,2),"")</f>
        <v/>
      </c>
      <c r="N89" s="27" t="str">
        <f t="array" ref="N89">if(H89&lt;&gt;"",RIGHT(LEFT(H89,5),2),"")</f>
        <v/>
      </c>
      <c r="O89" s="27" t="str">
        <f t="array" ref="O89">if(H89&lt;&gt;"",RIGHT(H89,4),"")</f>
        <v/>
      </c>
      <c r="P89" s="28" t="str">
        <f t="array" ref="P89">if(G89&lt;&gt;"",row(G89)-1,"")</f>
        <v/>
      </c>
      <c r="Q89" s="19" t="str">
        <f t="shared" si="3"/>
        <v>-</v>
      </c>
    </row>
    <row r="90">
      <c r="A90" s="19" t="str">
        <f>'Form Responses 1'!C:C</f>
        <v/>
      </c>
      <c r="B90" s="19" t="str">
        <f>'Form Responses 1'!D:D</f>
        <v/>
      </c>
      <c r="C90" s="19" t="str">
        <f>'Form Responses 1'!E:E</f>
        <v/>
      </c>
      <c r="D90" s="19" t="str">
        <f>'Form Responses 1'!G:G</f>
        <v/>
      </c>
      <c r="E90" s="23" t="str">
        <f>'Form Responses 1'!H:H</f>
        <v/>
      </c>
      <c r="F90" s="19" t="str">
        <f>'Form Responses 1'!I:I</f>
        <v/>
      </c>
      <c r="G90" s="24" t="str">
        <f>'Form Responses 1'!J:J</f>
        <v/>
      </c>
      <c r="H90" s="25" t="str">
        <f>'Form Responses 1'!K:K</f>
        <v/>
      </c>
      <c r="I90" s="26" t="str">
        <f>'Form Responses 1'!L:L</f>
        <v/>
      </c>
      <c r="J90" s="19" t="str">
        <f>'Form Responses 1'!F:F</f>
        <v/>
      </c>
      <c r="K90" s="23" t="str">
        <f t="shared" si="1"/>
        <v/>
      </c>
      <c r="L90" s="23">
        <f t="shared" si="2"/>
        <v>0</v>
      </c>
      <c r="M90" s="27" t="str">
        <f t="array" ref="M90">if(H90&lt;&gt;"",LEFT(H90,2),"")</f>
        <v/>
      </c>
      <c r="N90" s="27" t="str">
        <f t="array" ref="N90">if(H90&lt;&gt;"",RIGHT(LEFT(H90,5),2),"")</f>
        <v/>
      </c>
      <c r="O90" s="27" t="str">
        <f t="array" ref="O90">if(H90&lt;&gt;"",RIGHT(H90,4),"")</f>
        <v/>
      </c>
      <c r="P90" s="28" t="str">
        <f t="array" ref="P90">if(G90&lt;&gt;"",row(G90)-1,"")</f>
        <v/>
      </c>
      <c r="Q90" s="19" t="str">
        <f t="shared" si="3"/>
        <v>-</v>
      </c>
    </row>
    <row r="91">
      <c r="A91" s="19" t="str">
        <f>'Form Responses 1'!C:C</f>
        <v/>
      </c>
      <c r="B91" s="19" t="str">
        <f>'Form Responses 1'!D:D</f>
        <v/>
      </c>
      <c r="C91" s="19" t="str">
        <f>'Form Responses 1'!E:E</f>
        <v/>
      </c>
      <c r="D91" s="19" t="str">
        <f>'Form Responses 1'!G:G</f>
        <v/>
      </c>
      <c r="E91" s="23" t="str">
        <f>'Form Responses 1'!H:H</f>
        <v/>
      </c>
      <c r="F91" s="19" t="str">
        <f>'Form Responses 1'!I:I</f>
        <v/>
      </c>
      <c r="G91" s="24" t="str">
        <f>'Form Responses 1'!J:J</f>
        <v/>
      </c>
      <c r="H91" s="25" t="str">
        <f>'Form Responses 1'!K:K</f>
        <v/>
      </c>
      <c r="I91" s="26" t="str">
        <f>'Form Responses 1'!L:L</f>
        <v/>
      </c>
      <c r="J91" s="19" t="str">
        <f>'Form Responses 1'!F:F</f>
        <v/>
      </c>
      <c r="K91" s="23" t="str">
        <f t="shared" si="1"/>
        <v/>
      </c>
      <c r="L91" s="23">
        <f t="shared" si="2"/>
        <v>0</v>
      </c>
      <c r="M91" s="27" t="str">
        <f t="array" ref="M91">if(H91&lt;&gt;"",LEFT(H91,2),"")</f>
        <v/>
      </c>
      <c r="N91" s="27" t="str">
        <f t="array" ref="N91">if(H91&lt;&gt;"",RIGHT(LEFT(H91,5),2),"")</f>
        <v/>
      </c>
      <c r="O91" s="27" t="str">
        <f t="array" ref="O91">if(H91&lt;&gt;"",RIGHT(H91,4),"")</f>
        <v/>
      </c>
      <c r="P91" s="28" t="str">
        <f t="array" ref="P91">if(G91&lt;&gt;"",row(G91)-1,"")</f>
        <v/>
      </c>
      <c r="Q91" s="19" t="str">
        <f t="shared" si="3"/>
        <v>-</v>
      </c>
    </row>
    <row r="92">
      <c r="A92" s="19" t="str">
        <f>'Form Responses 1'!C:C</f>
        <v/>
      </c>
      <c r="B92" s="19" t="str">
        <f>'Form Responses 1'!D:D</f>
        <v/>
      </c>
      <c r="C92" s="19" t="str">
        <f>'Form Responses 1'!E:E</f>
        <v/>
      </c>
      <c r="D92" s="19" t="str">
        <f>'Form Responses 1'!G:G</f>
        <v/>
      </c>
      <c r="E92" s="23" t="str">
        <f>'Form Responses 1'!H:H</f>
        <v/>
      </c>
      <c r="F92" s="19" t="str">
        <f>'Form Responses 1'!I:I</f>
        <v/>
      </c>
      <c r="G92" s="24" t="str">
        <f>'Form Responses 1'!J:J</f>
        <v/>
      </c>
      <c r="H92" s="25" t="str">
        <f>'Form Responses 1'!K:K</f>
        <v/>
      </c>
      <c r="I92" s="26" t="str">
        <f>'Form Responses 1'!L:L</f>
        <v/>
      </c>
      <c r="J92" s="19" t="str">
        <f>'Form Responses 1'!F:F</f>
        <v/>
      </c>
      <c r="K92" s="23" t="str">
        <f t="shared" si="1"/>
        <v/>
      </c>
      <c r="L92" s="23">
        <f t="shared" si="2"/>
        <v>0</v>
      </c>
      <c r="M92" s="27" t="str">
        <f t="array" ref="M92">if(H92&lt;&gt;"",LEFT(H92,2),"")</f>
        <v/>
      </c>
      <c r="N92" s="27" t="str">
        <f t="array" ref="N92">if(H92&lt;&gt;"",RIGHT(LEFT(H92,5),2),"")</f>
        <v/>
      </c>
      <c r="O92" s="27" t="str">
        <f t="array" ref="O92">if(H92&lt;&gt;"",RIGHT(H92,4),"")</f>
        <v/>
      </c>
      <c r="P92" s="28" t="str">
        <f t="array" ref="P92">if(G92&lt;&gt;"",row(G92)-1,"")</f>
        <v/>
      </c>
      <c r="Q92" s="19" t="str">
        <f t="shared" si="3"/>
        <v>-</v>
      </c>
    </row>
    <row r="93">
      <c r="A93" s="19" t="str">
        <f>'Form Responses 1'!C:C</f>
        <v/>
      </c>
      <c r="B93" s="19" t="str">
        <f>'Form Responses 1'!D:D</f>
        <v/>
      </c>
      <c r="C93" s="19" t="str">
        <f>'Form Responses 1'!E:E</f>
        <v/>
      </c>
      <c r="D93" s="19" t="str">
        <f>'Form Responses 1'!G:G</f>
        <v/>
      </c>
      <c r="E93" s="23" t="str">
        <f>'Form Responses 1'!H:H</f>
        <v/>
      </c>
      <c r="F93" s="19" t="str">
        <f>'Form Responses 1'!I:I</f>
        <v/>
      </c>
      <c r="G93" s="24" t="str">
        <f>'Form Responses 1'!J:J</f>
        <v/>
      </c>
      <c r="H93" s="25" t="str">
        <f>'Form Responses 1'!K:K</f>
        <v/>
      </c>
      <c r="I93" s="26" t="str">
        <f>'Form Responses 1'!L:L</f>
        <v/>
      </c>
      <c r="J93" s="19" t="str">
        <f>'Form Responses 1'!F:F</f>
        <v/>
      </c>
      <c r="K93" s="23" t="str">
        <f t="shared" si="1"/>
        <v/>
      </c>
      <c r="L93" s="23">
        <f t="shared" si="2"/>
        <v>0</v>
      </c>
      <c r="M93" s="27" t="str">
        <f t="array" ref="M93">if(H93&lt;&gt;"",LEFT(H93,2),"")</f>
        <v/>
      </c>
      <c r="N93" s="27" t="str">
        <f t="array" ref="N93">if(H93&lt;&gt;"",RIGHT(LEFT(H93,5),2),"")</f>
        <v/>
      </c>
      <c r="O93" s="27" t="str">
        <f t="array" ref="O93">if(H93&lt;&gt;"",RIGHT(H93,4),"")</f>
        <v/>
      </c>
      <c r="P93" s="28" t="str">
        <f t="array" ref="P93">if(G93&lt;&gt;"",row(G93)-1,"")</f>
        <v/>
      </c>
      <c r="Q93" s="19" t="str">
        <f t="shared" si="3"/>
        <v>-</v>
      </c>
    </row>
    <row r="94">
      <c r="A94" s="19" t="str">
        <f>'Form Responses 1'!C:C</f>
        <v/>
      </c>
      <c r="B94" s="19" t="str">
        <f>'Form Responses 1'!D:D</f>
        <v/>
      </c>
      <c r="C94" s="19" t="str">
        <f>'Form Responses 1'!E:E</f>
        <v/>
      </c>
      <c r="D94" s="19" t="str">
        <f>'Form Responses 1'!G:G</f>
        <v/>
      </c>
      <c r="E94" s="23" t="str">
        <f>'Form Responses 1'!H:H</f>
        <v/>
      </c>
      <c r="F94" s="19" t="str">
        <f>'Form Responses 1'!I:I</f>
        <v/>
      </c>
      <c r="G94" s="24" t="str">
        <f>'Form Responses 1'!J:J</f>
        <v/>
      </c>
      <c r="H94" s="25" t="str">
        <f>'Form Responses 1'!K:K</f>
        <v/>
      </c>
      <c r="I94" s="26" t="str">
        <f>'Form Responses 1'!L:L</f>
        <v/>
      </c>
      <c r="J94" s="19" t="str">
        <f>'Form Responses 1'!F:F</f>
        <v/>
      </c>
      <c r="K94" s="23" t="str">
        <f t="shared" si="1"/>
        <v/>
      </c>
      <c r="L94" s="23">
        <f t="shared" si="2"/>
        <v>0</v>
      </c>
      <c r="M94" s="27" t="str">
        <f t="array" ref="M94">if(H94&lt;&gt;"",LEFT(H94,2),"")</f>
        <v/>
      </c>
      <c r="N94" s="27" t="str">
        <f t="array" ref="N94">if(H94&lt;&gt;"",RIGHT(LEFT(H94,5),2),"")</f>
        <v/>
      </c>
      <c r="O94" s="27" t="str">
        <f t="array" ref="O94">if(H94&lt;&gt;"",RIGHT(H94,4),"")</f>
        <v/>
      </c>
      <c r="P94" s="28" t="str">
        <f t="array" ref="P94">if(G94&lt;&gt;"",row(G94)-1,"")</f>
        <v/>
      </c>
      <c r="Q94" s="19" t="str">
        <f t="shared" si="3"/>
        <v>-</v>
      </c>
    </row>
    <row r="95">
      <c r="A95" s="19" t="str">
        <f>'Form Responses 1'!C:C</f>
        <v/>
      </c>
      <c r="B95" s="19" t="str">
        <f>'Form Responses 1'!D:D</f>
        <v/>
      </c>
      <c r="C95" s="19" t="str">
        <f>'Form Responses 1'!E:E</f>
        <v/>
      </c>
      <c r="D95" s="19" t="str">
        <f>'Form Responses 1'!G:G</f>
        <v/>
      </c>
      <c r="E95" s="23" t="str">
        <f>'Form Responses 1'!H:H</f>
        <v/>
      </c>
      <c r="F95" s="19" t="str">
        <f>'Form Responses 1'!I:I</f>
        <v/>
      </c>
      <c r="G95" s="24" t="str">
        <f>'Form Responses 1'!J:J</f>
        <v/>
      </c>
      <c r="H95" s="25" t="str">
        <f>'Form Responses 1'!K:K</f>
        <v/>
      </c>
      <c r="I95" s="26" t="str">
        <f>'Form Responses 1'!L:L</f>
        <v/>
      </c>
      <c r="J95" s="19" t="str">
        <f>'Form Responses 1'!F:F</f>
        <v/>
      </c>
      <c r="K95" s="23" t="str">
        <f t="shared" si="1"/>
        <v/>
      </c>
      <c r="L95" s="23">
        <f t="shared" si="2"/>
        <v>0</v>
      </c>
      <c r="M95" s="27" t="str">
        <f t="array" ref="M95">if(H95&lt;&gt;"",LEFT(H95,2),"")</f>
        <v/>
      </c>
      <c r="N95" s="27" t="str">
        <f t="array" ref="N95">if(H95&lt;&gt;"",RIGHT(LEFT(H95,5),2),"")</f>
        <v/>
      </c>
      <c r="O95" s="27" t="str">
        <f t="array" ref="O95">if(H95&lt;&gt;"",RIGHT(H95,4),"")</f>
        <v/>
      </c>
      <c r="P95" s="28" t="str">
        <f t="array" ref="P95">if(G95&lt;&gt;"",row(G95)-1,"")</f>
        <v/>
      </c>
      <c r="Q95" s="19" t="str">
        <f t="shared" si="3"/>
        <v>-</v>
      </c>
    </row>
    <row r="96">
      <c r="A96" s="19" t="str">
        <f>'Form Responses 1'!C:C</f>
        <v/>
      </c>
      <c r="B96" s="19" t="str">
        <f>'Form Responses 1'!D:D</f>
        <v/>
      </c>
      <c r="C96" s="19" t="str">
        <f>'Form Responses 1'!E:E</f>
        <v/>
      </c>
      <c r="D96" s="19" t="str">
        <f>'Form Responses 1'!G:G</f>
        <v/>
      </c>
      <c r="E96" s="23" t="str">
        <f>'Form Responses 1'!H:H</f>
        <v/>
      </c>
      <c r="F96" s="19" t="str">
        <f>'Form Responses 1'!I:I</f>
        <v/>
      </c>
      <c r="G96" s="24" t="str">
        <f>'Form Responses 1'!J:J</f>
        <v/>
      </c>
      <c r="H96" s="25" t="str">
        <f>'Form Responses 1'!K:K</f>
        <v/>
      </c>
      <c r="I96" s="26" t="str">
        <f>'Form Responses 1'!L:L</f>
        <v/>
      </c>
      <c r="J96" s="19" t="str">
        <f>'Form Responses 1'!F:F</f>
        <v/>
      </c>
      <c r="K96" s="23" t="str">
        <f t="shared" si="1"/>
        <v/>
      </c>
      <c r="L96" s="23">
        <f t="shared" si="2"/>
        <v>0</v>
      </c>
      <c r="M96" s="27" t="str">
        <f t="array" ref="M96">if(H96&lt;&gt;"",LEFT(H96,2),"")</f>
        <v/>
      </c>
      <c r="N96" s="27" t="str">
        <f t="array" ref="N96">if(H96&lt;&gt;"",RIGHT(LEFT(H96,5),2),"")</f>
        <v/>
      </c>
      <c r="O96" s="27" t="str">
        <f t="array" ref="O96">if(H96&lt;&gt;"",RIGHT(H96,4),"")</f>
        <v/>
      </c>
      <c r="P96" s="28" t="str">
        <f t="array" ref="P96">if(G96&lt;&gt;"",row(G96)-1,"")</f>
        <v/>
      </c>
      <c r="Q96" s="19" t="str">
        <f t="shared" si="3"/>
        <v>-</v>
      </c>
    </row>
    <row r="97">
      <c r="A97" s="19" t="str">
        <f>'Form Responses 1'!C:C</f>
        <v/>
      </c>
      <c r="B97" s="19" t="str">
        <f>'Form Responses 1'!D:D</f>
        <v/>
      </c>
      <c r="C97" s="19" t="str">
        <f>'Form Responses 1'!E:E</f>
        <v/>
      </c>
      <c r="D97" s="19" t="str">
        <f>'Form Responses 1'!G:G</f>
        <v/>
      </c>
      <c r="E97" s="23" t="str">
        <f>'Form Responses 1'!H:H</f>
        <v/>
      </c>
      <c r="F97" s="19" t="str">
        <f>'Form Responses 1'!I:I</f>
        <v/>
      </c>
      <c r="G97" s="24" t="str">
        <f>'Form Responses 1'!J:J</f>
        <v/>
      </c>
      <c r="H97" s="25" t="str">
        <f>'Form Responses 1'!K:K</f>
        <v/>
      </c>
      <c r="I97" s="26" t="str">
        <f>'Form Responses 1'!L:L</f>
        <v/>
      </c>
      <c r="J97" s="19" t="str">
        <f>'Form Responses 1'!F:F</f>
        <v/>
      </c>
      <c r="K97" s="23" t="str">
        <f t="shared" si="1"/>
        <v/>
      </c>
      <c r="L97" s="23">
        <f t="shared" si="2"/>
        <v>0</v>
      </c>
      <c r="M97" s="27" t="str">
        <f t="array" ref="M97">if(H97&lt;&gt;"",LEFT(H97,2),"")</f>
        <v/>
      </c>
      <c r="N97" s="27" t="str">
        <f t="array" ref="N97">if(H97&lt;&gt;"",RIGHT(LEFT(H97,5),2),"")</f>
        <v/>
      </c>
      <c r="O97" s="27" t="str">
        <f t="array" ref="O97">if(H97&lt;&gt;"",RIGHT(H97,4),"")</f>
        <v/>
      </c>
      <c r="P97" s="28" t="str">
        <f t="array" ref="P97">if(G97&lt;&gt;"",row(G97)-1,"")</f>
        <v/>
      </c>
      <c r="Q97" s="19" t="str">
        <f t="shared" si="3"/>
        <v>-</v>
      </c>
    </row>
    <row r="98">
      <c r="A98" s="19" t="str">
        <f>'Form Responses 1'!C:C</f>
        <v/>
      </c>
      <c r="B98" s="19" t="str">
        <f>'Form Responses 1'!D:D</f>
        <v/>
      </c>
      <c r="C98" s="19" t="str">
        <f>'Form Responses 1'!E:E</f>
        <v/>
      </c>
      <c r="D98" s="19" t="str">
        <f>'Form Responses 1'!G:G</f>
        <v/>
      </c>
      <c r="E98" s="23" t="str">
        <f>'Form Responses 1'!H:H</f>
        <v/>
      </c>
      <c r="F98" s="19" t="str">
        <f>'Form Responses 1'!I:I</f>
        <v/>
      </c>
      <c r="G98" s="24" t="str">
        <f>'Form Responses 1'!J:J</f>
        <v/>
      </c>
      <c r="H98" s="25" t="str">
        <f>'Form Responses 1'!K:K</f>
        <v/>
      </c>
      <c r="I98" s="26" t="str">
        <f>'Form Responses 1'!L:L</f>
        <v/>
      </c>
      <c r="J98" s="19" t="str">
        <f>'Form Responses 1'!F:F</f>
        <v/>
      </c>
      <c r="K98" s="23" t="str">
        <f t="shared" si="1"/>
        <v/>
      </c>
      <c r="L98" s="23">
        <f t="shared" si="2"/>
        <v>0</v>
      </c>
      <c r="M98" s="27" t="str">
        <f t="array" ref="M98">if(H98&lt;&gt;"",LEFT(H98,2),"")</f>
        <v/>
      </c>
      <c r="N98" s="27" t="str">
        <f t="array" ref="N98">if(H98&lt;&gt;"",RIGHT(LEFT(H98,5),2),"")</f>
        <v/>
      </c>
      <c r="O98" s="27" t="str">
        <f t="array" ref="O98">if(H98&lt;&gt;"",RIGHT(H98,4),"")</f>
        <v/>
      </c>
      <c r="P98" s="28" t="str">
        <f t="array" ref="P98">if(G98&lt;&gt;"",row(G98)-1,"")</f>
        <v/>
      </c>
      <c r="Q98" s="19" t="str">
        <f t="shared" si="3"/>
        <v>-</v>
      </c>
    </row>
    <row r="99">
      <c r="A99" s="19" t="str">
        <f>'Form Responses 1'!C:C</f>
        <v/>
      </c>
      <c r="B99" s="19" t="str">
        <f>'Form Responses 1'!D:D</f>
        <v/>
      </c>
      <c r="C99" s="19" t="str">
        <f>'Form Responses 1'!E:E</f>
        <v/>
      </c>
      <c r="D99" s="19" t="str">
        <f>'Form Responses 1'!G:G</f>
        <v/>
      </c>
      <c r="E99" s="23" t="str">
        <f>'Form Responses 1'!H:H</f>
        <v/>
      </c>
      <c r="F99" s="19" t="str">
        <f>'Form Responses 1'!I:I</f>
        <v/>
      </c>
      <c r="G99" s="24" t="str">
        <f>'Form Responses 1'!J:J</f>
        <v/>
      </c>
      <c r="H99" s="25" t="str">
        <f>'Form Responses 1'!K:K</f>
        <v/>
      </c>
      <c r="I99" s="26" t="str">
        <f>'Form Responses 1'!L:L</f>
        <v/>
      </c>
      <c r="J99" s="19" t="str">
        <f>'Form Responses 1'!F:F</f>
        <v/>
      </c>
      <c r="K99" s="23" t="str">
        <f t="shared" si="1"/>
        <v/>
      </c>
      <c r="L99" s="23">
        <f t="shared" si="2"/>
        <v>0</v>
      </c>
      <c r="M99" s="27" t="str">
        <f t="array" ref="M99">if(H99&lt;&gt;"",LEFT(H99,2),"")</f>
        <v/>
      </c>
      <c r="N99" s="27" t="str">
        <f t="array" ref="N99">if(H99&lt;&gt;"",RIGHT(LEFT(H99,5),2),"")</f>
        <v/>
      </c>
      <c r="O99" s="27" t="str">
        <f t="array" ref="O99">if(H99&lt;&gt;"",RIGHT(H99,4),"")</f>
        <v/>
      </c>
      <c r="P99" s="28" t="str">
        <f t="array" ref="P99">if(G99&lt;&gt;"",row(G99)-1,"")</f>
        <v/>
      </c>
      <c r="Q99" s="19" t="str">
        <f t="shared" si="3"/>
        <v>-</v>
      </c>
    </row>
    <row r="100">
      <c r="A100" s="19" t="str">
        <f>'Form Responses 1'!C:C</f>
        <v/>
      </c>
      <c r="B100" s="19" t="str">
        <f>'Form Responses 1'!D:D</f>
        <v/>
      </c>
      <c r="C100" s="19" t="str">
        <f>'Form Responses 1'!E:E</f>
        <v/>
      </c>
      <c r="D100" s="19" t="str">
        <f>'Form Responses 1'!G:G</f>
        <v/>
      </c>
      <c r="E100" s="23" t="str">
        <f>'Form Responses 1'!H:H</f>
        <v/>
      </c>
      <c r="F100" s="19" t="str">
        <f>'Form Responses 1'!I:I</f>
        <v/>
      </c>
      <c r="G100" s="24" t="str">
        <f>'Form Responses 1'!J:J</f>
        <v/>
      </c>
      <c r="H100" s="25" t="str">
        <f>'Form Responses 1'!K:K</f>
        <v/>
      </c>
      <c r="I100" s="26" t="str">
        <f>'Form Responses 1'!L:L</f>
        <v/>
      </c>
      <c r="J100" s="19" t="str">
        <f>'Form Responses 1'!F:F</f>
        <v/>
      </c>
      <c r="K100" s="23" t="str">
        <f t="shared" si="1"/>
        <v/>
      </c>
      <c r="L100" s="23">
        <f t="shared" si="2"/>
        <v>0</v>
      </c>
      <c r="M100" s="27" t="str">
        <f t="array" ref="M100">if(H100&lt;&gt;"",LEFT(H100,2),"")</f>
        <v/>
      </c>
      <c r="N100" s="27" t="str">
        <f t="array" ref="N100">if(H100&lt;&gt;"",RIGHT(LEFT(H100,5),2),"")</f>
        <v/>
      </c>
      <c r="O100" s="27" t="str">
        <f t="array" ref="O100">if(H100&lt;&gt;"",RIGHT(H100,4),"")</f>
        <v/>
      </c>
      <c r="P100" s="28" t="str">
        <f t="array" ref="P100">if(G100&lt;&gt;"",row(G100)-1,"")</f>
        <v/>
      </c>
      <c r="Q100" s="19" t="str">
        <f t="shared" si="3"/>
        <v>-</v>
      </c>
    </row>
    <row r="101">
      <c r="A101" s="19" t="str">
        <f>'Form Responses 1'!C:C</f>
        <v/>
      </c>
      <c r="B101" s="19" t="str">
        <f>'Form Responses 1'!D:D</f>
        <v/>
      </c>
      <c r="C101" s="19" t="str">
        <f>'Form Responses 1'!E:E</f>
        <v/>
      </c>
      <c r="D101" s="19" t="str">
        <f>'Form Responses 1'!G:G</f>
        <v/>
      </c>
      <c r="E101" s="23" t="str">
        <f>'Form Responses 1'!H:H</f>
        <v/>
      </c>
      <c r="F101" s="19" t="str">
        <f>'Form Responses 1'!I:I</f>
        <v/>
      </c>
      <c r="G101" s="24" t="str">
        <f>'Form Responses 1'!J:J</f>
        <v/>
      </c>
      <c r="H101" s="25" t="str">
        <f>'Form Responses 1'!K:K</f>
        <v/>
      </c>
      <c r="I101" s="26" t="str">
        <f>'Form Responses 1'!L:L</f>
        <v/>
      </c>
      <c r="J101" s="19" t="str">
        <f>'Form Responses 1'!F:F</f>
        <v/>
      </c>
      <c r="K101" s="23" t="str">
        <f t="shared" si="1"/>
        <v/>
      </c>
      <c r="L101" s="23">
        <f t="shared" si="2"/>
        <v>0</v>
      </c>
      <c r="M101" s="27" t="str">
        <f t="array" ref="M101">if(H101&lt;&gt;"",LEFT(H101,2),"")</f>
        <v/>
      </c>
      <c r="N101" s="27" t="str">
        <f t="array" ref="N101">if(H101&lt;&gt;"",RIGHT(LEFT(H101,5),2),"")</f>
        <v/>
      </c>
      <c r="O101" s="27" t="str">
        <f t="array" ref="O101">if(H101&lt;&gt;"",RIGHT(H101,4),"")</f>
        <v/>
      </c>
      <c r="P101" s="28" t="str">
        <f t="array" ref="P101">if(G101&lt;&gt;"",row(G101)-1,"")</f>
        <v/>
      </c>
      <c r="Q101" s="19" t="str">
        <f t="shared" si="3"/>
        <v>-</v>
      </c>
    </row>
    <row r="102">
      <c r="A102" s="19" t="str">
        <f>'Form Responses 1'!C:C</f>
        <v/>
      </c>
      <c r="B102" s="19" t="str">
        <f>'Form Responses 1'!D:D</f>
        <v/>
      </c>
      <c r="C102" s="19" t="str">
        <f>'Form Responses 1'!E:E</f>
        <v/>
      </c>
      <c r="D102" s="19" t="str">
        <f>'Form Responses 1'!G:G</f>
        <v/>
      </c>
      <c r="E102" s="23" t="str">
        <f>'Form Responses 1'!H:H</f>
        <v/>
      </c>
      <c r="F102" s="19" t="str">
        <f>'Form Responses 1'!I:I</f>
        <v/>
      </c>
      <c r="G102" s="24" t="str">
        <f>'Form Responses 1'!J:J</f>
        <v/>
      </c>
      <c r="H102" s="25" t="str">
        <f>'Form Responses 1'!K:K</f>
        <v/>
      </c>
      <c r="I102" s="26" t="str">
        <f>'Form Responses 1'!L:L</f>
        <v/>
      </c>
      <c r="J102" s="19" t="str">
        <f>'Form Responses 1'!F:F</f>
        <v/>
      </c>
      <c r="K102" s="23" t="str">
        <f t="shared" si="1"/>
        <v/>
      </c>
      <c r="L102" s="23">
        <f t="shared" si="2"/>
        <v>0</v>
      </c>
      <c r="M102" s="27" t="str">
        <f t="array" ref="M102">if(H102&lt;&gt;"",LEFT(H102,2),"")</f>
        <v/>
      </c>
      <c r="N102" s="27" t="str">
        <f t="array" ref="N102">if(H102&lt;&gt;"",RIGHT(LEFT(H102,5),2),"")</f>
        <v/>
      </c>
      <c r="O102" s="27" t="str">
        <f t="array" ref="O102">if(H102&lt;&gt;"",RIGHT(H102,4),"")</f>
        <v/>
      </c>
      <c r="P102" s="28" t="str">
        <f t="array" ref="P102">if(G102&lt;&gt;"",row(G102)-1,"")</f>
        <v/>
      </c>
      <c r="Q102" s="19" t="str">
        <f t="shared" si="3"/>
        <v>-</v>
      </c>
    </row>
    <row r="103">
      <c r="A103" s="19" t="str">
        <f>'Form Responses 1'!C:C</f>
        <v/>
      </c>
      <c r="B103" s="19" t="str">
        <f>'Form Responses 1'!D:D</f>
        <v/>
      </c>
      <c r="C103" s="19" t="str">
        <f>'Form Responses 1'!E:E</f>
        <v/>
      </c>
      <c r="D103" s="19" t="str">
        <f>'Form Responses 1'!G:G</f>
        <v/>
      </c>
      <c r="E103" s="23" t="str">
        <f>'Form Responses 1'!H:H</f>
        <v/>
      </c>
      <c r="F103" s="19" t="str">
        <f>'Form Responses 1'!I:I</f>
        <v/>
      </c>
      <c r="G103" s="24" t="str">
        <f>'Form Responses 1'!J:J</f>
        <v/>
      </c>
      <c r="H103" s="25" t="str">
        <f>'Form Responses 1'!K:K</f>
        <v/>
      </c>
      <c r="I103" s="26" t="str">
        <f>'Form Responses 1'!L:L</f>
        <v/>
      </c>
      <c r="J103" s="19" t="str">
        <f>'Form Responses 1'!F:F</f>
        <v/>
      </c>
      <c r="K103" s="23" t="str">
        <f t="shared" si="1"/>
        <v/>
      </c>
      <c r="L103" s="23">
        <f t="shared" si="2"/>
        <v>0</v>
      </c>
      <c r="M103" s="27" t="str">
        <f t="array" ref="M103">if(H103&lt;&gt;"",LEFT(H103,2),"")</f>
        <v/>
      </c>
      <c r="N103" s="27" t="str">
        <f t="array" ref="N103">if(H103&lt;&gt;"",RIGHT(LEFT(H103,5),2),"")</f>
        <v/>
      </c>
      <c r="O103" s="27" t="str">
        <f t="array" ref="O103">if(H103&lt;&gt;"",RIGHT(H103,4),"")</f>
        <v/>
      </c>
      <c r="P103" s="28" t="str">
        <f t="array" ref="P103">if(G103&lt;&gt;"",row(G103)-1,"")</f>
        <v/>
      </c>
      <c r="Q103" s="19" t="str">
        <f t="shared" si="3"/>
        <v>-</v>
      </c>
    </row>
    <row r="104">
      <c r="A104" s="19" t="str">
        <f>'Form Responses 1'!C:C</f>
        <v/>
      </c>
      <c r="B104" s="19" t="str">
        <f>'Form Responses 1'!D:D</f>
        <v/>
      </c>
      <c r="C104" s="19" t="str">
        <f>'Form Responses 1'!E:E</f>
        <v/>
      </c>
      <c r="D104" s="19" t="str">
        <f>'Form Responses 1'!G:G</f>
        <v/>
      </c>
      <c r="E104" s="23" t="str">
        <f>'Form Responses 1'!H:H</f>
        <v/>
      </c>
      <c r="F104" s="19" t="str">
        <f>'Form Responses 1'!I:I</f>
        <v/>
      </c>
      <c r="G104" s="24" t="str">
        <f>'Form Responses 1'!J:J</f>
        <v/>
      </c>
      <c r="H104" s="25" t="str">
        <f>'Form Responses 1'!K:K</f>
        <v/>
      </c>
      <c r="I104" s="26" t="str">
        <f>'Form Responses 1'!L:L</f>
        <v/>
      </c>
      <c r="J104" s="19" t="str">
        <f>'Form Responses 1'!F:F</f>
        <v/>
      </c>
      <c r="K104" s="23" t="str">
        <f t="shared" si="1"/>
        <v/>
      </c>
      <c r="L104" s="23">
        <f t="shared" si="2"/>
        <v>0</v>
      </c>
      <c r="M104" s="27" t="str">
        <f t="array" ref="M104">if(H104&lt;&gt;"",LEFT(H104,2),"")</f>
        <v/>
      </c>
      <c r="N104" s="27" t="str">
        <f t="array" ref="N104">if(H104&lt;&gt;"",RIGHT(LEFT(H104,5),2),"")</f>
        <v/>
      </c>
      <c r="O104" s="27" t="str">
        <f t="array" ref="O104">if(H104&lt;&gt;"",RIGHT(H104,4),"")</f>
        <v/>
      </c>
      <c r="P104" s="28" t="str">
        <f t="array" ref="P104">if(G104&lt;&gt;"",row(G104)-1,"")</f>
        <v/>
      </c>
      <c r="Q104" s="19" t="str">
        <f t="shared" si="3"/>
        <v>-</v>
      </c>
    </row>
    <row r="105">
      <c r="A105" s="19" t="str">
        <f>'Form Responses 1'!C:C</f>
        <v/>
      </c>
      <c r="B105" s="19" t="str">
        <f>'Form Responses 1'!D:D</f>
        <v/>
      </c>
      <c r="C105" s="19" t="str">
        <f>'Form Responses 1'!E:E</f>
        <v/>
      </c>
      <c r="D105" s="19" t="str">
        <f>'Form Responses 1'!G:G</f>
        <v/>
      </c>
      <c r="E105" s="23" t="str">
        <f>'Form Responses 1'!H:H</f>
        <v/>
      </c>
      <c r="F105" s="19" t="str">
        <f>'Form Responses 1'!I:I</f>
        <v/>
      </c>
      <c r="G105" s="24" t="str">
        <f>'Form Responses 1'!J:J</f>
        <v/>
      </c>
      <c r="H105" s="25" t="str">
        <f>'Form Responses 1'!K:K</f>
        <v/>
      </c>
      <c r="I105" s="26" t="str">
        <f>'Form Responses 1'!L:L</f>
        <v/>
      </c>
      <c r="J105" s="19" t="str">
        <f>'Form Responses 1'!F:F</f>
        <v/>
      </c>
      <c r="K105" s="23" t="str">
        <f t="shared" si="1"/>
        <v/>
      </c>
      <c r="L105" s="23">
        <f t="shared" si="2"/>
        <v>0</v>
      </c>
      <c r="M105" s="27" t="str">
        <f t="array" ref="M105">if(H105&lt;&gt;"",LEFT(H105,2),"")</f>
        <v/>
      </c>
      <c r="N105" s="27" t="str">
        <f t="array" ref="N105">if(H105&lt;&gt;"",RIGHT(LEFT(H105,5),2),"")</f>
        <v/>
      </c>
      <c r="O105" s="27" t="str">
        <f t="array" ref="O105">if(H105&lt;&gt;"",RIGHT(H105,4),"")</f>
        <v/>
      </c>
      <c r="P105" s="28" t="str">
        <f t="array" ref="P105">if(G105&lt;&gt;"",row(G105)-1,"")</f>
        <v/>
      </c>
      <c r="Q105" s="19" t="str">
        <f t="shared" si="3"/>
        <v>-</v>
      </c>
    </row>
    <row r="106">
      <c r="A106" s="19" t="str">
        <f>'Form Responses 1'!C:C</f>
        <v/>
      </c>
      <c r="B106" s="19" t="str">
        <f>'Form Responses 1'!D:D</f>
        <v/>
      </c>
      <c r="C106" s="19" t="str">
        <f>'Form Responses 1'!E:E</f>
        <v/>
      </c>
      <c r="D106" s="19" t="str">
        <f>'Form Responses 1'!G:G</f>
        <v/>
      </c>
      <c r="E106" s="23" t="str">
        <f>'Form Responses 1'!H:H</f>
        <v/>
      </c>
      <c r="F106" s="19" t="str">
        <f>'Form Responses 1'!I:I</f>
        <v/>
      </c>
      <c r="G106" s="24" t="str">
        <f>'Form Responses 1'!J:J</f>
        <v/>
      </c>
      <c r="H106" s="25" t="str">
        <f>'Form Responses 1'!K:K</f>
        <v/>
      </c>
      <c r="I106" s="26" t="str">
        <f>'Form Responses 1'!L:L</f>
        <v/>
      </c>
      <c r="J106" s="19" t="str">
        <f>'Form Responses 1'!F:F</f>
        <v/>
      </c>
      <c r="K106" s="23" t="str">
        <f t="shared" si="1"/>
        <v/>
      </c>
      <c r="L106" s="23">
        <f t="shared" si="2"/>
        <v>0</v>
      </c>
      <c r="M106" s="27" t="str">
        <f t="array" ref="M106">if(H106&lt;&gt;"",LEFT(H106,2),"")</f>
        <v/>
      </c>
      <c r="N106" s="27" t="str">
        <f t="array" ref="N106">if(H106&lt;&gt;"",RIGHT(LEFT(H106,5),2),"")</f>
        <v/>
      </c>
      <c r="O106" s="27" t="str">
        <f t="array" ref="O106">if(H106&lt;&gt;"",RIGHT(H106,4),"")</f>
        <v/>
      </c>
      <c r="P106" s="28" t="str">
        <f t="array" ref="P106">if(G106&lt;&gt;"",row(G106)-1,"")</f>
        <v/>
      </c>
      <c r="Q106" s="19" t="str">
        <f t="shared" si="3"/>
        <v>-</v>
      </c>
    </row>
    <row r="107">
      <c r="A107" s="19" t="str">
        <f>'Form Responses 1'!C:C</f>
        <v/>
      </c>
      <c r="B107" s="19" t="str">
        <f>'Form Responses 1'!D:D</f>
        <v/>
      </c>
      <c r="C107" s="19" t="str">
        <f>'Form Responses 1'!E:E</f>
        <v/>
      </c>
      <c r="D107" s="19" t="str">
        <f>'Form Responses 1'!G:G</f>
        <v/>
      </c>
      <c r="E107" s="23" t="str">
        <f>'Form Responses 1'!H:H</f>
        <v/>
      </c>
      <c r="F107" s="19" t="str">
        <f>'Form Responses 1'!I:I</f>
        <v/>
      </c>
      <c r="G107" s="24" t="str">
        <f>'Form Responses 1'!J:J</f>
        <v/>
      </c>
      <c r="H107" s="25" t="str">
        <f>'Form Responses 1'!K:K</f>
        <v/>
      </c>
      <c r="I107" s="26" t="str">
        <f>'Form Responses 1'!L:L</f>
        <v/>
      </c>
      <c r="J107" s="19" t="str">
        <f>'Form Responses 1'!F:F</f>
        <v/>
      </c>
      <c r="K107" s="23" t="str">
        <f t="shared" si="1"/>
        <v/>
      </c>
      <c r="L107" s="23">
        <f t="shared" si="2"/>
        <v>0</v>
      </c>
      <c r="M107" s="27" t="str">
        <f t="array" ref="M107">if(H107&lt;&gt;"",LEFT(H107,2),"")</f>
        <v/>
      </c>
      <c r="N107" s="27" t="str">
        <f t="array" ref="N107">if(H107&lt;&gt;"",RIGHT(LEFT(H107,5),2),"")</f>
        <v/>
      </c>
      <c r="O107" s="27" t="str">
        <f t="array" ref="O107">if(H107&lt;&gt;"",RIGHT(H107,4),"")</f>
        <v/>
      </c>
      <c r="P107" s="28" t="str">
        <f t="array" ref="P107">if(G107&lt;&gt;"",row(G107)-1,"")</f>
        <v/>
      </c>
      <c r="Q107" s="19" t="str">
        <f t="shared" si="3"/>
        <v>-</v>
      </c>
    </row>
    <row r="108">
      <c r="A108" s="19" t="str">
        <f>'Form Responses 1'!C:C</f>
        <v/>
      </c>
      <c r="B108" s="19" t="str">
        <f>'Form Responses 1'!D:D</f>
        <v/>
      </c>
      <c r="C108" s="19" t="str">
        <f>'Form Responses 1'!E:E</f>
        <v/>
      </c>
      <c r="D108" s="19" t="str">
        <f>'Form Responses 1'!G:G</f>
        <v/>
      </c>
      <c r="E108" s="23" t="str">
        <f>'Form Responses 1'!H:H</f>
        <v/>
      </c>
      <c r="F108" s="19" t="str">
        <f>'Form Responses 1'!I:I</f>
        <v/>
      </c>
      <c r="G108" s="24" t="str">
        <f>'Form Responses 1'!J:J</f>
        <v/>
      </c>
      <c r="H108" s="25" t="str">
        <f>'Form Responses 1'!K:K</f>
        <v/>
      </c>
      <c r="I108" s="26" t="str">
        <f>'Form Responses 1'!L:L</f>
        <v/>
      </c>
      <c r="J108" s="19" t="str">
        <f>'Form Responses 1'!F:F</f>
        <v/>
      </c>
      <c r="K108" s="23" t="str">
        <f t="shared" si="1"/>
        <v/>
      </c>
      <c r="L108" s="23">
        <f t="shared" si="2"/>
        <v>0</v>
      </c>
      <c r="M108" s="27" t="str">
        <f t="array" ref="M108">if(H108&lt;&gt;"",LEFT(H108,2),"")</f>
        <v/>
      </c>
      <c r="N108" s="27" t="str">
        <f t="array" ref="N108">if(H108&lt;&gt;"",RIGHT(LEFT(H108,5),2),"")</f>
        <v/>
      </c>
      <c r="O108" s="27" t="str">
        <f t="array" ref="O108">if(H108&lt;&gt;"",RIGHT(H108,4),"")</f>
        <v/>
      </c>
      <c r="P108" s="28" t="str">
        <f t="array" ref="P108">if(G108&lt;&gt;"",row(G108)-1,"")</f>
        <v/>
      </c>
      <c r="Q108" s="19" t="str">
        <f t="shared" si="3"/>
        <v>-</v>
      </c>
    </row>
    <row r="109">
      <c r="A109" s="19" t="str">
        <f>'Form Responses 1'!C:C</f>
        <v/>
      </c>
      <c r="B109" s="19" t="str">
        <f>'Form Responses 1'!D:D</f>
        <v/>
      </c>
      <c r="C109" s="19" t="str">
        <f>'Form Responses 1'!E:E</f>
        <v/>
      </c>
      <c r="D109" s="19" t="str">
        <f>'Form Responses 1'!G:G</f>
        <v/>
      </c>
      <c r="E109" s="23" t="str">
        <f>'Form Responses 1'!H:H</f>
        <v/>
      </c>
      <c r="F109" s="19" t="str">
        <f>'Form Responses 1'!I:I</f>
        <v/>
      </c>
      <c r="G109" s="24" t="str">
        <f>'Form Responses 1'!J:J</f>
        <v/>
      </c>
      <c r="H109" s="25" t="str">
        <f>'Form Responses 1'!K:K</f>
        <v/>
      </c>
      <c r="I109" s="26" t="str">
        <f>'Form Responses 1'!L:L</f>
        <v/>
      </c>
      <c r="J109" s="19" t="str">
        <f>'Form Responses 1'!F:F</f>
        <v/>
      </c>
      <c r="K109" s="23" t="str">
        <f t="shared" si="1"/>
        <v/>
      </c>
      <c r="L109" s="23">
        <f t="shared" si="2"/>
        <v>0</v>
      </c>
      <c r="M109" s="27" t="str">
        <f t="array" ref="M109">if(H109&lt;&gt;"",LEFT(H109,2),"")</f>
        <v/>
      </c>
      <c r="N109" s="27" t="str">
        <f t="array" ref="N109">if(H109&lt;&gt;"",RIGHT(LEFT(H109,5),2),"")</f>
        <v/>
      </c>
      <c r="O109" s="27" t="str">
        <f t="array" ref="O109">if(H109&lt;&gt;"",RIGHT(H109,4),"")</f>
        <v/>
      </c>
      <c r="P109" s="28" t="str">
        <f t="array" ref="P109">if(G109&lt;&gt;"",row(G109)-1,"")</f>
        <v/>
      </c>
      <c r="Q109" s="19" t="str">
        <f t="shared" si="3"/>
        <v>-</v>
      </c>
    </row>
    <row r="110">
      <c r="A110" s="19" t="str">
        <f>'Form Responses 1'!C:C</f>
        <v/>
      </c>
      <c r="B110" s="19" t="str">
        <f>'Form Responses 1'!D:D</f>
        <v/>
      </c>
      <c r="C110" s="19" t="str">
        <f>'Form Responses 1'!E:E</f>
        <v/>
      </c>
      <c r="D110" s="19" t="str">
        <f>'Form Responses 1'!G:G</f>
        <v/>
      </c>
      <c r="E110" s="23" t="str">
        <f>'Form Responses 1'!H:H</f>
        <v/>
      </c>
      <c r="F110" s="19" t="str">
        <f>'Form Responses 1'!I:I</f>
        <v/>
      </c>
      <c r="G110" s="24" t="str">
        <f>'Form Responses 1'!J:J</f>
        <v/>
      </c>
      <c r="H110" s="25" t="str">
        <f>'Form Responses 1'!K:K</f>
        <v/>
      </c>
      <c r="I110" s="26" t="str">
        <f>'Form Responses 1'!L:L</f>
        <v/>
      </c>
      <c r="J110" s="19" t="str">
        <f>'Form Responses 1'!F:F</f>
        <v/>
      </c>
      <c r="K110" s="23" t="str">
        <f t="shared" si="1"/>
        <v/>
      </c>
      <c r="L110" s="23">
        <f t="shared" si="2"/>
        <v>0</v>
      </c>
      <c r="M110" s="27" t="str">
        <f t="array" ref="M110">if(H110&lt;&gt;"",LEFT(H110,2),"")</f>
        <v/>
      </c>
      <c r="N110" s="27" t="str">
        <f t="array" ref="N110">if(H110&lt;&gt;"",RIGHT(LEFT(H110,5),2),"")</f>
        <v/>
      </c>
      <c r="O110" s="27" t="str">
        <f t="array" ref="O110">if(H110&lt;&gt;"",RIGHT(H110,4),"")</f>
        <v/>
      </c>
      <c r="P110" s="28" t="str">
        <f t="array" ref="P110">if(G110&lt;&gt;"",row(G110)-1,"")</f>
        <v/>
      </c>
      <c r="Q110" s="19" t="str">
        <f t="shared" si="3"/>
        <v>-</v>
      </c>
    </row>
    <row r="111">
      <c r="A111" s="19" t="str">
        <f>'Form Responses 1'!C:C</f>
        <v/>
      </c>
      <c r="B111" s="19" t="str">
        <f>'Form Responses 1'!D:D</f>
        <v/>
      </c>
      <c r="C111" s="19" t="str">
        <f>'Form Responses 1'!E:E</f>
        <v/>
      </c>
      <c r="D111" s="19" t="str">
        <f>'Form Responses 1'!G:G</f>
        <v/>
      </c>
      <c r="E111" s="23" t="str">
        <f>'Form Responses 1'!H:H</f>
        <v/>
      </c>
      <c r="F111" s="19" t="str">
        <f>'Form Responses 1'!I:I</f>
        <v/>
      </c>
      <c r="G111" s="24" t="str">
        <f>'Form Responses 1'!J:J</f>
        <v/>
      </c>
      <c r="H111" s="25" t="str">
        <f>'Form Responses 1'!K:K</f>
        <v/>
      </c>
      <c r="I111" s="26" t="str">
        <f>'Form Responses 1'!L:L</f>
        <v/>
      </c>
      <c r="J111" s="19" t="str">
        <f>'Form Responses 1'!F:F</f>
        <v/>
      </c>
      <c r="K111" s="23" t="str">
        <f t="shared" si="1"/>
        <v/>
      </c>
      <c r="L111" s="23">
        <f t="shared" si="2"/>
        <v>0</v>
      </c>
      <c r="M111" s="27" t="str">
        <f t="array" ref="M111">if(H111&lt;&gt;"",LEFT(H111,2),"")</f>
        <v/>
      </c>
      <c r="N111" s="27" t="str">
        <f t="array" ref="N111">if(H111&lt;&gt;"",RIGHT(LEFT(H111,5),2),"")</f>
        <v/>
      </c>
      <c r="O111" s="27" t="str">
        <f t="array" ref="O111">if(H111&lt;&gt;"",RIGHT(H111,4),"")</f>
        <v/>
      </c>
      <c r="P111" s="28" t="str">
        <f t="array" ref="P111">if(G111&lt;&gt;"",row(G111)-1,"")</f>
        <v/>
      </c>
      <c r="Q111" s="19" t="str">
        <f t="shared" si="3"/>
        <v>-</v>
      </c>
    </row>
    <row r="112">
      <c r="A112" s="19" t="str">
        <f>'Form Responses 1'!C:C</f>
        <v/>
      </c>
      <c r="B112" s="19" t="str">
        <f>'Form Responses 1'!D:D</f>
        <v/>
      </c>
      <c r="C112" s="19" t="str">
        <f>'Form Responses 1'!E:E</f>
        <v/>
      </c>
      <c r="D112" s="19" t="str">
        <f>'Form Responses 1'!G:G</f>
        <v/>
      </c>
      <c r="E112" s="23" t="str">
        <f>'Form Responses 1'!H:H</f>
        <v/>
      </c>
      <c r="F112" s="19" t="str">
        <f>'Form Responses 1'!I:I</f>
        <v/>
      </c>
      <c r="G112" s="24" t="str">
        <f>'Form Responses 1'!J:J</f>
        <v/>
      </c>
      <c r="H112" s="25" t="str">
        <f>'Form Responses 1'!K:K</f>
        <v/>
      </c>
      <c r="I112" s="26" t="str">
        <f>'Form Responses 1'!L:L</f>
        <v/>
      </c>
      <c r="J112" s="19" t="str">
        <f>'Form Responses 1'!F:F</f>
        <v/>
      </c>
      <c r="K112" s="23" t="str">
        <f t="shared" si="1"/>
        <v/>
      </c>
      <c r="L112" s="23">
        <f t="shared" si="2"/>
        <v>0</v>
      </c>
      <c r="M112" s="27" t="str">
        <f t="array" ref="M112">if(H112&lt;&gt;"",LEFT(H112,2),"")</f>
        <v/>
      </c>
      <c r="N112" s="27" t="str">
        <f t="array" ref="N112">if(H112&lt;&gt;"",RIGHT(LEFT(H112,5),2),"")</f>
        <v/>
      </c>
      <c r="O112" s="27" t="str">
        <f t="array" ref="O112">if(H112&lt;&gt;"",RIGHT(H112,4),"")</f>
        <v/>
      </c>
      <c r="P112" s="28" t="str">
        <f t="array" ref="P112">if(G112&lt;&gt;"",row(G112)-1,"")</f>
        <v/>
      </c>
      <c r="Q112" s="19" t="str">
        <f t="shared" si="3"/>
        <v>-</v>
      </c>
    </row>
    <row r="113">
      <c r="A113" s="19" t="str">
        <f>'Form Responses 1'!C:C</f>
        <v/>
      </c>
      <c r="B113" s="19" t="str">
        <f>'Form Responses 1'!D:D</f>
        <v/>
      </c>
      <c r="C113" s="19" t="str">
        <f>'Form Responses 1'!E:E</f>
        <v/>
      </c>
      <c r="D113" s="19" t="str">
        <f>'Form Responses 1'!G:G</f>
        <v/>
      </c>
      <c r="E113" s="23" t="str">
        <f>'Form Responses 1'!H:H</f>
        <v/>
      </c>
      <c r="F113" s="19" t="str">
        <f>'Form Responses 1'!I:I</f>
        <v/>
      </c>
      <c r="G113" s="24" t="str">
        <f>'Form Responses 1'!J:J</f>
        <v/>
      </c>
      <c r="H113" s="25" t="str">
        <f>'Form Responses 1'!K:K</f>
        <v/>
      </c>
      <c r="I113" s="26" t="str">
        <f>'Form Responses 1'!L:L</f>
        <v/>
      </c>
      <c r="J113" s="19" t="str">
        <f>'Form Responses 1'!F:F</f>
        <v/>
      </c>
      <c r="K113" s="23" t="str">
        <f t="shared" si="1"/>
        <v/>
      </c>
      <c r="L113" s="23">
        <f t="shared" si="2"/>
        <v>0</v>
      </c>
      <c r="M113" s="27" t="str">
        <f t="array" ref="M113">if(H113&lt;&gt;"",LEFT(H113,2),"")</f>
        <v/>
      </c>
      <c r="N113" s="27" t="str">
        <f t="array" ref="N113">if(H113&lt;&gt;"",RIGHT(LEFT(H113,5),2),"")</f>
        <v/>
      </c>
      <c r="O113" s="27" t="str">
        <f t="array" ref="O113">if(H113&lt;&gt;"",RIGHT(H113,4),"")</f>
        <v/>
      </c>
      <c r="P113" s="28" t="str">
        <f t="array" ref="P113">if(G113&lt;&gt;"",row(G113)-1,"")</f>
        <v/>
      </c>
      <c r="Q113" s="19" t="str">
        <f t="shared" si="3"/>
        <v>-</v>
      </c>
    </row>
    <row r="114">
      <c r="A114" s="19" t="str">
        <f>'Form Responses 1'!C:C</f>
        <v/>
      </c>
      <c r="B114" s="19" t="str">
        <f>'Form Responses 1'!D:D</f>
        <v/>
      </c>
      <c r="C114" s="19" t="str">
        <f>'Form Responses 1'!E:E</f>
        <v/>
      </c>
      <c r="D114" s="19" t="str">
        <f>'Form Responses 1'!G:G</f>
        <v/>
      </c>
      <c r="E114" s="23" t="str">
        <f>'Form Responses 1'!H:H</f>
        <v/>
      </c>
      <c r="F114" s="19" t="str">
        <f>'Form Responses 1'!I:I</f>
        <v/>
      </c>
      <c r="G114" s="24" t="str">
        <f>'Form Responses 1'!J:J</f>
        <v/>
      </c>
      <c r="H114" s="25" t="str">
        <f>'Form Responses 1'!K:K</f>
        <v/>
      </c>
      <c r="I114" s="26" t="str">
        <f>'Form Responses 1'!L:L</f>
        <v/>
      </c>
      <c r="J114" s="19" t="str">
        <f>'Form Responses 1'!F:F</f>
        <v/>
      </c>
      <c r="K114" s="23" t="str">
        <f t="shared" si="1"/>
        <v/>
      </c>
      <c r="L114" s="23">
        <f t="shared" si="2"/>
        <v>0</v>
      </c>
      <c r="M114" s="27" t="str">
        <f t="array" ref="M114">if(H114&lt;&gt;"",LEFT(H114,2),"")</f>
        <v/>
      </c>
      <c r="N114" s="27" t="str">
        <f t="array" ref="N114">if(H114&lt;&gt;"",RIGHT(LEFT(H114,5),2),"")</f>
        <v/>
      </c>
      <c r="O114" s="27" t="str">
        <f t="array" ref="O114">if(H114&lt;&gt;"",RIGHT(H114,4),"")</f>
        <v/>
      </c>
      <c r="P114" s="28" t="str">
        <f t="array" ref="P114">if(G114&lt;&gt;"",row(G114)-1,"")</f>
        <v/>
      </c>
      <c r="Q114" s="19" t="str">
        <f t="shared" si="3"/>
        <v>-</v>
      </c>
    </row>
    <row r="115">
      <c r="A115" s="19" t="str">
        <f>'Form Responses 1'!C:C</f>
        <v/>
      </c>
      <c r="B115" s="19" t="str">
        <f>'Form Responses 1'!D:D</f>
        <v/>
      </c>
      <c r="C115" s="19" t="str">
        <f>'Form Responses 1'!E:E</f>
        <v/>
      </c>
      <c r="D115" s="19" t="str">
        <f>'Form Responses 1'!G:G</f>
        <v/>
      </c>
      <c r="E115" s="23" t="str">
        <f>'Form Responses 1'!H:H</f>
        <v/>
      </c>
      <c r="F115" s="19" t="str">
        <f>'Form Responses 1'!I:I</f>
        <v/>
      </c>
      <c r="G115" s="24" t="str">
        <f>'Form Responses 1'!J:J</f>
        <v/>
      </c>
      <c r="H115" s="25" t="str">
        <f>'Form Responses 1'!K:K</f>
        <v/>
      </c>
      <c r="I115" s="26" t="str">
        <f>'Form Responses 1'!L:L</f>
        <v/>
      </c>
      <c r="J115" s="19" t="str">
        <f>'Form Responses 1'!F:F</f>
        <v/>
      </c>
      <c r="K115" s="23" t="str">
        <f t="shared" si="1"/>
        <v/>
      </c>
      <c r="L115" s="23">
        <f t="shared" si="2"/>
        <v>0</v>
      </c>
      <c r="M115" s="27" t="str">
        <f t="array" ref="M115">if(H115&lt;&gt;"",LEFT(H115,2),"")</f>
        <v/>
      </c>
      <c r="N115" s="27" t="str">
        <f t="array" ref="N115">if(H115&lt;&gt;"",RIGHT(LEFT(H115,5),2),"")</f>
        <v/>
      </c>
      <c r="O115" s="27" t="str">
        <f t="array" ref="O115">if(H115&lt;&gt;"",RIGHT(H115,4),"")</f>
        <v/>
      </c>
      <c r="P115" s="28" t="str">
        <f t="array" ref="P115">if(G115&lt;&gt;"",row(G115)-1,"")</f>
        <v/>
      </c>
      <c r="Q115" s="19" t="str">
        <f t="shared" si="3"/>
        <v>-</v>
      </c>
    </row>
    <row r="116">
      <c r="A116" s="19" t="str">
        <f>'Form Responses 1'!C:C</f>
        <v/>
      </c>
      <c r="B116" s="19" t="str">
        <f>'Form Responses 1'!D:D</f>
        <v/>
      </c>
      <c r="C116" s="19" t="str">
        <f>'Form Responses 1'!E:E</f>
        <v/>
      </c>
      <c r="D116" s="19" t="str">
        <f>'Form Responses 1'!G:G</f>
        <v/>
      </c>
      <c r="E116" s="23" t="str">
        <f>'Form Responses 1'!H:H</f>
        <v/>
      </c>
      <c r="F116" s="19" t="str">
        <f>'Form Responses 1'!I:I</f>
        <v/>
      </c>
      <c r="G116" s="24" t="str">
        <f>'Form Responses 1'!J:J</f>
        <v/>
      </c>
      <c r="H116" s="25" t="str">
        <f>'Form Responses 1'!K:K</f>
        <v/>
      </c>
      <c r="I116" s="26" t="str">
        <f>'Form Responses 1'!L:L</f>
        <v/>
      </c>
      <c r="J116" s="19" t="str">
        <f>'Form Responses 1'!F:F</f>
        <v/>
      </c>
      <c r="K116" s="23" t="str">
        <f t="shared" si="1"/>
        <v/>
      </c>
      <c r="L116" s="23">
        <f t="shared" si="2"/>
        <v>0</v>
      </c>
      <c r="M116" s="27" t="str">
        <f t="array" ref="M116">if(H116&lt;&gt;"",LEFT(H116,2),"")</f>
        <v/>
      </c>
      <c r="N116" s="27" t="str">
        <f t="array" ref="N116">if(H116&lt;&gt;"",RIGHT(LEFT(H116,5),2),"")</f>
        <v/>
      </c>
      <c r="O116" s="27" t="str">
        <f t="array" ref="O116">if(H116&lt;&gt;"",RIGHT(H116,4),"")</f>
        <v/>
      </c>
      <c r="P116" s="28" t="str">
        <f t="array" ref="P116">if(G116&lt;&gt;"",row(G116)-1,"")</f>
        <v/>
      </c>
      <c r="Q116" s="19" t="str">
        <f t="shared" si="3"/>
        <v>-</v>
      </c>
    </row>
    <row r="117">
      <c r="A117" s="19" t="str">
        <f>'Form Responses 1'!C:C</f>
        <v/>
      </c>
      <c r="B117" s="19" t="str">
        <f>'Form Responses 1'!D:D</f>
        <v/>
      </c>
      <c r="C117" s="19" t="str">
        <f>'Form Responses 1'!E:E</f>
        <v/>
      </c>
      <c r="D117" s="19" t="str">
        <f>'Form Responses 1'!G:G</f>
        <v/>
      </c>
      <c r="E117" s="23" t="str">
        <f>'Form Responses 1'!H:H</f>
        <v/>
      </c>
      <c r="F117" s="19" t="str">
        <f>'Form Responses 1'!I:I</f>
        <v/>
      </c>
      <c r="G117" s="24" t="str">
        <f>'Form Responses 1'!J:J</f>
        <v/>
      </c>
      <c r="H117" s="25" t="str">
        <f>'Form Responses 1'!K:K</f>
        <v/>
      </c>
      <c r="I117" s="26" t="str">
        <f>'Form Responses 1'!L:L</f>
        <v/>
      </c>
      <c r="J117" s="19" t="str">
        <f>'Form Responses 1'!F:F</f>
        <v/>
      </c>
      <c r="K117" s="23" t="str">
        <f t="shared" si="1"/>
        <v/>
      </c>
      <c r="L117" s="23">
        <f t="shared" si="2"/>
        <v>0</v>
      </c>
      <c r="M117" s="27" t="str">
        <f t="array" ref="M117">if(H117&lt;&gt;"",LEFT(H117,2),"")</f>
        <v/>
      </c>
      <c r="N117" s="27" t="str">
        <f t="array" ref="N117">if(H117&lt;&gt;"",RIGHT(LEFT(H117,5),2),"")</f>
        <v/>
      </c>
      <c r="O117" s="27" t="str">
        <f t="array" ref="O117">if(H117&lt;&gt;"",RIGHT(H117,4),"")</f>
        <v/>
      </c>
      <c r="P117" s="28" t="str">
        <f t="array" ref="P117">if(G117&lt;&gt;"",row(G117)-1,"")</f>
        <v/>
      </c>
      <c r="Q117" s="19" t="str">
        <f t="shared" si="3"/>
        <v>-</v>
      </c>
    </row>
    <row r="118">
      <c r="A118" s="19" t="str">
        <f>'Form Responses 1'!C:C</f>
        <v/>
      </c>
      <c r="B118" s="19" t="str">
        <f>'Form Responses 1'!D:D</f>
        <v/>
      </c>
      <c r="C118" s="19" t="str">
        <f>'Form Responses 1'!E:E</f>
        <v/>
      </c>
      <c r="D118" s="19" t="str">
        <f>'Form Responses 1'!G:G</f>
        <v/>
      </c>
      <c r="E118" s="23" t="str">
        <f>'Form Responses 1'!H:H</f>
        <v/>
      </c>
      <c r="F118" s="19" t="str">
        <f>'Form Responses 1'!I:I</f>
        <v/>
      </c>
      <c r="G118" s="24" t="str">
        <f>'Form Responses 1'!J:J</f>
        <v/>
      </c>
      <c r="H118" s="25" t="str">
        <f>'Form Responses 1'!K:K</f>
        <v/>
      </c>
      <c r="I118" s="26" t="str">
        <f>'Form Responses 1'!L:L</f>
        <v/>
      </c>
      <c r="J118" s="19" t="str">
        <f>'Form Responses 1'!F:F</f>
        <v/>
      </c>
      <c r="K118" s="23" t="str">
        <f t="shared" si="1"/>
        <v/>
      </c>
      <c r="L118" s="23">
        <f t="shared" si="2"/>
        <v>0</v>
      </c>
      <c r="M118" s="27" t="str">
        <f t="array" ref="M118">if(H118&lt;&gt;"",LEFT(H118,2),"")</f>
        <v/>
      </c>
      <c r="N118" s="27" t="str">
        <f t="array" ref="N118">if(H118&lt;&gt;"",RIGHT(LEFT(H118,5),2),"")</f>
        <v/>
      </c>
      <c r="O118" s="27" t="str">
        <f t="array" ref="O118">if(H118&lt;&gt;"",RIGHT(H118,4),"")</f>
        <v/>
      </c>
      <c r="P118" s="28" t="str">
        <f t="array" ref="P118">if(G118&lt;&gt;"",row(G118)-1,"")</f>
        <v/>
      </c>
      <c r="Q118" s="19" t="str">
        <f t="shared" si="3"/>
        <v>-</v>
      </c>
    </row>
    <row r="119">
      <c r="A119" s="19" t="str">
        <f>'Form Responses 1'!C:C</f>
        <v/>
      </c>
      <c r="B119" s="19" t="str">
        <f>'Form Responses 1'!D:D</f>
        <v/>
      </c>
      <c r="C119" s="19" t="str">
        <f>'Form Responses 1'!E:E</f>
        <v/>
      </c>
      <c r="D119" s="19" t="str">
        <f>'Form Responses 1'!G:G</f>
        <v/>
      </c>
      <c r="E119" s="23" t="str">
        <f>'Form Responses 1'!H:H</f>
        <v/>
      </c>
      <c r="F119" s="19" t="str">
        <f>'Form Responses 1'!I:I</f>
        <v/>
      </c>
      <c r="G119" s="24" t="str">
        <f>'Form Responses 1'!J:J</f>
        <v/>
      </c>
      <c r="H119" s="25" t="str">
        <f>'Form Responses 1'!K:K</f>
        <v/>
      </c>
      <c r="I119" s="26" t="str">
        <f>'Form Responses 1'!L:L</f>
        <v/>
      </c>
      <c r="J119" s="19" t="str">
        <f>'Form Responses 1'!F:F</f>
        <v/>
      </c>
      <c r="K119" s="23" t="str">
        <f t="shared" si="1"/>
        <v/>
      </c>
      <c r="L119" s="23">
        <f t="shared" si="2"/>
        <v>0</v>
      </c>
      <c r="M119" s="27" t="str">
        <f t="array" ref="M119">if(H119&lt;&gt;"",LEFT(H119,2),"")</f>
        <v/>
      </c>
      <c r="N119" s="27" t="str">
        <f t="array" ref="N119">if(H119&lt;&gt;"",RIGHT(LEFT(H119,5),2),"")</f>
        <v/>
      </c>
      <c r="O119" s="27" t="str">
        <f t="array" ref="O119">if(H119&lt;&gt;"",RIGHT(H119,4),"")</f>
        <v/>
      </c>
      <c r="P119" s="28" t="str">
        <f t="array" ref="P119">if(G119&lt;&gt;"",row(G119)-1,"")</f>
        <v/>
      </c>
      <c r="Q119" s="19" t="str">
        <f t="shared" si="3"/>
        <v>-</v>
      </c>
    </row>
    <row r="120">
      <c r="A120" s="19" t="str">
        <f>'Form Responses 1'!C:C</f>
        <v/>
      </c>
      <c r="B120" s="19" t="str">
        <f>'Form Responses 1'!D:D</f>
        <v/>
      </c>
      <c r="C120" s="19" t="str">
        <f>'Form Responses 1'!E:E</f>
        <v/>
      </c>
      <c r="D120" s="19" t="str">
        <f>'Form Responses 1'!G:G</f>
        <v/>
      </c>
      <c r="E120" s="23" t="str">
        <f>'Form Responses 1'!H:H</f>
        <v/>
      </c>
      <c r="F120" s="19" t="str">
        <f>'Form Responses 1'!I:I</f>
        <v/>
      </c>
      <c r="G120" s="24" t="str">
        <f>'Form Responses 1'!J:J</f>
        <v/>
      </c>
      <c r="H120" s="25" t="str">
        <f>'Form Responses 1'!K:K</f>
        <v/>
      </c>
      <c r="I120" s="26" t="str">
        <f>'Form Responses 1'!L:L</f>
        <v/>
      </c>
      <c r="J120" s="19" t="str">
        <f>'Form Responses 1'!F:F</f>
        <v/>
      </c>
      <c r="K120" s="23" t="str">
        <f t="shared" si="1"/>
        <v/>
      </c>
      <c r="L120" s="23">
        <f t="shared" si="2"/>
        <v>0</v>
      </c>
      <c r="M120" s="27" t="str">
        <f t="array" ref="M120">if(H120&lt;&gt;"",LEFT(H120,2),"")</f>
        <v/>
      </c>
      <c r="N120" s="27" t="str">
        <f t="array" ref="N120">if(H120&lt;&gt;"",RIGHT(LEFT(H120,5),2),"")</f>
        <v/>
      </c>
      <c r="O120" s="27" t="str">
        <f t="array" ref="O120">if(H120&lt;&gt;"",RIGHT(H120,4),"")</f>
        <v/>
      </c>
      <c r="P120" s="28" t="str">
        <f t="array" ref="P120">if(G120&lt;&gt;"",row(G120)-1,"")</f>
        <v/>
      </c>
      <c r="Q120" s="19" t="str">
        <f t="shared" si="3"/>
        <v>-</v>
      </c>
    </row>
    <row r="121">
      <c r="A121" s="19" t="str">
        <f>'Form Responses 1'!C:C</f>
        <v/>
      </c>
      <c r="B121" s="19" t="str">
        <f>'Form Responses 1'!D:D</f>
        <v/>
      </c>
      <c r="C121" s="19" t="str">
        <f>'Form Responses 1'!E:E</f>
        <v/>
      </c>
      <c r="D121" s="19" t="str">
        <f>'Form Responses 1'!G:G</f>
        <v/>
      </c>
      <c r="E121" s="23" t="str">
        <f>'Form Responses 1'!H:H</f>
        <v/>
      </c>
      <c r="F121" s="19" t="str">
        <f>'Form Responses 1'!I:I</f>
        <v/>
      </c>
      <c r="G121" s="24" t="str">
        <f>'Form Responses 1'!J:J</f>
        <v/>
      </c>
      <c r="H121" s="25" t="str">
        <f>'Form Responses 1'!K:K</f>
        <v/>
      </c>
      <c r="I121" s="26" t="str">
        <f>'Form Responses 1'!L:L</f>
        <v/>
      </c>
      <c r="J121" s="19" t="str">
        <f>'Form Responses 1'!F:F</f>
        <v/>
      </c>
      <c r="K121" s="23" t="str">
        <f t="shared" si="1"/>
        <v/>
      </c>
      <c r="L121" s="23">
        <f t="shared" si="2"/>
        <v>0</v>
      </c>
      <c r="M121" s="27" t="str">
        <f t="array" ref="M121">if(H121&lt;&gt;"",LEFT(H121,2),"")</f>
        <v/>
      </c>
      <c r="N121" s="27" t="str">
        <f t="array" ref="N121">if(H121&lt;&gt;"",RIGHT(LEFT(H121,5),2),"")</f>
        <v/>
      </c>
      <c r="O121" s="27" t="str">
        <f t="array" ref="O121">if(H121&lt;&gt;"",RIGHT(H121,4),"")</f>
        <v/>
      </c>
      <c r="P121" s="28" t="str">
        <f t="array" ref="P121">if(G121&lt;&gt;"",row(G121)-1,"")</f>
        <v/>
      </c>
      <c r="Q121" s="19" t="str">
        <f t="shared" si="3"/>
        <v>-</v>
      </c>
    </row>
    <row r="122">
      <c r="A122" s="19" t="str">
        <f>'Form Responses 1'!C:C</f>
        <v/>
      </c>
      <c r="B122" s="19" t="str">
        <f>'Form Responses 1'!D:D</f>
        <v/>
      </c>
      <c r="C122" s="19" t="str">
        <f>'Form Responses 1'!E:E</f>
        <v/>
      </c>
      <c r="D122" s="19" t="str">
        <f>'Form Responses 1'!G:G</f>
        <v/>
      </c>
      <c r="E122" s="23" t="str">
        <f>'Form Responses 1'!H:H</f>
        <v/>
      </c>
      <c r="F122" s="19" t="str">
        <f>'Form Responses 1'!I:I</f>
        <v/>
      </c>
      <c r="G122" s="24" t="str">
        <f>'Form Responses 1'!J:J</f>
        <v/>
      </c>
      <c r="H122" s="25" t="str">
        <f>'Form Responses 1'!K:K</f>
        <v/>
      </c>
      <c r="I122" s="26" t="str">
        <f>'Form Responses 1'!L:L</f>
        <v/>
      </c>
      <c r="J122" s="19" t="str">
        <f>'Form Responses 1'!F:F</f>
        <v/>
      </c>
      <c r="K122" s="23" t="str">
        <f t="shared" si="1"/>
        <v/>
      </c>
      <c r="L122" s="23">
        <f t="shared" si="2"/>
        <v>0</v>
      </c>
      <c r="M122" s="27" t="str">
        <f t="array" ref="M122">if(H122&lt;&gt;"",LEFT(H122,2),"")</f>
        <v/>
      </c>
      <c r="N122" s="27" t="str">
        <f t="array" ref="N122">if(H122&lt;&gt;"",RIGHT(LEFT(H122,5),2),"")</f>
        <v/>
      </c>
      <c r="O122" s="27" t="str">
        <f t="array" ref="O122">if(H122&lt;&gt;"",RIGHT(H122,4),"")</f>
        <v/>
      </c>
      <c r="P122" s="28" t="str">
        <f t="array" ref="P122">if(G122&lt;&gt;"",row(G122)-1,"")</f>
        <v/>
      </c>
      <c r="Q122" s="19" t="str">
        <f t="shared" si="3"/>
        <v>-</v>
      </c>
    </row>
    <row r="123">
      <c r="A123" s="19" t="str">
        <f>'Form Responses 1'!C:C</f>
        <v/>
      </c>
      <c r="B123" s="19" t="str">
        <f>'Form Responses 1'!D:D</f>
        <v/>
      </c>
      <c r="C123" s="19" t="str">
        <f>'Form Responses 1'!E:E</f>
        <v/>
      </c>
      <c r="D123" s="19" t="str">
        <f>'Form Responses 1'!G:G</f>
        <v/>
      </c>
      <c r="E123" s="23" t="str">
        <f>'Form Responses 1'!H:H</f>
        <v/>
      </c>
      <c r="F123" s="19" t="str">
        <f>'Form Responses 1'!I:I</f>
        <v/>
      </c>
      <c r="G123" s="24" t="str">
        <f>'Form Responses 1'!J:J</f>
        <v/>
      </c>
      <c r="H123" s="25" t="str">
        <f>'Form Responses 1'!K:K</f>
        <v/>
      </c>
      <c r="I123" s="26" t="str">
        <f>'Form Responses 1'!L:L</f>
        <v/>
      </c>
      <c r="J123" s="19" t="str">
        <f>'Form Responses 1'!F:F</f>
        <v/>
      </c>
      <c r="K123" s="23" t="str">
        <f t="shared" si="1"/>
        <v/>
      </c>
      <c r="L123" s="23">
        <f t="shared" si="2"/>
        <v>0</v>
      </c>
      <c r="M123" s="27" t="str">
        <f t="array" ref="M123">if(H123&lt;&gt;"",LEFT(H123,2),"")</f>
        <v/>
      </c>
      <c r="N123" s="27" t="str">
        <f t="array" ref="N123">if(H123&lt;&gt;"",RIGHT(LEFT(H123,5),2),"")</f>
        <v/>
      </c>
      <c r="O123" s="27" t="str">
        <f t="array" ref="O123">if(H123&lt;&gt;"",RIGHT(H123,4),"")</f>
        <v/>
      </c>
      <c r="P123" s="28" t="str">
        <f t="array" ref="P123">if(G123&lt;&gt;"",row(G123)-1,"")</f>
        <v/>
      </c>
      <c r="Q123" s="19" t="str">
        <f t="shared" si="3"/>
        <v>-</v>
      </c>
    </row>
    <row r="124">
      <c r="A124" s="19" t="str">
        <f>'Form Responses 1'!C:C</f>
        <v/>
      </c>
      <c r="B124" s="19" t="str">
        <f>'Form Responses 1'!D:D</f>
        <v/>
      </c>
      <c r="C124" s="19" t="str">
        <f>'Form Responses 1'!E:E</f>
        <v/>
      </c>
      <c r="D124" s="19" t="str">
        <f>'Form Responses 1'!G:G</f>
        <v/>
      </c>
      <c r="E124" s="23" t="str">
        <f>'Form Responses 1'!H:H</f>
        <v/>
      </c>
      <c r="F124" s="19" t="str">
        <f>'Form Responses 1'!I:I</f>
        <v/>
      </c>
      <c r="G124" s="24" t="str">
        <f>'Form Responses 1'!J:J</f>
        <v/>
      </c>
      <c r="H124" s="25" t="str">
        <f>'Form Responses 1'!K:K</f>
        <v/>
      </c>
      <c r="I124" s="26" t="str">
        <f>'Form Responses 1'!L:L</f>
        <v/>
      </c>
      <c r="J124" s="19" t="str">
        <f>'Form Responses 1'!F:F</f>
        <v/>
      </c>
      <c r="K124" s="23" t="str">
        <f t="shared" si="1"/>
        <v/>
      </c>
      <c r="L124" s="23">
        <f t="shared" si="2"/>
        <v>0</v>
      </c>
      <c r="M124" s="27" t="str">
        <f t="array" ref="M124">if(H124&lt;&gt;"",LEFT(H124,2),"")</f>
        <v/>
      </c>
      <c r="N124" s="27" t="str">
        <f t="array" ref="N124">if(H124&lt;&gt;"",RIGHT(LEFT(H124,5),2),"")</f>
        <v/>
      </c>
      <c r="O124" s="27" t="str">
        <f t="array" ref="O124">if(H124&lt;&gt;"",RIGHT(H124,4),"")</f>
        <v/>
      </c>
      <c r="P124" s="28" t="str">
        <f t="array" ref="P124">if(G124&lt;&gt;"",row(G124)-1,"")</f>
        <v/>
      </c>
      <c r="Q124" s="19" t="str">
        <f t="shared" si="3"/>
        <v>-</v>
      </c>
    </row>
    <row r="125">
      <c r="A125" s="19" t="str">
        <f>'Form Responses 1'!C:C</f>
        <v/>
      </c>
      <c r="B125" s="19" t="str">
        <f>'Form Responses 1'!D:D</f>
        <v/>
      </c>
      <c r="C125" s="19" t="str">
        <f>'Form Responses 1'!E:E</f>
        <v/>
      </c>
      <c r="D125" s="19" t="str">
        <f>'Form Responses 1'!G:G</f>
        <v/>
      </c>
      <c r="E125" s="23" t="str">
        <f>'Form Responses 1'!H:H</f>
        <v/>
      </c>
      <c r="F125" s="19" t="str">
        <f>'Form Responses 1'!I:I</f>
        <v/>
      </c>
      <c r="G125" s="24" t="str">
        <f>'Form Responses 1'!J:J</f>
        <v/>
      </c>
      <c r="H125" s="25" t="str">
        <f>'Form Responses 1'!K:K</f>
        <v/>
      </c>
      <c r="I125" s="26" t="str">
        <f>'Form Responses 1'!L:L</f>
        <v/>
      </c>
      <c r="J125" s="19" t="str">
        <f>'Form Responses 1'!F:F</f>
        <v/>
      </c>
      <c r="K125" s="23" t="str">
        <f t="shared" si="1"/>
        <v/>
      </c>
      <c r="L125" s="23">
        <f t="shared" si="2"/>
        <v>0</v>
      </c>
      <c r="M125" s="27" t="str">
        <f t="array" ref="M125">if(H125&lt;&gt;"",LEFT(H125,2),"")</f>
        <v/>
      </c>
      <c r="N125" s="27" t="str">
        <f t="array" ref="N125">if(H125&lt;&gt;"",RIGHT(LEFT(H125,5),2),"")</f>
        <v/>
      </c>
      <c r="O125" s="27" t="str">
        <f t="array" ref="O125">if(H125&lt;&gt;"",RIGHT(H125,4),"")</f>
        <v/>
      </c>
      <c r="P125" s="28" t="str">
        <f t="array" ref="P125">if(G125&lt;&gt;"",row(G125)-1,"")</f>
        <v/>
      </c>
      <c r="Q125" s="19" t="str">
        <f t="shared" si="3"/>
        <v>-</v>
      </c>
    </row>
    <row r="126">
      <c r="A126" s="19" t="str">
        <f>'Form Responses 1'!C:C</f>
        <v/>
      </c>
      <c r="B126" s="19" t="str">
        <f>'Form Responses 1'!D:D</f>
        <v/>
      </c>
      <c r="C126" s="19" t="str">
        <f>'Form Responses 1'!E:E</f>
        <v/>
      </c>
      <c r="D126" s="19" t="str">
        <f>'Form Responses 1'!G:G</f>
        <v/>
      </c>
      <c r="E126" s="23" t="str">
        <f>'Form Responses 1'!H:H</f>
        <v/>
      </c>
      <c r="F126" s="19" t="str">
        <f>'Form Responses 1'!I:I</f>
        <v/>
      </c>
      <c r="G126" s="24" t="str">
        <f>'Form Responses 1'!J:J</f>
        <v/>
      </c>
      <c r="H126" s="25" t="str">
        <f>'Form Responses 1'!K:K</f>
        <v/>
      </c>
      <c r="I126" s="26" t="str">
        <f>'Form Responses 1'!L:L</f>
        <v/>
      </c>
      <c r="J126" s="19" t="str">
        <f>'Form Responses 1'!F:F</f>
        <v/>
      </c>
      <c r="K126" s="23" t="str">
        <f t="shared" si="1"/>
        <v/>
      </c>
      <c r="L126" s="23">
        <f t="shared" si="2"/>
        <v>0</v>
      </c>
      <c r="M126" s="27" t="str">
        <f t="array" ref="M126">if(H126&lt;&gt;"",LEFT(H126,2),"")</f>
        <v/>
      </c>
      <c r="N126" s="27" t="str">
        <f t="array" ref="N126">if(H126&lt;&gt;"",RIGHT(LEFT(H126,5),2),"")</f>
        <v/>
      </c>
      <c r="O126" s="27" t="str">
        <f t="array" ref="O126">if(H126&lt;&gt;"",RIGHT(H126,4),"")</f>
        <v/>
      </c>
      <c r="P126" s="28" t="str">
        <f t="array" ref="P126">if(G126&lt;&gt;"",row(G126)-1,"")</f>
        <v/>
      </c>
      <c r="Q126" s="19" t="str">
        <f t="shared" si="3"/>
        <v>-</v>
      </c>
    </row>
    <row r="127">
      <c r="A127" s="19" t="str">
        <f>'Form Responses 1'!C:C</f>
        <v/>
      </c>
      <c r="B127" s="19" t="str">
        <f>'Form Responses 1'!D:D</f>
        <v/>
      </c>
      <c r="C127" s="19" t="str">
        <f>'Form Responses 1'!E:E</f>
        <v/>
      </c>
      <c r="D127" s="19" t="str">
        <f>'Form Responses 1'!G:G</f>
        <v/>
      </c>
      <c r="E127" s="23" t="str">
        <f>'Form Responses 1'!H:H</f>
        <v/>
      </c>
      <c r="F127" s="19" t="str">
        <f>'Form Responses 1'!I:I</f>
        <v/>
      </c>
      <c r="G127" s="24" t="str">
        <f>'Form Responses 1'!J:J</f>
        <v/>
      </c>
      <c r="H127" s="25" t="str">
        <f>'Form Responses 1'!K:K</f>
        <v/>
      </c>
      <c r="I127" s="26" t="str">
        <f>'Form Responses 1'!L:L</f>
        <v/>
      </c>
      <c r="J127" s="19" t="str">
        <f>'Form Responses 1'!F:F</f>
        <v/>
      </c>
      <c r="K127" s="23" t="str">
        <f t="shared" si="1"/>
        <v/>
      </c>
      <c r="L127" s="23">
        <f t="shared" si="2"/>
        <v>0</v>
      </c>
      <c r="M127" s="27" t="str">
        <f t="array" ref="M127">if(H127&lt;&gt;"",LEFT(H127,2),"")</f>
        <v/>
      </c>
      <c r="N127" s="27" t="str">
        <f t="array" ref="N127">if(H127&lt;&gt;"",RIGHT(LEFT(H127,5),2),"")</f>
        <v/>
      </c>
      <c r="O127" s="27" t="str">
        <f t="array" ref="O127">if(H127&lt;&gt;"",RIGHT(H127,4),"")</f>
        <v/>
      </c>
      <c r="P127" s="28" t="str">
        <f t="array" ref="P127">if(G127&lt;&gt;"",row(G127)-1,"")</f>
        <v/>
      </c>
      <c r="Q127" s="19" t="str">
        <f t="shared" si="3"/>
        <v>-</v>
      </c>
    </row>
    <row r="128">
      <c r="A128" s="19" t="str">
        <f>'Form Responses 1'!C:C</f>
        <v/>
      </c>
      <c r="B128" s="19" t="str">
        <f>'Form Responses 1'!D:D</f>
        <v/>
      </c>
      <c r="C128" s="19" t="str">
        <f>'Form Responses 1'!E:E</f>
        <v/>
      </c>
      <c r="D128" s="19" t="str">
        <f>'Form Responses 1'!G:G</f>
        <v/>
      </c>
      <c r="E128" s="23" t="str">
        <f>'Form Responses 1'!H:H</f>
        <v/>
      </c>
      <c r="F128" s="19" t="str">
        <f>'Form Responses 1'!I:I</f>
        <v/>
      </c>
      <c r="G128" s="24" t="str">
        <f>'Form Responses 1'!J:J</f>
        <v/>
      </c>
      <c r="H128" s="25" t="str">
        <f>'Form Responses 1'!K:K</f>
        <v/>
      </c>
      <c r="I128" s="26" t="str">
        <f>'Form Responses 1'!L:L</f>
        <v/>
      </c>
      <c r="J128" s="19" t="str">
        <f>'Form Responses 1'!F:F</f>
        <v/>
      </c>
      <c r="K128" s="23" t="str">
        <f t="shared" si="1"/>
        <v/>
      </c>
      <c r="L128" s="23">
        <f t="shared" si="2"/>
        <v>0</v>
      </c>
      <c r="M128" s="27" t="str">
        <f t="array" ref="M128">if(H128&lt;&gt;"",LEFT(H128,2),"")</f>
        <v/>
      </c>
      <c r="N128" s="27" t="str">
        <f t="array" ref="N128">if(H128&lt;&gt;"",RIGHT(LEFT(H128,5),2),"")</f>
        <v/>
      </c>
      <c r="O128" s="27" t="str">
        <f t="array" ref="O128">if(H128&lt;&gt;"",RIGHT(H128,4),"")</f>
        <v/>
      </c>
      <c r="P128" s="28" t="str">
        <f t="array" ref="P128">if(G128&lt;&gt;"",row(G128)-1,"")</f>
        <v/>
      </c>
      <c r="Q128" s="19" t="str">
        <f t="shared" si="3"/>
        <v>-</v>
      </c>
    </row>
    <row r="129">
      <c r="A129" s="19" t="str">
        <f>'Form Responses 1'!C:C</f>
        <v/>
      </c>
      <c r="B129" s="19" t="str">
        <f>'Form Responses 1'!D:D</f>
        <v/>
      </c>
      <c r="C129" s="19" t="str">
        <f>'Form Responses 1'!E:E</f>
        <v/>
      </c>
      <c r="D129" s="19" t="str">
        <f>'Form Responses 1'!G:G</f>
        <v/>
      </c>
      <c r="E129" s="23" t="str">
        <f>'Form Responses 1'!H:H</f>
        <v/>
      </c>
      <c r="F129" s="19" t="str">
        <f>'Form Responses 1'!I:I</f>
        <v/>
      </c>
      <c r="G129" s="24" t="str">
        <f>'Form Responses 1'!J:J</f>
        <v/>
      </c>
      <c r="H129" s="25" t="str">
        <f>'Form Responses 1'!K:K</f>
        <v/>
      </c>
      <c r="I129" s="26" t="str">
        <f>'Form Responses 1'!L:L</f>
        <v/>
      </c>
      <c r="J129" s="19" t="str">
        <f>'Form Responses 1'!F:F</f>
        <v/>
      </c>
      <c r="K129" s="23" t="str">
        <f t="shared" si="1"/>
        <v/>
      </c>
      <c r="L129" s="23">
        <f t="shared" si="2"/>
        <v>0</v>
      </c>
      <c r="M129" s="27" t="str">
        <f t="array" ref="M129">if(H129&lt;&gt;"",LEFT(H129,2),"")</f>
        <v/>
      </c>
      <c r="N129" s="27" t="str">
        <f t="array" ref="N129">if(H129&lt;&gt;"",RIGHT(LEFT(H129,5),2),"")</f>
        <v/>
      </c>
      <c r="O129" s="27" t="str">
        <f t="array" ref="O129">if(H129&lt;&gt;"",RIGHT(H129,4),"")</f>
        <v/>
      </c>
      <c r="P129" s="28" t="str">
        <f t="array" ref="P129">if(G129&lt;&gt;"",row(G129)-1,"")</f>
        <v/>
      </c>
      <c r="Q129" s="19" t="str">
        <f t="shared" si="3"/>
        <v>-</v>
      </c>
    </row>
    <row r="130">
      <c r="A130" s="19" t="str">
        <f>'Form Responses 1'!C:C</f>
        <v/>
      </c>
      <c r="B130" s="19" t="str">
        <f>'Form Responses 1'!D:D</f>
        <v/>
      </c>
      <c r="C130" s="19" t="str">
        <f>'Form Responses 1'!E:E</f>
        <v/>
      </c>
      <c r="D130" s="19" t="str">
        <f>'Form Responses 1'!G:G</f>
        <v/>
      </c>
      <c r="E130" s="23" t="str">
        <f>'Form Responses 1'!H:H</f>
        <v/>
      </c>
      <c r="F130" s="19" t="str">
        <f>'Form Responses 1'!I:I</f>
        <v/>
      </c>
      <c r="G130" s="24" t="str">
        <f>'Form Responses 1'!J:J</f>
        <v/>
      </c>
      <c r="H130" s="25" t="str">
        <f>'Form Responses 1'!K:K</f>
        <v/>
      </c>
      <c r="I130" s="26" t="str">
        <f>'Form Responses 1'!L:L</f>
        <v/>
      </c>
      <c r="J130" s="19" t="str">
        <f>'Form Responses 1'!F:F</f>
        <v/>
      </c>
      <c r="K130" s="23" t="str">
        <f t="shared" si="1"/>
        <v/>
      </c>
      <c r="L130" s="23">
        <f t="shared" si="2"/>
        <v>0</v>
      </c>
      <c r="M130" s="27" t="str">
        <f t="array" ref="M130">if(H130&lt;&gt;"",LEFT(H130,2),"")</f>
        <v/>
      </c>
      <c r="N130" s="27" t="str">
        <f t="array" ref="N130">if(H130&lt;&gt;"",RIGHT(LEFT(H130,5),2),"")</f>
        <v/>
      </c>
      <c r="O130" s="27" t="str">
        <f t="array" ref="O130">if(H130&lt;&gt;"",RIGHT(H130,4),"")</f>
        <v/>
      </c>
      <c r="P130" s="28" t="str">
        <f t="array" ref="P130">if(G130&lt;&gt;"",row(G130)-1,"")</f>
        <v/>
      </c>
      <c r="Q130" s="19" t="str">
        <f t="shared" si="3"/>
        <v>-</v>
      </c>
    </row>
    <row r="131">
      <c r="A131" s="19" t="str">
        <f>'Form Responses 1'!C:C</f>
        <v/>
      </c>
      <c r="B131" s="19" t="str">
        <f>'Form Responses 1'!D:D</f>
        <v/>
      </c>
      <c r="C131" s="19" t="str">
        <f>'Form Responses 1'!E:E</f>
        <v/>
      </c>
      <c r="D131" s="19" t="str">
        <f>'Form Responses 1'!G:G</f>
        <v/>
      </c>
      <c r="E131" s="23" t="str">
        <f>'Form Responses 1'!H:H</f>
        <v/>
      </c>
      <c r="F131" s="19" t="str">
        <f>'Form Responses 1'!I:I</f>
        <v/>
      </c>
      <c r="G131" s="24" t="str">
        <f>'Form Responses 1'!J:J</f>
        <v/>
      </c>
      <c r="H131" s="25" t="str">
        <f>'Form Responses 1'!K:K</f>
        <v/>
      </c>
      <c r="I131" s="26" t="str">
        <f>'Form Responses 1'!L:L</f>
        <v/>
      </c>
      <c r="J131" s="19" t="str">
        <f>'Form Responses 1'!F:F</f>
        <v/>
      </c>
      <c r="K131" s="23" t="str">
        <f t="shared" si="1"/>
        <v/>
      </c>
      <c r="L131" s="23">
        <f t="shared" si="2"/>
        <v>0</v>
      </c>
      <c r="M131" s="27" t="str">
        <f t="array" ref="M131">if(H131&lt;&gt;"",LEFT(H131,2),"")</f>
        <v/>
      </c>
      <c r="N131" s="27" t="str">
        <f t="array" ref="N131">if(H131&lt;&gt;"",RIGHT(LEFT(H131,5),2),"")</f>
        <v/>
      </c>
      <c r="O131" s="27" t="str">
        <f t="array" ref="O131">if(H131&lt;&gt;"",RIGHT(H131,4),"")</f>
        <v/>
      </c>
      <c r="P131" s="28" t="str">
        <f t="array" ref="P131">if(G131&lt;&gt;"",row(G131)-1,"")</f>
        <v/>
      </c>
      <c r="Q131" s="19" t="str">
        <f t="shared" si="3"/>
        <v>-</v>
      </c>
    </row>
    <row r="132">
      <c r="A132" s="19" t="str">
        <f>'Form Responses 1'!C:C</f>
        <v/>
      </c>
      <c r="B132" s="19" t="str">
        <f>'Form Responses 1'!D:D</f>
        <v/>
      </c>
      <c r="C132" s="19" t="str">
        <f>'Form Responses 1'!E:E</f>
        <v/>
      </c>
      <c r="D132" s="19" t="str">
        <f>'Form Responses 1'!G:G</f>
        <v/>
      </c>
      <c r="E132" s="23" t="str">
        <f>'Form Responses 1'!H:H</f>
        <v/>
      </c>
      <c r="F132" s="19" t="str">
        <f>'Form Responses 1'!I:I</f>
        <v/>
      </c>
      <c r="G132" s="24" t="str">
        <f>'Form Responses 1'!J:J</f>
        <v/>
      </c>
      <c r="H132" s="25" t="str">
        <f>'Form Responses 1'!K:K</f>
        <v/>
      </c>
      <c r="I132" s="26" t="str">
        <f>'Form Responses 1'!L:L</f>
        <v/>
      </c>
      <c r="J132" s="19" t="str">
        <f>'Form Responses 1'!F:F</f>
        <v/>
      </c>
      <c r="K132" s="23" t="str">
        <f t="shared" si="1"/>
        <v/>
      </c>
      <c r="L132" s="23">
        <f t="shared" si="2"/>
        <v>0</v>
      </c>
      <c r="M132" s="27" t="str">
        <f t="array" ref="M132">if(H132&lt;&gt;"",LEFT(H132,2),"")</f>
        <v/>
      </c>
      <c r="N132" s="27" t="str">
        <f t="array" ref="N132">if(H132&lt;&gt;"",RIGHT(LEFT(H132,5),2),"")</f>
        <v/>
      </c>
      <c r="O132" s="27" t="str">
        <f t="array" ref="O132">if(H132&lt;&gt;"",RIGHT(H132,4),"")</f>
        <v/>
      </c>
      <c r="P132" s="28" t="str">
        <f t="array" ref="P132">if(G132&lt;&gt;"",row(G132)-1,"")</f>
        <v/>
      </c>
      <c r="Q132" s="19" t="str">
        <f t="shared" si="3"/>
        <v>-</v>
      </c>
    </row>
    <row r="133">
      <c r="A133" s="19" t="str">
        <f>'Form Responses 1'!C:C</f>
        <v/>
      </c>
      <c r="B133" s="19" t="str">
        <f>'Form Responses 1'!D:D</f>
        <v/>
      </c>
      <c r="C133" s="19" t="str">
        <f>'Form Responses 1'!E:E</f>
        <v/>
      </c>
      <c r="D133" s="19" t="str">
        <f>'Form Responses 1'!G:G</f>
        <v/>
      </c>
      <c r="E133" s="23" t="str">
        <f>'Form Responses 1'!H:H</f>
        <v/>
      </c>
      <c r="F133" s="19" t="str">
        <f>'Form Responses 1'!I:I</f>
        <v/>
      </c>
      <c r="G133" s="24" t="str">
        <f>'Form Responses 1'!J:J</f>
        <v/>
      </c>
      <c r="H133" s="25" t="str">
        <f>'Form Responses 1'!K:K</f>
        <v/>
      </c>
      <c r="I133" s="26" t="str">
        <f>'Form Responses 1'!L:L</f>
        <v/>
      </c>
      <c r="J133" s="19" t="str">
        <f>'Form Responses 1'!F:F</f>
        <v/>
      </c>
      <c r="K133" s="23" t="str">
        <f t="shared" si="1"/>
        <v/>
      </c>
      <c r="L133" s="23">
        <f t="shared" si="2"/>
        <v>0</v>
      </c>
      <c r="M133" s="27" t="str">
        <f t="array" ref="M133">if(H133&lt;&gt;"",LEFT(H133,2),"")</f>
        <v/>
      </c>
      <c r="N133" s="27" t="str">
        <f t="array" ref="N133">if(H133&lt;&gt;"",RIGHT(LEFT(H133,5),2),"")</f>
        <v/>
      </c>
      <c r="O133" s="27" t="str">
        <f t="array" ref="O133">if(H133&lt;&gt;"",RIGHT(H133,4),"")</f>
        <v/>
      </c>
      <c r="P133" s="28" t="str">
        <f t="array" ref="P133">if(G133&lt;&gt;"",row(G133)-1,"")</f>
        <v/>
      </c>
      <c r="Q133" s="19" t="str">
        <f t="shared" si="3"/>
        <v>-</v>
      </c>
    </row>
    <row r="134">
      <c r="A134" s="19" t="str">
        <f>'Form Responses 1'!C:C</f>
        <v/>
      </c>
      <c r="B134" s="19" t="str">
        <f>'Form Responses 1'!D:D</f>
        <v/>
      </c>
      <c r="C134" s="19" t="str">
        <f>'Form Responses 1'!E:E</f>
        <v/>
      </c>
      <c r="D134" s="19" t="str">
        <f>'Form Responses 1'!G:G</f>
        <v/>
      </c>
      <c r="E134" s="23" t="str">
        <f>'Form Responses 1'!H:H</f>
        <v/>
      </c>
      <c r="F134" s="19" t="str">
        <f>'Form Responses 1'!I:I</f>
        <v/>
      </c>
      <c r="G134" s="24" t="str">
        <f>'Form Responses 1'!J:J</f>
        <v/>
      </c>
      <c r="H134" s="25" t="str">
        <f>'Form Responses 1'!K:K</f>
        <v/>
      </c>
      <c r="I134" s="26" t="str">
        <f>'Form Responses 1'!L:L</f>
        <v/>
      </c>
      <c r="J134" s="19" t="str">
        <f>'Form Responses 1'!F:F</f>
        <v/>
      </c>
      <c r="K134" s="23" t="str">
        <f t="shared" si="1"/>
        <v/>
      </c>
      <c r="L134" s="23">
        <f t="shared" si="2"/>
        <v>0</v>
      </c>
      <c r="M134" s="27" t="str">
        <f t="array" ref="M134">if(H134&lt;&gt;"",LEFT(H134,2),"")</f>
        <v/>
      </c>
      <c r="N134" s="27" t="str">
        <f t="array" ref="N134">if(H134&lt;&gt;"",RIGHT(LEFT(H134,5),2),"")</f>
        <v/>
      </c>
      <c r="O134" s="27" t="str">
        <f t="array" ref="O134">if(H134&lt;&gt;"",RIGHT(H134,4),"")</f>
        <v/>
      </c>
      <c r="P134" s="28" t="str">
        <f t="array" ref="P134">if(G134&lt;&gt;"",row(G134)-1,"")</f>
        <v/>
      </c>
      <c r="Q134" s="19" t="str">
        <f t="shared" si="3"/>
        <v>-</v>
      </c>
    </row>
    <row r="135">
      <c r="A135" s="19" t="str">
        <f>'Form Responses 1'!C:C</f>
        <v/>
      </c>
      <c r="B135" s="19" t="str">
        <f>'Form Responses 1'!D:D</f>
        <v/>
      </c>
      <c r="C135" s="19" t="str">
        <f>'Form Responses 1'!E:E</f>
        <v/>
      </c>
      <c r="D135" s="19" t="str">
        <f>'Form Responses 1'!G:G</f>
        <v/>
      </c>
      <c r="E135" s="23" t="str">
        <f>'Form Responses 1'!H:H</f>
        <v/>
      </c>
      <c r="F135" s="19" t="str">
        <f>'Form Responses 1'!I:I</f>
        <v/>
      </c>
      <c r="G135" s="24" t="str">
        <f>'Form Responses 1'!J:J</f>
        <v/>
      </c>
      <c r="H135" s="25" t="str">
        <f>'Form Responses 1'!K:K</f>
        <v/>
      </c>
      <c r="I135" s="26" t="str">
        <f>'Form Responses 1'!L:L</f>
        <v/>
      </c>
      <c r="J135" s="19" t="str">
        <f>'Form Responses 1'!F:F</f>
        <v/>
      </c>
      <c r="K135" s="23" t="str">
        <f t="shared" si="1"/>
        <v/>
      </c>
      <c r="L135" s="23">
        <f t="shared" si="2"/>
        <v>0</v>
      </c>
      <c r="M135" s="27" t="str">
        <f t="array" ref="M135">if(H135&lt;&gt;"",LEFT(H135,2),"")</f>
        <v/>
      </c>
      <c r="N135" s="27" t="str">
        <f t="array" ref="N135">if(H135&lt;&gt;"",RIGHT(LEFT(H135,5),2),"")</f>
        <v/>
      </c>
      <c r="O135" s="27" t="str">
        <f t="array" ref="O135">if(H135&lt;&gt;"",RIGHT(H135,4),"")</f>
        <v/>
      </c>
      <c r="P135" s="28" t="str">
        <f t="array" ref="P135">if(G135&lt;&gt;"",row(G135)-1,"")</f>
        <v/>
      </c>
      <c r="Q135" s="19" t="str">
        <f t="shared" si="3"/>
        <v>-</v>
      </c>
    </row>
    <row r="136">
      <c r="A136" s="19" t="str">
        <f>'Form Responses 1'!C:C</f>
        <v/>
      </c>
      <c r="B136" s="19" t="str">
        <f>'Form Responses 1'!D:D</f>
        <v/>
      </c>
      <c r="C136" s="19" t="str">
        <f>'Form Responses 1'!E:E</f>
        <v/>
      </c>
      <c r="D136" s="19" t="str">
        <f>'Form Responses 1'!G:G</f>
        <v/>
      </c>
      <c r="E136" s="23" t="str">
        <f>'Form Responses 1'!H:H</f>
        <v/>
      </c>
      <c r="F136" s="19" t="str">
        <f>'Form Responses 1'!I:I</f>
        <v/>
      </c>
      <c r="G136" s="24" t="str">
        <f>'Form Responses 1'!J:J</f>
        <v/>
      </c>
      <c r="H136" s="25" t="str">
        <f>'Form Responses 1'!K:K</f>
        <v/>
      </c>
      <c r="I136" s="26" t="str">
        <f>'Form Responses 1'!L:L</f>
        <v/>
      </c>
      <c r="J136" s="19" t="str">
        <f>'Form Responses 1'!F:F</f>
        <v/>
      </c>
      <c r="K136" s="23" t="str">
        <f t="shared" si="1"/>
        <v/>
      </c>
      <c r="L136" s="23">
        <f t="shared" si="2"/>
        <v>0</v>
      </c>
      <c r="M136" s="27" t="str">
        <f t="array" ref="M136">if(H136&lt;&gt;"",LEFT(H136,2),"")</f>
        <v/>
      </c>
      <c r="N136" s="27" t="str">
        <f t="array" ref="N136">if(H136&lt;&gt;"",RIGHT(LEFT(H136,5),2),"")</f>
        <v/>
      </c>
      <c r="O136" s="27" t="str">
        <f t="array" ref="O136">if(H136&lt;&gt;"",RIGHT(H136,4),"")</f>
        <v/>
      </c>
      <c r="P136" s="28" t="str">
        <f t="array" ref="P136">if(G136&lt;&gt;"",row(G136)-1,"")</f>
        <v/>
      </c>
      <c r="Q136" s="19" t="str">
        <f t="shared" si="3"/>
        <v>-</v>
      </c>
    </row>
    <row r="137">
      <c r="A137" s="19" t="str">
        <f>'Form Responses 1'!C:C</f>
        <v/>
      </c>
      <c r="B137" s="19" t="str">
        <f>'Form Responses 1'!D:D</f>
        <v/>
      </c>
      <c r="C137" s="19" t="str">
        <f>'Form Responses 1'!E:E</f>
        <v/>
      </c>
      <c r="D137" s="19" t="str">
        <f>'Form Responses 1'!G:G</f>
        <v/>
      </c>
      <c r="E137" s="23" t="str">
        <f>'Form Responses 1'!H:H</f>
        <v/>
      </c>
      <c r="F137" s="19" t="str">
        <f>'Form Responses 1'!I:I</f>
        <v/>
      </c>
      <c r="G137" s="24" t="str">
        <f>'Form Responses 1'!J:J</f>
        <v/>
      </c>
      <c r="H137" s="25" t="str">
        <f>'Form Responses 1'!K:K</f>
        <v/>
      </c>
      <c r="I137" s="26" t="str">
        <f>'Form Responses 1'!L:L</f>
        <v/>
      </c>
      <c r="J137" s="19" t="str">
        <f>'Form Responses 1'!F:F</f>
        <v/>
      </c>
      <c r="K137" s="23" t="str">
        <f t="shared" si="1"/>
        <v/>
      </c>
      <c r="L137" s="23">
        <f t="shared" si="2"/>
        <v>0</v>
      </c>
      <c r="M137" s="27" t="str">
        <f t="array" ref="M137">if(H137&lt;&gt;"",LEFT(H137,2),"")</f>
        <v/>
      </c>
      <c r="N137" s="27" t="str">
        <f t="array" ref="N137">if(H137&lt;&gt;"",RIGHT(LEFT(H137,5),2),"")</f>
        <v/>
      </c>
      <c r="O137" s="27" t="str">
        <f t="array" ref="O137">if(H137&lt;&gt;"",RIGHT(H137,4),"")</f>
        <v/>
      </c>
      <c r="P137" s="28" t="str">
        <f t="array" ref="P137">if(G137&lt;&gt;"",row(G137)-1,"")</f>
        <v/>
      </c>
      <c r="Q137" s="19" t="str">
        <f t="shared" si="3"/>
        <v>-</v>
      </c>
    </row>
    <row r="138">
      <c r="A138" s="19" t="str">
        <f>'Form Responses 1'!C:C</f>
        <v/>
      </c>
      <c r="B138" s="19" t="str">
        <f>'Form Responses 1'!D:D</f>
        <v/>
      </c>
      <c r="C138" s="19" t="str">
        <f>'Form Responses 1'!E:E</f>
        <v/>
      </c>
      <c r="D138" s="19" t="str">
        <f>'Form Responses 1'!G:G</f>
        <v/>
      </c>
      <c r="E138" s="23" t="str">
        <f>'Form Responses 1'!H:H</f>
        <v/>
      </c>
      <c r="F138" s="19" t="str">
        <f>'Form Responses 1'!I:I</f>
        <v/>
      </c>
      <c r="G138" s="24" t="str">
        <f>'Form Responses 1'!J:J</f>
        <v/>
      </c>
      <c r="H138" s="25" t="str">
        <f>'Form Responses 1'!K:K</f>
        <v/>
      </c>
      <c r="I138" s="26" t="str">
        <f>'Form Responses 1'!L:L</f>
        <v/>
      </c>
      <c r="J138" s="19" t="str">
        <f>'Form Responses 1'!F:F</f>
        <v/>
      </c>
      <c r="K138" s="23" t="str">
        <f t="shared" si="1"/>
        <v/>
      </c>
      <c r="L138" s="23">
        <f t="shared" si="2"/>
        <v>0</v>
      </c>
      <c r="M138" s="27" t="str">
        <f t="array" ref="M138">if(H138&lt;&gt;"",LEFT(H138,2),"")</f>
        <v/>
      </c>
      <c r="N138" s="27" t="str">
        <f t="array" ref="N138">if(H138&lt;&gt;"",RIGHT(LEFT(H138,5),2),"")</f>
        <v/>
      </c>
      <c r="O138" s="27" t="str">
        <f t="array" ref="O138">if(H138&lt;&gt;"",RIGHT(H138,4),"")</f>
        <v/>
      </c>
      <c r="P138" s="28" t="str">
        <f t="array" ref="P138">if(G138&lt;&gt;"",row(G138)-1,"")</f>
        <v/>
      </c>
      <c r="Q138" s="19" t="str">
        <f t="shared" si="3"/>
        <v>-</v>
      </c>
    </row>
    <row r="139">
      <c r="A139" s="19" t="str">
        <f>'Form Responses 1'!C:C</f>
        <v/>
      </c>
      <c r="B139" s="19" t="str">
        <f>'Form Responses 1'!D:D</f>
        <v/>
      </c>
      <c r="C139" s="19" t="str">
        <f>'Form Responses 1'!E:E</f>
        <v/>
      </c>
      <c r="D139" s="19" t="str">
        <f>'Form Responses 1'!G:G</f>
        <v/>
      </c>
      <c r="E139" s="23" t="str">
        <f>'Form Responses 1'!H:H</f>
        <v/>
      </c>
      <c r="F139" s="19" t="str">
        <f>'Form Responses 1'!I:I</f>
        <v/>
      </c>
      <c r="G139" s="24" t="str">
        <f>'Form Responses 1'!J:J</f>
        <v/>
      </c>
      <c r="H139" s="25" t="str">
        <f>'Form Responses 1'!K:K</f>
        <v/>
      </c>
      <c r="I139" s="26" t="str">
        <f>'Form Responses 1'!L:L</f>
        <v/>
      </c>
      <c r="J139" s="19" t="str">
        <f>'Form Responses 1'!F:F</f>
        <v/>
      </c>
      <c r="K139" s="23" t="str">
        <f t="shared" si="1"/>
        <v/>
      </c>
      <c r="L139" s="23">
        <f t="shared" si="2"/>
        <v>0</v>
      </c>
      <c r="M139" s="27" t="str">
        <f t="array" ref="M139">if(H139&lt;&gt;"",LEFT(H139,2),"")</f>
        <v/>
      </c>
      <c r="N139" s="27" t="str">
        <f t="array" ref="N139">if(H139&lt;&gt;"",RIGHT(LEFT(H139,5),2),"")</f>
        <v/>
      </c>
      <c r="O139" s="27" t="str">
        <f t="array" ref="O139">if(H139&lt;&gt;"",RIGHT(H139,4),"")</f>
        <v/>
      </c>
      <c r="P139" s="28" t="str">
        <f t="array" ref="P139">if(G139&lt;&gt;"",row(G139)-1,"")</f>
        <v/>
      </c>
      <c r="Q139" s="19" t="str">
        <f t="shared" si="3"/>
        <v>-</v>
      </c>
    </row>
    <row r="140">
      <c r="A140" s="19" t="str">
        <f>'Form Responses 1'!C:C</f>
        <v/>
      </c>
      <c r="B140" s="19" t="str">
        <f>'Form Responses 1'!D:D</f>
        <v/>
      </c>
      <c r="C140" s="19" t="str">
        <f>'Form Responses 1'!E:E</f>
        <v/>
      </c>
      <c r="D140" s="19" t="str">
        <f>'Form Responses 1'!G:G</f>
        <v/>
      </c>
      <c r="E140" s="23" t="str">
        <f>'Form Responses 1'!H:H</f>
        <v/>
      </c>
      <c r="F140" s="19" t="str">
        <f>'Form Responses 1'!I:I</f>
        <v/>
      </c>
      <c r="G140" s="24" t="str">
        <f>'Form Responses 1'!J:J</f>
        <v/>
      </c>
      <c r="H140" s="25" t="str">
        <f>'Form Responses 1'!K:K</f>
        <v/>
      </c>
      <c r="I140" s="26" t="str">
        <f>'Form Responses 1'!L:L</f>
        <v/>
      </c>
      <c r="J140" s="19" t="str">
        <f>'Form Responses 1'!F:F</f>
        <v/>
      </c>
      <c r="K140" s="23" t="str">
        <f t="shared" si="1"/>
        <v/>
      </c>
      <c r="L140" s="23">
        <f t="shared" si="2"/>
        <v>0</v>
      </c>
      <c r="M140" s="27" t="str">
        <f t="array" ref="M140">if(H140&lt;&gt;"",LEFT(H140,2),"")</f>
        <v/>
      </c>
      <c r="N140" s="27" t="str">
        <f t="array" ref="N140">if(H140&lt;&gt;"",RIGHT(LEFT(H140,5),2),"")</f>
        <v/>
      </c>
      <c r="O140" s="27" t="str">
        <f t="array" ref="O140">if(H140&lt;&gt;"",RIGHT(H140,4),"")</f>
        <v/>
      </c>
      <c r="P140" s="28" t="str">
        <f t="array" ref="P140">if(G140&lt;&gt;"",row(G140)-1,"")</f>
        <v/>
      </c>
      <c r="Q140" s="19" t="str">
        <f t="shared" si="3"/>
        <v>-</v>
      </c>
    </row>
    <row r="141">
      <c r="A141" s="19" t="str">
        <f>'Form Responses 1'!C:C</f>
        <v/>
      </c>
      <c r="B141" s="19" t="str">
        <f>'Form Responses 1'!D:D</f>
        <v/>
      </c>
      <c r="C141" s="19" t="str">
        <f>'Form Responses 1'!E:E</f>
        <v/>
      </c>
      <c r="D141" s="19" t="str">
        <f>'Form Responses 1'!G:G</f>
        <v/>
      </c>
      <c r="E141" s="23" t="str">
        <f>'Form Responses 1'!H:H</f>
        <v/>
      </c>
      <c r="F141" s="19" t="str">
        <f>'Form Responses 1'!I:I</f>
        <v/>
      </c>
      <c r="G141" s="24" t="str">
        <f>'Form Responses 1'!J:J</f>
        <v/>
      </c>
      <c r="H141" s="25" t="str">
        <f>'Form Responses 1'!K:K</f>
        <v/>
      </c>
      <c r="I141" s="26" t="str">
        <f>'Form Responses 1'!L:L</f>
        <v/>
      </c>
      <c r="J141" s="19" t="str">
        <f>'Form Responses 1'!F:F</f>
        <v/>
      </c>
      <c r="K141" s="23" t="str">
        <f t="shared" si="1"/>
        <v/>
      </c>
      <c r="L141" s="23">
        <f t="shared" si="2"/>
        <v>0</v>
      </c>
      <c r="M141" s="27" t="str">
        <f t="array" ref="M141">if(H141&lt;&gt;"",LEFT(H141,2),"")</f>
        <v/>
      </c>
      <c r="N141" s="27" t="str">
        <f t="array" ref="N141">if(H141&lt;&gt;"",RIGHT(LEFT(H141,5),2),"")</f>
        <v/>
      </c>
      <c r="O141" s="27" t="str">
        <f t="array" ref="O141">if(H141&lt;&gt;"",RIGHT(H141,4),"")</f>
        <v/>
      </c>
      <c r="P141" s="28" t="str">
        <f t="array" ref="P141">if(G141&lt;&gt;"",row(G141)-1,"")</f>
        <v/>
      </c>
      <c r="Q141" s="19" t="str">
        <f t="shared" si="3"/>
        <v>-</v>
      </c>
    </row>
    <row r="142">
      <c r="A142" s="19" t="str">
        <f>'Form Responses 1'!C:C</f>
        <v/>
      </c>
      <c r="B142" s="19" t="str">
        <f>'Form Responses 1'!D:D</f>
        <v/>
      </c>
      <c r="C142" s="19" t="str">
        <f>'Form Responses 1'!E:E</f>
        <v/>
      </c>
      <c r="D142" s="19" t="str">
        <f>'Form Responses 1'!G:G</f>
        <v/>
      </c>
      <c r="E142" s="23" t="str">
        <f>'Form Responses 1'!H:H</f>
        <v/>
      </c>
      <c r="F142" s="19" t="str">
        <f>'Form Responses 1'!I:I</f>
        <v/>
      </c>
      <c r="G142" s="24" t="str">
        <f>'Form Responses 1'!J:J</f>
        <v/>
      </c>
      <c r="H142" s="25" t="str">
        <f>'Form Responses 1'!K:K</f>
        <v/>
      </c>
      <c r="I142" s="26" t="str">
        <f>'Form Responses 1'!L:L</f>
        <v/>
      </c>
      <c r="J142" s="19" t="str">
        <f>'Form Responses 1'!F:F</f>
        <v/>
      </c>
      <c r="K142" s="23" t="str">
        <f t="shared" si="1"/>
        <v/>
      </c>
      <c r="L142" s="23">
        <f t="shared" si="2"/>
        <v>0</v>
      </c>
      <c r="M142" s="27" t="str">
        <f t="array" ref="M142">if(H142&lt;&gt;"",LEFT(H142,2),"")</f>
        <v/>
      </c>
      <c r="N142" s="27" t="str">
        <f t="array" ref="N142">if(H142&lt;&gt;"",RIGHT(LEFT(H142,5),2),"")</f>
        <v/>
      </c>
      <c r="O142" s="27" t="str">
        <f t="array" ref="O142">if(H142&lt;&gt;"",RIGHT(H142,4),"")</f>
        <v/>
      </c>
      <c r="P142" s="28" t="str">
        <f t="array" ref="P142">if(G142&lt;&gt;"",row(G142)-1,"")</f>
        <v/>
      </c>
      <c r="Q142" s="19" t="str">
        <f t="shared" si="3"/>
        <v>-</v>
      </c>
    </row>
    <row r="143">
      <c r="A143" s="19" t="str">
        <f>'Form Responses 1'!C:C</f>
        <v/>
      </c>
      <c r="B143" s="19" t="str">
        <f>'Form Responses 1'!D:D</f>
        <v/>
      </c>
      <c r="C143" s="19" t="str">
        <f>'Form Responses 1'!E:E</f>
        <v/>
      </c>
      <c r="D143" s="19" t="str">
        <f>'Form Responses 1'!G:G</f>
        <v/>
      </c>
      <c r="E143" s="23" t="str">
        <f>'Form Responses 1'!H:H</f>
        <v/>
      </c>
      <c r="F143" s="19" t="str">
        <f>'Form Responses 1'!I:I</f>
        <v/>
      </c>
      <c r="G143" s="24" t="str">
        <f>'Form Responses 1'!J:J</f>
        <v/>
      </c>
      <c r="H143" s="25" t="str">
        <f>'Form Responses 1'!K:K</f>
        <v/>
      </c>
      <c r="I143" s="26" t="str">
        <f>'Form Responses 1'!L:L</f>
        <v/>
      </c>
      <c r="J143" s="19" t="str">
        <f>'Form Responses 1'!F:F</f>
        <v/>
      </c>
      <c r="K143" s="23" t="str">
        <f t="shared" si="1"/>
        <v/>
      </c>
      <c r="L143" s="23">
        <f t="shared" si="2"/>
        <v>0</v>
      </c>
      <c r="M143" s="27" t="str">
        <f t="array" ref="M143">if(H143&lt;&gt;"",LEFT(H143,2),"")</f>
        <v/>
      </c>
      <c r="N143" s="27" t="str">
        <f t="array" ref="N143">if(H143&lt;&gt;"",RIGHT(LEFT(H143,5),2),"")</f>
        <v/>
      </c>
      <c r="O143" s="27" t="str">
        <f t="array" ref="O143">if(H143&lt;&gt;"",RIGHT(H143,4),"")</f>
        <v/>
      </c>
      <c r="P143" s="28" t="str">
        <f t="array" ref="P143">if(G143&lt;&gt;"",row(G143)-1,"")</f>
        <v/>
      </c>
      <c r="Q143" s="19" t="str">
        <f t="shared" si="3"/>
        <v>-</v>
      </c>
    </row>
    <row r="144">
      <c r="A144" s="19" t="str">
        <f>'Form Responses 1'!C:C</f>
        <v/>
      </c>
      <c r="B144" s="19" t="str">
        <f>'Form Responses 1'!D:D</f>
        <v/>
      </c>
      <c r="C144" s="19" t="str">
        <f>'Form Responses 1'!E:E</f>
        <v/>
      </c>
      <c r="D144" s="19" t="str">
        <f>'Form Responses 1'!G:G</f>
        <v/>
      </c>
      <c r="E144" s="23" t="str">
        <f>'Form Responses 1'!H:H</f>
        <v/>
      </c>
      <c r="F144" s="19" t="str">
        <f>'Form Responses 1'!I:I</f>
        <v/>
      </c>
      <c r="G144" s="24" t="str">
        <f>'Form Responses 1'!J:J</f>
        <v/>
      </c>
      <c r="H144" s="25" t="str">
        <f>'Form Responses 1'!K:K</f>
        <v/>
      </c>
      <c r="I144" s="26" t="str">
        <f>'Form Responses 1'!L:L</f>
        <v/>
      </c>
      <c r="J144" s="19" t="str">
        <f>'Form Responses 1'!F:F</f>
        <v/>
      </c>
      <c r="K144" s="23" t="str">
        <f t="shared" si="1"/>
        <v/>
      </c>
      <c r="L144" s="23">
        <f t="shared" si="2"/>
        <v>0</v>
      </c>
      <c r="M144" s="27" t="str">
        <f t="array" ref="M144">if(H144&lt;&gt;"",LEFT(H144,2),"")</f>
        <v/>
      </c>
      <c r="N144" s="27" t="str">
        <f t="array" ref="N144">if(H144&lt;&gt;"",RIGHT(LEFT(H144,5),2),"")</f>
        <v/>
      </c>
      <c r="O144" s="27" t="str">
        <f t="array" ref="O144">if(H144&lt;&gt;"",RIGHT(H144,4),"")</f>
        <v/>
      </c>
      <c r="P144" s="28" t="str">
        <f t="array" ref="P144">if(G144&lt;&gt;"",row(G144)-1,"")</f>
        <v/>
      </c>
      <c r="Q144" s="19" t="str">
        <f t="shared" si="3"/>
        <v>-</v>
      </c>
    </row>
    <row r="145">
      <c r="A145" s="19" t="str">
        <f>'Form Responses 1'!C:C</f>
        <v/>
      </c>
      <c r="B145" s="19" t="str">
        <f>'Form Responses 1'!D:D</f>
        <v/>
      </c>
      <c r="C145" s="19" t="str">
        <f>'Form Responses 1'!E:E</f>
        <v/>
      </c>
      <c r="D145" s="19" t="str">
        <f>'Form Responses 1'!G:G</f>
        <v/>
      </c>
      <c r="E145" s="23" t="str">
        <f>'Form Responses 1'!H:H</f>
        <v/>
      </c>
      <c r="F145" s="19" t="str">
        <f>'Form Responses 1'!I:I</f>
        <v/>
      </c>
      <c r="G145" s="24" t="str">
        <f>'Form Responses 1'!J:J</f>
        <v/>
      </c>
      <c r="H145" s="25" t="str">
        <f>'Form Responses 1'!K:K</f>
        <v/>
      </c>
      <c r="I145" s="26" t="str">
        <f>'Form Responses 1'!L:L</f>
        <v/>
      </c>
      <c r="J145" s="19" t="str">
        <f>'Form Responses 1'!F:F</f>
        <v/>
      </c>
      <c r="K145" s="23" t="str">
        <f t="shared" si="1"/>
        <v/>
      </c>
      <c r="L145" s="23">
        <f t="shared" si="2"/>
        <v>0</v>
      </c>
      <c r="M145" s="27" t="str">
        <f t="array" ref="M145">if(H145&lt;&gt;"",LEFT(H145,2),"")</f>
        <v/>
      </c>
      <c r="N145" s="27" t="str">
        <f t="array" ref="N145">if(H145&lt;&gt;"",RIGHT(LEFT(H145,5),2),"")</f>
        <v/>
      </c>
      <c r="O145" s="27" t="str">
        <f t="array" ref="O145">if(H145&lt;&gt;"",RIGHT(H145,4),"")</f>
        <v/>
      </c>
      <c r="P145" s="28" t="str">
        <f t="array" ref="P145">if(G145&lt;&gt;"",row(G145)-1,"")</f>
        <v/>
      </c>
      <c r="Q145" s="19" t="str">
        <f t="shared" si="3"/>
        <v>-</v>
      </c>
    </row>
    <row r="146">
      <c r="A146" s="19" t="str">
        <f>'Form Responses 1'!C:C</f>
        <v/>
      </c>
      <c r="B146" s="19" t="str">
        <f>'Form Responses 1'!D:D</f>
        <v/>
      </c>
      <c r="C146" s="19" t="str">
        <f>'Form Responses 1'!E:E</f>
        <v/>
      </c>
      <c r="D146" s="19" t="str">
        <f>'Form Responses 1'!G:G</f>
        <v/>
      </c>
      <c r="E146" s="23" t="str">
        <f>'Form Responses 1'!H:H</f>
        <v/>
      </c>
      <c r="F146" s="19" t="str">
        <f>'Form Responses 1'!I:I</f>
        <v/>
      </c>
      <c r="G146" s="24" t="str">
        <f>'Form Responses 1'!J:J</f>
        <v/>
      </c>
      <c r="H146" s="25" t="str">
        <f>'Form Responses 1'!K:K</f>
        <v/>
      </c>
      <c r="I146" s="26" t="str">
        <f>'Form Responses 1'!L:L</f>
        <v/>
      </c>
      <c r="J146" s="19" t="str">
        <f>'Form Responses 1'!F:F</f>
        <v/>
      </c>
      <c r="K146" s="23" t="str">
        <f t="shared" si="1"/>
        <v/>
      </c>
      <c r="L146" s="23">
        <f t="shared" si="2"/>
        <v>0</v>
      </c>
      <c r="M146" s="27" t="str">
        <f t="array" ref="M146">if(H146&lt;&gt;"",LEFT(H146,2),"")</f>
        <v/>
      </c>
      <c r="N146" s="27" t="str">
        <f t="array" ref="N146">if(H146&lt;&gt;"",RIGHT(LEFT(H146,5),2),"")</f>
        <v/>
      </c>
      <c r="O146" s="27" t="str">
        <f t="array" ref="O146">if(H146&lt;&gt;"",RIGHT(H146,4),"")</f>
        <v/>
      </c>
      <c r="P146" s="28" t="str">
        <f t="array" ref="P146">if(G146&lt;&gt;"",row(G146)-1,"")</f>
        <v/>
      </c>
      <c r="Q146" s="19" t="str">
        <f t="shared" si="3"/>
        <v>-</v>
      </c>
    </row>
    <row r="147">
      <c r="A147" s="19" t="str">
        <f>'Form Responses 1'!C:C</f>
        <v/>
      </c>
      <c r="B147" s="19" t="str">
        <f>'Form Responses 1'!D:D</f>
        <v/>
      </c>
      <c r="C147" s="19" t="str">
        <f>'Form Responses 1'!E:E</f>
        <v/>
      </c>
      <c r="D147" s="19" t="str">
        <f>'Form Responses 1'!G:G</f>
        <v/>
      </c>
      <c r="E147" s="23" t="str">
        <f>'Form Responses 1'!H:H</f>
        <v/>
      </c>
      <c r="F147" s="19" t="str">
        <f>'Form Responses 1'!I:I</f>
        <v/>
      </c>
      <c r="G147" s="24" t="str">
        <f>'Form Responses 1'!J:J</f>
        <v/>
      </c>
      <c r="H147" s="25" t="str">
        <f>'Form Responses 1'!K:K</f>
        <v/>
      </c>
      <c r="I147" s="26" t="str">
        <f>'Form Responses 1'!L:L</f>
        <v/>
      </c>
      <c r="J147" s="19" t="str">
        <f>'Form Responses 1'!F:F</f>
        <v/>
      </c>
      <c r="K147" s="23" t="str">
        <f t="shared" si="1"/>
        <v/>
      </c>
      <c r="L147" s="23">
        <f t="shared" si="2"/>
        <v>0</v>
      </c>
      <c r="M147" s="27" t="str">
        <f t="array" ref="M147">if(H147&lt;&gt;"",LEFT(H147,2),"")</f>
        <v/>
      </c>
      <c r="N147" s="27" t="str">
        <f t="array" ref="N147">if(H147&lt;&gt;"",RIGHT(LEFT(H147,5),2),"")</f>
        <v/>
      </c>
      <c r="O147" s="27" t="str">
        <f t="array" ref="O147">if(H147&lt;&gt;"",RIGHT(H147,4),"")</f>
        <v/>
      </c>
      <c r="P147" s="28" t="str">
        <f t="array" ref="P147">if(G147&lt;&gt;"",row(G147)-1,"")</f>
        <v/>
      </c>
      <c r="Q147" s="19" t="str">
        <f t="shared" si="3"/>
        <v>-</v>
      </c>
    </row>
    <row r="148">
      <c r="A148" s="19" t="str">
        <f>'Form Responses 1'!C:C</f>
        <v/>
      </c>
      <c r="B148" s="19" t="str">
        <f>'Form Responses 1'!D:D</f>
        <v/>
      </c>
      <c r="C148" s="19" t="str">
        <f>'Form Responses 1'!E:E</f>
        <v/>
      </c>
      <c r="D148" s="19" t="str">
        <f>'Form Responses 1'!G:G</f>
        <v/>
      </c>
      <c r="E148" s="23" t="str">
        <f>'Form Responses 1'!H:H</f>
        <v/>
      </c>
      <c r="F148" s="19" t="str">
        <f>'Form Responses 1'!I:I</f>
        <v/>
      </c>
      <c r="G148" s="24" t="str">
        <f>'Form Responses 1'!J:J</f>
        <v/>
      </c>
      <c r="H148" s="25" t="str">
        <f>'Form Responses 1'!K:K</f>
        <v/>
      </c>
      <c r="I148" s="26" t="str">
        <f>'Form Responses 1'!L:L</f>
        <v/>
      </c>
      <c r="J148" s="19" t="str">
        <f>'Form Responses 1'!F:F</f>
        <v/>
      </c>
      <c r="K148" s="23" t="str">
        <f t="shared" si="1"/>
        <v/>
      </c>
      <c r="L148" s="23">
        <f t="shared" si="2"/>
        <v>0</v>
      </c>
      <c r="M148" s="27" t="str">
        <f t="array" ref="M148">if(H148&lt;&gt;"",LEFT(H148,2),"")</f>
        <v/>
      </c>
      <c r="N148" s="27" t="str">
        <f t="array" ref="N148">if(H148&lt;&gt;"",RIGHT(LEFT(H148,5),2),"")</f>
        <v/>
      </c>
      <c r="O148" s="27" t="str">
        <f t="array" ref="O148">if(H148&lt;&gt;"",RIGHT(H148,4),"")</f>
        <v/>
      </c>
      <c r="P148" s="28" t="str">
        <f t="array" ref="P148">if(G148&lt;&gt;"",row(G148)-1,"")</f>
        <v/>
      </c>
      <c r="Q148" s="19" t="str">
        <f t="shared" si="3"/>
        <v>-</v>
      </c>
    </row>
    <row r="149">
      <c r="A149" s="19" t="str">
        <f>'Form Responses 1'!C:C</f>
        <v/>
      </c>
      <c r="B149" s="19" t="str">
        <f>'Form Responses 1'!D:D</f>
        <v/>
      </c>
      <c r="C149" s="19" t="str">
        <f>'Form Responses 1'!E:E</f>
        <v/>
      </c>
      <c r="D149" s="19" t="str">
        <f>'Form Responses 1'!G:G</f>
        <v/>
      </c>
      <c r="E149" s="23" t="str">
        <f>'Form Responses 1'!H:H</f>
        <v/>
      </c>
      <c r="F149" s="19" t="str">
        <f>'Form Responses 1'!I:I</f>
        <v/>
      </c>
      <c r="G149" s="24" t="str">
        <f>'Form Responses 1'!J:J</f>
        <v/>
      </c>
      <c r="H149" s="25" t="str">
        <f>'Form Responses 1'!K:K</f>
        <v/>
      </c>
      <c r="I149" s="26" t="str">
        <f>'Form Responses 1'!L:L</f>
        <v/>
      </c>
      <c r="J149" s="19" t="str">
        <f>'Form Responses 1'!F:F</f>
        <v/>
      </c>
      <c r="K149" s="23" t="str">
        <f t="shared" si="1"/>
        <v/>
      </c>
      <c r="L149" s="23">
        <f t="shared" si="2"/>
        <v>0</v>
      </c>
      <c r="M149" s="27" t="str">
        <f t="array" ref="M149">if(H149&lt;&gt;"",LEFT(H149,2),"")</f>
        <v/>
      </c>
      <c r="N149" s="27" t="str">
        <f t="array" ref="N149">if(H149&lt;&gt;"",RIGHT(LEFT(H149,5),2),"")</f>
        <v/>
      </c>
      <c r="O149" s="27" t="str">
        <f t="array" ref="O149">if(H149&lt;&gt;"",RIGHT(H149,4),"")</f>
        <v/>
      </c>
      <c r="P149" s="28" t="str">
        <f t="array" ref="P149">if(G149&lt;&gt;"",row(G149)-1,"")</f>
        <v/>
      </c>
      <c r="Q149" s="19" t="str">
        <f t="shared" si="3"/>
        <v>-</v>
      </c>
    </row>
    <row r="150">
      <c r="A150" s="19" t="str">
        <f>'Form Responses 1'!C:C</f>
        <v/>
      </c>
      <c r="B150" s="19" t="str">
        <f>'Form Responses 1'!D:D</f>
        <v/>
      </c>
      <c r="C150" s="19" t="str">
        <f>'Form Responses 1'!E:E</f>
        <v/>
      </c>
      <c r="D150" s="19" t="str">
        <f>'Form Responses 1'!G:G</f>
        <v/>
      </c>
      <c r="E150" s="23" t="str">
        <f>'Form Responses 1'!H:H</f>
        <v/>
      </c>
      <c r="F150" s="19" t="str">
        <f>'Form Responses 1'!I:I</f>
        <v/>
      </c>
      <c r="G150" s="24" t="str">
        <f>'Form Responses 1'!J:J</f>
        <v/>
      </c>
      <c r="H150" s="25" t="str">
        <f>'Form Responses 1'!K:K</f>
        <v/>
      </c>
      <c r="I150" s="26" t="str">
        <f>'Form Responses 1'!L:L</f>
        <v/>
      </c>
      <c r="J150" s="19" t="str">
        <f>'Form Responses 1'!F:F</f>
        <v/>
      </c>
      <c r="K150" s="23" t="str">
        <f t="shared" si="1"/>
        <v/>
      </c>
      <c r="L150" s="23">
        <f t="shared" si="2"/>
        <v>0</v>
      </c>
      <c r="M150" s="27" t="str">
        <f t="array" ref="M150">if(H150&lt;&gt;"",LEFT(H150,2),"")</f>
        <v/>
      </c>
      <c r="N150" s="27" t="str">
        <f t="array" ref="N150">if(H150&lt;&gt;"",RIGHT(LEFT(H150,5),2),"")</f>
        <v/>
      </c>
      <c r="O150" s="27" t="str">
        <f t="array" ref="O150">if(H150&lt;&gt;"",RIGHT(H150,4),"")</f>
        <v/>
      </c>
      <c r="P150" s="28" t="str">
        <f t="array" ref="P150">if(G150&lt;&gt;"",row(G150)-1,"")</f>
        <v/>
      </c>
      <c r="Q150" s="19" t="str">
        <f t="shared" si="3"/>
        <v>-</v>
      </c>
    </row>
    <row r="151">
      <c r="A151" s="19" t="str">
        <f>'Form Responses 1'!C:C</f>
        <v/>
      </c>
      <c r="B151" s="19" t="str">
        <f>'Form Responses 1'!D:D</f>
        <v/>
      </c>
      <c r="C151" s="19" t="str">
        <f>'Form Responses 1'!E:E</f>
        <v/>
      </c>
      <c r="D151" s="19" t="str">
        <f>'Form Responses 1'!G:G</f>
        <v/>
      </c>
      <c r="E151" s="23" t="str">
        <f>'Form Responses 1'!H:H</f>
        <v/>
      </c>
      <c r="F151" s="19" t="str">
        <f>'Form Responses 1'!I:I</f>
        <v/>
      </c>
      <c r="G151" s="24" t="str">
        <f>'Form Responses 1'!J:J</f>
        <v/>
      </c>
      <c r="H151" s="25" t="str">
        <f>'Form Responses 1'!K:K</f>
        <v/>
      </c>
      <c r="I151" s="26" t="str">
        <f>'Form Responses 1'!L:L</f>
        <v/>
      </c>
      <c r="J151" s="19" t="str">
        <f>'Form Responses 1'!F:F</f>
        <v/>
      </c>
      <c r="K151" s="23" t="str">
        <f t="shared" si="1"/>
        <v/>
      </c>
      <c r="L151" s="23">
        <f t="shared" si="2"/>
        <v>0</v>
      </c>
      <c r="M151" s="27" t="str">
        <f t="array" ref="M151">if(H151&lt;&gt;"",LEFT(H151,2),"")</f>
        <v/>
      </c>
      <c r="N151" s="27" t="str">
        <f t="array" ref="N151">if(H151&lt;&gt;"",RIGHT(LEFT(H151,5),2),"")</f>
        <v/>
      </c>
      <c r="O151" s="27" t="str">
        <f t="array" ref="O151">if(H151&lt;&gt;"",RIGHT(H151,4),"")</f>
        <v/>
      </c>
      <c r="P151" s="28" t="str">
        <f t="array" ref="P151">if(G151&lt;&gt;"",row(G151)-1,"")</f>
        <v/>
      </c>
      <c r="Q151" s="19" t="str">
        <f t="shared" si="3"/>
        <v>-</v>
      </c>
    </row>
    <row r="152">
      <c r="A152" s="19" t="str">
        <f>'Form Responses 1'!C:C</f>
        <v/>
      </c>
      <c r="B152" s="19" t="str">
        <f>'Form Responses 1'!D:D</f>
        <v/>
      </c>
      <c r="C152" s="19" t="str">
        <f>'Form Responses 1'!E:E</f>
        <v/>
      </c>
      <c r="D152" s="19" t="str">
        <f>'Form Responses 1'!G:G</f>
        <v/>
      </c>
      <c r="E152" s="23" t="str">
        <f>'Form Responses 1'!H:H</f>
        <v/>
      </c>
      <c r="F152" s="19" t="str">
        <f>'Form Responses 1'!I:I</f>
        <v/>
      </c>
      <c r="G152" s="24" t="str">
        <f>'Form Responses 1'!J:J</f>
        <v/>
      </c>
      <c r="H152" s="25" t="str">
        <f>'Form Responses 1'!K:K</f>
        <v/>
      </c>
      <c r="I152" s="26" t="str">
        <f>'Form Responses 1'!L:L</f>
        <v/>
      </c>
      <c r="J152" s="19" t="str">
        <f>'Form Responses 1'!F:F</f>
        <v/>
      </c>
      <c r="K152" s="23" t="str">
        <f t="shared" si="1"/>
        <v/>
      </c>
      <c r="L152" s="23">
        <f t="shared" si="2"/>
        <v>0</v>
      </c>
      <c r="M152" s="27" t="str">
        <f t="array" ref="M152">if(H152&lt;&gt;"",LEFT(H152,2),"")</f>
        <v/>
      </c>
      <c r="N152" s="27" t="str">
        <f t="array" ref="N152">if(H152&lt;&gt;"",RIGHT(LEFT(H152,5),2),"")</f>
        <v/>
      </c>
      <c r="O152" s="27" t="str">
        <f t="array" ref="O152">if(H152&lt;&gt;"",RIGHT(H152,4),"")</f>
        <v/>
      </c>
      <c r="P152" s="28" t="str">
        <f t="array" ref="P152">if(G152&lt;&gt;"",row(G152)-1,"")</f>
        <v/>
      </c>
      <c r="Q152" s="19" t="str">
        <f t="shared" si="3"/>
        <v>-</v>
      </c>
    </row>
    <row r="153">
      <c r="A153" s="19" t="str">
        <f>'Form Responses 1'!C:C</f>
        <v/>
      </c>
      <c r="B153" s="19" t="str">
        <f>'Form Responses 1'!D:D</f>
        <v/>
      </c>
      <c r="C153" s="19" t="str">
        <f>'Form Responses 1'!E:E</f>
        <v/>
      </c>
      <c r="D153" s="19" t="str">
        <f>'Form Responses 1'!G:G</f>
        <v/>
      </c>
      <c r="E153" s="23" t="str">
        <f>'Form Responses 1'!H:H</f>
        <v/>
      </c>
      <c r="F153" s="19" t="str">
        <f>'Form Responses 1'!I:I</f>
        <v/>
      </c>
      <c r="G153" s="24" t="str">
        <f>'Form Responses 1'!J:J</f>
        <v/>
      </c>
      <c r="H153" s="25" t="str">
        <f>'Form Responses 1'!K:K</f>
        <v/>
      </c>
      <c r="I153" s="26" t="str">
        <f>'Form Responses 1'!L:L</f>
        <v/>
      </c>
      <c r="J153" s="19" t="str">
        <f>'Form Responses 1'!F:F</f>
        <v/>
      </c>
      <c r="K153" s="23" t="str">
        <f t="shared" si="1"/>
        <v/>
      </c>
      <c r="L153" s="23">
        <f t="shared" si="2"/>
        <v>0</v>
      </c>
      <c r="M153" s="27" t="str">
        <f t="array" ref="M153">if(H153&lt;&gt;"",LEFT(H153,2),"")</f>
        <v/>
      </c>
      <c r="N153" s="27" t="str">
        <f t="array" ref="N153">if(H153&lt;&gt;"",RIGHT(LEFT(H153,5),2),"")</f>
        <v/>
      </c>
      <c r="O153" s="27" t="str">
        <f t="array" ref="O153">if(H153&lt;&gt;"",RIGHT(H153,4),"")</f>
        <v/>
      </c>
      <c r="P153" s="28" t="str">
        <f t="array" ref="P153">if(G153&lt;&gt;"",row(G153)-1,"")</f>
        <v/>
      </c>
      <c r="Q153" s="19" t="str">
        <f t="shared" si="3"/>
        <v>-</v>
      </c>
    </row>
    <row r="154">
      <c r="A154" s="19" t="str">
        <f>'Form Responses 1'!C:C</f>
        <v/>
      </c>
      <c r="B154" s="19" t="str">
        <f>'Form Responses 1'!D:D</f>
        <v/>
      </c>
      <c r="C154" s="19" t="str">
        <f>'Form Responses 1'!E:E</f>
        <v/>
      </c>
      <c r="D154" s="19" t="str">
        <f>'Form Responses 1'!G:G</f>
        <v/>
      </c>
      <c r="E154" s="23" t="str">
        <f>'Form Responses 1'!H:H</f>
        <v/>
      </c>
      <c r="F154" s="19" t="str">
        <f>'Form Responses 1'!I:I</f>
        <v/>
      </c>
      <c r="G154" s="24" t="str">
        <f>'Form Responses 1'!J:J</f>
        <v/>
      </c>
      <c r="H154" s="25" t="str">
        <f>'Form Responses 1'!K:K</f>
        <v/>
      </c>
      <c r="I154" s="26" t="str">
        <f>'Form Responses 1'!L:L</f>
        <v/>
      </c>
      <c r="J154" s="19" t="str">
        <f>'Form Responses 1'!F:F</f>
        <v/>
      </c>
      <c r="K154" s="23" t="str">
        <f t="shared" si="1"/>
        <v/>
      </c>
      <c r="L154" s="23">
        <f t="shared" si="2"/>
        <v>0</v>
      </c>
      <c r="M154" s="27" t="str">
        <f t="array" ref="M154">if(H154&lt;&gt;"",LEFT(H154,2),"")</f>
        <v/>
      </c>
      <c r="N154" s="27" t="str">
        <f t="array" ref="N154">if(H154&lt;&gt;"",RIGHT(LEFT(H154,5),2),"")</f>
        <v/>
      </c>
      <c r="O154" s="27" t="str">
        <f t="array" ref="O154">if(H154&lt;&gt;"",RIGHT(H154,4),"")</f>
        <v/>
      </c>
      <c r="P154" s="28" t="str">
        <f t="array" ref="P154">if(G154&lt;&gt;"",row(G154)-1,"")</f>
        <v/>
      </c>
      <c r="Q154" s="19" t="str">
        <f t="shared" si="3"/>
        <v>-</v>
      </c>
    </row>
    <row r="155">
      <c r="A155" s="19" t="str">
        <f>'Form Responses 1'!C:C</f>
        <v/>
      </c>
      <c r="B155" s="19" t="str">
        <f>'Form Responses 1'!D:D</f>
        <v/>
      </c>
      <c r="C155" s="19" t="str">
        <f>'Form Responses 1'!E:E</f>
        <v/>
      </c>
      <c r="D155" s="19" t="str">
        <f>'Form Responses 1'!G:G</f>
        <v/>
      </c>
      <c r="E155" s="23" t="str">
        <f>'Form Responses 1'!H:H</f>
        <v/>
      </c>
      <c r="F155" s="19" t="str">
        <f>'Form Responses 1'!I:I</f>
        <v/>
      </c>
      <c r="G155" s="24" t="str">
        <f>'Form Responses 1'!J:J</f>
        <v/>
      </c>
      <c r="H155" s="25" t="str">
        <f>'Form Responses 1'!K:K</f>
        <v/>
      </c>
      <c r="I155" s="26" t="str">
        <f>'Form Responses 1'!L:L</f>
        <v/>
      </c>
      <c r="J155" s="19" t="str">
        <f>'Form Responses 1'!F:F</f>
        <v/>
      </c>
      <c r="K155" s="23" t="str">
        <f t="shared" si="1"/>
        <v/>
      </c>
      <c r="L155" s="23">
        <f t="shared" si="2"/>
        <v>0</v>
      </c>
      <c r="M155" s="27" t="str">
        <f t="array" ref="M155">if(H155&lt;&gt;"",LEFT(H155,2),"")</f>
        <v/>
      </c>
      <c r="N155" s="27" t="str">
        <f t="array" ref="N155">if(H155&lt;&gt;"",RIGHT(LEFT(H155,5),2),"")</f>
        <v/>
      </c>
      <c r="O155" s="27" t="str">
        <f t="array" ref="O155">if(H155&lt;&gt;"",RIGHT(H155,4),"")</f>
        <v/>
      </c>
      <c r="P155" s="28" t="str">
        <f t="array" ref="P155">if(G155&lt;&gt;"",row(G155)-1,"")</f>
        <v/>
      </c>
      <c r="Q155" s="19" t="str">
        <f t="shared" si="3"/>
        <v>-</v>
      </c>
    </row>
    <row r="156">
      <c r="A156" s="19" t="str">
        <f>'Form Responses 1'!C:C</f>
        <v/>
      </c>
      <c r="B156" s="19" t="str">
        <f>'Form Responses 1'!D:D</f>
        <v/>
      </c>
      <c r="C156" s="19" t="str">
        <f>'Form Responses 1'!E:E</f>
        <v/>
      </c>
      <c r="D156" s="19" t="str">
        <f>'Form Responses 1'!G:G</f>
        <v/>
      </c>
      <c r="E156" s="23" t="str">
        <f>'Form Responses 1'!H:H</f>
        <v/>
      </c>
      <c r="F156" s="19" t="str">
        <f>'Form Responses 1'!I:I</f>
        <v/>
      </c>
      <c r="G156" s="24" t="str">
        <f>'Form Responses 1'!J:J</f>
        <v/>
      </c>
      <c r="H156" s="25" t="str">
        <f>'Form Responses 1'!K:K</f>
        <v/>
      </c>
      <c r="I156" s="26" t="str">
        <f>'Form Responses 1'!L:L</f>
        <v/>
      </c>
      <c r="J156" s="19" t="str">
        <f>'Form Responses 1'!F:F</f>
        <v/>
      </c>
      <c r="K156" s="23" t="str">
        <f t="shared" si="1"/>
        <v/>
      </c>
      <c r="L156" s="23">
        <f t="shared" si="2"/>
        <v>0</v>
      </c>
      <c r="M156" s="27" t="str">
        <f t="array" ref="M156">if(H156&lt;&gt;"",LEFT(H156,2),"")</f>
        <v/>
      </c>
      <c r="N156" s="27" t="str">
        <f t="array" ref="N156">if(H156&lt;&gt;"",RIGHT(LEFT(H156,5),2),"")</f>
        <v/>
      </c>
      <c r="O156" s="27" t="str">
        <f t="array" ref="O156">if(H156&lt;&gt;"",RIGHT(H156,4),"")</f>
        <v/>
      </c>
      <c r="P156" s="28" t="str">
        <f t="array" ref="P156">if(G156&lt;&gt;"",row(G156)-1,"")</f>
        <v/>
      </c>
      <c r="Q156" s="19" t="str">
        <f t="shared" si="3"/>
        <v>-</v>
      </c>
    </row>
    <row r="157">
      <c r="A157" s="19" t="str">
        <f>'Form Responses 1'!C:C</f>
        <v/>
      </c>
      <c r="B157" s="19" t="str">
        <f>'Form Responses 1'!D:D</f>
        <v/>
      </c>
      <c r="C157" s="19" t="str">
        <f>'Form Responses 1'!E:E</f>
        <v/>
      </c>
      <c r="D157" s="19" t="str">
        <f>'Form Responses 1'!G:G</f>
        <v/>
      </c>
      <c r="E157" s="23" t="str">
        <f>'Form Responses 1'!H:H</f>
        <v/>
      </c>
      <c r="F157" s="19" t="str">
        <f>'Form Responses 1'!I:I</f>
        <v/>
      </c>
      <c r="G157" s="24" t="str">
        <f>'Form Responses 1'!J:J</f>
        <v/>
      </c>
      <c r="H157" s="25" t="str">
        <f>'Form Responses 1'!K:K</f>
        <v/>
      </c>
      <c r="I157" s="26" t="str">
        <f>'Form Responses 1'!L:L</f>
        <v/>
      </c>
      <c r="J157" s="19" t="str">
        <f>'Form Responses 1'!F:F</f>
        <v/>
      </c>
      <c r="K157" s="23" t="str">
        <f t="shared" si="1"/>
        <v/>
      </c>
      <c r="L157" s="23">
        <f t="shared" si="2"/>
        <v>0</v>
      </c>
      <c r="M157" s="27" t="str">
        <f t="array" ref="M157">if(H157&lt;&gt;"",LEFT(H157,2),"")</f>
        <v/>
      </c>
      <c r="N157" s="27" t="str">
        <f t="array" ref="N157">if(H157&lt;&gt;"",RIGHT(LEFT(H157,5),2),"")</f>
        <v/>
      </c>
      <c r="O157" s="27" t="str">
        <f t="array" ref="O157">if(H157&lt;&gt;"",RIGHT(H157,4),"")</f>
        <v/>
      </c>
      <c r="P157" s="28" t="str">
        <f t="array" ref="P157">if(G157&lt;&gt;"",row(G157)-1,"")</f>
        <v/>
      </c>
      <c r="Q157" s="19" t="str">
        <f t="shared" si="3"/>
        <v>-</v>
      </c>
    </row>
    <row r="158">
      <c r="A158" s="19" t="str">
        <f>'Form Responses 1'!C:C</f>
        <v/>
      </c>
      <c r="B158" s="19" t="str">
        <f>'Form Responses 1'!D:D</f>
        <v/>
      </c>
      <c r="C158" s="19" t="str">
        <f>'Form Responses 1'!E:E</f>
        <v/>
      </c>
      <c r="D158" s="19" t="str">
        <f>'Form Responses 1'!G:G</f>
        <v/>
      </c>
      <c r="E158" s="23" t="str">
        <f>'Form Responses 1'!H:H</f>
        <v/>
      </c>
      <c r="F158" s="19" t="str">
        <f>'Form Responses 1'!I:I</f>
        <v/>
      </c>
      <c r="G158" s="24" t="str">
        <f>'Form Responses 1'!J:J</f>
        <v/>
      </c>
      <c r="H158" s="25" t="str">
        <f>'Form Responses 1'!K:K</f>
        <v/>
      </c>
      <c r="I158" s="26" t="str">
        <f>'Form Responses 1'!L:L</f>
        <v/>
      </c>
      <c r="J158" s="19" t="str">
        <f>'Form Responses 1'!F:F</f>
        <v/>
      </c>
      <c r="K158" s="23" t="str">
        <f t="shared" si="1"/>
        <v/>
      </c>
      <c r="L158" s="23">
        <f t="shared" si="2"/>
        <v>0</v>
      </c>
      <c r="M158" s="27" t="str">
        <f t="array" ref="M158">if(H158&lt;&gt;"",LEFT(H158,2),"")</f>
        <v/>
      </c>
      <c r="N158" s="27" t="str">
        <f t="array" ref="N158">if(H158&lt;&gt;"",RIGHT(LEFT(H158,5),2),"")</f>
        <v/>
      </c>
      <c r="O158" s="27" t="str">
        <f t="array" ref="O158">if(H158&lt;&gt;"",RIGHT(H158,4),"")</f>
        <v/>
      </c>
      <c r="P158" s="28" t="str">
        <f t="array" ref="P158">if(G158&lt;&gt;"",row(G158)-1,"")</f>
        <v/>
      </c>
      <c r="Q158" s="19" t="str">
        <f t="shared" si="3"/>
        <v>-</v>
      </c>
    </row>
    <row r="159">
      <c r="A159" s="19" t="str">
        <f>'Form Responses 1'!C:C</f>
        <v/>
      </c>
      <c r="B159" s="19" t="str">
        <f>'Form Responses 1'!D:D</f>
        <v/>
      </c>
      <c r="C159" s="19" t="str">
        <f>'Form Responses 1'!E:E</f>
        <v/>
      </c>
      <c r="D159" s="19" t="str">
        <f>'Form Responses 1'!G:G</f>
        <v/>
      </c>
      <c r="E159" s="23" t="str">
        <f>'Form Responses 1'!H:H</f>
        <v/>
      </c>
      <c r="F159" s="19" t="str">
        <f>'Form Responses 1'!I:I</f>
        <v/>
      </c>
      <c r="G159" s="24" t="str">
        <f>'Form Responses 1'!J:J</f>
        <v/>
      </c>
      <c r="H159" s="25" t="str">
        <f>'Form Responses 1'!K:K</f>
        <v/>
      </c>
      <c r="I159" s="26" t="str">
        <f>'Form Responses 1'!L:L</f>
        <v/>
      </c>
      <c r="J159" s="19" t="str">
        <f>'Form Responses 1'!F:F</f>
        <v/>
      </c>
      <c r="K159" s="23" t="str">
        <f t="shared" si="1"/>
        <v/>
      </c>
      <c r="L159" s="23">
        <f t="shared" si="2"/>
        <v>0</v>
      </c>
      <c r="M159" s="27" t="str">
        <f t="array" ref="M159">if(H159&lt;&gt;"",LEFT(H159,2),"")</f>
        <v/>
      </c>
      <c r="N159" s="27" t="str">
        <f t="array" ref="N159">if(H159&lt;&gt;"",RIGHT(LEFT(H159,5),2),"")</f>
        <v/>
      </c>
      <c r="O159" s="27" t="str">
        <f t="array" ref="O159">if(H159&lt;&gt;"",RIGHT(H159,4),"")</f>
        <v/>
      </c>
      <c r="P159" s="28" t="str">
        <f t="array" ref="P159">if(G159&lt;&gt;"",row(G159)-1,"")</f>
        <v/>
      </c>
      <c r="Q159" s="19" t="str">
        <f t="shared" si="3"/>
        <v>-</v>
      </c>
    </row>
    <row r="160">
      <c r="A160" s="19" t="str">
        <f>'Form Responses 1'!C:C</f>
        <v/>
      </c>
      <c r="B160" s="19" t="str">
        <f>'Form Responses 1'!D:D</f>
        <v/>
      </c>
      <c r="C160" s="19" t="str">
        <f>'Form Responses 1'!E:E</f>
        <v/>
      </c>
      <c r="D160" s="19" t="str">
        <f>'Form Responses 1'!G:G</f>
        <v/>
      </c>
      <c r="E160" s="23" t="str">
        <f>'Form Responses 1'!H:H</f>
        <v/>
      </c>
      <c r="F160" s="19" t="str">
        <f>'Form Responses 1'!I:I</f>
        <v/>
      </c>
      <c r="G160" s="24" t="str">
        <f>'Form Responses 1'!J:J</f>
        <v/>
      </c>
      <c r="H160" s="25" t="str">
        <f>'Form Responses 1'!K:K</f>
        <v/>
      </c>
      <c r="I160" s="26" t="str">
        <f>'Form Responses 1'!L:L</f>
        <v/>
      </c>
      <c r="J160" s="19" t="str">
        <f>'Form Responses 1'!F:F</f>
        <v/>
      </c>
      <c r="K160" s="23" t="str">
        <f t="shared" si="1"/>
        <v/>
      </c>
      <c r="L160" s="23">
        <f t="shared" si="2"/>
        <v>0</v>
      </c>
      <c r="M160" s="27" t="str">
        <f t="array" ref="M160">if(H160&lt;&gt;"",LEFT(H160,2),"")</f>
        <v/>
      </c>
      <c r="N160" s="27" t="str">
        <f t="array" ref="N160">if(H160&lt;&gt;"",RIGHT(LEFT(H160,5),2),"")</f>
        <v/>
      </c>
      <c r="O160" s="27" t="str">
        <f t="array" ref="O160">if(H160&lt;&gt;"",RIGHT(H160,4),"")</f>
        <v/>
      </c>
      <c r="P160" s="28" t="str">
        <f t="array" ref="P160">if(G160&lt;&gt;"",row(G160)-1,"")</f>
        <v/>
      </c>
      <c r="Q160" s="19" t="str">
        <f t="shared" si="3"/>
        <v>-</v>
      </c>
    </row>
    <row r="161">
      <c r="A161" s="19" t="str">
        <f>'Form Responses 1'!C:C</f>
        <v/>
      </c>
      <c r="B161" s="19" t="str">
        <f>'Form Responses 1'!D:D</f>
        <v/>
      </c>
      <c r="C161" s="19" t="str">
        <f>'Form Responses 1'!E:E</f>
        <v/>
      </c>
      <c r="D161" s="19" t="str">
        <f>'Form Responses 1'!G:G</f>
        <v/>
      </c>
      <c r="E161" s="23" t="str">
        <f>'Form Responses 1'!H:H</f>
        <v/>
      </c>
      <c r="F161" s="19" t="str">
        <f>'Form Responses 1'!I:I</f>
        <v/>
      </c>
      <c r="G161" s="24" t="str">
        <f>'Form Responses 1'!J:J</f>
        <v/>
      </c>
      <c r="H161" s="25" t="str">
        <f>'Form Responses 1'!K:K</f>
        <v/>
      </c>
      <c r="I161" s="26" t="str">
        <f>'Form Responses 1'!L:L</f>
        <v/>
      </c>
      <c r="J161" s="19" t="str">
        <f>'Form Responses 1'!F:F</f>
        <v/>
      </c>
      <c r="K161" s="23" t="str">
        <f t="shared" si="1"/>
        <v/>
      </c>
      <c r="L161" s="23">
        <f t="shared" si="2"/>
        <v>0</v>
      </c>
      <c r="M161" s="27" t="str">
        <f t="array" ref="M161">if(H161&lt;&gt;"",LEFT(H161,2),"")</f>
        <v/>
      </c>
      <c r="N161" s="27" t="str">
        <f t="array" ref="N161">if(H161&lt;&gt;"",RIGHT(LEFT(H161,5),2),"")</f>
        <v/>
      </c>
      <c r="O161" s="27" t="str">
        <f t="array" ref="O161">if(H161&lt;&gt;"",RIGHT(H161,4),"")</f>
        <v/>
      </c>
      <c r="P161" s="28" t="str">
        <f t="array" ref="P161">if(G161&lt;&gt;"",row(G161)-1,"")</f>
        <v/>
      </c>
      <c r="Q161" s="19" t="str">
        <f t="shared" si="3"/>
        <v>-</v>
      </c>
    </row>
    <row r="162">
      <c r="A162" s="19" t="str">
        <f>'Form Responses 1'!C:C</f>
        <v/>
      </c>
      <c r="B162" s="19" t="str">
        <f>'Form Responses 1'!D:D</f>
        <v/>
      </c>
      <c r="C162" s="19" t="str">
        <f>'Form Responses 1'!E:E</f>
        <v/>
      </c>
      <c r="D162" s="19" t="str">
        <f>'Form Responses 1'!G:G</f>
        <v/>
      </c>
      <c r="E162" s="23" t="str">
        <f>'Form Responses 1'!H:H</f>
        <v/>
      </c>
      <c r="F162" s="19" t="str">
        <f>'Form Responses 1'!I:I</f>
        <v/>
      </c>
      <c r="G162" s="24" t="str">
        <f>'Form Responses 1'!J:J</f>
        <v/>
      </c>
      <c r="H162" s="25" t="str">
        <f>'Form Responses 1'!K:K</f>
        <v/>
      </c>
      <c r="I162" s="26" t="str">
        <f>'Form Responses 1'!L:L</f>
        <v/>
      </c>
      <c r="J162" s="19" t="str">
        <f>'Form Responses 1'!F:F</f>
        <v/>
      </c>
      <c r="K162" s="23" t="str">
        <f t="shared" si="1"/>
        <v/>
      </c>
      <c r="L162" s="23">
        <f t="shared" si="2"/>
        <v>0</v>
      </c>
      <c r="M162" s="27" t="str">
        <f t="array" ref="M162">if(H162&lt;&gt;"",LEFT(H162,2),"")</f>
        <v/>
      </c>
      <c r="N162" s="27" t="str">
        <f t="array" ref="N162">if(H162&lt;&gt;"",RIGHT(LEFT(H162,5),2),"")</f>
        <v/>
      </c>
      <c r="O162" s="27" t="str">
        <f t="array" ref="O162">if(H162&lt;&gt;"",RIGHT(H162,4),"")</f>
        <v/>
      </c>
      <c r="P162" s="28" t="str">
        <f t="array" ref="P162">if(G162&lt;&gt;"",row(G162)-1,"")</f>
        <v/>
      </c>
      <c r="Q162" s="19" t="str">
        <f t="shared" si="3"/>
        <v>-</v>
      </c>
    </row>
    <row r="163">
      <c r="A163" s="19" t="str">
        <f>'Form Responses 1'!C:C</f>
        <v/>
      </c>
      <c r="B163" s="19" t="str">
        <f>'Form Responses 1'!D:D</f>
        <v/>
      </c>
      <c r="C163" s="19" t="str">
        <f>'Form Responses 1'!E:E</f>
        <v/>
      </c>
      <c r="D163" s="19" t="str">
        <f>'Form Responses 1'!G:G</f>
        <v/>
      </c>
      <c r="E163" s="23" t="str">
        <f>'Form Responses 1'!H:H</f>
        <v/>
      </c>
      <c r="F163" s="19" t="str">
        <f>'Form Responses 1'!I:I</f>
        <v/>
      </c>
      <c r="G163" s="24" t="str">
        <f>'Form Responses 1'!J:J</f>
        <v/>
      </c>
      <c r="H163" s="25" t="str">
        <f>'Form Responses 1'!K:K</f>
        <v/>
      </c>
      <c r="I163" s="26" t="str">
        <f>'Form Responses 1'!L:L</f>
        <v/>
      </c>
      <c r="J163" s="19" t="str">
        <f>'Form Responses 1'!F:F</f>
        <v/>
      </c>
      <c r="K163" s="23" t="str">
        <f t="shared" si="1"/>
        <v/>
      </c>
      <c r="L163" s="23">
        <f t="shared" si="2"/>
        <v>0</v>
      </c>
      <c r="M163" s="27" t="str">
        <f t="array" ref="M163">if(H163&lt;&gt;"",LEFT(H163,2),"")</f>
        <v/>
      </c>
      <c r="N163" s="27" t="str">
        <f t="array" ref="N163">if(H163&lt;&gt;"",RIGHT(LEFT(H163,5),2),"")</f>
        <v/>
      </c>
      <c r="O163" s="27" t="str">
        <f t="array" ref="O163">if(H163&lt;&gt;"",RIGHT(H163,4),"")</f>
        <v/>
      </c>
      <c r="P163" s="28" t="str">
        <f t="array" ref="P163">if(G163&lt;&gt;"",row(G163)-1,"")</f>
        <v/>
      </c>
      <c r="Q163" s="19" t="str">
        <f t="shared" si="3"/>
        <v>-</v>
      </c>
    </row>
    <row r="164">
      <c r="A164" s="19" t="str">
        <f>'Form Responses 1'!C:C</f>
        <v/>
      </c>
      <c r="B164" s="19" t="str">
        <f>'Form Responses 1'!D:D</f>
        <v/>
      </c>
      <c r="C164" s="19" t="str">
        <f>'Form Responses 1'!E:E</f>
        <v/>
      </c>
      <c r="D164" s="19" t="str">
        <f>'Form Responses 1'!G:G</f>
        <v/>
      </c>
      <c r="E164" s="23" t="str">
        <f>'Form Responses 1'!H:H</f>
        <v/>
      </c>
      <c r="F164" s="19" t="str">
        <f>'Form Responses 1'!I:I</f>
        <v/>
      </c>
      <c r="G164" s="24" t="str">
        <f>'Form Responses 1'!J:J</f>
        <v/>
      </c>
      <c r="H164" s="25" t="str">
        <f>'Form Responses 1'!K:K</f>
        <v/>
      </c>
      <c r="I164" s="26" t="str">
        <f>'Form Responses 1'!L:L</f>
        <v/>
      </c>
      <c r="J164" s="19" t="str">
        <f>'Form Responses 1'!F:F</f>
        <v/>
      </c>
      <c r="K164" s="23" t="str">
        <f t="shared" si="1"/>
        <v/>
      </c>
      <c r="L164" s="23">
        <f t="shared" si="2"/>
        <v>0</v>
      </c>
      <c r="M164" s="27" t="str">
        <f t="array" ref="M164">if(H164&lt;&gt;"",LEFT(H164,2),"")</f>
        <v/>
      </c>
      <c r="N164" s="27" t="str">
        <f t="array" ref="N164">if(H164&lt;&gt;"",RIGHT(LEFT(H164,5),2),"")</f>
        <v/>
      </c>
      <c r="O164" s="27" t="str">
        <f t="array" ref="O164">if(H164&lt;&gt;"",RIGHT(H164,4),"")</f>
        <v/>
      </c>
      <c r="P164" s="28" t="str">
        <f t="array" ref="P164">if(G164&lt;&gt;"",row(G164)-1,"")</f>
        <v/>
      </c>
      <c r="Q164" s="19" t="str">
        <f t="shared" si="3"/>
        <v>-</v>
      </c>
    </row>
    <row r="165">
      <c r="A165" s="19" t="str">
        <f>'Form Responses 1'!C:C</f>
        <v/>
      </c>
      <c r="B165" s="19" t="str">
        <f>'Form Responses 1'!D:D</f>
        <v/>
      </c>
      <c r="C165" s="19" t="str">
        <f>'Form Responses 1'!E:E</f>
        <v/>
      </c>
      <c r="D165" s="19" t="str">
        <f>'Form Responses 1'!G:G</f>
        <v/>
      </c>
      <c r="E165" s="23" t="str">
        <f>'Form Responses 1'!H:H</f>
        <v/>
      </c>
      <c r="F165" s="19" t="str">
        <f>'Form Responses 1'!I:I</f>
        <v/>
      </c>
      <c r="G165" s="24" t="str">
        <f>'Form Responses 1'!J:J</f>
        <v/>
      </c>
      <c r="H165" s="25" t="str">
        <f>'Form Responses 1'!K:K</f>
        <v/>
      </c>
      <c r="I165" s="26" t="str">
        <f>'Form Responses 1'!L:L</f>
        <v/>
      </c>
      <c r="J165" s="19" t="str">
        <f>'Form Responses 1'!F:F</f>
        <v/>
      </c>
      <c r="K165" s="23" t="str">
        <f t="shared" si="1"/>
        <v/>
      </c>
      <c r="L165" s="23">
        <f t="shared" si="2"/>
        <v>0</v>
      </c>
      <c r="M165" s="27" t="str">
        <f t="array" ref="M165">if(H165&lt;&gt;"",LEFT(H165,2),"")</f>
        <v/>
      </c>
      <c r="N165" s="27" t="str">
        <f t="array" ref="N165">if(H165&lt;&gt;"",RIGHT(LEFT(H165,5),2),"")</f>
        <v/>
      </c>
      <c r="O165" s="27" t="str">
        <f t="array" ref="O165">if(H165&lt;&gt;"",RIGHT(H165,4),"")</f>
        <v/>
      </c>
      <c r="P165" s="28" t="str">
        <f t="array" ref="P165">if(G165&lt;&gt;"",row(G165)-1,"")</f>
        <v/>
      </c>
      <c r="Q165" s="19" t="str">
        <f t="shared" si="3"/>
        <v>-</v>
      </c>
    </row>
    <row r="166">
      <c r="A166" s="19" t="str">
        <f>'Form Responses 1'!C:C</f>
        <v/>
      </c>
      <c r="B166" s="19" t="str">
        <f>'Form Responses 1'!D:D</f>
        <v/>
      </c>
      <c r="C166" s="19" t="str">
        <f>'Form Responses 1'!E:E</f>
        <v/>
      </c>
      <c r="D166" s="19" t="str">
        <f>'Form Responses 1'!G:G</f>
        <v/>
      </c>
      <c r="E166" s="23" t="str">
        <f>'Form Responses 1'!H:H</f>
        <v/>
      </c>
      <c r="F166" s="19" t="str">
        <f>'Form Responses 1'!I:I</f>
        <v/>
      </c>
      <c r="G166" s="24" t="str">
        <f>'Form Responses 1'!J:J</f>
        <v/>
      </c>
      <c r="H166" s="25" t="str">
        <f>'Form Responses 1'!K:K</f>
        <v/>
      </c>
      <c r="I166" s="26" t="str">
        <f>'Form Responses 1'!L:L</f>
        <v/>
      </c>
      <c r="J166" s="19" t="str">
        <f>'Form Responses 1'!F:F</f>
        <v/>
      </c>
      <c r="K166" s="23" t="str">
        <f t="shared" si="1"/>
        <v/>
      </c>
      <c r="L166" s="23">
        <f t="shared" si="2"/>
        <v>0</v>
      </c>
      <c r="M166" s="27" t="str">
        <f t="array" ref="M166">if(H166&lt;&gt;"",LEFT(H166,2),"")</f>
        <v/>
      </c>
      <c r="N166" s="27" t="str">
        <f t="array" ref="N166">if(H166&lt;&gt;"",RIGHT(LEFT(H166,5),2),"")</f>
        <v/>
      </c>
      <c r="O166" s="27" t="str">
        <f t="array" ref="O166">if(H166&lt;&gt;"",RIGHT(H166,4),"")</f>
        <v/>
      </c>
      <c r="P166" s="28" t="str">
        <f t="array" ref="P166">if(G166&lt;&gt;"",row(G166)-1,"")</f>
        <v/>
      </c>
      <c r="Q166" s="19" t="str">
        <f t="shared" si="3"/>
        <v>-</v>
      </c>
    </row>
    <row r="167">
      <c r="A167" s="19" t="str">
        <f>'Form Responses 1'!C:C</f>
        <v/>
      </c>
      <c r="B167" s="19" t="str">
        <f>'Form Responses 1'!D:D</f>
        <v/>
      </c>
      <c r="C167" s="19" t="str">
        <f>'Form Responses 1'!E:E</f>
        <v/>
      </c>
      <c r="D167" s="19" t="str">
        <f>'Form Responses 1'!G:G</f>
        <v/>
      </c>
      <c r="E167" s="23" t="str">
        <f>'Form Responses 1'!H:H</f>
        <v/>
      </c>
      <c r="F167" s="19" t="str">
        <f>'Form Responses 1'!I:I</f>
        <v/>
      </c>
      <c r="G167" s="24" t="str">
        <f>'Form Responses 1'!J:J</f>
        <v/>
      </c>
      <c r="H167" s="25" t="str">
        <f>'Form Responses 1'!K:K</f>
        <v/>
      </c>
      <c r="I167" s="26" t="str">
        <f>'Form Responses 1'!L:L</f>
        <v/>
      </c>
      <c r="J167" s="19" t="str">
        <f>'Form Responses 1'!F:F</f>
        <v/>
      </c>
      <c r="K167" s="23" t="str">
        <f t="shared" si="1"/>
        <v/>
      </c>
      <c r="L167" s="23">
        <f t="shared" si="2"/>
        <v>0</v>
      </c>
      <c r="M167" s="27" t="str">
        <f t="array" ref="M167">if(H167&lt;&gt;"",LEFT(H167,2),"")</f>
        <v/>
      </c>
      <c r="N167" s="27" t="str">
        <f t="array" ref="N167">if(H167&lt;&gt;"",RIGHT(LEFT(H167,5),2),"")</f>
        <v/>
      </c>
      <c r="O167" s="27" t="str">
        <f t="array" ref="O167">if(H167&lt;&gt;"",RIGHT(H167,4),"")</f>
        <v/>
      </c>
      <c r="P167" s="28" t="str">
        <f t="array" ref="P167">if(G167&lt;&gt;"",row(G167)-1,"")</f>
        <v/>
      </c>
      <c r="Q167" s="19" t="str">
        <f t="shared" si="3"/>
        <v>-</v>
      </c>
    </row>
    <row r="168">
      <c r="A168" s="19" t="str">
        <f>'Form Responses 1'!C:C</f>
        <v/>
      </c>
      <c r="B168" s="19" t="str">
        <f>'Form Responses 1'!D:D</f>
        <v/>
      </c>
      <c r="C168" s="19" t="str">
        <f>'Form Responses 1'!E:E</f>
        <v/>
      </c>
      <c r="D168" s="19" t="str">
        <f>'Form Responses 1'!G:G</f>
        <v/>
      </c>
      <c r="E168" s="23" t="str">
        <f>'Form Responses 1'!H:H</f>
        <v/>
      </c>
      <c r="F168" s="19" t="str">
        <f>'Form Responses 1'!I:I</f>
        <v/>
      </c>
      <c r="G168" s="24" t="str">
        <f>'Form Responses 1'!J:J</f>
        <v/>
      </c>
      <c r="H168" s="25" t="str">
        <f>'Form Responses 1'!K:K</f>
        <v/>
      </c>
      <c r="I168" s="26" t="str">
        <f>'Form Responses 1'!L:L</f>
        <v/>
      </c>
      <c r="J168" s="19" t="str">
        <f>'Form Responses 1'!F:F</f>
        <v/>
      </c>
      <c r="K168" s="23" t="str">
        <f t="shared" si="1"/>
        <v/>
      </c>
      <c r="L168" s="23">
        <f t="shared" si="2"/>
        <v>0</v>
      </c>
      <c r="M168" s="27" t="str">
        <f t="array" ref="M168">if(H168&lt;&gt;"",LEFT(H168,2),"")</f>
        <v/>
      </c>
      <c r="N168" s="27" t="str">
        <f t="array" ref="N168">if(H168&lt;&gt;"",RIGHT(LEFT(H168,5),2),"")</f>
        <v/>
      </c>
      <c r="O168" s="27" t="str">
        <f t="array" ref="O168">if(H168&lt;&gt;"",RIGHT(H168,4),"")</f>
        <v/>
      </c>
      <c r="P168" s="28" t="str">
        <f t="array" ref="P168">if(G168&lt;&gt;"",row(G168)-1,"")</f>
        <v/>
      </c>
      <c r="Q168" s="19" t="str">
        <f t="shared" si="3"/>
        <v>-</v>
      </c>
    </row>
    <row r="169">
      <c r="A169" s="19" t="str">
        <f>'Form Responses 1'!C:C</f>
        <v/>
      </c>
      <c r="B169" s="19" t="str">
        <f>'Form Responses 1'!D:D</f>
        <v/>
      </c>
      <c r="C169" s="19" t="str">
        <f>'Form Responses 1'!E:E</f>
        <v/>
      </c>
      <c r="D169" s="19" t="str">
        <f>'Form Responses 1'!G:G</f>
        <v/>
      </c>
      <c r="E169" s="23" t="str">
        <f>'Form Responses 1'!H:H</f>
        <v/>
      </c>
      <c r="F169" s="19" t="str">
        <f>'Form Responses 1'!I:I</f>
        <v/>
      </c>
      <c r="G169" s="24" t="str">
        <f>'Form Responses 1'!J:J</f>
        <v/>
      </c>
      <c r="H169" s="25" t="str">
        <f>'Form Responses 1'!K:K</f>
        <v/>
      </c>
      <c r="I169" s="26" t="str">
        <f>'Form Responses 1'!L:L</f>
        <v/>
      </c>
      <c r="J169" s="19" t="str">
        <f>'Form Responses 1'!F:F</f>
        <v/>
      </c>
      <c r="K169" s="23" t="str">
        <f t="shared" si="1"/>
        <v/>
      </c>
      <c r="L169" s="23">
        <f t="shared" si="2"/>
        <v>0</v>
      </c>
      <c r="M169" s="27" t="str">
        <f t="array" ref="M169">if(H169&lt;&gt;"",LEFT(H169,2),"")</f>
        <v/>
      </c>
      <c r="N169" s="27" t="str">
        <f t="array" ref="N169">if(H169&lt;&gt;"",RIGHT(LEFT(H169,5),2),"")</f>
        <v/>
      </c>
      <c r="O169" s="27" t="str">
        <f t="array" ref="O169">if(H169&lt;&gt;"",RIGHT(H169,4),"")</f>
        <v/>
      </c>
      <c r="P169" s="28" t="str">
        <f t="array" ref="P169">if(G169&lt;&gt;"",row(G169)-1,"")</f>
        <v/>
      </c>
      <c r="Q169" s="19" t="str">
        <f t="shared" si="3"/>
        <v>-</v>
      </c>
    </row>
    <row r="170">
      <c r="A170" s="19" t="str">
        <f>'Form Responses 1'!C:C</f>
        <v/>
      </c>
      <c r="B170" s="19" t="str">
        <f>'Form Responses 1'!D:D</f>
        <v/>
      </c>
      <c r="C170" s="19" t="str">
        <f>'Form Responses 1'!E:E</f>
        <v/>
      </c>
      <c r="D170" s="19" t="str">
        <f>'Form Responses 1'!G:G</f>
        <v/>
      </c>
      <c r="E170" s="23" t="str">
        <f>'Form Responses 1'!H:H</f>
        <v/>
      </c>
      <c r="F170" s="19" t="str">
        <f>'Form Responses 1'!I:I</f>
        <v/>
      </c>
      <c r="G170" s="24" t="str">
        <f>'Form Responses 1'!J:J</f>
        <v/>
      </c>
      <c r="H170" s="25" t="str">
        <f>'Form Responses 1'!K:K</f>
        <v/>
      </c>
      <c r="I170" s="26" t="str">
        <f>'Form Responses 1'!L:L</f>
        <v/>
      </c>
      <c r="J170" s="19" t="str">
        <f>'Form Responses 1'!F:F</f>
        <v/>
      </c>
      <c r="K170" s="23" t="str">
        <f t="shared" si="1"/>
        <v/>
      </c>
      <c r="L170" s="23">
        <f t="shared" si="2"/>
        <v>0</v>
      </c>
      <c r="M170" s="27" t="str">
        <f t="array" ref="M170">if(H170&lt;&gt;"",LEFT(H170,2),"")</f>
        <v/>
      </c>
      <c r="N170" s="27" t="str">
        <f t="array" ref="N170">if(H170&lt;&gt;"",RIGHT(LEFT(H170,5),2),"")</f>
        <v/>
      </c>
      <c r="O170" s="27" t="str">
        <f t="array" ref="O170">if(H170&lt;&gt;"",RIGHT(H170,4),"")</f>
        <v/>
      </c>
      <c r="P170" s="28" t="str">
        <f t="array" ref="P170">if(G170&lt;&gt;"",row(G170)-1,"")</f>
        <v/>
      </c>
      <c r="Q170" s="19" t="str">
        <f t="shared" si="3"/>
        <v>-</v>
      </c>
    </row>
    <row r="171">
      <c r="A171" s="19" t="str">
        <f>'Form Responses 1'!C:C</f>
        <v/>
      </c>
      <c r="B171" s="19" t="str">
        <f>'Form Responses 1'!D:D</f>
        <v/>
      </c>
      <c r="C171" s="19" t="str">
        <f>'Form Responses 1'!E:E</f>
        <v/>
      </c>
      <c r="D171" s="19" t="str">
        <f>'Form Responses 1'!G:G</f>
        <v/>
      </c>
      <c r="E171" s="23" t="str">
        <f>'Form Responses 1'!H:H</f>
        <v/>
      </c>
      <c r="F171" s="19" t="str">
        <f>'Form Responses 1'!I:I</f>
        <v/>
      </c>
      <c r="G171" s="24" t="str">
        <f>'Form Responses 1'!J:J</f>
        <v/>
      </c>
      <c r="H171" s="25" t="str">
        <f>'Form Responses 1'!K:K</f>
        <v/>
      </c>
      <c r="I171" s="26" t="str">
        <f>'Form Responses 1'!L:L</f>
        <v/>
      </c>
      <c r="J171" s="19" t="str">
        <f>'Form Responses 1'!F:F</f>
        <v/>
      </c>
      <c r="K171" s="23" t="str">
        <f t="shared" si="1"/>
        <v/>
      </c>
      <c r="L171" s="23">
        <f t="shared" si="2"/>
        <v>0</v>
      </c>
      <c r="M171" s="27" t="str">
        <f t="array" ref="M171">if(H171&lt;&gt;"",LEFT(H171,2),"")</f>
        <v/>
      </c>
      <c r="N171" s="27" t="str">
        <f t="array" ref="N171">if(H171&lt;&gt;"",RIGHT(LEFT(H171,5),2),"")</f>
        <v/>
      </c>
      <c r="O171" s="27" t="str">
        <f t="array" ref="O171">if(H171&lt;&gt;"",RIGHT(H171,4),"")</f>
        <v/>
      </c>
      <c r="P171" s="28" t="str">
        <f t="array" ref="P171">if(G171&lt;&gt;"",row(G171)-1,"")</f>
        <v/>
      </c>
      <c r="Q171" s="19" t="str">
        <f t="shared" si="3"/>
        <v>-</v>
      </c>
    </row>
    <row r="172">
      <c r="A172" s="19" t="str">
        <f>'Form Responses 1'!C:C</f>
        <v/>
      </c>
      <c r="B172" s="19" t="str">
        <f>'Form Responses 1'!D:D</f>
        <v/>
      </c>
      <c r="C172" s="19" t="str">
        <f>'Form Responses 1'!E:E</f>
        <v/>
      </c>
      <c r="D172" s="19" t="str">
        <f>'Form Responses 1'!G:G</f>
        <v/>
      </c>
      <c r="E172" s="23" t="str">
        <f>'Form Responses 1'!H:H</f>
        <v/>
      </c>
      <c r="F172" s="19" t="str">
        <f>'Form Responses 1'!I:I</f>
        <v/>
      </c>
      <c r="G172" s="24" t="str">
        <f>'Form Responses 1'!J:J</f>
        <v/>
      </c>
      <c r="H172" s="25" t="str">
        <f>'Form Responses 1'!K:K</f>
        <v/>
      </c>
      <c r="I172" s="26" t="str">
        <f>'Form Responses 1'!L:L</f>
        <v/>
      </c>
      <c r="J172" s="19" t="str">
        <f>'Form Responses 1'!F:F</f>
        <v/>
      </c>
      <c r="K172" s="23" t="str">
        <f t="shared" si="1"/>
        <v/>
      </c>
      <c r="L172" s="23">
        <f t="shared" si="2"/>
        <v>0</v>
      </c>
      <c r="M172" s="27" t="str">
        <f t="array" ref="M172">if(H172&lt;&gt;"",LEFT(H172,2),"")</f>
        <v/>
      </c>
      <c r="N172" s="27" t="str">
        <f t="array" ref="N172">if(H172&lt;&gt;"",RIGHT(LEFT(H172,5),2),"")</f>
        <v/>
      </c>
      <c r="O172" s="27" t="str">
        <f t="array" ref="O172">if(H172&lt;&gt;"",RIGHT(H172,4),"")</f>
        <v/>
      </c>
      <c r="P172" s="28" t="str">
        <f t="array" ref="P172">if(G172&lt;&gt;"",row(G172)-1,"")</f>
        <v/>
      </c>
      <c r="Q172" s="19" t="str">
        <f t="shared" si="3"/>
        <v>-</v>
      </c>
    </row>
    <row r="173">
      <c r="A173" s="19" t="str">
        <f>'Form Responses 1'!C:C</f>
        <v/>
      </c>
      <c r="B173" s="19" t="str">
        <f>'Form Responses 1'!D:D</f>
        <v/>
      </c>
      <c r="C173" s="19" t="str">
        <f>'Form Responses 1'!E:E</f>
        <v/>
      </c>
      <c r="D173" s="19" t="str">
        <f>'Form Responses 1'!G:G</f>
        <v/>
      </c>
      <c r="E173" s="23" t="str">
        <f>'Form Responses 1'!H:H</f>
        <v/>
      </c>
      <c r="F173" s="19" t="str">
        <f>'Form Responses 1'!I:I</f>
        <v/>
      </c>
      <c r="G173" s="24" t="str">
        <f>'Form Responses 1'!J:J</f>
        <v/>
      </c>
      <c r="H173" s="25" t="str">
        <f>'Form Responses 1'!K:K</f>
        <v/>
      </c>
      <c r="I173" s="26" t="str">
        <f>'Form Responses 1'!L:L</f>
        <v/>
      </c>
      <c r="J173" s="19" t="str">
        <f>'Form Responses 1'!F:F</f>
        <v/>
      </c>
      <c r="K173" s="23" t="str">
        <f t="shared" si="1"/>
        <v/>
      </c>
      <c r="L173" s="23">
        <f t="shared" si="2"/>
        <v>0</v>
      </c>
      <c r="M173" s="27" t="str">
        <f t="array" ref="M173">if(H173&lt;&gt;"",LEFT(H173,2),"")</f>
        <v/>
      </c>
      <c r="N173" s="27" t="str">
        <f t="array" ref="N173">if(H173&lt;&gt;"",RIGHT(LEFT(H173,5),2),"")</f>
        <v/>
      </c>
      <c r="O173" s="27" t="str">
        <f t="array" ref="O173">if(H173&lt;&gt;"",RIGHT(H173,4),"")</f>
        <v/>
      </c>
      <c r="P173" s="28" t="str">
        <f t="array" ref="P173">if(G173&lt;&gt;"",row(G173)-1,"")</f>
        <v/>
      </c>
      <c r="Q173" s="19" t="str">
        <f t="shared" si="3"/>
        <v>-</v>
      </c>
    </row>
    <row r="174">
      <c r="A174" s="19" t="str">
        <f>'Form Responses 1'!C:C</f>
        <v/>
      </c>
      <c r="B174" s="19" t="str">
        <f>'Form Responses 1'!D:D</f>
        <v/>
      </c>
      <c r="C174" s="19" t="str">
        <f>'Form Responses 1'!E:E</f>
        <v/>
      </c>
      <c r="D174" s="19" t="str">
        <f>'Form Responses 1'!G:G</f>
        <v/>
      </c>
      <c r="E174" s="23" t="str">
        <f>'Form Responses 1'!H:H</f>
        <v/>
      </c>
      <c r="F174" s="19" t="str">
        <f>'Form Responses 1'!I:I</f>
        <v/>
      </c>
      <c r="G174" s="24" t="str">
        <f>'Form Responses 1'!J:J</f>
        <v/>
      </c>
      <c r="H174" s="25" t="str">
        <f>'Form Responses 1'!K:K</f>
        <v/>
      </c>
      <c r="I174" s="26" t="str">
        <f>'Form Responses 1'!L:L</f>
        <v/>
      </c>
      <c r="J174" s="19" t="str">
        <f>'Form Responses 1'!F:F</f>
        <v/>
      </c>
      <c r="K174" s="23" t="str">
        <f t="shared" si="1"/>
        <v/>
      </c>
      <c r="L174" s="23">
        <f t="shared" si="2"/>
        <v>0</v>
      </c>
      <c r="M174" s="27" t="str">
        <f t="array" ref="M174">if(H174&lt;&gt;"",LEFT(H174,2),"")</f>
        <v/>
      </c>
      <c r="N174" s="27" t="str">
        <f t="array" ref="N174">if(H174&lt;&gt;"",RIGHT(LEFT(H174,5),2),"")</f>
        <v/>
      </c>
      <c r="O174" s="27" t="str">
        <f t="array" ref="O174">if(H174&lt;&gt;"",RIGHT(H174,4),"")</f>
        <v/>
      </c>
      <c r="P174" s="28" t="str">
        <f t="array" ref="P174">if(G174&lt;&gt;"",row(G174)-1,"")</f>
        <v/>
      </c>
      <c r="Q174" s="19" t="str">
        <f t="shared" si="3"/>
        <v>-</v>
      </c>
    </row>
    <row r="175">
      <c r="A175" s="19" t="str">
        <f>'Form Responses 1'!C:C</f>
        <v/>
      </c>
      <c r="B175" s="19" t="str">
        <f>'Form Responses 1'!D:D</f>
        <v/>
      </c>
      <c r="C175" s="19" t="str">
        <f>'Form Responses 1'!E:E</f>
        <v/>
      </c>
      <c r="D175" s="19" t="str">
        <f>'Form Responses 1'!G:G</f>
        <v/>
      </c>
      <c r="E175" s="23" t="str">
        <f>'Form Responses 1'!H:H</f>
        <v/>
      </c>
      <c r="F175" s="19" t="str">
        <f>'Form Responses 1'!I:I</f>
        <v/>
      </c>
      <c r="G175" s="24" t="str">
        <f>'Form Responses 1'!J:J</f>
        <v/>
      </c>
      <c r="H175" s="25" t="str">
        <f>'Form Responses 1'!K:K</f>
        <v/>
      </c>
      <c r="I175" s="26" t="str">
        <f>'Form Responses 1'!L:L</f>
        <v/>
      </c>
      <c r="J175" s="19" t="str">
        <f>'Form Responses 1'!F:F</f>
        <v/>
      </c>
      <c r="K175" s="23" t="str">
        <f t="shared" si="1"/>
        <v/>
      </c>
      <c r="L175" s="23">
        <f t="shared" si="2"/>
        <v>0</v>
      </c>
      <c r="M175" s="27" t="str">
        <f t="array" ref="M175">if(H175&lt;&gt;"",LEFT(H175,2),"")</f>
        <v/>
      </c>
      <c r="N175" s="27" t="str">
        <f t="array" ref="N175">if(H175&lt;&gt;"",RIGHT(LEFT(H175,5),2),"")</f>
        <v/>
      </c>
      <c r="O175" s="27" t="str">
        <f t="array" ref="O175">if(H175&lt;&gt;"",RIGHT(H175,4),"")</f>
        <v/>
      </c>
      <c r="P175" s="28" t="str">
        <f t="array" ref="P175">if(G175&lt;&gt;"",row(G175)-1,"")</f>
        <v/>
      </c>
      <c r="Q175" s="19" t="str">
        <f t="shared" si="3"/>
        <v>-</v>
      </c>
    </row>
    <row r="176">
      <c r="A176" s="19" t="str">
        <f>'Form Responses 1'!C:C</f>
        <v/>
      </c>
      <c r="B176" s="19" t="str">
        <f>'Form Responses 1'!D:D</f>
        <v/>
      </c>
      <c r="C176" s="19" t="str">
        <f>'Form Responses 1'!E:E</f>
        <v/>
      </c>
      <c r="D176" s="19" t="str">
        <f>'Form Responses 1'!G:G</f>
        <v/>
      </c>
      <c r="E176" s="23" t="str">
        <f>'Form Responses 1'!H:H</f>
        <v/>
      </c>
      <c r="F176" s="19" t="str">
        <f>'Form Responses 1'!I:I</f>
        <v/>
      </c>
      <c r="G176" s="24" t="str">
        <f>'Form Responses 1'!J:J</f>
        <v/>
      </c>
      <c r="H176" s="25" t="str">
        <f>'Form Responses 1'!K:K</f>
        <v/>
      </c>
      <c r="I176" s="26" t="str">
        <f>'Form Responses 1'!L:L</f>
        <v/>
      </c>
      <c r="J176" s="19" t="str">
        <f>'Form Responses 1'!F:F</f>
        <v/>
      </c>
      <c r="K176" s="23" t="str">
        <f t="shared" si="1"/>
        <v/>
      </c>
      <c r="L176" s="23">
        <f t="shared" si="2"/>
        <v>0</v>
      </c>
      <c r="M176" s="27" t="str">
        <f t="array" ref="M176">if(H176&lt;&gt;"",LEFT(H176,2),"")</f>
        <v/>
      </c>
      <c r="N176" s="27" t="str">
        <f t="array" ref="N176">if(H176&lt;&gt;"",RIGHT(LEFT(H176,5),2),"")</f>
        <v/>
      </c>
      <c r="O176" s="27" t="str">
        <f t="array" ref="O176">if(H176&lt;&gt;"",RIGHT(H176,4),"")</f>
        <v/>
      </c>
      <c r="P176" s="28" t="str">
        <f t="array" ref="P176">if(G176&lt;&gt;"",row(G176)-1,"")</f>
        <v/>
      </c>
      <c r="Q176" s="19" t="str">
        <f t="shared" si="3"/>
        <v>-</v>
      </c>
    </row>
    <row r="177">
      <c r="A177" s="19" t="str">
        <f>'Form Responses 1'!C:C</f>
        <v/>
      </c>
      <c r="B177" s="19" t="str">
        <f>'Form Responses 1'!D:D</f>
        <v/>
      </c>
      <c r="C177" s="19" t="str">
        <f>'Form Responses 1'!E:E</f>
        <v/>
      </c>
      <c r="D177" s="19" t="str">
        <f>'Form Responses 1'!G:G</f>
        <v/>
      </c>
      <c r="E177" s="23" t="str">
        <f>'Form Responses 1'!H:H</f>
        <v/>
      </c>
      <c r="F177" s="19" t="str">
        <f>'Form Responses 1'!I:I</f>
        <v/>
      </c>
      <c r="G177" s="24" t="str">
        <f>'Form Responses 1'!J:J</f>
        <v/>
      </c>
      <c r="H177" s="25" t="str">
        <f>'Form Responses 1'!K:K</f>
        <v/>
      </c>
      <c r="I177" s="26" t="str">
        <f>'Form Responses 1'!L:L</f>
        <v/>
      </c>
      <c r="J177" s="19" t="str">
        <f>'Form Responses 1'!F:F</f>
        <v/>
      </c>
      <c r="K177" s="23" t="str">
        <f t="shared" si="1"/>
        <v/>
      </c>
      <c r="L177" s="23">
        <f t="shared" si="2"/>
        <v>0</v>
      </c>
      <c r="M177" s="27" t="str">
        <f t="array" ref="M177">if(H177&lt;&gt;"",LEFT(H177,2),"")</f>
        <v/>
      </c>
      <c r="N177" s="27" t="str">
        <f t="array" ref="N177">if(H177&lt;&gt;"",RIGHT(LEFT(H177,5),2),"")</f>
        <v/>
      </c>
      <c r="O177" s="27" t="str">
        <f t="array" ref="O177">if(H177&lt;&gt;"",RIGHT(H177,4),"")</f>
        <v/>
      </c>
      <c r="P177" s="28" t="str">
        <f t="array" ref="P177">if(G177&lt;&gt;"",row(G177)-1,"")</f>
        <v/>
      </c>
      <c r="Q177" s="19" t="str">
        <f t="shared" si="3"/>
        <v>-</v>
      </c>
    </row>
    <row r="178">
      <c r="A178" s="19" t="str">
        <f>'Form Responses 1'!C:C</f>
        <v/>
      </c>
      <c r="B178" s="19" t="str">
        <f>'Form Responses 1'!D:D</f>
        <v/>
      </c>
      <c r="C178" s="19" t="str">
        <f>'Form Responses 1'!E:E</f>
        <v/>
      </c>
      <c r="D178" s="19" t="str">
        <f>'Form Responses 1'!G:G</f>
        <v/>
      </c>
      <c r="E178" s="23" t="str">
        <f>'Form Responses 1'!H:H</f>
        <v/>
      </c>
      <c r="F178" s="19" t="str">
        <f>'Form Responses 1'!I:I</f>
        <v/>
      </c>
      <c r="G178" s="24" t="str">
        <f>'Form Responses 1'!J:J</f>
        <v/>
      </c>
      <c r="H178" s="25" t="str">
        <f>'Form Responses 1'!K:K</f>
        <v/>
      </c>
      <c r="I178" s="26" t="str">
        <f>'Form Responses 1'!L:L</f>
        <v/>
      </c>
      <c r="J178" s="19" t="str">
        <f>'Form Responses 1'!F:F</f>
        <v/>
      </c>
      <c r="K178" s="23" t="str">
        <f t="shared" si="1"/>
        <v/>
      </c>
      <c r="L178" s="23">
        <f t="shared" si="2"/>
        <v>0</v>
      </c>
      <c r="M178" s="27" t="str">
        <f t="array" ref="M178">if(H178&lt;&gt;"",LEFT(H178,2),"")</f>
        <v/>
      </c>
      <c r="N178" s="27" t="str">
        <f t="array" ref="N178">if(H178&lt;&gt;"",RIGHT(LEFT(H178,5),2),"")</f>
        <v/>
      </c>
      <c r="O178" s="27" t="str">
        <f t="array" ref="O178">if(H178&lt;&gt;"",RIGHT(H178,4),"")</f>
        <v/>
      </c>
      <c r="P178" s="28" t="str">
        <f t="array" ref="P178">if(G178&lt;&gt;"",row(G178)-1,"")</f>
        <v/>
      </c>
      <c r="Q178" s="19" t="str">
        <f t="shared" si="3"/>
        <v>-</v>
      </c>
    </row>
    <row r="179">
      <c r="A179" s="19" t="str">
        <f>'Form Responses 1'!C:C</f>
        <v/>
      </c>
      <c r="B179" s="19" t="str">
        <f>'Form Responses 1'!D:D</f>
        <v/>
      </c>
      <c r="C179" s="19" t="str">
        <f>'Form Responses 1'!E:E</f>
        <v/>
      </c>
      <c r="D179" s="19" t="str">
        <f>'Form Responses 1'!G:G</f>
        <v/>
      </c>
      <c r="E179" s="23" t="str">
        <f>'Form Responses 1'!H:H</f>
        <v/>
      </c>
      <c r="F179" s="19" t="str">
        <f>'Form Responses 1'!I:I</f>
        <v/>
      </c>
      <c r="G179" s="24" t="str">
        <f>'Form Responses 1'!J:J</f>
        <v/>
      </c>
      <c r="H179" s="25" t="str">
        <f>'Form Responses 1'!K:K</f>
        <v/>
      </c>
      <c r="I179" s="26" t="str">
        <f>'Form Responses 1'!L:L</f>
        <v/>
      </c>
      <c r="J179" s="19" t="str">
        <f>'Form Responses 1'!F:F</f>
        <v/>
      </c>
      <c r="K179" s="23" t="str">
        <f t="shared" si="1"/>
        <v/>
      </c>
      <c r="L179" s="23">
        <f t="shared" si="2"/>
        <v>0</v>
      </c>
      <c r="M179" s="27" t="str">
        <f t="array" ref="M179">if(H179&lt;&gt;"",LEFT(H179,2),"")</f>
        <v/>
      </c>
      <c r="N179" s="27" t="str">
        <f t="array" ref="N179">if(H179&lt;&gt;"",RIGHT(LEFT(H179,5),2),"")</f>
        <v/>
      </c>
      <c r="O179" s="27" t="str">
        <f t="array" ref="O179">if(H179&lt;&gt;"",RIGHT(H179,4),"")</f>
        <v/>
      </c>
      <c r="P179" s="28" t="str">
        <f t="array" ref="P179">if(G179&lt;&gt;"",row(G179)-1,"")</f>
        <v/>
      </c>
      <c r="Q179" s="19" t="str">
        <f t="shared" si="3"/>
        <v>-</v>
      </c>
    </row>
    <row r="180">
      <c r="A180" s="19" t="str">
        <f>'Form Responses 1'!C:C</f>
        <v/>
      </c>
      <c r="B180" s="19" t="str">
        <f>'Form Responses 1'!D:D</f>
        <v/>
      </c>
      <c r="C180" s="19" t="str">
        <f>'Form Responses 1'!E:E</f>
        <v/>
      </c>
      <c r="D180" s="19" t="str">
        <f>'Form Responses 1'!G:G</f>
        <v/>
      </c>
      <c r="E180" s="23" t="str">
        <f>'Form Responses 1'!H:H</f>
        <v/>
      </c>
      <c r="F180" s="19" t="str">
        <f>'Form Responses 1'!I:I</f>
        <v/>
      </c>
      <c r="G180" s="24" t="str">
        <f>'Form Responses 1'!J:J</f>
        <v/>
      </c>
      <c r="H180" s="25" t="str">
        <f>'Form Responses 1'!K:K</f>
        <v/>
      </c>
      <c r="I180" s="26" t="str">
        <f>'Form Responses 1'!L:L</f>
        <v/>
      </c>
      <c r="J180" s="19" t="str">
        <f>'Form Responses 1'!F:F</f>
        <v/>
      </c>
      <c r="K180" s="23" t="str">
        <f t="shared" si="1"/>
        <v/>
      </c>
      <c r="L180" s="23">
        <f t="shared" si="2"/>
        <v>0</v>
      </c>
      <c r="M180" s="27" t="str">
        <f t="array" ref="M180">if(H180&lt;&gt;"",LEFT(H180,2),"")</f>
        <v/>
      </c>
      <c r="N180" s="27" t="str">
        <f t="array" ref="N180">if(H180&lt;&gt;"",RIGHT(LEFT(H180,5),2),"")</f>
        <v/>
      </c>
      <c r="O180" s="27" t="str">
        <f t="array" ref="O180">if(H180&lt;&gt;"",RIGHT(H180,4),"")</f>
        <v/>
      </c>
      <c r="P180" s="28" t="str">
        <f t="array" ref="P180">if(G180&lt;&gt;"",row(G180)-1,"")</f>
        <v/>
      </c>
      <c r="Q180" s="19" t="str">
        <f t="shared" si="3"/>
        <v>-</v>
      </c>
    </row>
    <row r="181">
      <c r="A181" s="19" t="str">
        <f>'Form Responses 1'!C:C</f>
        <v/>
      </c>
      <c r="B181" s="19" t="str">
        <f>'Form Responses 1'!D:D</f>
        <v/>
      </c>
      <c r="C181" s="19" t="str">
        <f>'Form Responses 1'!E:E</f>
        <v/>
      </c>
      <c r="D181" s="19" t="str">
        <f>'Form Responses 1'!G:G</f>
        <v/>
      </c>
      <c r="E181" s="23" t="str">
        <f>'Form Responses 1'!H:H</f>
        <v/>
      </c>
      <c r="F181" s="19" t="str">
        <f>'Form Responses 1'!I:I</f>
        <v/>
      </c>
      <c r="G181" s="24" t="str">
        <f>'Form Responses 1'!J:J</f>
        <v/>
      </c>
      <c r="H181" s="25" t="str">
        <f>'Form Responses 1'!K:K</f>
        <v/>
      </c>
      <c r="I181" s="26" t="str">
        <f>'Form Responses 1'!L:L</f>
        <v/>
      </c>
      <c r="J181" s="19" t="str">
        <f>'Form Responses 1'!F:F</f>
        <v/>
      </c>
      <c r="K181" s="23" t="str">
        <f t="shared" si="1"/>
        <v/>
      </c>
      <c r="L181" s="23">
        <f t="shared" si="2"/>
        <v>0</v>
      </c>
      <c r="M181" s="27" t="str">
        <f t="array" ref="M181">if(H181&lt;&gt;"",LEFT(H181,2),"")</f>
        <v/>
      </c>
      <c r="N181" s="27" t="str">
        <f t="array" ref="N181">if(H181&lt;&gt;"",RIGHT(LEFT(H181,5),2),"")</f>
        <v/>
      </c>
      <c r="O181" s="27" t="str">
        <f t="array" ref="O181">if(H181&lt;&gt;"",RIGHT(H181,4),"")</f>
        <v/>
      </c>
      <c r="P181" s="28" t="str">
        <f t="array" ref="P181">if(G181&lt;&gt;"",row(G181)-1,"")</f>
        <v/>
      </c>
      <c r="Q181" s="19" t="str">
        <f t="shared" si="3"/>
        <v>-</v>
      </c>
    </row>
    <row r="182">
      <c r="A182" s="19" t="str">
        <f>'Form Responses 1'!C:C</f>
        <v/>
      </c>
      <c r="B182" s="19" t="str">
        <f>'Form Responses 1'!D:D</f>
        <v/>
      </c>
      <c r="C182" s="19" t="str">
        <f>'Form Responses 1'!E:E</f>
        <v/>
      </c>
      <c r="D182" s="19" t="str">
        <f>'Form Responses 1'!G:G</f>
        <v/>
      </c>
      <c r="E182" s="23" t="str">
        <f>'Form Responses 1'!H:H</f>
        <v/>
      </c>
      <c r="F182" s="19" t="str">
        <f>'Form Responses 1'!I:I</f>
        <v/>
      </c>
      <c r="G182" s="24" t="str">
        <f>'Form Responses 1'!J:J</f>
        <v/>
      </c>
      <c r="H182" s="25" t="str">
        <f>'Form Responses 1'!K:K</f>
        <v/>
      </c>
      <c r="I182" s="26" t="str">
        <f>'Form Responses 1'!L:L</f>
        <v/>
      </c>
      <c r="J182" s="19" t="str">
        <f>'Form Responses 1'!F:F</f>
        <v/>
      </c>
      <c r="K182" s="23" t="str">
        <f t="shared" si="1"/>
        <v/>
      </c>
      <c r="L182" s="23">
        <f t="shared" si="2"/>
        <v>0</v>
      </c>
      <c r="M182" s="27" t="str">
        <f t="array" ref="M182">if(H182&lt;&gt;"",LEFT(H182,2),"")</f>
        <v/>
      </c>
      <c r="N182" s="27" t="str">
        <f t="array" ref="N182">if(H182&lt;&gt;"",RIGHT(LEFT(H182,5),2),"")</f>
        <v/>
      </c>
      <c r="O182" s="27" t="str">
        <f t="array" ref="O182">if(H182&lt;&gt;"",RIGHT(H182,4),"")</f>
        <v/>
      </c>
      <c r="P182" s="28" t="str">
        <f t="array" ref="P182">if(G182&lt;&gt;"",row(G182)-1,"")</f>
        <v/>
      </c>
      <c r="Q182" s="19" t="str">
        <f t="shared" si="3"/>
        <v>-</v>
      </c>
    </row>
    <row r="183">
      <c r="A183" s="19" t="str">
        <f>'Form Responses 1'!C:C</f>
        <v/>
      </c>
      <c r="B183" s="19" t="str">
        <f>'Form Responses 1'!D:D</f>
        <v/>
      </c>
      <c r="C183" s="19" t="str">
        <f>'Form Responses 1'!E:E</f>
        <v/>
      </c>
      <c r="D183" s="19" t="str">
        <f>'Form Responses 1'!G:G</f>
        <v/>
      </c>
      <c r="E183" s="23" t="str">
        <f>'Form Responses 1'!H:H</f>
        <v/>
      </c>
      <c r="F183" s="19" t="str">
        <f>'Form Responses 1'!I:I</f>
        <v/>
      </c>
      <c r="G183" s="24" t="str">
        <f>'Form Responses 1'!J:J</f>
        <v/>
      </c>
      <c r="H183" s="25" t="str">
        <f>'Form Responses 1'!K:K</f>
        <v/>
      </c>
      <c r="I183" s="26" t="str">
        <f>'Form Responses 1'!L:L</f>
        <v/>
      </c>
      <c r="J183" s="19" t="str">
        <f>'Form Responses 1'!F:F</f>
        <v/>
      </c>
      <c r="K183" s="23" t="str">
        <f t="shared" si="1"/>
        <v/>
      </c>
      <c r="L183" s="23">
        <f t="shared" si="2"/>
        <v>0</v>
      </c>
      <c r="M183" s="27" t="str">
        <f t="array" ref="M183">if(H183&lt;&gt;"",LEFT(H183,2),"")</f>
        <v/>
      </c>
      <c r="N183" s="27" t="str">
        <f t="array" ref="N183">if(H183&lt;&gt;"",RIGHT(LEFT(H183,5),2),"")</f>
        <v/>
      </c>
      <c r="O183" s="27" t="str">
        <f t="array" ref="O183">if(H183&lt;&gt;"",RIGHT(H183,4),"")</f>
        <v/>
      </c>
      <c r="P183" s="28" t="str">
        <f t="array" ref="P183">if(G183&lt;&gt;"",row(G183)-1,"")</f>
        <v/>
      </c>
      <c r="Q183" s="19" t="str">
        <f t="shared" si="3"/>
        <v>-</v>
      </c>
    </row>
    <row r="184">
      <c r="A184" s="19" t="str">
        <f>'Form Responses 1'!C:C</f>
        <v/>
      </c>
      <c r="B184" s="19" t="str">
        <f>'Form Responses 1'!D:D</f>
        <v/>
      </c>
      <c r="C184" s="19" t="str">
        <f>'Form Responses 1'!E:E</f>
        <v/>
      </c>
      <c r="D184" s="19" t="str">
        <f>'Form Responses 1'!G:G</f>
        <v/>
      </c>
      <c r="E184" s="23" t="str">
        <f>'Form Responses 1'!H:H</f>
        <v/>
      </c>
      <c r="F184" s="19" t="str">
        <f>'Form Responses 1'!I:I</f>
        <v/>
      </c>
      <c r="G184" s="24" t="str">
        <f>'Form Responses 1'!J:J</f>
        <v/>
      </c>
      <c r="H184" s="25" t="str">
        <f>'Form Responses 1'!K:K</f>
        <v/>
      </c>
      <c r="I184" s="26" t="str">
        <f>'Form Responses 1'!L:L</f>
        <v/>
      </c>
      <c r="J184" s="19" t="str">
        <f>'Form Responses 1'!F:F</f>
        <v/>
      </c>
      <c r="K184" s="23" t="str">
        <f t="shared" si="1"/>
        <v/>
      </c>
      <c r="L184" s="23">
        <f t="shared" si="2"/>
        <v>0</v>
      </c>
      <c r="M184" s="27" t="str">
        <f t="array" ref="M184">if(H184&lt;&gt;"",LEFT(H184,2),"")</f>
        <v/>
      </c>
      <c r="N184" s="27" t="str">
        <f t="array" ref="N184">if(H184&lt;&gt;"",RIGHT(LEFT(H184,5),2),"")</f>
        <v/>
      </c>
      <c r="O184" s="27" t="str">
        <f t="array" ref="O184">if(H184&lt;&gt;"",RIGHT(H184,4),"")</f>
        <v/>
      </c>
      <c r="P184" s="28" t="str">
        <f t="array" ref="P184">if(G184&lt;&gt;"",row(G184)-1,"")</f>
        <v/>
      </c>
      <c r="Q184" s="19" t="str">
        <f t="shared" si="3"/>
        <v>-</v>
      </c>
    </row>
    <row r="185">
      <c r="A185" s="19" t="str">
        <f>'Form Responses 1'!C:C</f>
        <v/>
      </c>
      <c r="B185" s="19" t="str">
        <f>'Form Responses 1'!D:D</f>
        <v/>
      </c>
      <c r="C185" s="19" t="str">
        <f>'Form Responses 1'!E:E</f>
        <v/>
      </c>
      <c r="D185" s="19" t="str">
        <f>'Form Responses 1'!G:G</f>
        <v/>
      </c>
      <c r="E185" s="23" t="str">
        <f>'Form Responses 1'!H:H</f>
        <v/>
      </c>
      <c r="F185" s="19" t="str">
        <f>'Form Responses 1'!I:I</f>
        <v/>
      </c>
      <c r="G185" s="24" t="str">
        <f>'Form Responses 1'!J:J</f>
        <v/>
      </c>
      <c r="H185" s="25" t="str">
        <f>'Form Responses 1'!K:K</f>
        <v/>
      </c>
      <c r="I185" s="26" t="str">
        <f>'Form Responses 1'!L:L</f>
        <v/>
      </c>
      <c r="J185" s="19" t="str">
        <f>'Form Responses 1'!F:F</f>
        <v/>
      </c>
      <c r="K185" s="23" t="str">
        <f t="shared" si="1"/>
        <v/>
      </c>
      <c r="L185" s="23">
        <f t="shared" si="2"/>
        <v>0</v>
      </c>
      <c r="M185" s="27" t="str">
        <f t="array" ref="M185">if(H185&lt;&gt;"",LEFT(H185,2),"")</f>
        <v/>
      </c>
      <c r="N185" s="27" t="str">
        <f t="array" ref="N185">if(H185&lt;&gt;"",RIGHT(LEFT(H185,5),2),"")</f>
        <v/>
      </c>
      <c r="O185" s="27" t="str">
        <f t="array" ref="O185">if(H185&lt;&gt;"",RIGHT(H185,4),"")</f>
        <v/>
      </c>
      <c r="P185" s="28" t="str">
        <f t="array" ref="P185">if(G185&lt;&gt;"",row(G185)-1,"")</f>
        <v/>
      </c>
      <c r="Q185" s="19" t="str">
        <f t="shared" si="3"/>
        <v>-</v>
      </c>
    </row>
    <row r="186">
      <c r="A186" s="19" t="str">
        <f>'Form Responses 1'!C:C</f>
        <v/>
      </c>
      <c r="B186" s="19" t="str">
        <f>'Form Responses 1'!D:D</f>
        <v/>
      </c>
      <c r="C186" s="19" t="str">
        <f>'Form Responses 1'!E:E</f>
        <v/>
      </c>
      <c r="D186" s="19" t="str">
        <f>'Form Responses 1'!G:G</f>
        <v/>
      </c>
      <c r="E186" s="23" t="str">
        <f>'Form Responses 1'!H:H</f>
        <v/>
      </c>
      <c r="F186" s="19" t="str">
        <f>'Form Responses 1'!I:I</f>
        <v/>
      </c>
      <c r="G186" s="24" t="str">
        <f>'Form Responses 1'!J:J</f>
        <v/>
      </c>
      <c r="H186" s="25" t="str">
        <f>'Form Responses 1'!K:K</f>
        <v/>
      </c>
      <c r="I186" s="26" t="str">
        <f>'Form Responses 1'!L:L</f>
        <v/>
      </c>
      <c r="J186" s="19" t="str">
        <f>'Form Responses 1'!F:F</f>
        <v/>
      </c>
      <c r="K186" s="23" t="str">
        <f t="shared" si="1"/>
        <v/>
      </c>
      <c r="L186" s="23">
        <f t="shared" si="2"/>
        <v>0</v>
      </c>
      <c r="M186" s="27" t="str">
        <f t="array" ref="M186">if(H186&lt;&gt;"",LEFT(H186,2),"")</f>
        <v/>
      </c>
      <c r="N186" s="27" t="str">
        <f t="array" ref="N186">if(H186&lt;&gt;"",RIGHT(LEFT(H186,5),2),"")</f>
        <v/>
      </c>
      <c r="O186" s="27" t="str">
        <f t="array" ref="O186">if(H186&lt;&gt;"",RIGHT(H186,4),"")</f>
        <v/>
      </c>
      <c r="P186" s="28" t="str">
        <f t="array" ref="P186">if(G186&lt;&gt;"",row(G186)-1,"")</f>
        <v/>
      </c>
      <c r="Q186" s="19" t="str">
        <f t="shared" si="3"/>
        <v>-</v>
      </c>
    </row>
    <row r="187">
      <c r="A187" s="19" t="str">
        <f>'Form Responses 1'!C:C</f>
        <v/>
      </c>
      <c r="B187" s="19" t="str">
        <f>'Form Responses 1'!D:D</f>
        <v/>
      </c>
      <c r="C187" s="19" t="str">
        <f>'Form Responses 1'!E:E</f>
        <v/>
      </c>
      <c r="D187" s="19" t="str">
        <f>'Form Responses 1'!G:G</f>
        <v/>
      </c>
      <c r="E187" s="23" t="str">
        <f>'Form Responses 1'!H:H</f>
        <v/>
      </c>
      <c r="F187" s="19" t="str">
        <f>'Form Responses 1'!I:I</f>
        <v/>
      </c>
      <c r="G187" s="24" t="str">
        <f>'Form Responses 1'!J:J</f>
        <v/>
      </c>
      <c r="H187" s="25" t="str">
        <f>'Form Responses 1'!K:K</f>
        <v/>
      </c>
      <c r="I187" s="26" t="str">
        <f>'Form Responses 1'!L:L</f>
        <v/>
      </c>
      <c r="J187" s="19" t="str">
        <f>'Form Responses 1'!F:F</f>
        <v/>
      </c>
      <c r="K187" s="23" t="str">
        <f t="shared" si="1"/>
        <v/>
      </c>
      <c r="L187" s="23">
        <f t="shared" si="2"/>
        <v>0</v>
      </c>
      <c r="M187" s="27" t="str">
        <f t="array" ref="M187">if(H187&lt;&gt;"",LEFT(H187,2),"")</f>
        <v/>
      </c>
      <c r="N187" s="27" t="str">
        <f t="array" ref="N187">if(H187&lt;&gt;"",RIGHT(LEFT(H187,5),2),"")</f>
        <v/>
      </c>
      <c r="O187" s="27" t="str">
        <f t="array" ref="O187">if(H187&lt;&gt;"",RIGHT(H187,4),"")</f>
        <v/>
      </c>
      <c r="P187" s="28" t="str">
        <f t="array" ref="P187">if(G187&lt;&gt;"",row(G187)-1,"")</f>
        <v/>
      </c>
      <c r="Q187" s="19" t="str">
        <f t="shared" si="3"/>
        <v>-</v>
      </c>
    </row>
    <row r="188">
      <c r="A188" s="19" t="str">
        <f>'Form Responses 1'!C:C</f>
        <v/>
      </c>
      <c r="B188" s="19" t="str">
        <f>'Form Responses 1'!D:D</f>
        <v/>
      </c>
      <c r="C188" s="19" t="str">
        <f>'Form Responses 1'!E:E</f>
        <v/>
      </c>
      <c r="D188" s="19" t="str">
        <f>'Form Responses 1'!G:G</f>
        <v/>
      </c>
      <c r="E188" s="23" t="str">
        <f>'Form Responses 1'!H:H</f>
        <v/>
      </c>
      <c r="F188" s="19" t="str">
        <f>'Form Responses 1'!I:I</f>
        <v/>
      </c>
      <c r="G188" s="24" t="str">
        <f>'Form Responses 1'!J:J</f>
        <v/>
      </c>
      <c r="H188" s="25" t="str">
        <f>'Form Responses 1'!K:K</f>
        <v/>
      </c>
      <c r="I188" s="26" t="str">
        <f>'Form Responses 1'!L:L</f>
        <v/>
      </c>
      <c r="J188" s="19" t="str">
        <f>'Form Responses 1'!F:F</f>
        <v/>
      </c>
      <c r="K188" s="23" t="str">
        <f t="shared" si="1"/>
        <v/>
      </c>
      <c r="L188" s="23">
        <f t="shared" si="2"/>
        <v>0</v>
      </c>
      <c r="M188" s="27" t="str">
        <f t="array" ref="M188">if(H188&lt;&gt;"",LEFT(H188,2),"")</f>
        <v/>
      </c>
      <c r="N188" s="27" t="str">
        <f t="array" ref="N188">if(H188&lt;&gt;"",RIGHT(LEFT(H188,5),2),"")</f>
        <v/>
      </c>
      <c r="O188" s="27" t="str">
        <f t="array" ref="O188">if(H188&lt;&gt;"",RIGHT(H188,4),"")</f>
        <v/>
      </c>
      <c r="P188" s="28" t="str">
        <f t="array" ref="P188">if(G188&lt;&gt;"",row(G188)-1,"")</f>
        <v/>
      </c>
      <c r="Q188" s="19" t="str">
        <f t="shared" si="3"/>
        <v>-</v>
      </c>
    </row>
    <row r="189">
      <c r="A189" s="19" t="str">
        <f>'Form Responses 1'!C:C</f>
        <v/>
      </c>
      <c r="B189" s="19" t="str">
        <f>'Form Responses 1'!D:D</f>
        <v/>
      </c>
      <c r="C189" s="19" t="str">
        <f>'Form Responses 1'!E:E</f>
        <v/>
      </c>
      <c r="D189" s="19" t="str">
        <f>'Form Responses 1'!G:G</f>
        <v/>
      </c>
      <c r="E189" s="23" t="str">
        <f>'Form Responses 1'!H:H</f>
        <v/>
      </c>
      <c r="F189" s="19" t="str">
        <f>'Form Responses 1'!I:I</f>
        <v/>
      </c>
      <c r="G189" s="24" t="str">
        <f>'Form Responses 1'!J:J</f>
        <v/>
      </c>
      <c r="H189" s="25" t="str">
        <f>'Form Responses 1'!K:K</f>
        <v/>
      </c>
      <c r="I189" s="26" t="str">
        <f>'Form Responses 1'!L:L</f>
        <v/>
      </c>
      <c r="J189" s="19" t="str">
        <f>'Form Responses 1'!F:F</f>
        <v/>
      </c>
      <c r="K189" s="23" t="str">
        <f t="shared" si="1"/>
        <v/>
      </c>
      <c r="L189" s="23">
        <f t="shared" si="2"/>
        <v>0</v>
      </c>
      <c r="M189" s="27" t="str">
        <f t="array" ref="M189">if(H189&lt;&gt;"",LEFT(H189,2),"")</f>
        <v/>
      </c>
      <c r="N189" s="27" t="str">
        <f t="array" ref="N189">if(H189&lt;&gt;"",RIGHT(LEFT(H189,5),2),"")</f>
        <v/>
      </c>
      <c r="O189" s="27" t="str">
        <f t="array" ref="O189">if(H189&lt;&gt;"",RIGHT(H189,4),"")</f>
        <v/>
      </c>
      <c r="P189" s="28" t="str">
        <f t="array" ref="P189">if(G189&lt;&gt;"",row(G189)-1,"")</f>
        <v/>
      </c>
      <c r="Q189" s="19" t="str">
        <f t="shared" si="3"/>
        <v>-</v>
      </c>
    </row>
    <row r="190">
      <c r="A190" s="19" t="str">
        <f>'Form Responses 1'!C:C</f>
        <v/>
      </c>
      <c r="B190" s="19" t="str">
        <f>'Form Responses 1'!D:D</f>
        <v/>
      </c>
      <c r="C190" s="19" t="str">
        <f>'Form Responses 1'!E:E</f>
        <v/>
      </c>
      <c r="D190" s="19" t="str">
        <f>'Form Responses 1'!G:G</f>
        <v/>
      </c>
      <c r="E190" s="23" t="str">
        <f>'Form Responses 1'!H:H</f>
        <v/>
      </c>
      <c r="F190" s="19" t="str">
        <f>'Form Responses 1'!I:I</f>
        <v/>
      </c>
      <c r="G190" s="24" t="str">
        <f>'Form Responses 1'!J:J</f>
        <v/>
      </c>
      <c r="H190" s="25" t="str">
        <f>'Form Responses 1'!K:K</f>
        <v/>
      </c>
      <c r="I190" s="26" t="str">
        <f>'Form Responses 1'!L:L</f>
        <v/>
      </c>
      <c r="J190" s="19" t="str">
        <f>'Form Responses 1'!F:F</f>
        <v/>
      </c>
      <c r="K190" s="23" t="str">
        <f t="shared" si="1"/>
        <v/>
      </c>
      <c r="L190" s="23">
        <f t="shared" si="2"/>
        <v>0</v>
      </c>
      <c r="M190" s="27" t="str">
        <f t="array" ref="M190">if(H190&lt;&gt;"",LEFT(H190,2),"")</f>
        <v/>
      </c>
      <c r="N190" s="27" t="str">
        <f t="array" ref="N190">if(H190&lt;&gt;"",RIGHT(LEFT(H190,5),2),"")</f>
        <v/>
      </c>
      <c r="O190" s="27" t="str">
        <f t="array" ref="O190">if(H190&lt;&gt;"",RIGHT(H190,4),"")</f>
        <v/>
      </c>
      <c r="P190" s="28" t="str">
        <f t="array" ref="P190">if(G190&lt;&gt;"",row(G190)-1,"")</f>
        <v/>
      </c>
      <c r="Q190" s="19" t="str">
        <f t="shared" si="3"/>
        <v>-</v>
      </c>
    </row>
    <row r="191">
      <c r="A191" s="19" t="str">
        <f>'Form Responses 1'!C:C</f>
        <v/>
      </c>
      <c r="B191" s="19" t="str">
        <f>'Form Responses 1'!D:D</f>
        <v/>
      </c>
      <c r="C191" s="19" t="str">
        <f>'Form Responses 1'!E:E</f>
        <v/>
      </c>
      <c r="D191" s="19" t="str">
        <f>'Form Responses 1'!G:G</f>
        <v/>
      </c>
      <c r="E191" s="23" t="str">
        <f>'Form Responses 1'!H:H</f>
        <v/>
      </c>
      <c r="F191" s="19" t="str">
        <f>'Form Responses 1'!I:I</f>
        <v/>
      </c>
      <c r="G191" s="24" t="str">
        <f>'Form Responses 1'!J:J</f>
        <v/>
      </c>
      <c r="H191" s="25" t="str">
        <f>'Form Responses 1'!K:K</f>
        <v/>
      </c>
      <c r="I191" s="26" t="str">
        <f>'Form Responses 1'!L:L</f>
        <v/>
      </c>
      <c r="J191" s="19" t="str">
        <f>'Form Responses 1'!F:F</f>
        <v/>
      </c>
      <c r="K191" s="23" t="str">
        <f t="shared" si="1"/>
        <v/>
      </c>
      <c r="L191" s="23">
        <f t="shared" si="2"/>
        <v>0</v>
      </c>
      <c r="M191" s="27" t="str">
        <f t="array" ref="M191">if(H191&lt;&gt;"",LEFT(H191,2),"")</f>
        <v/>
      </c>
      <c r="N191" s="27" t="str">
        <f t="array" ref="N191">if(H191&lt;&gt;"",RIGHT(LEFT(H191,5),2),"")</f>
        <v/>
      </c>
      <c r="O191" s="27" t="str">
        <f t="array" ref="O191">if(H191&lt;&gt;"",RIGHT(H191,4),"")</f>
        <v/>
      </c>
      <c r="P191" s="28" t="str">
        <f t="array" ref="P191">if(G191&lt;&gt;"",row(G191)-1,"")</f>
        <v/>
      </c>
      <c r="Q191" s="19" t="str">
        <f t="shared" si="3"/>
        <v>-</v>
      </c>
    </row>
    <row r="192">
      <c r="A192" s="19" t="str">
        <f>'Form Responses 1'!C:C</f>
        <v/>
      </c>
      <c r="B192" s="19" t="str">
        <f>'Form Responses 1'!D:D</f>
        <v/>
      </c>
      <c r="C192" s="19" t="str">
        <f>'Form Responses 1'!E:E</f>
        <v/>
      </c>
      <c r="D192" s="19" t="str">
        <f>'Form Responses 1'!G:G</f>
        <v/>
      </c>
      <c r="E192" s="23" t="str">
        <f>'Form Responses 1'!H:H</f>
        <v/>
      </c>
      <c r="F192" s="19" t="str">
        <f>'Form Responses 1'!I:I</f>
        <v/>
      </c>
      <c r="G192" s="24" t="str">
        <f>'Form Responses 1'!J:J</f>
        <v/>
      </c>
      <c r="H192" s="25" t="str">
        <f>'Form Responses 1'!K:K</f>
        <v/>
      </c>
      <c r="I192" s="26" t="str">
        <f>'Form Responses 1'!L:L</f>
        <v/>
      </c>
      <c r="J192" s="19" t="str">
        <f>'Form Responses 1'!F:F</f>
        <v/>
      </c>
      <c r="K192" s="23" t="str">
        <f t="shared" si="1"/>
        <v/>
      </c>
      <c r="L192" s="23">
        <f t="shared" si="2"/>
        <v>0</v>
      </c>
      <c r="M192" s="27" t="str">
        <f t="array" ref="M192">if(H192&lt;&gt;"",LEFT(H192,2),"")</f>
        <v/>
      </c>
      <c r="N192" s="27" t="str">
        <f t="array" ref="N192">if(H192&lt;&gt;"",RIGHT(LEFT(H192,5),2),"")</f>
        <v/>
      </c>
      <c r="O192" s="27" t="str">
        <f t="array" ref="O192">if(H192&lt;&gt;"",RIGHT(H192,4),"")</f>
        <v/>
      </c>
      <c r="P192" s="28" t="str">
        <f t="array" ref="P192">if(G192&lt;&gt;"",row(G192)-1,"")</f>
        <v/>
      </c>
      <c r="Q192" s="19" t="str">
        <f t="shared" si="3"/>
        <v>-</v>
      </c>
    </row>
    <row r="193">
      <c r="A193" s="19" t="str">
        <f>'Form Responses 1'!C:C</f>
        <v/>
      </c>
      <c r="B193" s="19" t="str">
        <f>'Form Responses 1'!D:D</f>
        <v/>
      </c>
      <c r="C193" s="19" t="str">
        <f>'Form Responses 1'!E:E</f>
        <v/>
      </c>
      <c r="D193" s="19" t="str">
        <f>'Form Responses 1'!G:G</f>
        <v/>
      </c>
      <c r="E193" s="23" t="str">
        <f>'Form Responses 1'!H:H</f>
        <v/>
      </c>
      <c r="F193" s="19" t="str">
        <f>'Form Responses 1'!I:I</f>
        <v/>
      </c>
      <c r="G193" s="24" t="str">
        <f>'Form Responses 1'!J:J</f>
        <v/>
      </c>
      <c r="H193" s="25" t="str">
        <f>'Form Responses 1'!K:K</f>
        <v/>
      </c>
      <c r="I193" s="26" t="str">
        <f>'Form Responses 1'!L:L</f>
        <v/>
      </c>
      <c r="J193" s="19" t="str">
        <f>'Form Responses 1'!F:F</f>
        <v/>
      </c>
      <c r="K193" s="23" t="str">
        <f t="shared" si="1"/>
        <v/>
      </c>
      <c r="L193" s="23">
        <f t="shared" si="2"/>
        <v>0</v>
      </c>
      <c r="M193" s="27" t="str">
        <f t="array" ref="M193">if(H193&lt;&gt;"",LEFT(H193,2),"")</f>
        <v/>
      </c>
      <c r="N193" s="27" t="str">
        <f t="array" ref="N193">if(H193&lt;&gt;"",RIGHT(LEFT(H193,5),2),"")</f>
        <v/>
      </c>
      <c r="O193" s="27" t="str">
        <f t="array" ref="O193">if(H193&lt;&gt;"",RIGHT(H193,4),"")</f>
        <v/>
      </c>
      <c r="P193" s="28" t="str">
        <f t="array" ref="P193">if(G193&lt;&gt;"",row(G193)-1,"")</f>
        <v/>
      </c>
      <c r="Q193" s="19" t="str">
        <f t="shared" si="3"/>
        <v>-</v>
      </c>
    </row>
    <row r="194">
      <c r="A194" s="19" t="str">
        <f>'Form Responses 1'!C:C</f>
        <v/>
      </c>
      <c r="B194" s="19" t="str">
        <f>'Form Responses 1'!D:D</f>
        <v/>
      </c>
      <c r="C194" s="19" t="str">
        <f>'Form Responses 1'!E:E</f>
        <v/>
      </c>
      <c r="D194" s="19" t="str">
        <f>'Form Responses 1'!G:G</f>
        <v/>
      </c>
      <c r="E194" s="23" t="str">
        <f>'Form Responses 1'!H:H</f>
        <v/>
      </c>
      <c r="F194" s="19" t="str">
        <f>'Form Responses 1'!I:I</f>
        <v/>
      </c>
      <c r="G194" s="24" t="str">
        <f>'Form Responses 1'!J:J</f>
        <v/>
      </c>
      <c r="H194" s="25" t="str">
        <f>'Form Responses 1'!K:K</f>
        <v/>
      </c>
      <c r="I194" s="26" t="str">
        <f>'Form Responses 1'!L:L</f>
        <v/>
      </c>
      <c r="J194" s="19" t="str">
        <f>'Form Responses 1'!F:F</f>
        <v/>
      </c>
      <c r="K194" s="23" t="str">
        <f t="shared" si="1"/>
        <v/>
      </c>
      <c r="L194" s="23">
        <f t="shared" si="2"/>
        <v>0</v>
      </c>
      <c r="M194" s="27" t="str">
        <f t="array" ref="M194">if(H194&lt;&gt;"",LEFT(H194,2),"")</f>
        <v/>
      </c>
      <c r="N194" s="27" t="str">
        <f t="array" ref="N194">if(H194&lt;&gt;"",RIGHT(LEFT(H194,5),2),"")</f>
        <v/>
      </c>
      <c r="O194" s="27" t="str">
        <f t="array" ref="O194">if(H194&lt;&gt;"",RIGHT(H194,4),"")</f>
        <v/>
      </c>
      <c r="P194" s="28" t="str">
        <f t="array" ref="P194">if(G194&lt;&gt;"",row(G194)-1,"")</f>
        <v/>
      </c>
      <c r="Q194" s="19" t="str">
        <f t="shared" si="3"/>
        <v>-</v>
      </c>
    </row>
    <row r="195">
      <c r="A195" s="19" t="str">
        <f>'Form Responses 1'!C:C</f>
        <v/>
      </c>
      <c r="B195" s="19" t="str">
        <f>'Form Responses 1'!D:D</f>
        <v/>
      </c>
      <c r="C195" s="19" t="str">
        <f>'Form Responses 1'!E:E</f>
        <v/>
      </c>
      <c r="D195" s="19" t="str">
        <f>'Form Responses 1'!G:G</f>
        <v/>
      </c>
      <c r="E195" s="23" t="str">
        <f>'Form Responses 1'!H:H</f>
        <v/>
      </c>
      <c r="F195" s="19" t="str">
        <f>'Form Responses 1'!I:I</f>
        <v/>
      </c>
      <c r="G195" s="24" t="str">
        <f>'Form Responses 1'!J:J</f>
        <v/>
      </c>
      <c r="H195" s="25" t="str">
        <f>'Form Responses 1'!K:K</f>
        <v/>
      </c>
      <c r="I195" s="26" t="str">
        <f>'Form Responses 1'!L:L</f>
        <v/>
      </c>
      <c r="J195" s="19" t="str">
        <f>'Form Responses 1'!F:F</f>
        <v/>
      </c>
      <c r="K195" s="23" t="str">
        <f t="shared" si="1"/>
        <v/>
      </c>
      <c r="L195" s="23">
        <f t="shared" si="2"/>
        <v>0</v>
      </c>
      <c r="M195" s="27" t="str">
        <f t="array" ref="M195">if(H195&lt;&gt;"",LEFT(H195,2),"")</f>
        <v/>
      </c>
      <c r="N195" s="27" t="str">
        <f t="array" ref="N195">if(H195&lt;&gt;"",RIGHT(LEFT(H195,5),2),"")</f>
        <v/>
      </c>
      <c r="O195" s="27" t="str">
        <f t="array" ref="O195">if(H195&lt;&gt;"",RIGHT(H195,4),"")</f>
        <v/>
      </c>
      <c r="P195" s="28" t="str">
        <f t="array" ref="P195">if(G195&lt;&gt;"",row(G195)-1,"")</f>
        <v/>
      </c>
      <c r="Q195" s="19" t="str">
        <f t="shared" si="3"/>
        <v>-</v>
      </c>
    </row>
    <row r="196">
      <c r="A196" s="19" t="str">
        <f>'Form Responses 1'!C:C</f>
        <v/>
      </c>
      <c r="B196" s="19" t="str">
        <f>'Form Responses 1'!D:D</f>
        <v/>
      </c>
      <c r="C196" s="19" t="str">
        <f>'Form Responses 1'!E:E</f>
        <v/>
      </c>
      <c r="D196" s="19" t="str">
        <f>'Form Responses 1'!G:G</f>
        <v/>
      </c>
      <c r="E196" s="23" t="str">
        <f>'Form Responses 1'!H:H</f>
        <v/>
      </c>
      <c r="F196" s="19" t="str">
        <f>'Form Responses 1'!I:I</f>
        <v/>
      </c>
      <c r="G196" s="24" t="str">
        <f>'Form Responses 1'!J:J</f>
        <v/>
      </c>
      <c r="H196" s="25" t="str">
        <f>'Form Responses 1'!K:K</f>
        <v/>
      </c>
      <c r="I196" s="26" t="str">
        <f>'Form Responses 1'!L:L</f>
        <v/>
      </c>
      <c r="J196" s="19" t="str">
        <f>'Form Responses 1'!F:F</f>
        <v/>
      </c>
      <c r="K196" s="23" t="str">
        <f t="shared" si="1"/>
        <v/>
      </c>
      <c r="L196" s="23">
        <f t="shared" si="2"/>
        <v>0</v>
      </c>
      <c r="M196" s="27" t="str">
        <f t="array" ref="M196">if(H196&lt;&gt;"",LEFT(H196,2),"")</f>
        <v/>
      </c>
      <c r="N196" s="27" t="str">
        <f t="array" ref="N196">if(H196&lt;&gt;"",RIGHT(LEFT(H196,5),2),"")</f>
        <v/>
      </c>
      <c r="O196" s="27" t="str">
        <f t="array" ref="O196">if(H196&lt;&gt;"",RIGHT(H196,4),"")</f>
        <v/>
      </c>
      <c r="P196" s="28" t="str">
        <f t="array" ref="P196">if(G196&lt;&gt;"",row(G196)-1,"")</f>
        <v/>
      </c>
      <c r="Q196" s="19" t="str">
        <f t="shared" si="3"/>
        <v>-</v>
      </c>
    </row>
    <row r="197">
      <c r="A197" s="19" t="str">
        <f>'Form Responses 1'!C:C</f>
        <v/>
      </c>
      <c r="B197" s="19" t="str">
        <f>'Form Responses 1'!D:D</f>
        <v/>
      </c>
      <c r="C197" s="19" t="str">
        <f>'Form Responses 1'!E:E</f>
        <v/>
      </c>
      <c r="D197" s="19" t="str">
        <f>'Form Responses 1'!G:G</f>
        <v/>
      </c>
      <c r="E197" s="23" t="str">
        <f>'Form Responses 1'!H:H</f>
        <v/>
      </c>
      <c r="F197" s="19" t="str">
        <f>'Form Responses 1'!I:I</f>
        <v/>
      </c>
      <c r="G197" s="24" t="str">
        <f>'Form Responses 1'!J:J</f>
        <v/>
      </c>
      <c r="H197" s="25" t="str">
        <f>'Form Responses 1'!K:K</f>
        <v/>
      </c>
      <c r="I197" s="26" t="str">
        <f>'Form Responses 1'!L:L</f>
        <v/>
      </c>
      <c r="J197" s="19" t="str">
        <f>'Form Responses 1'!F:F</f>
        <v/>
      </c>
      <c r="K197" s="23" t="str">
        <f t="shared" si="1"/>
        <v/>
      </c>
      <c r="L197" s="23">
        <f t="shared" si="2"/>
        <v>0</v>
      </c>
      <c r="M197" s="27" t="str">
        <f t="array" ref="M197">if(H197&lt;&gt;"",LEFT(H197,2),"")</f>
        <v/>
      </c>
      <c r="N197" s="27" t="str">
        <f t="array" ref="N197">if(H197&lt;&gt;"",RIGHT(LEFT(H197,5),2),"")</f>
        <v/>
      </c>
      <c r="O197" s="27" t="str">
        <f t="array" ref="O197">if(H197&lt;&gt;"",RIGHT(H197,4),"")</f>
        <v/>
      </c>
      <c r="P197" s="28" t="str">
        <f t="array" ref="P197">if(G197&lt;&gt;"",row(G197)-1,"")</f>
        <v/>
      </c>
      <c r="Q197" s="19" t="str">
        <f t="shared" si="3"/>
        <v>-</v>
      </c>
    </row>
    <row r="198">
      <c r="A198" s="19" t="str">
        <f>'Form Responses 1'!C:C</f>
        <v/>
      </c>
      <c r="B198" s="19" t="str">
        <f>'Form Responses 1'!D:D</f>
        <v/>
      </c>
      <c r="C198" s="19" t="str">
        <f>'Form Responses 1'!E:E</f>
        <v/>
      </c>
      <c r="D198" s="19" t="str">
        <f>'Form Responses 1'!G:G</f>
        <v/>
      </c>
      <c r="E198" s="23" t="str">
        <f>'Form Responses 1'!H:H</f>
        <v/>
      </c>
      <c r="F198" s="19" t="str">
        <f>'Form Responses 1'!I:I</f>
        <v/>
      </c>
      <c r="G198" s="24" t="str">
        <f>'Form Responses 1'!J:J</f>
        <v/>
      </c>
      <c r="H198" s="25" t="str">
        <f>'Form Responses 1'!K:K</f>
        <v/>
      </c>
      <c r="I198" s="26" t="str">
        <f>'Form Responses 1'!L:L</f>
        <v/>
      </c>
      <c r="J198" s="19" t="str">
        <f>'Form Responses 1'!F:F</f>
        <v/>
      </c>
      <c r="K198" s="23" t="str">
        <f t="shared" si="1"/>
        <v/>
      </c>
      <c r="L198" s="23">
        <f t="shared" si="2"/>
        <v>0</v>
      </c>
      <c r="M198" s="27" t="str">
        <f t="array" ref="M198">if(H198&lt;&gt;"",LEFT(H198,2),"")</f>
        <v/>
      </c>
      <c r="N198" s="27" t="str">
        <f t="array" ref="N198">if(H198&lt;&gt;"",RIGHT(LEFT(H198,5),2),"")</f>
        <v/>
      </c>
      <c r="O198" s="27" t="str">
        <f t="array" ref="O198">if(H198&lt;&gt;"",RIGHT(H198,4),"")</f>
        <v/>
      </c>
      <c r="P198" s="28" t="str">
        <f t="array" ref="P198">if(G198&lt;&gt;"",row(G198)-1,"")</f>
        <v/>
      </c>
      <c r="Q198" s="19" t="str">
        <f t="shared" si="3"/>
        <v>-</v>
      </c>
    </row>
    <row r="199">
      <c r="A199" s="19" t="str">
        <f>'Form Responses 1'!C:C</f>
        <v/>
      </c>
      <c r="B199" s="19" t="str">
        <f>'Form Responses 1'!D:D</f>
        <v/>
      </c>
      <c r="C199" s="19" t="str">
        <f>'Form Responses 1'!E:E</f>
        <v/>
      </c>
      <c r="D199" s="19" t="str">
        <f>'Form Responses 1'!G:G</f>
        <v/>
      </c>
      <c r="E199" s="23" t="str">
        <f>'Form Responses 1'!H:H</f>
        <v/>
      </c>
      <c r="F199" s="19" t="str">
        <f>'Form Responses 1'!I:I</f>
        <v/>
      </c>
      <c r="G199" s="24" t="str">
        <f>'Form Responses 1'!J:J</f>
        <v/>
      </c>
      <c r="H199" s="25" t="str">
        <f>'Form Responses 1'!K:K</f>
        <v/>
      </c>
      <c r="I199" s="26" t="str">
        <f>'Form Responses 1'!L:L</f>
        <v/>
      </c>
      <c r="J199" s="19" t="str">
        <f>'Form Responses 1'!F:F</f>
        <v/>
      </c>
      <c r="K199" s="23" t="str">
        <f t="shared" si="1"/>
        <v/>
      </c>
      <c r="L199" s="23">
        <f t="shared" si="2"/>
        <v>0</v>
      </c>
      <c r="M199" s="27" t="str">
        <f t="array" ref="M199">if(H199&lt;&gt;"",LEFT(H199,2),"")</f>
        <v/>
      </c>
      <c r="N199" s="27" t="str">
        <f t="array" ref="N199">if(H199&lt;&gt;"",RIGHT(LEFT(H199,5),2),"")</f>
        <v/>
      </c>
      <c r="O199" s="27" t="str">
        <f t="array" ref="O199">if(H199&lt;&gt;"",RIGHT(H199,4),"")</f>
        <v/>
      </c>
      <c r="P199" s="28" t="str">
        <f t="array" ref="P199">if(G199&lt;&gt;"",row(G199)-1,"")</f>
        <v/>
      </c>
      <c r="Q199" s="19" t="str">
        <f t="shared" si="3"/>
        <v>-</v>
      </c>
    </row>
    <row r="200">
      <c r="A200" s="19" t="str">
        <f>'Form Responses 1'!C:C</f>
        <v/>
      </c>
      <c r="B200" s="19" t="str">
        <f>'Form Responses 1'!D:D</f>
        <v/>
      </c>
      <c r="C200" s="19" t="str">
        <f>'Form Responses 1'!E:E</f>
        <v/>
      </c>
      <c r="D200" s="19" t="str">
        <f>'Form Responses 1'!G:G</f>
        <v/>
      </c>
      <c r="E200" s="23" t="str">
        <f>'Form Responses 1'!H:H</f>
        <v/>
      </c>
      <c r="F200" s="19" t="str">
        <f>'Form Responses 1'!I:I</f>
        <v/>
      </c>
      <c r="G200" s="24" t="str">
        <f>'Form Responses 1'!J:J</f>
        <v/>
      </c>
      <c r="H200" s="25" t="str">
        <f>'Form Responses 1'!K:K</f>
        <v/>
      </c>
      <c r="I200" s="26" t="str">
        <f>'Form Responses 1'!L:L</f>
        <v/>
      </c>
      <c r="J200" s="19" t="str">
        <f>'Form Responses 1'!F:F</f>
        <v/>
      </c>
      <c r="K200" s="23" t="str">
        <f t="shared" si="1"/>
        <v/>
      </c>
      <c r="L200" s="23">
        <f t="shared" si="2"/>
        <v>0</v>
      </c>
      <c r="M200" s="27" t="str">
        <f t="array" ref="M200">if(H200&lt;&gt;"",LEFT(H200,2),"")</f>
        <v/>
      </c>
      <c r="N200" s="27" t="str">
        <f t="array" ref="N200">if(H200&lt;&gt;"",RIGHT(LEFT(H200,5),2),"")</f>
        <v/>
      </c>
      <c r="O200" s="27" t="str">
        <f t="array" ref="O200">if(H200&lt;&gt;"",RIGHT(H200,4),"")</f>
        <v/>
      </c>
      <c r="P200" s="28" t="str">
        <f t="array" ref="P200">if(G200&lt;&gt;"",row(G200)-1,"")</f>
        <v/>
      </c>
      <c r="Q200" s="19" t="str">
        <f t="shared" si="3"/>
        <v>-</v>
      </c>
    </row>
    <row r="201">
      <c r="A201" s="19" t="str">
        <f>'Form Responses 1'!C:C</f>
        <v/>
      </c>
      <c r="B201" s="19" t="str">
        <f>'Form Responses 1'!D:D</f>
        <v/>
      </c>
      <c r="C201" s="19" t="str">
        <f>'Form Responses 1'!E:E</f>
        <v/>
      </c>
      <c r="D201" s="19" t="str">
        <f>'Form Responses 1'!G:G</f>
        <v/>
      </c>
      <c r="E201" s="23" t="str">
        <f>'Form Responses 1'!H:H</f>
        <v/>
      </c>
      <c r="F201" s="19" t="str">
        <f>'Form Responses 1'!I:I</f>
        <v/>
      </c>
      <c r="G201" s="24" t="str">
        <f>'Form Responses 1'!J:J</f>
        <v/>
      </c>
      <c r="H201" s="25" t="str">
        <f>'Form Responses 1'!K:K</f>
        <v/>
      </c>
      <c r="I201" s="26" t="str">
        <f>'Form Responses 1'!L:L</f>
        <v/>
      </c>
      <c r="J201" s="19" t="str">
        <f>'Form Responses 1'!F:F</f>
        <v/>
      </c>
      <c r="K201" s="23" t="str">
        <f t="shared" si="1"/>
        <v/>
      </c>
      <c r="L201" s="23">
        <f t="shared" si="2"/>
        <v>0</v>
      </c>
      <c r="M201" s="27" t="str">
        <f t="array" ref="M201">if(H201&lt;&gt;"",LEFT(H201,2),"")</f>
        <v/>
      </c>
      <c r="N201" s="27" t="str">
        <f t="array" ref="N201">if(H201&lt;&gt;"",RIGHT(LEFT(H201,5),2),"")</f>
        <v/>
      </c>
      <c r="O201" s="27" t="str">
        <f t="array" ref="O201">if(H201&lt;&gt;"",RIGHT(H201,4),"")</f>
        <v/>
      </c>
      <c r="P201" s="28" t="str">
        <f t="array" ref="P201">if(G201&lt;&gt;"",row(G201)-1,"")</f>
        <v/>
      </c>
      <c r="Q201" s="19" t="str">
        <f t="shared" si="3"/>
        <v>-</v>
      </c>
    </row>
    <row r="202">
      <c r="A202" s="19" t="str">
        <f>'Form Responses 1'!C:C</f>
        <v/>
      </c>
      <c r="B202" s="19" t="str">
        <f>'Form Responses 1'!D:D</f>
        <v/>
      </c>
      <c r="C202" s="19" t="str">
        <f>'Form Responses 1'!E:E</f>
        <v/>
      </c>
      <c r="D202" s="19" t="str">
        <f>'Form Responses 1'!G:G</f>
        <v/>
      </c>
      <c r="E202" s="23" t="str">
        <f>'Form Responses 1'!H:H</f>
        <v/>
      </c>
      <c r="F202" s="19" t="str">
        <f>'Form Responses 1'!I:I</f>
        <v/>
      </c>
      <c r="G202" s="24" t="str">
        <f>'Form Responses 1'!J:J</f>
        <v/>
      </c>
      <c r="H202" s="25" t="str">
        <f>'Form Responses 1'!K:K</f>
        <v/>
      </c>
      <c r="I202" s="26" t="str">
        <f>'Form Responses 1'!L:L</f>
        <v/>
      </c>
      <c r="J202" s="19" t="str">
        <f>'Form Responses 1'!F:F</f>
        <v/>
      </c>
      <c r="K202" s="23" t="str">
        <f t="shared" si="1"/>
        <v/>
      </c>
      <c r="L202" s="23">
        <f t="shared" si="2"/>
        <v>0</v>
      </c>
      <c r="M202" s="27" t="str">
        <f t="array" ref="M202">if(H202&lt;&gt;"",LEFT(H202,2),"")</f>
        <v/>
      </c>
      <c r="N202" s="27" t="str">
        <f t="array" ref="N202">if(H202&lt;&gt;"",RIGHT(LEFT(H202,5),2),"")</f>
        <v/>
      </c>
      <c r="O202" s="27" t="str">
        <f t="array" ref="O202">if(H202&lt;&gt;"",RIGHT(H202,4),"")</f>
        <v/>
      </c>
      <c r="P202" s="28" t="str">
        <f t="array" ref="P202">if(G202&lt;&gt;"",row(G202)-1,"")</f>
        <v/>
      </c>
      <c r="Q202" s="19" t="str">
        <f t="shared" si="3"/>
        <v>-</v>
      </c>
    </row>
    <row r="203">
      <c r="A203" s="19" t="str">
        <f>'Form Responses 1'!C:C</f>
        <v/>
      </c>
      <c r="B203" s="19" t="str">
        <f>'Form Responses 1'!D:D</f>
        <v/>
      </c>
      <c r="C203" s="19" t="str">
        <f>'Form Responses 1'!E:E</f>
        <v/>
      </c>
      <c r="D203" s="19" t="str">
        <f>'Form Responses 1'!G:G</f>
        <v/>
      </c>
      <c r="E203" s="23" t="str">
        <f>'Form Responses 1'!H:H</f>
        <v/>
      </c>
      <c r="F203" s="19" t="str">
        <f>'Form Responses 1'!I:I</f>
        <v/>
      </c>
      <c r="G203" s="24" t="str">
        <f>'Form Responses 1'!J:J</f>
        <v/>
      </c>
      <c r="H203" s="25" t="str">
        <f>'Form Responses 1'!K:K</f>
        <v/>
      </c>
      <c r="I203" s="26" t="str">
        <f>'Form Responses 1'!L:L</f>
        <v/>
      </c>
      <c r="J203" s="19" t="str">
        <f>'Form Responses 1'!F:F</f>
        <v/>
      </c>
      <c r="K203" s="23" t="str">
        <f t="shared" si="1"/>
        <v/>
      </c>
      <c r="L203" s="23">
        <f t="shared" si="2"/>
        <v>0</v>
      </c>
      <c r="M203" s="27" t="str">
        <f t="array" ref="M203">if(H203&lt;&gt;"",LEFT(H203,2),"")</f>
        <v/>
      </c>
      <c r="N203" s="27" t="str">
        <f t="array" ref="N203">if(H203&lt;&gt;"",RIGHT(LEFT(H203,5),2),"")</f>
        <v/>
      </c>
      <c r="O203" s="27" t="str">
        <f t="array" ref="O203">if(H203&lt;&gt;"",RIGHT(H203,4),"")</f>
        <v/>
      </c>
      <c r="P203" s="28" t="str">
        <f t="array" ref="P203">if(G203&lt;&gt;"",row(G203)-1,"")</f>
        <v/>
      </c>
      <c r="Q203" s="19" t="str">
        <f t="shared" si="3"/>
        <v>-</v>
      </c>
    </row>
    <row r="204">
      <c r="A204" s="19" t="str">
        <f>'Form Responses 1'!C:C</f>
        <v/>
      </c>
      <c r="B204" s="19" t="str">
        <f>'Form Responses 1'!D:D</f>
        <v/>
      </c>
      <c r="C204" s="19" t="str">
        <f>'Form Responses 1'!E:E</f>
        <v/>
      </c>
      <c r="D204" s="19" t="str">
        <f>'Form Responses 1'!G:G</f>
        <v/>
      </c>
      <c r="E204" s="23" t="str">
        <f>'Form Responses 1'!H:H</f>
        <v/>
      </c>
      <c r="F204" s="19" t="str">
        <f>'Form Responses 1'!I:I</f>
        <v/>
      </c>
      <c r="G204" s="24" t="str">
        <f>'Form Responses 1'!J:J</f>
        <v/>
      </c>
      <c r="H204" s="25" t="str">
        <f>'Form Responses 1'!K:K</f>
        <v/>
      </c>
      <c r="I204" s="26" t="str">
        <f>'Form Responses 1'!L:L</f>
        <v/>
      </c>
      <c r="J204" s="19" t="str">
        <f>'Form Responses 1'!F:F</f>
        <v/>
      </c>
      <c r="K204" s="23" t="str">
        <f t="shared" si="1"/>
        <v/>
      </c>
      <c r="L204" s="23">
        <f t="shared" si="2"/>
        <v>0</v>
      </c>
      <c r="M204" s="27" t="str">
        <f t="array" ref="M204">if(H204&lt;&gt;"",LEFT(H204,2),"")</f>
        <v/>
      </c>
      <c r="N204" s="27" t="str">
        <f t="array" ref="N204">if(H204&lt;&gt;"",RIGHT(LEFT(H204,5),2),"")</f>
        <v/>
      </c>
      <c r="O204" s="27" t="str">
        <f t="array" ref="O204">if(H204&lt;&gt;"",RIGHT(H204,4),"")</f>
        <v/>
      </c>
      <c r="P204" s="28" t="str">
        <f t="array" ref="P204">if(G204&lt;&gt;"",row(G204)-1,"")</f>
        <v/>
      </c>
      <c r="Q204" s="19" t="str">
        <f t="shared" si="3"/>
        <v>-</v>
      </c>
    </row>
    <row r="205">
      <c r="A205" s="19" t="str">
        <f>'Form Responses 1'!C:C</f>
        <v/>
      </c>
      <c r="B205" s="19" t="str">
        <f>'Form Responses 1'!D:D</f>
        <v/>
      </c>
      <c r="C205" s="19" t="str">
        <f>'Form Responses 1'!E:E</f>
        <v/>
      </c>
      <c r="D205" s="19" t="str">
        <f>'Form Responses 1'!G:G</f>
        <v/>
      </c>
      <c r="E205" s="23" t="str">
        <f>'Form Responses 1'!H:H</f>
        <v/>
      </c>
      <c r="F205" s="19" t="str">
        <f>'Form Responses 1'!I:I</f>
        <v/>
      </c>
      <c r="G205" s="24" t="str">
        <f>'Form Responses 1'!J:J</f>
        <v/>
      </c>
      <c r="H205" s="25" t="str">
        <f>'Form Responses 1'!K:K</f>
        <v/>
      </c>
      <c r="I205" s="26" t="str">
        <f>'Form Responses 1'!L:L</f>
        <v/>
      </c>
      <c r="J205" s="19" t="str">
        <f>'Form Responses 1'!F:F</f>
        <v/>
      </c>
      <c r="K205" s="23" t="str">
        <f t="shared" si="1"/>
        <v/>
      </c>
      <c r="L205" s="23">
        <f t="shared" si="2"/>
        <v>0</v>
      </c>
      <c r="M205" s="27" t="str">
        <f t="array" ref="M205">if(H205&lt;&gt;"",LEFT(H205,2),"")</f>
        <v/>
      </c>
      <c r="N205" s="27" t="str">
        <f t="array" ref="N205">if(H205&lt;&gt;"",RIGHT(LEFT(H205,5),2),"")</f>
        <v/>
      </c>
      <c r="O205" s="27" t="str">
        <f t="array" ref="O205">if(H205&lt;&gt;"",RIGHT(H205,4),"")</f>
        <v/>
      </c>
      <c r="P205" s="28" t="str">
        <f t="array" ref="P205">if(G205&lt;&gt;"",row(G205)-1,"")</f>
        <v/>
      </c>
      <c r="Q205" s="19" t="str">
        <f t="shared" si="3"/>
        <v>-</v>
      </c>
    </row>
    <row r="206">
      <c r="A206" s="19" t="str">
        <f>'Form Responses 1'!C:C</f>
        <v/>
      </c>
      <c r="B206" s="19" t="str">
        <f>'Form Responses 1'!D:D</f>
        <v/>
      </c>
      <c r="C206" s="19" t="str">
        <f>'Form Responses 1'!E:E</f>
        <v/>
      </c>
      <c r="D206" s="19" t="str">
        <f>'Form Responses 1'!G:G</f>
        <v/>
      </c>
      <c r="E206" s="23" t="str">
        <f>'Form Responses 1'!H:H</f>
        <v/>
      </c>
      <c r="F206" s="19" t="str">
        <f>'Form Responses 1'!I:I</f>
        <v/>
      </c>
      <c r="G206" s="24" t="str">
        <f>'Form Responses 1'!J:J</f>
        <v/>
      </c>
      <c r="H206" s="25" t="str">
        <f>'Form Responses 1'!K:K</f>
        <v/>
      </c>
      <c r="I206" s="26" t="str">
        <f>'Form Responses 1'!L:L</f>
        <v/>
      </c>
      <c r="J206" s="19" t="str">
        <f>'Form Responses 1'!F:F</f>
        <v/>
      </c>
      <c r="K206" s="23" t="str">
        <f t="shared" si="1"/>
        <v/>
      </c>
      <c r="L206" s="23">
        <f t="shared" si="2"/>
        <v>0</v>
      </c>
      <c r="M206" s="27" t="str">
        <f t="array" ref="M206">if(H206&lt;&gt;"",LEFT(H206,2),"")</f>
        <v/>
      </c>
      <c r="N206" s="27" t="str">
        <f t="array" ref="N206">if(H206&lt;&gt;"",RIGHT(LEFT(H206,5),2),"")</f>
        <v/>
      </c>
      <c r="O206" s="27" t="str">
        <f t="array" ref="O206">if(H206&lt;&gt;"",RIGHT(H206,4),"")</f>
        <v/>
      </c>
      <c r="P206" s="28" t="str">
        <f t="array" ref="P206">if(G206&lt;&gt;"",row(G206)-1,"")</f>
        <v/>
      </c>
      <c r="Q206" s="19" t="str">
        <f t="shared" si="3"/>
        <v>-</v>
      </c>
    </row>
    <row r="207">
      <c r="A207" s="19" t="str">
        <f>'Form Responses 1'!C:C</f>
        <v/>
      </c>
      <c r="B207" s="19" t="str">
        <f>'Form Responses 1'!D:D</f>
        <v/>
      </c>
      <c r="C207" s="19" t="str">
        <f>'Form Responses 1'!E:E</f>
        <v/>
      </c>
      <c r="D207" s="19" t="str">
        <f>'Form Responses 1'!G:G</f>
        <v/>
      </c>
      <c r="E207" s="23" t="str">
        <f>'Form Responses 1'!H:H</f>
        <v/>
      </c>
      <c r="F207" s="19" t="str">
        <f>'Form Responses 1'!I:I</f>
        <v/>
      </c>
      <c r="G207" s="24" t="str">
        <f>'Form Responses 1'!J:J</f>
        <v/>
      </c>
      <c r="H207" s="25" t="str">
        <f>'Form Responses 1'!K:K</f>
        <v/>
      </c>
      <c r="I207" s="26" t="str">
        <f>'Form Responses 1'!L:L</f>
        <v/>
      </c>
      <c r="J207" s="19" t="str">
        <f>'Form Responses 1'!F:F</f>
        <v/>
      </c>
      <c r="K207" s="23" t="str">
        <f t="shared" si="1"/>
        <v/>
      </c>
      <c r="L207" s="23">
        <f t="shared" si="2"/>
        <v>0</v>
      </c>
      <c r="M207" s="27" t="str">
        <f t="array" ref="M207">if(H207&lt;&gt;"",LEFT(H207,2),"")</f>
        <v/>
      </c>
      <c r="N207" s="27" t="str">
        <f t="array" ref="N207">if(H207&lt;&gt;"",RIGHT(LEFT(H207,5),2),"")</f>
        <v/>
      </c>
      <c r="O207" s="27" t="str">
        <f t="array" ref="O207">if(H207&lt;&gt;"",RIGHT(H207,4),"")</f>
        <v/>
      </c>
      <c r="P207" s="28" t="str">
        <f t="array" ref="P207">if(G207&lt;&gt;"",row(G207)-1,"")</f>
        <v/>
      </c>
      <c r="Q207" s="19" t="str">
        <f t="shared" si="3"/>
        <v>-</v>
      </c>
    </row>
    <row r="208">
      <c r="A208" s="19" t="str">
        <f>'Form Responses 1'!C:C</f>
        <v/>
      </c>
      <c r="B208" s="19" t="str">
        <f>'Form Responses 1'!D:D</f>
        <v/>
      </c>
      <c r="C208" s="19" t="str">
        <f>'Form Responses 1'!E:E</f>
        <v/>
      </c>
      <c r="D208" s="19" t="str">
        <f>'Form Responses 1'!G:G</f>
        <v/>
      </c>
      <c r="E208" s="23" t="str">
        <f>'Form Responses 1'!H:H</f>
        <v/>
      </c>
      <c r="F208" s="19" t="str">
        <f>'Form Responses 1'!I:I</f>
        <v/>
      </c>
      <c r="G208" s="24" t="str">
        <f>'Form Responses 1'!J:J</f>
        <v/>
      </c>
      <c r="H208" s="25" t="str">
        <f>'Form Responses 1'!K:K</f>
        <v/>
      </c>
      <c r="I208" s="26" t="str">
        <f>'Form Responses 1'!L:L</f>
        <v/>
      </c>
      <c r="J208" s="19" t="str">
        <f>'Form Responses 1'!F:F</f>
        <v/>
      </c>
      <c r="K208" s="23" t="str">
        <f t="shared" si="1"/>
        <v/>
      </c>
      <c r="L208" s="23">
        <f t="shared" si="2"/>
        <v>0</v>
      </c>
      <c r="M208" s="27" t="str">
        <f t="array" ref="M208">if(H208&lt;&gt;"",LEFT(H208,2),"")</f>
        <v/>
      </c>
      <c r="N208" s="27" t="str">
        <f t="array" ref="N208">if(H208&lt;&gt;"",RIGHT(LEFT(H208,5),2),"")</f>
        <v/>
      </c>
      <c r="O208" s="27" t="str">
        <f t="array" ref="O208">if(H208&lt;&gt;"",RIGHT(H208,4),"")</f>
        <v/>
      </c>
      <c r="P208" s="28" t="str">
        <f t="array" ref="P208">if(G208&lt;&gt;"",row(G208)-1,"")</f>
        <v/>
      </c>
      <c r="Q208" s="19" t="str">
        <f t="shared" si="3"/>
        <v>-</v>
      </c>
    </row>
    <row r="209">
      <c r="A209" s="19" t="str">
        <f>'Form Responses 1'!C:C</f>
        <v/>
      </c>
      <c r="B209" s="19" t="str">
        <f>'Form Responses 1'!D:D</f>
        <v/>
      </c>
      <c r="C209" s="19" t="str">
        <f>'Form Responses 1'!E:E</f>
        <v/>
      </c>
      <c r="D209" s="19" t="str">
        <f>'Form Responses 1'!G:G</f>
        <v/>
      </c>
      <c r="E209" s="23" t="str">
        <f>'Form Responses 1'!H:H</f>
        <v/>
      </c>
      <c r="F209" s="19" t="str">
        <f>'Form Responses 1'!I:I</f>
        <v/>
      </c>
      <c r="G209" s="24" t="str">
        <f>'Form Responses 1'!J:J</f>
        <v/>
      </c>
      <c r="H209" s="25" t="str">
        <f>'Form Responses 1'!K:K</f>
        <v/>
      </c>
      <c r="I209" s="26" t="str">
        <f>'Form Responses 1'!L:L</f>
        <v/>
      </c>
      <c r="J209" s="19" t="str">
        <f>'Form Responses 1'!F:F</f>
        <v/>
      </c>
      <c r="K209" s="23" t="str">
        <f t="shared" si="1"/>
        <v/>
      </c>
      <c r="L209" s="23">
        <f t="shared" si="2"/>
        <v>0</v>
      </c>
      <c r="M209" s="27" t="str">
        <f t="array" ref="M209">if(H209&lt;&gt;"",LEFT(H209,2),"")</f>
        <v/>
      </c>
      <c r="N209" s="27" t="str">
        <f t="array" ref="N209">if(H209&lt;&gt;"",RIGHT(LEFT(H209,5),2),"")</f>
        <v/>
      </c>
      <c r="O209" s="27" t="str">
        <f t="array" ref="O209">if(H209&lt;&gt;"",RIGHT(H209,4),"")</f>
        <v/>
      </c>
      <c r="P209" s="28" t="str">
        <f t="array" ref="P209">if(G209&lt;&gt;"",row(G209)-1,"")</f>
        <v/>
      </c>
      <c r="Q209" s="19" t="str">
        <f t="shared" si="3"/>
        <v>-</v>
      </c>
    </row>
    <row r="210">
      <c r="A210" s="19" t="str">
        <f>'Form Responses 1'!C:C</f>
        <v/>
      </c>
      <c r="B210" s="19" t="str">
        <f>'Form Responses 1'!D:D</f>
        <v/>
      </c>
      <c r="C210" s="19" t="str">
        <f>'Form Responses 1'!E:E</f>
        <v/>
      </c>
      <c r="D210" s="19" t="str">
        <f>'Form Responses 1'!G:G</f>
        <v/>
      </c>
      <c r="E210" s="23" t="str">
        <f>'Form Responses 1'!H:H</f>
        <v/>
      </c>
      <c r="F210" s="19" t="str">
        <f>'Form Responses 1'!I:I</f>
        <v/>
      </c>
      <c r="G210" s="24" t="str">
        <f>'Form Responses 1'!J:J</f>
        <v/>
      </c>
      <c r="H210" s="25" t="str">
        <f>'Form Responses 1'!K:K</f>
        <v/>
      </c>
      <c r="I210" s="26" t="str">
        <f>'Form Responses 1'!L:L</f>
        <v/>
      </c>
      <c r="J210" s="19" t="str">
        <f>'Form Responses 1'!F:F</f>
        <v/>
      </c>
      <c r="K210" s="23" t="str">
        <f t="shared" si="1"/>
        <v/>
      </c>
      <c r="L210" s="23">
        <f t="shared" si="2"/>
        <v>0</v>
      </c>
      <c r="M210" s="27" t="str">
        <f t="array" ref="M210">if(H210&lt;&gt;"",LEFT(H210,2),"")</f>
        <v/>
      </c>
      <c r="N210" s="27" t="str">
        <f t="array" ref="N210">if(H210&lt;&gt;"",RIGHT(LEFT(H210,5),2),"")</f>
        <v/>
      </c>
      <c r="O210" s="27" t="str">
        <f t="array" ref="O210">if(H210&lt;&gt;"",RIGHT(H210,4),"")</f>
        <v/>
      </c>
      <c r="P210" s="28" t="str">
        <f t="array" ref="P210">if(G210&lt;&gt;"",row(G210)-1,"")</f>
        <v/>
      </c>
      <c r="Q210" s="19" t="str">
        <f t="shared" si="3"/>
        <v>-</v>
      </c>
    </row>
    <row r="211">
      <c r="A211" s="19" t="str">
        <f>'Form Responses 1'!C:C</f>
        <v/>
      </c>
      <c r="B211" s="19" t="str">
        <f>'Form Responses 1'!D:D</f>
        <v/>
      </c>
      <c r="C211" s="19" t="str">
        <f>'Form Responses 1'!E:E</f>
        <v/>
      </c>
      <c r="D211" s="19" t="str">
        <f>'Form Responses 1'!G:G</f>
        <v/>
      </c>
      <c r="E211" s="23" t="str">
        <f>'Form Responses 1'!H:H</f>
        <v/>
      </c>
      <c r="F211" s="19" t="str">
        <f>'Form Responses 1'!I:I</f>
        <v/>
      </c>
      <c r="G211" s="24" t="str">
        <f>'Form Responses 1'!J:J</f>
        <v/>
      </c>
      <c r="H211" s="25" t="str">
        <f>'Form Responses 1'!K:K</f>
        <v/>
      </c>
      <c r="I211" s="26" t="str">
        <f>'Form Responses 1'!L:L</f>
        <v/>
      </c>
      <c r="J211" s="19" t="str">
        <f>'Form Responses 1'!F:F</f>
        <v/>
      </c>
      <c r="K211" s="23" t="str">
        <f t="shared" si="1"/>
        <v/>
      </c>
      <c r="L211" s="23">
        <f t="shared" si="2"/>
        <v>0</v>
      </c>
      <c r="M211" s="27" t="str">
        <f t="array" ref="M211">if(H211&lt;&gt;"",LEFT(H211,2),"")</f>
        <v/>
      </c>
      <c r="N211" s="27" t="str">
        <f t="array" ref="N211">if(H211&lt;&gt;"",RIGHT(LEFT(H211,5),2),"")</f>
        <v/>
      </c>
      <c r="O211" s="27" t="str">
        <f t="array" ref="O211">if(H211&lt;&gt;"",RIGHT(H211,4),"")</f>
        <v/>
      </c>
      <c r="P211" s="28" t="str">
        <f t="array" ref="P211">if(G211&lt;&gt;"",row(G211)-1,"")</f>
        <v/>
      </c>
      <c r="Q211" s="19" t="str">
        <f t="shared" si="3"/>
        <v>-</v>
      </c>
    </row>
    <row r="212">
      <c r="A212" s="19" t="str">
        <f>'Form Responses 1'!C:C</f>
        <v/>
      </c>
      <c r="B212" s="19" t="str">
        <f>'Form Responses 1'!D:D</f>
        <v/>
      </c>
      <c r="C212" s="19" t="str">
        <f>'Form Responses 1'!E:E</f>
        <v/>
      </c>
      <c r="D212" s="19" t="str">
        <f>'Form Responses 1'!G:G</f>
        <v/>
      </c>
      <c r="E212" s="23" t="str">
        <f>'Form Responses 1'!H:H</f>
        <v/>
      </c>
      <c r="F212" s="19" t="str">
        <f>'Form Responses 1'!I:I</f>
        <v/>
      </c>
      <c r="G212" s="24" t="str">
        <f>'Form Responses 1'!J:J</f>
        <v/>
      </c>
      <c r="H212" s="25" t="str">
        <f>'Form Responses 1'!K:K</f>
        <v/>
      </c>
      <c r="I212" s="26" t="str">
        <f>'Form Responses 1'!L:L</f>
        <v/>
      </c>
      <c r="J212" s="19" t="str">
        <f>'Form Responses 1'!F:F</f>
        <v/>
      </c>
      <c r="K212" s="23" t="str">
        <f t="shared" si="1"/>
        <v/>
      </c>
      <c r="L212" s="23">
        <f t="shared" si="2"/>
        <v>0</v>
      </c>
      <c r="M212" s="27" t="str">
        <f t="array" ref="M212">if(H212&lt;&gt;"",LEFT(H212,2),"")</f>
        <v/>
      </c>
      <c r="N212" s="27" t="str">
        <f t="array" ref="N212">if(H212&lt;&gt;"",RIGHT(LEFT(H212,5),2),"")</f>
        <v/>
      </c>
      <c r="O212" s="27" t="str">
        <f t="array" ref="O212">if(H212&lt;&gt;"",RIGHT(H212,4),"")</f>
        <v/>
      </c>
      <c r="P212" s="28" t="str">
        <f t="array" ref="P212">if(G212&lt;&gt;"",row(G212)-1,"")</f>
        <v/>
      </c>
      <c r="Q212" s="19" t="str">
        <f t="shared" si="3"/>
        <v>-</v>
      </c>
    </row>
    <row r="213">
      <c r="A213" s="19" t="str">
        <f>'Form Responses 1'!C:C</f>
        <v/>
      </c>
      <c r="B213" s="19" t="str">
        <f>'Form Responses 1'!D:D</f>
        <v/>
      </c>
      <c r="C213" s="19" t="str">
        <f>'Form Responses 1'!E:E</f>
        <v/>
      </c>
      <c r="D213" s="19" t="str">
        <f>'Form Responses 1'!G:G</f>
        <v/>
      </c>
      <c r="E213" s="23" t="str">
        <f>'Form Responses 1'!H:H</f>
        <v/>
      </c>
      <c r="F213" s="19" t="str">
        <f>'Form Responses 1'!I:I</f>
        <v/>
      </c>
      <c r="G213" s="24" t="str">
        <f>'Form Responses 1'!J:J</f>
        <v/>
      </c>
      <c r="H213" s="25" t="str">
        <f>'Form Responses 1'!K:K</f>
        <v/>
      </c>
      <c r="I213" s="26" t="str">
        <f>'Form Responses 1'!L:L</f>
        <v/>
      </c>
      <c r="J213" s="19" t="str">
        <f>'Form Responses 1'!F:F</f>
        <v/>
      </c>
      <c r="K213" s="23" t="str">
        <f t="shared" si="1"/>
        <v/>
      </c>
      <c r="L213" s="23">
        <f t="shared" si="2"/>
        <v>0</v>
      </c>
      <c r="M213" s="27" t="str">
        <f t="array" ref="M213">if(H213&lt;&gt;"",LEFT(H213,2),"")</f>
        <v/>
      </c>
      <c r="N213" s="27" t="str">
        <f t="array" ref="N213">if(H213&lt;&gt;"",RIGHT(LEFT(H213,5),2),"")</f>
        <v/>
      </c>
      <c r="O213" s="27" t="str">
        <f t="array" ref="O213">if(H213&lt;&gt;"",RIGHT(H213,4),"")</f>
        <v/>
      </c>
      <c r="P213" s="28" t="str">
        <f t="array" ref="P213">if(G213&lt;&gt;"",row(G213)-1,"")</f>
        <v/>
      </c>
      <c r="Q213" s="19" t="str">
        <f t="shared" si="3"/>
        <v>-</v>
      </c>
    </row>
    <row r="214">
      <c r="A214" s="19" t="str">
        <f>'Form Responses 1'!C:C</f>
        <v/>
      </c>
      <c r="B214" s="19" t="str">
        <f>'Form Responses 1'!D:D</f>
        <v/>
      </c>
      <c r="C214" s="19" t="str">
        <f>'Form Responses 1'!E:E</f>
        <v/>
      </c>
      <c r="D214" s="19" t="str">
        <f>'Form Responses 1'!G:G</f>
        <v/>
      </c>
      <c r="E214" s="23" t="str">
        <f>'Form Responses 1'!H:H</f>
        <v/>
      </c>
      <c r="F214" s="19" t="str">
        <f>'Form Responses 1'!I:I</f>
        <v/>
      </c>
      <c r="G214" s="24" t="str">
        <f>'Form Responses 1'!J:J</f>
        <v/>
      </c>
      <c r="H214" s="25" t="str">
        <f>'Form Responses 1'!K:K</f>
        <v/>
      </c>
      <c r="I214" s="26" t="str">
        <f>'Form Responses 1'!L:L</f>
        <v/>
      </c>
      <c r="J214" s="19" t="str">
        <f>'Form Responses 1'!F:F</f>
        <v/>
      </c>
      <c r="K214" s="23" t="str">
        <f t="shared" si="1"/>
        <v/>
      </c>
      <c r="L214" s="23">
        <f t="shared" si="2"/>
        <v>0</v>
      </c>
      <c r="M214" s="27" t="str">
        <f t="array" ref="M214">if(H214&lt;&gt;"",LEFT(H214,2),"")</f>
        <v/>
      </c>
      <c r="N214" s="27" t="str">
        <f t="array" ref="N214">if(H214&lt;&gt;"",RIGHT(LEFT(H214,5),2),"")</f>
        <v/>
      </c>
      <c r="O214" s="27" t="str">
        <f t="array" ref="O214">if(H214&lt;&gt;"",RIGHT(H214,4),"")</f>
        <v/>
      </c>
      <c r="P214" s="28" t="str">
        <f t="array" ref="P214">if(G214&lt;&gt;"",row(G214)-1,"")</f>
        <v/>
      </c>
      <c r="Q214" s="19" t="str">
        <f t="shared" si="3"/>
        <v>-</v>
      </c>
    </row>
    <row r="215">
      <c r="A215" s="19" t="str">
        <f>'Form Responses 1'!C:C</f>
        <v/>
      </c>
      <c r="B215" s="19" t="str">
        <f>'Form Responses 1'!D:D</f>
        <v/>
      </c>
      <c r="C215" s="19" t="str">
        <f>'Form Responses 1'!E:E</f>
        <v/>
      </c>
      <c r="D215" s="19" t="str">
        <f>'Form Responses 1'!G:G</f>
        <v/>
      </c>
      <c r="E215" s="23" t="str">
        <f>'Form Responses 1'!H:H</f>
        <v/>
      </c>
      <c r="F215" s="19" t="str">
        <f>'Form Responses 1'!I:I</f>
        <v/>
      </c>
      <c r="G215" s="24" t="str">
        <f>'Form Responses 1'!J:J</f>
        <v/>
      </c>
      <c r="H215" s="25" t="str">
        <f>'Form Responses 1'!K:K</f>
        <v/>
      </c>
      <c r="I215" s="26" t="str">
        <f>'Form Responses 1'!L:L</f>
        <v/>
      </c>
      <c r="J215" s="19" t="str">
        <f>'Form Responses 1'!F:F</f>
        <v/>
      </c>
      <c r="K215" s="23" t="str">
        <f t="shared" si="1"/>
        <v/>
      </c>
      <c r="L215" s="23">
        <f t="shared" si="2"/>
        <v>0</v>
      </c>
      <c r="M215" s="27" t="str">
        <f t="array" ref="M215">if(H215&lt;&gt;"",LEFT(H215,2),"")</f>
        <v/>
      </c>
      <c r="N215" s="27" t="str">
        <f t="array" ref="N215">if(H215&lt;&gt;"",RIGHT(LEFT(H215,5),2),"")</f>
        <v/>
      </c>
      <c r="O215" s="27" t="str">
        <f t="array" ref="O215">if(H215&lt;&gt;"",RIGHT(H215,4),"")</f>
        <v/>
      </c>
      <c r="P215" s="28" t="str">
        <f t="array" ref="P215">if(G215&lt;&gt;"",row(G215)-1,"")</f>
        <v/>
      </c>
      <c r="Q215" s="19" t="str">
        <f t="shared" si="3"/>
        <v>-</v>
      </c>
    </row>
    <row r="216">
      <c r="A216" s="19" t="str">
        <f>'Form Responses 1'!C:C</f>
        <v/>
      </c>
      <c r="B216" s="19" t="str">
        <f>'Form Responses 1'!D:D</f>
        <v/>
      </c>
      <c r="C216" s="19" t="str">
        <f>'Form Responses 1'!E:E</f>
        <v/>
      </c>
      <c r="D216" s="19" t="str">
        <f>'Form Responses 1'!G:G</f>
        <v/>
      </c>
      <c r="E216" s="23" t="str">
        <f>'Form Responses 1'!H:H</f>
        <v/>
      </c>
      <c r="F216" s="19" t="str">
        <f>'Form Responses 1'!I:I</f>
        <v/>
      </c>
      <c r="G216" s="24" t="str">
        <f>'Form Responses 1'!J:J</f>
        <v/>
      </c>
      <c r="H216" s="25" t="str">
        <f>'Form Responses 1'!K:K</f>
        <v/>
      </c>
      <c r="I216" s="26" t="str">
        <f>'Form Responses 1'!L:L</f>
        <v/>
      </c>
      <c r="J216" s="19" t="str">
        <f>'Form Responses 1'!F:F</f>
        <v/>
      </c>
      <c r="K216" s="23" t="str">
        <f t="shared" si="1"/>
        <v/>
      </c>
      <c r="L216" s="23">
        <f t="shared" si="2"/>
        <v>0</v>
      </c>
      <c r="M216" s="27" t="str">
        <f t="array" ref="M216">if(H216&lt;&gt;"",LEFT(H216,2),"")</f>
        <v/>
      </c>
      <c r="N216" s="27" t="str">
        <f t="array" ref="N216">if(H216&lt;&gt;"",RIGHT(LEFT(H216,5),2),"")</f>
        <v/>
      </c>
      <c r="O216" s="27" t="str">
        <f t="array" ref="O216">if(H216&lt;&gt;"",RIGHT(H216,4),"")</f>
        <v/>
      </c>
      <c r="P216" s="28" t="str">
        <f t="array" ref="P216">if(G216&lt;&gt;"",row(G216)-1,"")</f>
        <v/>
      </c>
      <c r="Q216" s="19" t="str">
        <f t="shared" si="3"/>
        <v>-</v>
      </c>
    </row>
    <row r="217">
      <c r="A217" s="19" t="str">
        <f>'Form Responses 1'!C:C</f>
        <v/>
      </c>
      <c r="B217" s="19" t="str">
        <f>'Form Responses 1'!D:D</f>
        <v/>
      </c>
      <c r="C217" s="19" t="str">
        <f>'Form Responses 1'!E:E</f>
        <v/>
      </c>
      <c r="D217" s="19" t="str">
        <f>'Form Responses 1'!G:G</f>
        <v/>
      </c>
      <c r="E217" s="23" t="str">
        <f>'Form Responses 1'!H:H</f>
        <v/>
      </c>
      <c r="F217" s="19" t="str">
        <f>'Form Responses 1'!I:I</f>
        <v/>
      </c>
      <c r="G217" s="24" t="str">
        <f>'Form Responses 1'!J:J</f>
        <v/>
      </c>
      <c r="H217" s="25" t="str">
        <f>'Form Responses 1'!K:K</f>
        <v/>
      </c>
      <c r="I217" s="26" t="str">
        <f>'Form Responses 1'!L:L</f>
        <v/>
      </c>
      <c r="J217" s="19" t="str">
        <f>'Form Responses 1'!F:F</f>
        <v/>
      </c>
      <c r="K217" s="23" t="str">
        <f t="shared" si="1"/>
        <v/>
      </c>
      <c r="L217" s="23">
        <f t="shared" si="2"/>
        <v>0</v>
      </c>
      <c r="M217" s="27" t="str">
        <f t="array" ref="M217">if(H217&lt;&gt;"",LEFT(H217,2),"")</f>
        <v/>
      </c>
      <c r="N217" s="27" t="str">
        <f t="array" ref="N217">if(H217&lt;&gt;"",RIGHT(LEFT(H217,5),2),"")</f>
        <v/>
      </c>
      <c r="O217" s="27" t="str">
        <f t="array" ref="O217">if(H217&lt;&gt;"",RIGHT(H217,4),"")</f>
        <v/>
      </c>
      <c r="P217" s="28" t="str">
        <f t="array" ref="P217">if(G217&lt;&gt;"",row(G217)-1,"")</f>
        <v/>
      </c>
      <c r="Q217" s="19" t="str">
        <f t="shared" si="3"/>
        <v>-</v>
      </c>
    </row>
    <row r="218">
      <c r="A218" s="19" t="str">
        <f>'Form Responses 1'!C:C</f>
        <v/>
      </c>
      <c r="B218" s="19" t="str">
        <f>'Form Responses 1'!D:D</f>
        <v/>
      </c>
      <c r="C218" s="19" t="str">
        <f>'Form Responses 1'!E:E</f>
        <v/>
      </c>
      <c r="D218" s="19" t="str">
        <f>'Form Responses 1'!G:G</f>
        <v/>
      </c>
      <c r="E218" s="23" t="str">
        <f>'Form Responses 1'!H:H</f>
        <v/>
      </c>
      <c r="F218" s="19" t="str">
        <f>'Form Responses 1'!I:I</f>
        <v/>
      </c>
      <c r="G218" s="24" t="str">
        <f>'Form Responses 1'!J:J</f>
        <v/>
      </c>
      <c r="H218" s="25" t="str">
        <f>'Form Responses 1'!K:K</f>
        <v/>
      </c>
      <c r="I218" s="26" t="str">
        <f>'Form Responses 1'!L:L</f>
        <v/>
      </c>
      <c r="J218" s="19" t="str">
        <f>'Form Responses 1'!F:F</f>
        <v/>
      </c>
      <c r="K218" s="23" t="str">
        <f t="shared" si="1"/>
        <v/>
      </c>
      <c r="L218" s="23">
        <f t="shared" si="2"/>
        <v>0</v>
      </c>
      <c r="M218" s="27" t="str">
        <f t="array" ref="M218">if(H218&lt;&gt;"",LEFT(H218,2),"")</f>
        <v/>
      </c>
      <c r="N218" s="27" t="str">
        <f t="array" ref="N218">if(H218&lt;&gt;"",RIGHT(LEFT(H218,5),2),"")</f>
        <v/>
      </c>
      <c r="O218" s="27" t="str">
        <f t="array" ref="O218">if(H218&lt;&gt;"",RIGHT(H218,4),"")</f>
        <v/>
      </c>
      <c r="P218" s="28" t="str">
        <f t="array" ref="P218">if(G218&lt;&gt;"",row(G218)-1,"")</f>
        <v/>
      </c>
      <c r="Q218" s="19" t="str">
        <f t="shared" si="3"/>
        <v>-</v>
      </c>
    </row>
    <row r="219">
      <c r="A219" s="19" t="str">
        <f>'Form Responses 1'!C:C</f>
        <v/>
      </c>
      <c r="B219" s="19" t="str">
        <f>'Form Responses 1'!D:D</f>
        <v/>
      </c>
      <c r="C219" s="19" t="str">
        <f>'Form Responses 1'!E:E</f>
        <v/>
      </c>
      <c r="D219" s="19" t="str">
        <f>'Form Responses 1'!G:G</f>
        <v/>
      </c>
      <c r="E219" s="23" t="str">
        <f>'Form Responses 1'!H:H</f>
        <v/>
      </c>
      <c r="F219" s="19" t="str">
        <f>'Form Responses 1'!I:I</f>
        <v/>
      </c>
      <c r="G219" s="24" t="str">
        <f>'Form Responses 1'!J:J</f>
        <v/>
      </c>
      <c r="H219" s="25" t="str">
        <f>'Form Responses 1'!K:K</f>
        <v/>
      </c>
      <c r="I219" s="26" t="str">
        <f>'Form Responses 1'!L:L</f>
        <v/>
      </c>
      <c r="J219" s="19" t="str">
        <f>'Form Responses 1'!F:F</f>
        <v/>
      </c>
      <c r="K219" s="23" t="str">
        <f t="shared" si="1"/>
        <v/>
      </c>
      <c r="L219" s="23">
        <f t="shared" si="2"/>
        <v>0</v>
      </c>
      <c r="M219" s="27" t="str">
        <f t="array" ref="M219">if(H219&lt;&gt;"",LEFT(H219,2),"")</f>
        <v/>
      </c>
      <c r="N219" s="27" t="str">
        <f t="array" ref="N219">if(H219&lt;&gt;"",RIGHT(LEFT(H219,5),2),"")</f>
        <v/>
      </c>
      <c r="O219" s="27" t="str">
        <f t="array" ref="O219">if(H219&lt;&gt;"",RIGHT(H219,4),"")</f>
        <v/>
      </c>
      <c r="P219" s="28" t="str">
        <f t="array" ref="P219">if(G219&lt;&gt;"",row(G219)-1,"")</f>
        <v/>
      </c>
      <c r="Q219" s="19" t="str">
        <f t="shared" si="3"/>
        <v>-</v>
      </c>
    </row>
    <row r="220">
      <c r="A220" s="19" t="str">
        <f>'Form Responses 1'!C:C</f>
        <v/>
      </c>
      <c r="B220" s="19" t="str">
        <f>'Form Responses 1'!D:D</f>
        <v/>
      </c>
      <c r="C220" s="19" t="str">
        <f>'Form Responses 1'!E:E</f>
        <v/>
      </c>
      <c r="D220" s="19" t="str">
        <f>'Form Responses 1'!G:G</f>
        <v/>
      </c>
      <c r="E220" s="23" t="str">
        <f>'Form Responses 1'!H:H</f>
        <v/>
      </c>
      <c r="F220" s="19" t="str">
        <f>'Form Responses 1'!I:I</f>
        <v/>
      </c>
      <c r="G220" s="24" t="str">
        <f>'Form Responses 1'!J:J</f>
        <v/>
      </c>
      <c r="H220" s="25" t="str">
        <f>'Form Responses 1'!K:K</f>
        <v/>
      </c>
      <c r="I220" s="26" t="str">
        <f>'Form Responses 1'!L:L</f>
        <v/>
      </c>
      <c r="J220" s="19" t="str">
        <f>'Form Responses 1'!F:F</f>
        <v/>
      </c>
      <c r="K220" s="23" t="str">
        <f t="shared" si="1"/>
        <v/>
      </c>
      <c r="L220" s="23">
        <f t="shared" si="2"/>
        <v>0</v>
      </c>
      <c r="M220" s="27" t="str">
        <f t="array" ref="M220">if(H220&lt;&gt;"",LEFT(H220,2),"")</f>
        <v/>
      </c>
      <c r="N220" s="27" t="str">
        <f t="array" ref="N220">if(H220&lt;&gt;"",RIGHT(LEFT(H220,5),2),"")</f>
        <v/>
      </c>
      <c r="O220" s="27" t="str">
        <f t="array" ref="O220">if(H220&lt;&gt;"",RIGHT(H220,4),"")</f>
        <v/>
      </c>
      <c r="P220" s="28" t="str">
        <f t="array" ref="P220">if(G220&lt;&gt;"",row(G220)-1,"")</f>
        <v/>
      </c>
      <c r="Q220" s="19" t="str">
        <f t="shared" si="3"/>
        <v>-</v>
      </c>
    </row>
    <row r="221">
      <c r="H221" s="30"/>
    </row>
    <row r="222">
      <c r="H222" s="30"/>
    </row>
    <row r="223">
      <c r="H223" s="30"/>
    </row>
    <row r="224">
      <c r="H224" s="30"/>
    </row>
    <row r="225">
      <c r="H225" s="30"/>
    </row>
    <row r="226">
      <c r="H226" s="30"/>
    </row>
    <row r="227">
      <c r="H227" s="30"/>
    </row>
    <row r="228">
      <c r="H228" s="30"/>
    </row>
    <row r="229">
      <c r="H229" s="30"/>
    </row>
    <row r="230">
      <c r="H230" s="30"/>
    </row>
    <row r="231">
      <c r="H231" s="30"/>
    </row>
    <row r="232">
      <c r="H232" s="30"/>
    </row>
    <row r="233">
      <c r="H233" s="30"/>
    </row>
    <row r="234">
      <c r="H234" s="30"/>
    </row>
    <row r="235">
      <c r="H235" s="30"/>
    </row>
    <row r="236">
      <c r="H236" s="30"/>
    </row>
    <row r="237">
      <c r="H237" s="30"/>
    </row>
    <row r="238">
      <c r="H238" s="30"/>
    </row>
    <row r="239">
      <c r="H239" s="30"/>
    </row>
    <row r="240">
      <c r="H240" s="30"/>
    </row>
    <row r="241">
      <c r="H241" s="30"/>
    </row>
    <row r="242">
      <c r="H242" s="30"/>
    </row>
    <row r="243">
      <c r="H243" s="30"/>
    </row>
    <row r="244">
      <c r="H244" s="30"/>
    </row>
    <row r="245">
      <c r="H245" s="30"/>
    </row>
    <row r="246">
      <c r="H246" s="30"/>
    </row>
    <row r="247">
      <c r="H247" s="30"/>
    </row>
    <row r="248">
      <c r="H248" s="30"/>
    </row>
    <row r="249">
      <c r="H249" s="30"/>
    </row>
    <row r="250">
      <c r="H250" s="30"/>
    </row>
    <row r="251">
      <c r="H251" s="30"/>
    </row>
    <row r="252">
      <c r="H252" s="30"/>
    </row>
    <row r="253">
      <c r="H253" s="30"/>
    </row>
    <row r="254">
      <c r="H254" s="30"/>
    </row>
    <row r="255">
      <c r="H255" s="30"/>
    </row>
    <row r="256">
      <c r="H256" s="30"/>
    </row>
    <row r="257">
      <c r="H257" s="30"/>
    </row>
    <row r="258">
      <c r="H258" s="30"/>
    </row>
    <row r="259">
      <c r="H259" s="30"/>
    </row>
    <row r="260">
      <c r="H260" s="30"/>
    </row>
    <row r="261">
      <c r="H261" s="30"/>
    </row>
    <row r="262">
      <c r="H262" s="30"/>
    </row>
    <row r="263">
      <c r="H263" s="30"/>
    </row>
    <row r="264">
      <c r="H264" s="30"/>
    </row>
    <row r="265">
      <c r="H265" s="30"/>
    </row>
    <row r="266">
      <c r="H266" s="30"/>
    </row>
    <row r="267">
      <c r="H267" s="30"/>
    </row>
    <row r="268">
      <c r="H268" s="30"/>
    </row>
    <row r="269">
      <c r="H269" s="30"/>
    </row>
    <row r="270">
      <c r="H270" s="30"/>
    </row>
    <row r="271">
      <c r="H271" s="30"/>
    </row>
    <row r="272">
      <c r="H272" s="30"/>
    </row>
    <row r="273">
      <c r="H273" s="30"/>
    </row>
    <row r="274">
      <c r="H274" s="30"/>
    </row>
    <row r="275">
      <c r="H275" s="30"/>
    </row>
    <row r="276">
      <c r="H276" s="30"/>
    </row>
    <row r="277">
      <c r="H277" s="30"/>
    </row>
    <row r="278">
      <c r="H278" s="30"/>
    </row>
    <row r="279">
      <c r="H279" s="30"/>
    </row>
    <row r="280">
      <c r="H280" s="30"/>
    </row>
    <row r="281">
      <c r="H281" s="30"/>
    </row>
    <row r="282">
      <c r="H282" s="30"/>
    </row>
    <row r="283">
      <c r="H283" s="30"/>
    </row>
    <row r="284">
      <c r="H284" s="30"/>
    </row>
    <row r="285">
      <c r="H285" s="30"/>
    </row>
    <row r="286">
      <c r="H286" s="30"/>
    </row>
    <row r="287">
      <c r="H287" s="30"/>
    </row>
    <row r="288">
      <c r="H288" s="30"/>
    </row>
    <row r="289">
      <c r="H289" s="30"/>
    </row>
    <row r="290">
      <c r="H290" s="30"/>
    </row>
    <row r="291">
      <c r="H291" s="30"/>
    </row>
    <row r="292">
      <c r="H292" s="30"/>
    </row>
    <row r="293">
      <c r="H293" s="30"/>
    </row>
    <row r="294">
      <c r="H294" s="30"/>
    </row>
    <row r="295">
      <c r="H295" s="30"/>
    </row>
    <row r="296">
      <c r="H296" s="30"/>
    </row>
    <row r="297">
      <c r="H297" s="30"/>
    </row>
    <row r="298">
      <c r="H298" s="30"/>
    </row>
    <row r="299">
      <c r="H299" s="30"/>
    </row>
    <row r="300">
      <c r="H300" s="30"/>
    </row>
    <row r="301">
      <c r="H301" s="30"/>
    </row>
    <row r="302">
      <c r="H302" s="30"/>
    </row>
    <row r="303">
      <c r="H303" s="30"/>
    </row>
    <row r="304">
      <c r="H304" s="30"/>
    </row>
    <row r="305">
      <c r="H305" s="30"/>
    </row>
    <row r="306">
      <c r="H306" s="30"/>
    </row>
    <row r="307">
      <c r="H307" s="30"/>
    </row>
    <row r="308">
      <c r="H308" s="30"/>
    </row>
    <row r="309">
      <c r="H309" s="30"/>
    </row>
    <row r="310">
      <c r="H310" s="30"/>
    </row>
    <row r="311">
      <c r="H311" s="30"/>
    </row>
    <row r="312">
      <c r="H312" s="30"/>
    </row>
    <row r="313">
      <c r="H313" s="30"/>
    </row>
    <row r="314">
      <c r="H314" s="30"/>
    </row>
    <row r="315">
      <c r="H315" s="30"/>
    </row>
    <row r="316">
      <c r="H316" s="30"/>
    </row>
    <row r="317">
      <c r="H317" s="30"/>
    </row>
    <row r="318">
      <c r="H318" s="30"/>
    </row>
    <row r="319">
      <c r="H319" s="30"/>
    </row>
    <row r="320">
      <c r="H320" s="30"/>
    </row>
    <row r="321">
      <c r="H321" s="30"/>
    </row>
    <row r="322">
      <c r="H322" s="30"/>
    </row>
    <row r="323">
      <c r="H323" s="30"/>
    </row>
    <row r="324">
      <c r="H324" s="30"/>
    </row>
    <row r="325">
      <c r="H325" s="30"/>
    </row>
    <row r="326">
      <c r="H326" s="30"/>
    </row>
    <row r="327">
      <c r="H327" s="30"/>
    </row>
    <row r="328">
      <c r="H328" s="30"/>
    </row>
    <row r="329">
      <c r="H329" s="30"/>
    </row>
    <row r="330">
      <c r="H330" s="30"/>
    </row>
    <row r="331">
      <c r="H331" s="30"/>
    </row>
    <row r="332">
      <c r="H332" s="30"/>
    </row>
    <row r="333">
      <c r="H333" s="30"/>
    </row>
    <row r="334">
      <c r="H334" s="30"/>
    </row>
    <row r="335">
      <c r="H335" s="30"/>
    </row>
    <row r="336">
      <c r="H336" s="30"/>
    </row>
    <row r="337">
      <c r="H337" s="30"/>
    </row>
    <row r="338">
      <c r="H338" s="30"/>
    </row>
    <row r="339">
      <c r="H339" s="30"/>
    </row>
    <row r="340">
      <c r="H340" s="30"/>
    </row>
    <row r="341">
      <c r="H341" s="30"/>
    </row>
    <row r="342">
      <c r="H342" s="30"/>
    </row>
    <row r="343">
      <c r="H343" s="30"/>
    </row>
    <row r="344">
      <c r="H344" s="30"/>
    </row>
    <row r="345">
      <c r="H345" s="30"/>
    </row>
    <row r="346">
      <c r="H346" s="30"/>
    </row>
    <row r="347">
      <c r="H347" s="30"/>
    </row>
    <row r="348">
      <c r="H348" s="30"/>
    </row>
    <row r="349">
      <c r="H349" s="30"/>
    </row>
    <row r="350">
      <c r="H350" s="30"/>
    </row>
    <row r="351">
      <c r="H351" s="30"/>
    </row>
    <row r="352">
      <c r="H352" s="30"/>
    </row>
    <row r="353">
      <c r="H353" s="30"/>
    </row>
    <row r="354">
      <c r="H354" s="30"/>
    </row>
    <row r="355">
      <c r="H355" s="30"/>
    </row>
    <row r="356">
      <c r="H356" s="30"/>
    </row>
    <row r="357">
      <c r="H357" s="30"/>
    </row>
    <row r="358">
      <c r="H358" s="30"/>
    </row>
    <row r="359">
      <c r="H359" s="30"/>
    </row>
    <row r="360">
      <c r="H360" s="30"/>
    </row>
    <row r="361">
      <c r="H361" s="30"/>
    </row>
    <row r="362">
      <c r="H362" s="30"/>
    </row>
    <row r="363">
      <c r="H363" s="30"/>
    </row>
    <row r="364">
      <c r="H364" s="30"/>
    </row>
    <row r="365">
      <c r="H365" s="30"/>
    </row>
    <row r="366">
      <c r="H366" s="30"/>
    </row>
    <row r="367">
      <c r="H367" s="30"/>
    </row>
    <row r="368">
      <c r="H368" s="30"/>
    </row>
    <row r="369">
      <c r="H369" s="30"/>
    </row>
    <row r="370">
      <c r="H370" s="30"/>
    </row>
    <row r="371">
      <c r="H371" s="30"/>
    </row>
    <row r="372">
      <c r="H372" s="30"/>
    </row>
    <row r="373">
      <c r="H373" s="30"/>
    </row>
    <row r="374">
      <c r="H374" s="30"/>
    </row>
    <row r="375">
      <c r="H375" s="30"/>
    </row>
    <row r="376">
      <c r="H376" s="30"/>
    </row>
    <row r="377">
      <c r="H377" s="30"/>
    </row>
    <row r="378">
      <c r="H378" s="30"/>
    </row>
    <row r="379">
      <c r="H379" s="30"/>
    </row>
    <row r="380">
      <c r="H380" s="30"/>
    </row>
    <row r="381">
      <c r="H381" s="30"/>
    </row>
    <row r="382">
      <c r="H382" s="30"/>
    </row>
    <row r="383">
      <c r="H383" s="30"/>
    </row>
    <row r="384">
      <c r="H384" s="30"/>
    </row>
    <row r="385">
      <c r="H385" s="30"/>
    </row>
    <row r="386">
      <c r="H386" s="30"/>
    </row>
    <row r="387">
      <c r="H387" s="30"/>
    </row>
    <row r="388">
      <c r="H388" s="30"/>
    </row>
    <row r="389">
      <c r="H389" s="30"/>
    </row>
    <row r="390">
      <c r="H390" s="30"/>
    </row>
    <row r="391">
      <c r="H391" s="30"/>
    </row>
    <row r="392">
      <c r="H392" s="30"/>
    </row>
    <row r="393">
      <c r="H393" s="30"/>
    </row>
    <row r="394">
      <c r="H394" s="30"/>
    </row>
    <row r="395">
      <c r="H395" s="30"/>
    </row>
    <row r="396">
      <c r="H396" s="30"/>
    </row>
    <row r="397">
      <c r="H397" s="30"/>
    </row>
    <row r="398">
      <c r="H398" s="30"/>
    </row>
    <row r="399">
      <c r="H399" s="30"/>
    </row>
    <row r="400">
      <c r="H400" s="30"/>
    </row>
    <row r="401">
      <c r="H401" s="30"/>
    </row>
    <row r="402">
      <c r="H402" s="30"/>
    </row>
    <row r="403">
      <c r="H403" s="30"/>
    </row>
    <row r="404">
      <c r="H404" s="30"/>
    </row>
    <row r="405">
      <c r="H405" s="30"/>
    </row>
    <row r="406">
      <c r="H406" s="30"/>
    </row>
    <row r="407">
      <c r="H407" s="30"/>
    </row>
    <row r="408">
      <c r="H408" s="30"/>
    </row>
    <row r="409">
      <c r="H409" s="30"/>
    </row>
    <row r="410">
      <c r="H410" s="30"/>
    </row>
    <row r="411">
      <c r="H411" s="30"/>
    </row>
    <row r="412">
      <c r="H412" s="30"/>
    </row>
    <row r="413">
      <c r="H413" s="30"/>
    </row>
    <row r="414">
      <c r="H414" s="30"/>
    </row>
    <row r="415">
      <c r="H415" s="30"/>
    </row>
    <row r="416">
      <c r="H416" s="30"/>
    </row>
    <row r="417">
      <c r="H417" s="30"/>
    </row>
    <row r="418">
      <c r="H418" s="30"/>
    </row>
    <row r="419">
      <c r="H419" s="30"/>
    </row>
    <row r="420">
      <c r="H420" s="30"/>
    </row>
    <row r="421">
      <c r="H421" s="30"/>
    </row>
    <row r="422">
      <c r="H422" s="30"/>
    </row>
    <row r="423">
      <c r="H423" s="30"/>
    </row>
    <row r="424">
      <c r="H424" s="30"/>
    </row>
    <row r="425">
      <c r="H425" s="30"/>
    </row>
    <row r="426">
      <c r="H426" s="30"/>
    </row>
    <row r="427">
      <c r="H427" s="30"/>
    </row>
    <row r="428">
      <c r="H428" s="30"/>
    </row>
    <row r="429">
      <c r="H429" s="30"/>
    </row>
    <row r="430">
      <c r="H430" s="30"/>
    </row>
    <row r="431">
      <c r="H431" s="30"/>
    </row>
    <row r="432">
      <c r="H432" s="30"/>
    </row>
    <row r="433">
      <c r="H433" s="30"/>
    </row>
    <row r="434">
      <c r="H434" s="30"/>
    </row>
    <row r="435">
      <c r="H435" s="30"/>
    </row>
    <row r="436">
      <c r="H436" s="30"/>
    </row>
    <row r="437">
      <c r="H437" s="30"/>
    </row>
    <row r="438">
      <c r="H438" s="30"/>
    </row>
    <row r="439">
      <c r="H439" s="30"/>
    </row>
    <row r="440">
      <c r="H440" s="30"/>
    </row>
    <row r="441">
      <c r="H441" s="30"/>
    </row>
    <row r="442">
      <c r="H442" s="30"/>
    </row>
    <row r="443">
      <c r="H443" s="30"/>
    </row>
    <row r="444">
      <c r="H444" s="30"/>
    </row>
    <row r="445">
      <c r="H445" s="30"/>
    </row>
    <row r="446">
      <c r="H446" s="30"/>
    </row>
    <row r="447">
      <c r="H447" s="30"/>
    </row>
    <row r="448">
      <c r="H448" s="30"/>
    </row>
    <row r="449">
      <c r="H449" s="30"/>
    </row>
    <row r="450">
      <c r="H450" s="30"/>
    </row>
    <row r="451">
      <c r="H451" s="30"/>
    </row>
    <row r="452">
      <c r="H452" s="30"/>
    </row>
    <row r="453">
      <c r="H453" s="30"/>
    </row>
    <row r="454">
      <c r="H454" s="30"/>
    </row>
    <row r="455">
      <c r="H455" s="30"/>
    </row>
    <row r="456">
      <c r="H456" s="30"/>
    </row>
    <row r="457">
      <c r="H457" s="30"/>
    </row>
    <row r="458">
      <c r="H458" s="30"/>
    </row>
    <row r="459">
      <c r="H459" s="30"/>
    </row>
    <row r="460">
      <c r="H460" s="30"/>
    </row>
    <row r="461">
      <c r="H461" s="30"/>
    </row>
    <row r="462">
      <c r="H462" s="30"/>
    </row>
    <row r="463">
      <c r="H463" s="30"/>
    </row>
    <row r="464">
      <c r="H464" s="30"/>
    </row>
    <row r="465">
      <c r="H465" s="30"/>
    </row>
    <row r="466">
      <c r="H466" s="30"/>
    </row>
    <row r="467">
      <c r="H467" s="30"/>
    </row>
    <row r="468">
      <c r="H468" s="30"/>
    </row>
    <row r="469">
      <c r="H469" s="30"/>
    </row>
    <row r="470">
      <c r="H470" s="30"/>
    </row>
    <row r="471">
      <c r="H471" s="30"/>
    </row>
    <row r="472">
      <c r="H472" s="30"/>
    </row>
    <row r="473">
      <c r="H473" s="30"/>
    </row>
    <row r="474">
      <c r="H474" s="30"/>
    </row>
    <row r="475">
      <c r="H475" s="30"/>
    </row>
    <row r="476">
      <c r="H476" s="30"/>
    </row>
    <row r="477">
      <c r="H477" s="30"/>
    </row>
    <row r="478">
      <c r="H478" s="30"/>
    </row>
    <row r="479">
      <c r="H479" s="30"/>
    </row>
    <row r="480">
      <c r="H480" s="30"/>
    </row>
    <row r="481">
      <c r="H481" s="30"/>
    </row>
    <row r="482">
      <c r="H482" s="30"/>
    </row>
    <row r="483">
      <c r="H483" s="30"/>
    </row>
    <row r="484">
      <c r="H484" s="30"/>
    </row>
    <row r="485">
      <c r="H485" s="30"/>
    </row>
    <row r="486">
      <c r="H486" s="30"/>
    </row>
    <row r="487">
      <c r="H487" s="30"/>
    </row>
    <row r="488">
      <c r="H488" s="30"/>
    </row>
    <row r="489">
      <c r="H489" s="30"/>
    </row>
    <row r="490">
      <c r="H490" s="30"/>
    </row>
    <row r="491">
      <c r="H491" s="30"/>
    </row>
    <row r="492">
      <c r="H492" s="30"/>
    </row>
    <row r="493">
      <c r="H493" s="30"/>
    </row>
    <row r="494">
      <c r="H494" s="30"/>
    </row>
    <row r="495">
      <c r="H495" s="30"/>
    </row>
    <row r="496">
      <c r="H496" s="30"/>
    </row>
    <row r="497">
      <c r="H497" s="30"/>
    </row>
    <row r="498">
      <c r="H498" s="30"/>
    </row>
    <row r="499">
      <c r="H499" s="30"/>
    </row>
    <row r="500">
      <c r="H500" s="30"/>
    </row>
    <row r="501">
      <c r="H501" s="30"/>
    </row>
    <row r="502">
      <c r="H502" s="30"/>
    </row>
    <row r="503">
      <c r="H503" s="30"/>
    </row>
    <row r="504">
      <c r="H504" s="30"/>
    </row>
    <row r="505">
      <c r="H505" s="30"/>
    </row>
    <row r="506">
      <c r="H506" s="30"/>
    </row>
    <row r="507">
      <c r="H507" s="30"/>
    </row>
    <row r="508">
      <c r="H508" s="30"/>
    </row>
    <row r="509">
      <c r="H509" s="30"/>
    </row>
    <row r="510">
      <c r="H510" s="30"/>
    </row>
    <row r="511">
      <c r="H511" s="30"/>
    </row>
    <row r="512">
      <c r="H512" s="30"/>
    </row>
    <row r="513">
      <c r="H513" s="30"/>
    </row>
    <row r="514">
      <c r="H514" s="30"/>
    </row>
    <row r="515">
      <c r="H515" s="30"/>
    </row>
    <row r="516">
      <c r="H516" s="30"/>
    </row>
    <row r="517">
      <c r="H517" s="30"/>
    </row>
    <row r="518">
      <c r="H518" s="30"/>
    </row>
    <row r="519">
      <c r="H519" s="30"/>
    </row>
    <row r="520">
      <c r="H520" s="30"/>
    </row>
    <row r="521">
      <c r="H521" s="30"/>
    </row>
    <row r="522">
      <c r="H522" s="30"/>
    </row>
    <row r="523">
      <c r="H523" s="30"/>
    </row>
    <row r="524">
      <c r="H524" s="30"/>
    </row>
    <row r="525">
      <c r="H525" s="30"/>
    </row>
    <row r="526">
      <c r="H526" s="30"/>
    </row>
    <row r="527">
      <c r="H527" s="30"/>
    </row>
    <row r="528">
      <c r="H528" s="30"/>
    </row>
    <row r="529">
      <c r="H529" s="30"/>
    </row>
    <row r="530">
      <c r="H530" s="30"/>
    </row>
    <row r="531">
      <c r="H531" s="30"/>
    </row>
    <row r="532">
      <c r="H532" s="30"/>
    </row>
    <row r="533">
      <c r="H533" s="30"/>
    </row>
    <row r="534">
      <c r="H534" s="30"/>
    </row>
    <row r="535">
      <c r="H535" s="30"/>
    </row>
    <row r="536">
      <c r="H536" s="30"/>
    </row>
    <row r="537">
      <c r="H537" s="30"/>
    </row>
    <row r="538">
      <c r="H538" s="30"/>
    </row>
    <row r="539">
      <c r="H539" s="30"/>
    </row>
    <row r="540">
      <c r="H540" s="30"/>
    </row>
    <row r="541">
      <c r="H541" s="30"/>
    </row>
    <row r="542">
      <c r="H542" s="30"/>
    </row>
    <row r="543">
      <c r="H543" s="30"/>
    </row>
    <row r="544">
      <c r="H544" s="30"/>
    </row>
    <row r="545">
      <c r="H545" s="30"/>
    </row>
    <row r="546">
      <c r="H546" s="30"/>
    </row>
    <row r="547">
      <c r="H547" s="30"/>
    </row>
    <row r="548">
      <c r="H548" s="30"/>
    </row>
    <row r="549">
      <c r="H549" s="30"/>
    </row>
    <row r="550">
      <c r="H550" s="30"/>
    </row>
    <row r="551">
      <c r="H551" s="30"/>
    </row>
    <row r="552">
      <c r="H552" s="30"/>
    </row>
    <row r="553">
      <c r="H553" s="30"/>
    </row>
    <row r="554">
      <c r="H554" s="30"/>
    </row>
    <row r="555">
      <c r="H555" s="30"/>
    </row>
    <row r="556">
      <c r="H556" s="30"/>
    </row>
    <row r="557">
      <c r="H557" s="30"/>
    </row>
    <row r="558">
      <c r="H558" s="30"/>
    </row>
    <row r="559">
      <c r="H559" s="30"/>
    </row>
    <row r="560">
      <c r="H560" s="30"/>
    </row>
    <row r="561">
      <c r="H561" s="30"/>
    </row>
    <row r="562">
      <c r="H562" s="30"/>
    </row>
    <row r="563">
      <c r="H563" s="30"/>
    </row>
    <row r="564">
      <c r="H564" s="30"/>
    </row>
    <row r="565">
      <c r="H565" s="30"/>
    </row>
    <row r="566">
      <c r="H566" s="30"/>
    </row>
    <row r="567">
      <c r="H567" s="30"/>
    </row>
    <row r="568">
      <c r="H568" s="30"/>
    </row>
    <row r="569">
      <c r="H569" s="30"/>
    </row>
    <row r="570">
      <c r="H570" s="30"/>
    </row>
    <row r="571">
      <c r="H571" s="30"/>
    </row>
    <row r="572">
      <c r="H572" s="30"/>
    </row>
    <row r="573">
      <c r="H573" s="30"/>
    </row>
    <row r="574">
      <c r="H574" s="30"/>
    </row>
    <row r="575">
      <c r="H575" s="30"/>
    </row>
    <row r="576">
      <c r="H576" s="30"/>
    </row>
    <row r="577">
      <c r="H577" s="30"/>
    </row>
    <row r="578">
      <c r="H578" s="30"/>
    </row>
    <row r="579">
      <c r="H579" s="30"/>
    </row>
    <row r="580">
      <c r="H580" s="30"/>
    </row>
    <row r="581">
      <c r="H581" s="30"/>
    </row>
    <row r="582">
      <c r="H582" s="30"/>
    </row>
    <row r="583">
      <c r="H583" s="30"/>
    </row>
    <row r="584">
      <c r="H584" s="30"/>
    </row>
    <row r="585">
      <c r="H585" s="30"/>
    </row>
    <row r="586">
      <c r="H586" s="30"/>
    </row>
    <row r="587">
      <c r="H587" s="30"/>
    </row>
    <row r="588">
      <c r="H588" s="30"/>
    </row>
    <row r="589">
      <c r="H589" s="30"/>
    </row>
    <row r="590">
      <c r="H590" s="30"/>
    </row>
    <row r="591">
      <c r="H591" s="30"/>
    </row>
    <row r="592">
      <c r="H592" s="30"/>
    </row>
    <row r="593">
      <c r="H593" s="30"/>
    </row>
    <row r="594">
      <c r="H594" s="30"/>
    </row>
    <row r="595">
      <c r="H595" s="30"/>
    </row>
    <row r="596">
      <c r="H596" s="30"/>
    </row>
    <row r="597">
      <c r="H597" s="30"/>
    </row>
    <row r="598">
      <c r="H598" s="30"/>
    </row>
    <row r="599">
      <c r="H599" s="30"/>
    </row>
    <row r="600">
      <c r="H600" s="30"/>
    </row>
    <row r="601">
      <c r="H601" s="30"/>
    </row>
    <row r="602">
      <c r="H602" s="30"/>
    </row>
    <row r="603">
      <c r="H603" s="30"/>
    </row>
    <row r="604">
      <c r="H604" s="30"/>
    </row>
    <row r="605">
      <c r="H605" s="30"/>
    </row>
    <row r="606">
      <c r="H606" s="30"/>
    </row>
    <row r="607">
      <c r="H607" s="30"/>
    </row>
    <row r="608">
      <c r="H608" s="30"/>
    </row>
    <row r="609">
      <c r="H609" s="30"/>
    </row>
    <row r="610">
      <c r="H610" s="30"/>
    </row>
    <row r="611">
      <c r="H611" s="30"/>
    </row>
    <row r="612">
      <c r="H612" s="30"/>
    </row>
    <row r="613">
      <c r="H613" s="30"/>
    </row>
    <row r="614">
      <c r="H614" s="30"/>
    </row>
    <row r="615">
      <c r="H615" s="30"/>
    </row>
    <row r="616">
      <c r="H616" s="30"/>
    </row>
    <row r="617">
      <c r="H617" s="30"/>
    </row>
    <row r="618">
      <c r="H618" s="30"/>
    </row>
    <row r="619">
      <c r="H619" s="30"/>
    </row>
    <row r="620">
      <c r="H620" s="30"/>
    </row>
    <row r="621">
      <c r="H621" s="30"/>
    </row>
    <row r="622">
      <c r="H622" s="30"/>
    </row>
    <row r="623">
      <c r="H623" s="30"/>
    </row>
    <row r="624">
      <c r="H624" s="30"/>
    </row>
    <row r="625">
      <c r="H625" s="30"/>
    </row>
    <row r="626">
      <c r="H626" s="30"/>
    </row>
    <row r="627">
      <c r="H627" s="30"/>
    </row>
    <row r="628">
      <c r="H628" s="30"/>
    </row>
    <row r="629">
      <c r="H629" s="30"/>
    </row>
    <row r="630">
      <c r="H630" s="30"/>
    </row>
    <row r="631">
      <c r="H631" s="30"/>
    </row>
    <row r="632">
      <c r="H632" s="30"/>
    </row>
    <row r="633">
      <c r="H633" s="30"/>
    </row>
    <row r="634">
      <c r="H634" s="30"/>
    </row>
    <row r="635">
      <c r="H635" s="30"/>
    </row>
    <row r="636">
      <c r="H636" s="30"/>
    </row>
    <row r="637">
      <c r="H637" s="30"/>
    </row>
    <row r="638">
      <c r="H638" s="30"/>
    </row>
    <row r="639">
      <c r="H639" s="30"/>
    </row>
    <row r="640">
      <c r="H640" s="30"/>
    </row>
    <row r="641">
      <c r="H641" s="30"/>
    </row>
    <row r="642">
      <c r="H642" s="30"/>
    </row>
    <row r="643">
      <c r="H643" s="30"/>
    </row>
    <row r="644">
      <c r="H644" s="30"/>
    </row>
    <row r="645">
      <c r="H645" s="30"/>
    </row>
    <row r="646">
      <c r="H646" s="30"/>
    </row>
    <row r="647">
      <c r="H647" s="30"/>
    </row>
    <row r="648">
      <c r="H648" s="30"/>
    </row>
    <row r="649">
      <c r="H649" s="30"/>
    </row>
    <row r="650">
      <c r="H650" s="30"/>
    </row>
    <row r="651">
      <c r="H651" s="30"/>
    </row>
    <row r="652">
      <c r="H652" s="30"/>
    </row>
    <row r="653">
      <c r="H653" s="30"/>
    </row>
    <row r="654">
      <c r="H654" s="30"/>
    </row>
    <row r="655">
      <c r="H655" s="30"/>
    </row>
    <row r="656">
      <c r="H656" s="30"/>
    </row>
    <row r="657">
      <c r="H657" s="30"/>
    </row>
    <row r="658">
      <c r="H658" s="30"/>
    </row>
    <row r="659">
      <c r="H659" s="30"/>
    </row>
    <row r="660">
      <c r="H660" s="30"/>
    </row>
    <row r="661">
      <c r="H661" s="30"/>
    </row>
    <row r="662">
      <c r="H662" s="30"/>
    </row>
    <row r="663">
      <c r="H663" s="30"/>
    </row>
    <row r="664">
      <c r="H664" s="30"/>
    </row>
    <row r="665">
      <c r="H665" s="30"/>
    </row>
    <row r="666">
      <c r="H666" s="30"/>
    </row>
    <row r="667">
      <c r="H667" s="30"/>
    </row>
    <row r="668">
      <c r="H668" s="30"/>
    </row>
    <row r="669">
      <c r="H669" s="30"/>
    </row>
    <row r="670">
      <c r="H670" s="30"/>
    </row>
    <row r="671">
      <c r="H671" s="30"/>
    </row>
    <row r="672">
      <c r="H672" s="30"/>
    </row>
    <row r="673">
      <c r="H673" s="30"/>
    </row>
    <row r="674">
      <c r="H674" s="30"/>
    </row>
    <row r="675">
      <c r="H675" s="30"/>
    </row>
    <row r="676">
      <c r="H676" s="30"/>
    </row>
    <row r="677">
      <c r="H677" s="30"/>
    </row>
    <row r="678">
      <c r="H678" s="30"/>
    </row>
    <row r="679">
      <c r="H679" s="30"/>
    </row>
    <row r="680">
      <c r="H680" s="30"/>
    </row>
    <row r="681">
      <c r="H681" s="30"/>
    </row>
    <row r="682">
      <c r="H682" s="30"/>
    </row>
    <row r="683">
      <c r="H683" s="30"/>
    </row>
    <row r="684">
      <c r="H684" s="30"/>
    </row>
    <row r="685">
      <c r="H685" s="30"/>
    </row>
    <row r="686">
      <c r="H686" s="30"/>
    </row>
    <row r="687">
      <c r="H687" s="30"/>
    </row>
    <row r="688">
      <c r="H688" s="30"/>
    </row>
    <row r="689">
      <c r="H689" s="30"/>
    </row>
    <row r="690">
      <c r="H690" s="30"/>
    </row>
    <row r="691">
      <c r="H691" s="30"/>
    </row>
    <row r="692">
      <c r="H692" s="30"/>
    </row>
    <row r="693">
      <c r="H693" s="30"/>
    </row>
    <row r="694">
      <c r="H694" s="30"/>
    </row>
    <row r="695">
      <c r="H695" s="30"/>
    </row>
    <row r="696">
      <c r="H696" s="30"/>
    </row>
    <row r="697">
      <c r="H697" s="30"/>
    </row>
    <row r="698">
      <c r="H698" s="30"/>
    </row>
    <row r="699">
      <c r="H699" s="30"/>
    </row>
    <row r="700">
      <c r="H700" s="30"/>
    </row>
    <row r="701">
      <c r="H701" s="30"/>
    </row>
    <row r="702">
      <c r="H702" s="30"/>
    </row>
    <row r="703">
      <c r="H703" s="30"/>
    </row>
    <row r="704">
      <c r="H704" s="30"/>
    </row>
    <row r="705">
      <c r="H705" s="30"/>
    </row>
    <row r="706">
      <c r="H706" s="30"/>
    </row>
    <row r="707">
      <c r="H707" s="30"/>
    </row>
    <row r="708">
      <c r="H708" s="30"/>
    </row>
    <row r="709">
      <c r="H709" s="30"/>
    </row>
    <row r="710">
      <c r="H710" s="30"/>
    </row>
    <row r="711">
      <c r="H711" s="30"/>
    </row>
    <row r="712">
      <c r="H712" s="30"/>
    </row>
    <row r="713">
      <c r="H713" s="30"/>
    </row>
    <row r="714">
      <c r="H714" s="30"/>
    </row>
    <row r="715">
      <c r="H715" s="30"/>
    </row>
    <row r="716">
      <c r="H716" s="30"/>
    </row>
    <row r="717">
      <c r="H717" s="30"/>
    </row>
    <row r="718">
      <c r="H718" s="30"/>
    </row>
    <row r="719">
      <c r="H719" s="30"/>
    </row>
    <row r="720">
      <c r="H720" s="30"/>
    </row>
    <row r="721">
      <c r="H721" s="30"/>
    </row>
    <row r="722">
      <c r="H722" s="30"/>
    </row>
    <row r="723">
      <c r="H723" s="30"/>
    </row>
    <row r="724">
      <c r="H724" s="30"/>
    </row>
    <row r="725">
      <c r="H725" s="30"/>
    </row>
    <row r="726">
      <c r="H726" s="30"/>
    </row>
    <row r="727">
      <c r="H727" s="30"/>
    </row>
    <row r="728">
      <c r="H728" s="30"/>
    </row>
    <row r="729">
      <c r="H729" s="30"/>
    </row>
    <row r="730">
      <c r="H730" s="30"/>
    </row>
    <row r="731">
      <c r="H731" s="30"/>
    </row>
    <row r="732">
      <c r="H732" s="30"/>
    </row>
    <row r="733">
      <c r="H733" s="30"/>
    </row>
    <row r="734">
      <c r="H734" s="30"/>
    </row>
    <row r="735">
      <c r="H735" s="30"/>
    </row>
    <row r="736">
      <c r="H736" s="30"/>
    </row>
    <row r="737">
      <c r="H737" s="30"/>
    </row>
    <row r="738">
      <c r="H738" s="30"/>
    </row>
    <row r="739">
      <c r="H739" s="30"/>
    </row>
    <row r="740">
      <c r="H740" s="30"/>
    </row>
    <row r="741">
      <c r="H741" s="30"/>
    </row>
    <row r="742">
      <c r="H742" s="30"/>
    </row>
    <row r="743">
      <c r="H743" s="30"/>
    </row>
    <row r="744">
      <c r="H744" s="30"/>
    </row>
    <row r="745">
      <c r="H745" s="30"/>
    </row>
    <row r="746">
      <c r="H746" s="30"/>
    </row>
    <row r="747">
      <c r="H747" s="30"/>
    </row>
    <row r="748">
      <c r="H748" s="30"/>
    </row>
    <row r="749">
      <c r="H749" s="30"/>
    </row>
    <row r="750">
      <c r="H750" s="30"/>
    </row>
    <row r="751">
      <c r="H751" s="30"/>
    </row>
    <row r="752">
      <c r="H752" s="30"/>
    </row>
    <row r="753">
      <c r="H753" s="30"/>
    </row>
    <row r="754">
      <c r="H754" s="30"/>
    </row>
    <row r="755">
      <c r="H755" s="30"/>
    </row>
    <row r="756">
      <c r="H756" s="30"/>
    </row>
    <row r="757">
      <c r="H757" s="30"/>
    </row>
    <row r="758">
      <c r="H758" s="30"/>
    </row>
    <row r="759">
      <c r="H759" s="30"/>
    </row>
    <row r="760">
      <c r="H760" s="30"/>
    </row>
    <row r="761">
      <c r="H761" s="30"/>
    </row>
    <row r="762">
      <c r="H762" s="30"/>
    </row>
    <row r="763">
      <c r="H763" s="30"/>
    </row>
    <row r="764">
      <c r="H764" s="30"/>
    </row>
    <row r="765">
      <c r="H765" s="30"/>
    </row>
    <row r="766">
      <c r="H766" s="30"/>
    </row>
    <row r="767">
      <c r="H767" s="30"/>
    </row>
    <row r="768">
      <c r="H768" s="30"/>
    </row>
    <row r="769">
      <c r="H769" s="30"/>
    </row>
    <row r="770">
      <c r="H770" s="30"/>
    </row>
    <row r="771">
      <c r="H771" s="30"/>
    </row>
    <row r="772">
      <c r="H772" s="30"/>
    </row>
    <row r="773">
      <c r="H773" s="30"/>
    </row>
    <row r="774">
      <c r="H774" s="30"/>
    </row>
    <row r="775">
      <c r="H775" s="30"/>
    </row>
    <row r="776">
      <c r="H776" s="30"/>
    </row>
    <row r="777">
      <c r="H777" s="30"/>
    </row>
    <row r="778">
      <c r="H778" s="30"/>
    </row>
    <row r="779">
      <c r="H779" s="30"/>
    </row>
    <row r="780">
      <c r="H780" s="30"/>
    </row>
    <row r="781">
      <c r="H781" s="30"/>
    </row>
    <row r="782">
      <c r="H782" s="30"/>
    </row>
    <row r="783">
      <c r="H783" s="30"/>
    </row>
    <row r="784">
      <c r="H784" s="30"/>
    </row>
    <row r="785">
      <c r="H785" s="30"/>
    </row>
    <row r="786">
      <c r="H786" s="30"/>
    </row>
    <row r="787">
      <c r="H787" s="30"/>
    </row>
    <row r="788">
      <c r="H788" s="30"/>
    </row>
    <row r="789">
      <c r="H789" s="30"/>
    </row>
    <row r="790">
      <c r="H790" s="30"/>
    </row>
    <row r="791">
      <c r="H791" s="30"/>
    </row>
    <row r="792">
      <c r="H792" s="30"/>
    </row>
    <row r="793">
      <c r="H793" s="30"/>
    </row>
    <row r="794">
      <c r="H794" s="30"/>
    </row>
    <row r="795">
      <c r="H795" s="30"/>
    </row>
    <row r="796">
      <c r="H796" s="30"/>
    </row>
    <row r="797">
      <c r="H797" s="30"/>
    </row>
    <row r="798">
      <c r="H798" s="30"/>
    </row>
    <row r="799">
      <c r="H799" s="30"/>
    </row>
    <row r="800">
      <c r="H800" s="30"/>
    </row>
    <row r="801">
      <c r="H801" s="30"/>
    </row>
    <row r="802">
      <c r="H802" s="30"/>
    </row>
    <row r="803">
      <c r="H803" s="30"/>
    </row>
    <row r="804">
      <c r="H804" s="30"/>
    </row>
    <row r="805">
      <c r="H805" s="30"/>
    </row>
    <row r="806">
      <c r="H806" s="30"/>
    </row>
    <row r="807">
      <c r="H807" s="30"/>
    </row>
    <row r="808">
      <c r="H808" s="30"/>
    </row>
    <row r="809">
      <c r="H809" s="30"/>
    </row>
    <row r="810">
      <c r="H810" s="30"/>
    </row>
    <row r="811">
      <c r="H811" s="30"/>
    </row>
    <row r="812">
      <c r="H812" s="30"/>
    </row>
    <row r="813">
      <c r="H813" s="30"/>
    </row>
    <row r="814">
      <c r="H814" s="30"/>
    </row>
    <row r="815">
      <c r="H815" s="30"/>
    </row>
    <row r="816">
      <c r="H816" s="30"/>
    </row>
    <row r="817">
      <c r="H817" s="30"/>
    </row>
    <row r="818">
      <c r="H818" s="30"/>
    </row>
    <row r="819">
      <c r="H819" s="30"/>
    </row>
    <row r="820">
      <c r="H820" s="30"/>
    </row>
    <row r="821">
      <c r="H821" s="30"/>
    </row>
    <row r="822">
      <c r="H822" s="30"/>
    </row>
    <row r="823">
      <c r="H823" s="30"/>
    </row>
    <row r="824">
      <c r="H824" s="30"/>
    </row>
    <row r="825">
      <c r="H825" s="30"/>
    </row>
    <row r="826">
      <c r="H826" s="30"/>
    </row>
    <row r="827">
      <c r="H827" s="30"/>
    </row>
    <row r="828">
      <c r="H828" s="30"/>
    </row>
    <row r="829">
      <c r="H829" s="30"/>
    </row>
    <row r="830">
      <c r="H830" s="30"/>
    </row>
    <row r="831">
      <c r="H831" s="30"/>
    </row>
    <row r="832">
      <c r="H832" s="30"/>
    </row>
    <row r="833">
      <c r="H833" s="30"/>
    </row>
    <row r="834">
      <c r="H834" s="30"/>
    </row>
    <row r="835">
      <c r="H835" s="30"/>
    </row>
    <row r="836">
      <c r="H836" s="30"/>
    </row>
    <row r="837">
      <c r="H837" s="30"/>
    </row>
    <row r="838">
      <c r="H838" s="30"/>
    </row>
    <row r="839">
      <c r="H839" s="30"/>
    </row>
    <row r="840">
      <c r="H840" s="30"/>
    </row>
    <row r="841">
      <c r="H841" s="30"/>
    </row>
    <row r="842">
      <c r="H842" s="30"/>
    </row>
    <row r="843">
      <c r="H843" s="30"/>
    </row>
    <row r="844">
      <c r="H844" s="30"/>
    </row>
    <row r="845">
      <c r="H845" s="30"/>
    </row>
    <row r="846">
      <c r="H846" s="30"/>
    </row>
    <row r="847">
      <c r="H847" s="30"/>
    </row>
    <row r="848">
      <c r="H848" s="30"/>
    </row>
    <row r="849">
      <c r="H849" s="30"/>
    </row>
    <row r="850">
      <c r="H850" s="30"/>
    </row>
    <row r="851">
      <c r="H851" s="30"/>
    </row>
    <row r="852">
      <c r="H852" s="30"/>
    </row>
    <row r="853">
      <c r="H853" s="30"/>
    </row>
    <row r="854">
      <c r="H854" s="30"/>
    </row>
    <row r="855">
      <c r="H855" s="30"/>
    </row>
    <row r="856">
      <c r="H856" s="30"/>
    </row>
    <row r="857">
      <c r="H857" s="30"/>
    </row>
    <row r="858">
      <c r="H858" s="30"/>
    </row>
    <row r="859">
      <c r="H859" s="30"/>
    </row>
    <row r="860">
      <c r="H860" s="30"/>
    </row>
    <row r="861">
      <c r="H861" s="30"/>
    </row>
    <row r="862">
      <c r="H862" s="30"/>
    </row>
    <row r="863">
      <c r="H863" s="30"/>
    </row>
    <row r="864">
      <c r="H864" s="30"/>
    </row>
    <row r="865">
      <c r="H865" s="30"/>
    </row>
    <row r="866">
      <c r="H866" s="30"/>
    </row>
    <row r="867">
      <c r="H867" s="30"/>
    </row>
    <row r="868">
      <c r="H868" s="30"/>
    </row>
    <row r="869">
      <c r="H869" s="30"/>
    </row>
    <row r="870">
      <c r="H870" s="30"/>
    </row>
    <row r="871">
      <c r="H871" s="30"/>
    </row>
    <row r="872">
      <c r="H872" s="30"/>
    </row>
    <row r="873">
      <c r="H873" s="30"/>
    </row>
    <row r="874">
      <c r="H874" s="30"/>
    </row>
    <row r="875">
      <c r="H875" s="30"/>
    </row>
    <row r="876">
      <c r="H876" s="30"/>
    </row>
    <row r="877">
      <c r="H877" s="30"/>
    </row>
    <row r="878">
      <c r="H878" s="30"/>
    </row>
    <row r="879">
      <c r="H879" s="30"/>
    </row>
    <row r="880">
      <c r="H880" s="30"/>
    </row>
    <row r="881">
      <c r="H881" s="30"/>
    </row>
    <row r="882">
      <c r="H882" s="30"/>
    </row>
    <row r="883">
      <c r="H883" s="30"/>
    </row>
    <row r="884">
      <c r="H884" s="30"/>
    </row>
    <row r="885">
      <c r="H885" s="30"/>
    </row>
    <row r="886">
      <c r="H886" s="30"/>
    </row>
    <row r="887">
      <c r="H887" s="30"/>
    </row>
    <row r="888">
      <c r="H888" s="30"/>
    </row>
    <row r="889">
      <c r="H889" s="30"/>
    </row>
    <row r="890">
      <c r="H890" s="30"/>
    </row>
    <row r="891">
      <c r="H891" s="30"/>
    </row>
    <row r="892">
      <c r="H892" s="30"/>
    </row>
    <row r="893">
      <c r="H893" s="30"/>
    </row>
    <row r="894">
      <c r="H894" s="30"/>
    </row>
    <row r="895">
      <c r="H895" s="30"/>
    </row>
    <row r="896">
      <c r="H896" s="30"/>
    </row>
    <row r="897">
      <c r="H897" s="30"/>
    </row>
    <row r="898">
      <c r="H898" s="30"/>
    </row>
    <row r="899">
      <c r="H899" s="30"/>
    </row>
    <row r="900">
      <c r="H900" s="30"/>
    </row>
    <row r="901">
      <c r="H901" s="30"/>
    </row>
    <row r="902">
      <c r="H902" s="30"/>
    </row>
    <row r="903">
      <c r="H903" s="30"/>
    </row>
    <row r="904">
      <c r="H904" s="30"/>
    </row>
    <row r="905">
      <c r="H905" s="30"/>
    </row>
    <row r="906">
      <c r="H906" s="30"/>
    </row>
    <row r="907">
      <c r="H907" s="30"/>
    </row>
    <row r="908">
      <c r="H908" s="30"/>
    </row>
    <row r="909">
      <c r="H909" s="30"/>
    </row>
    <row r="910">
      <c r="H910" s="30"/>
    </row>
    <row r="911">
      <c r="H911" s="30"/>
    </row>
    <row r="912">
      <c r="H912" s="30"/>
    </row>
    <row r="913">
      <c r="H913" s="30"/>
    </row>
    <row r="914">
      <c r="H914" s="30"/>
    </row>
    <row r="915">
      <c r="H915" s="30"/>
    </row>
    <row r="916">
      <c r="H916" s="30"/>
    </row>
    <row r="917">
      <c r="H917" s="30"/>
    </row>
    <row r="918">
      <c r="H918" s="30"/>
    </row>
    <row r="919">
      <c r="H919" s="30"/>
    </row>
    <row r="920">
      <c r="H920" s="30"/>
    </row>
    <row r="921">
      <c r="H921" s="30"/>
    </row>
    <row r="922">
      <c r="H922" s="30"/>
    </row>
    <row r="923">
      <c r="H923" s="30"/>
    </row>
    <row r="924">
      <c r="H924" s="30"/>
    </row>
    <row r="925">
      <c r="H925" s="30"/>
    </row>
    <row r="926">
      <c r="H926" s="30"/>
    </row>
    <row r="927">
      <c r="H927" s="30"/>
    </row>
    <row r="928">
      <c r="H928" s="30"/>
    </row>
    <row r="929">
      <c r="H929" s="30"/>
    </row>
    <row r="930">
      <c r="H930" s="30"/>
    </row>
    <row r="931">
      <c r="H931" s="30"/>
    </row>
    <row r="932">
      <c r="H932" s="30"/>
    </row>
    <row r="933">
      <c r="H933" s="30"/>
    </row>
    <row r="934">
      <c r="H934" s="30"/>
    </row>
    <row r="935">
      <c r="H935" s="30"/>
    </row>
    <row r="936">
      <c r="H936" s="30"/>
    </row>
    <row r="937">
      <c r="H937" s="30"/>
    </row>
    <row r="938">
      <c r="H938" s="30"/>
    </row>
    <row r="939">
      <c r="H939" s="30"/>
    </row>
    <row r="940">
      <c r="H940" s="30"/>
    </row>
    <row r="941">
      <c r="H941" s="30"/>
    </row>
    <row r="942">
      <c r="H942" s="30"/>
    </row>
    <row r="943">
      <c r="H943" s="30"/>
    </row>
    <row r="944">
      <c r="H944" s="30"/>
    </row>
    <row r="945">
      <c r="H945" s="30"/>
    </row>
    <row r="946">
      <c r="H946" s="30"/>
    </row>
    <row r="947">
      <c r="H947" s="30"/>
    </row>
    <row r="948">
      <c r="H948" s="30"/>
    </row>
    <row r="949">
      <c r="H949" s="30"/>
    </row>
    <row r="950">
      <c r="H950" s="30"/>
    </row>
    <row r="951">
      <c r="H951" s="30"/>
    </row>
    <row r="952">
      <c r="H952" s="30"/>
    </row>
    <row r="953">
      <c r="H953" s="30"/>
    </row>
    <row r="954">
      <c r="H954" s="30"/>
    </row>
    <row r="955">
      <c r="H955" s="30"/>
    </row>
    <row r="956">
      <c r="H956" s="30"/>
    </row>
    <row r="957">
      <c r="H957" s="30"/>
    </row>
    <row r="958">
      <c r="H958" s="30"/>
    </row>
    <row r="959">
      <c r="H959" s="30"/>
    </row>
    <row r="960">
      <c r="H960" s="30"/>
    </row>
    <row r="961">
      <c r="H961" s="30"/>
    </row>
    <row r="962">
      <c r="H962" s="30"/>
    </row>
    <row r="963">
      <c r="H963" s="30"/>
    </row>
    <row r="964">
      <c r="H964" s="30"/>
    </row>
    <row r="965">
      <c r="H965" s="30"/>
    </row>
    <row r="966">
      <c r="H966" s="30"/>
    </row>
    <row r="967">
      <c r="H967" s="30"/>
    </row>
    <row r="968">
      <c r="H968" s="30"/>
    </row>
    <row r="969">
      <c r="H969" s="30"/>
    </row>
    <row r="970">
      <c r="H970" s="30"/>
    </row>
    <row r="971">
      <c r="H971" s="30"/>
    </row>
    <row r="972">
      <c r="H972" s="30"/>
    </row>
    <row r="973">
      <c r="H973" s="30"/>
    </row>
    <row r="974">
      <c r="H974" s="30"/>
    </row>
    <row r="975">
      <c r="H975" s="30"/>
    </row>
    <row r="976">
      <c r="H976" s="30"/>
    </row>
    <row r="977">
      <c r="H977" s="30"/>
    </row>
    <row r="978">
      <c r="H978" s="30"/>
    </row>
    <row r="979">
      <c r="H979" s="30"/>
    </row>
    <row r="980">
      <c r="H980" s="30"/>
    </row>
    <row r="981">
      <c r="H981" s="30"/>
    </row>
    <row r="982">
      <c r="H982" s="30"/>
    </row>
    <row r="983">
      <c r="H983" s="30"/>
    </row>
    <row r="984">
      <c r="H984" s="30"/>
    </row>
    <row r="985">
      <c r="H985" s="30"/>
    </row>
    <row r="986">
      <c r="H986" s="30"/>
    </row>
    <row r="987">
      <c r="H987" s="30"/>
    </row>
    <row r="988">
      <c r="H988" s="30"/>
    </row>
    <row r="989">
      <c r="H989" s="30"/>
    </row>
    <row r="990">
      <c r="H990" s="30"/>
    </row>
    <row r="991">
      <c r="H991" s="30"/>
    </row>
    <row r="992">
      <c r="H992" s="30"/>
    </row>
    <row r="993">
      <c r="H993" s="30"/>
    </row>
    <row r="994">
      <c r="H994" s="30"/>
    </row>
    <row r="995">
      <c r="H995" s="30"/>
    </row>
    <row r="996">
      <c r="H996" s="30"/>
    </row>
    <row r="997">
      <c r="H997" s="30"/>
    </row>
    <row r="998">
      <c r="H998" s="30"/>
    </row>
    <row r="999">
      <c r="H999" s="30"/>
    </row>
    <row r="1000">
      <c r="H1000" s="30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31"/>
      <c r="D1" s="31"/>
      <c r="F1" s="31"/>
      <c r="G1" s="31"/>
    </row>
    <row r="2">
      <c r="C2" s="31"/>
      <c r="D2" s="31"/>
      <c r="F2" s="31"/>
      <c r="G2" s="31"/>
    </row>
    <row r="3">
      <c r="C3" s="32" t="s">
        <v>348</v>
      </c>
      <c r="D3" s="33"/>
    </row>
    <row r="4">
      <c r="C4" s="34" t="s">
        <v>349</v>
      </c>
      <c r="D4" s="35" t="s">
        <v>350</v>
      </c>
    </row>
    <row r="5">
      <c r="C5" s="36" t="s">
        <v>351</v>
      </c>
      <c r="D5" s="37">
        <f>COUNTIF('Form Responses 1'!G:G,"S")</f>
        <v>0</v>
      </c>
    </row>
    <row r="6">
      <c r="C6" s="36" t="s">
        <v>92</v>
      </c>
      <c r="D6" s="37">
        <f>COUNTIF('Form Responses 1'!G:G,"M")</f>
        <v>7</v>
      </c>
    </row>
    <row r="7">
      <c r="C7" s="36" t="s">
        <v>23</v>
      </c>
      <c r="D7" s="37">
        <f>COUNTIF('Form Responses 1'!G:G,"L")</f>
        <v>11</v>
      </c>
      <c r="F7" s="31"/>
      <c r="G7" s="31"/>
    </row>
    <row r="8">
      <c r="C8" s="36" t="s">
        <v>16</v>
      </c>
      <c r="D8" s="37">
        <f>COUNTIF('Form Responses 1'!G:G,"XL")</f>
        <v>18</v>
      </c>
      <c r="F8" s="31"/>
      <c r="G8" s="31"/>
    </row>
    <row r="9">
      <c r="C9" s="36" t="s">
        <v>45</v>
      </c>
      <c r="D9" s="37">
        <f>COUNTIF('Form Responses 1'!G:G,"2XL")</f>
        <v>2</v>
      </c>
      <c r="F9" s="31"/>
      <c r="G9" s="31"/>
    </row>
    <row r="10">
      <c r="C10" s="36" t="s">
        <v>76</v>
      </c>
      <c r="D10" s="37">
        <f>COUNTIF('Form Responses 1'!G:G,"3XL")</f>
        <v>2</v>
      </c>
      <c r="F10" s="31"/>
      <c r="G10" s="31"/>
    </row>
    <row r="11">
      <c r="B11" s="31"/>
      <c r="C11" s="36" t="s">
        <v>352</v>
      </c>
      <c r="D11" s="37">
        <f>COUNTIF('Form Responses 1'!G:G,"4XL")</f>
        <v>0</v>
      </c>
      <c r="F11" s="31"/>
      <c r="G11" s="31"/>
    </row>
    <row r="12">
      <c r="B12" s="31"/>
      <c r="C12" s="36" t="s">
        <v>353</v>
      </c>
      <c r="D12" s="37">
        <f>COUNTIF('Form Responses 1'!G:G,"5XL")</f>
        <v>0</v>
      </c>
      <c r="F12" s="31"/>
      <c r="G12" s="31"/>
    </row>
    <row r="13">
      <c r="B13" s="31"/>
      <c r="C13" s="38" t="s">
        <v>354</v>
      </c>
      <c r="D13" s="39">
        <f>SUM(D5:D12)</f>
        <v>40</v>
      </c>
      <c r="E13" s="3">
        <f>sum(Sheet1!E2:E41)</f>
        <v>40</v>
      </c>
      <c r="F13" s="31"/>
      <c r="G13" s="31"/>
    </row>
    <row r="14">
      <c r="B14" s="31"/>
      <c r="C14" s="40" t="s">
        <v>355</v>
      </c>
      <c r="D14" s="41">
        <f> 250 * D13</f>
        <v>10000</v>
      </c>
      <c r="F14" s="31"/>
      <c r="G14" s="31"/>
    </row>
    <row r="15">
      <c r="B15" s="31"/>
      <c r="F15" s="31"/>
      <c r="G15" s="31"/>
    </row>
    <row r="16">
      <c r="B16" s="31"/>
      <c r="C16" s="32" t="s">
        <v>356</v>
      </c>
      <c r="D16" s="33"/>
      <c r="F16" s="31"/>
      <c r="G16" s="31"/>
    </row>
    <row r="17">
      <c r="B17" s="31"/>
      <c r="C17" s="38" t="s">
        <v>354</v>
      </c>
      <c r="D17" s="39">
        <f>COUNTIF('Form Responses 1'!I:I,"เอา")</f>
        <v>24</v>
      </c>
      <c r="F17" s="31"/>
      <c r="G17" s="31"/>
    </row>
    <row r="18">
      <c r="B18" s="31"/>
      <c r="C18" s="40" t="s">
        <v>355</v>
      </c>
      <c r="D18" s="41">
        <f>130 * D17</f>
        <v>3120</v>
      </c>
      <c r="F18" s="31"/>
      <c r="G18" s="31"/>
    </row>
    <row r="19">
      <c r="B19" s="31"/>
      <c r="F19" s="31"/>
      <c r="G19" s="31"/>
    </row>
    <row r="20">
      <c r="B20" s="31"/>
      <c r="C20" s="32" t="s">
        <v>357</v>
      </c>
      <c r="D20" s="33"/>
      <c r="F20" s="31"/>
      <c r="G20" s="31"/>
    </row>
    <row r="21">
      <c r="B21" s="31"/>
      <c r="C21" s="40" t="s">
        <v>358</v>
      </c>
      <c r="D21" s="41">
        <f>(COUNTIF(Sheet1!L:L,"&gt;0")*180) + D18</f>
        <v>10320</v>
      </c>
      <c r="F21" s="31"/>
      <c r="G21" s="31"/>
    </row>
    <row r="22">
      <c r="B22" s="31"/>
      <c r="C22" s="40" t="s">
        <v>359</v>
      </c>
      <c r="D22" s="41">
        <f>SUM(Sheet1!L2:L1000)</f>
        <v>13120</v>
      </c>
      <c r="F22" s="31"/>
      <c r="G22" s="31"/>
    </row>
    <row r="23">
      <c r="B23" s="31"/>
      <c r="C23" s="38" t="s">
        <v>360</v>
      </c>
      <c r="D23" s="39">
        <f>D22-D21</f>
        <v>2800</v>
      </c>
      <c r="F23" s="31"/>
      <c r="G23" s="31"/>
    </row>
    <row r="24">
      <c r="B24" s="31"/>
      <c r="C24" s="42" t="s">
        <v>361</v>
      </c>
      <c r="F24" s="43"/>
      <c r="G24" s="31"/>
    </row>
    <row r="25">
      <c r="B25" s="31"/>
      <c r="F25" s="31"/>
      <c r="G25" s="31"/>
    </row>
    <row r="26">
      <c r="B26" s="31"/>
      <c r="F26" s="31"/>
      <c r="G26" s="43"/>
    </row>
    <row r="27">
      <c r="B27" s="31"/>
      <c r="F27" s="31"/>
      <c r="G27" s="31"/>
    </row>
    <row r="28">
      <c r="B28" s="31"/>
      <c r="F28" s="31"/>
      <c r="G28" s="31"/>
    </row>
    <row r="29">
      <c r="B29" s="31"/>
      <c r="F29" s="31"/>
      <c r="G29" s="31"/>
    </row>
    <row r="30">
      <c r="B30" s="31"/>
      <c r="F30" s="31"/>
      <c r="G30" s="31"/>
    </row>
    <row r="31">
      <c r="B31" s="31"/>
      <c r="F31" s="31"/>
      <c r="G31" s="31"/>
    </row>
    <row r="32">
      <c r="B32" s="31"/>
      <c r="F32" s="31"/>
      <c r="G32" s="31"/>
    </row>
    <row r="33">
      <c r="B33" s="31"/>
      <c r="F33" s="31"/>
      <c r="G33" s="31"/>
    </row>
    <row r="34">
      <c r="B34" s="31"/>
      <c r="F34" s="31"/>
      <c r="G34" s="31"/>
    </row>
    <row r="35">
      <c r="B35" s="31"/>
      <c r="F35" s="31"/>
      <c r="G35" s="31"/>
    </row>
    <row r="36">
      <c r="B36" s="31"/>
      <c r="F36" s="31"/>
      <c r="G36" s="31"/>
    </row>
    <row r="37">
      <c r="B37" s="31"/>
      <c r="F37" s="31"/>
      <c r="G37" s="31"/>
    </row>
    <row r="38">
      <c r="B38" s="31"/>
      <c r="F38" s="31"/>
      <c r="G38" s="31"/>
    </row>
    <row r="39">
      <c r="B39" s="31"/>
      <c r="F39" s="31"/>
      <c r="G39" s="31"/>
    </row>
    <row r="40">
      <c r="B40" s="31"/>
      <c r="F40" s="31"/>
      <c r="G40" s="31"/>
    </row>
    <row r="41">
      <c r="B41" s="31"/>
      <c r="F41" s="31"/>
      <c r="G41" s="31"/>
    </row>
    <row r="42">
      <c r="B42" s="31"/>
      <c r="F42" s="31"/>
      <c r="G42" s="31"/>
    </row>
    <row r="43">
      <c r="B43" s="31"/>
      <c r="F43" s="31"/>
      <c r="G43" s="31"/>
    </row>
    <row r="44">
      <c r="B44" s="31"/>
      <c r="F44" s="31"/>
      <c r="G44" s="31"/>
    </row>
    <row r="45">
      <c r="B45" s="31"/>
      <c r="F45" s="31"/>
      <c r="G45" s="31"/>
    </row>
    <row r="46">
      <c r="B46" s="31"/>
      <c r="F46" s="31"/>
      <c r="G46" s="31"/>
    </row>
    <row r="47">
      <c r="B47" s="31"/>
      <c r="F47" s="31"/>
      <c r="G47" s="31"/>
    </row>
    <row r="48">
      <c r="B48" s="31"/>
      <c r="F48" s="31"/>
      <c r="G48" s="31"/>
    </row>
    <row r="49">
      <c r="B49" s="31"/>
      <c r="F49" s="31"/>
      <c r="G49" s="31"/>
    </row>
    <row r="50">
      <c r="B50" s="31"/>
      <c r="F50" s="31"/>
      <c r="G50" s="31"/>
    </row>
    <row r="51">
      <c r="B51" s="31"/>
      <c r="F51" s="31"/>
      <c r="G51" s="31"/>
    </row>
    <row r="52">
      <c r="B52" s="31"/>
      <c r="F52" s="31"/>
      <c r="G52" s="31"/>
    </row>
    <row r="53">
      <c r="B53" s="31"/>
      <c r="F53" s="31"/>
      <c r="G53" s="31"/>
    </row>
    <row r="54">
      <c r="B54" s="31"/>
      <c r="F54" s="31"/>
      <c r="G54" s="31"/>
    </row>
    <row r="55">
      <c r="B55" s="31"/>
      <c r="F55" s="31"/>
      <c r="G55" s="31"/>
    </row>
    <row r="56">
      <c r="B56" s="31"/>
      <c r="F56" s="31"/>
      <c r="G56" s="31"/>
    </row>
    <row r="57">
      <c r="B57" s="31"/>
      <c r="F57" s="31"/>
      <c r="G57" s="31"/>
    </row>
    <row r="58">
      <c r="B58" s="31"/>
      <c r="F58" s="31"/>
      <c r="G58" s="31"/>
    </row>
    <row r="59">
      <c r="B59" s="31"/>
      <c r="F59" s="31"/>
      <c r="G59" s="31"/>
    </row>
    <row r="60">
      <c r="B60" s="31"/>
      <c r="F60" s="31"/>
      <c r="G60" s="31"/>
    </row>
    <row r="61">
      <c r="B61" s="31"/>
      <c r="F61" s="31"/>
      <c r="G61" s="31"/>
    </row>
    <row r="62">
      <c r="B62" s="31"/>
      <c r="F62" s="31"/>
      <c r="G62" s="31"/>
    </row>
    <row r="63">
      <c r="B63" s="31"/>
      <c r="F63" s="31"/>
      <c r="G63" s="31"/>
    </row>
    <row r="64">
      <c r="B64" s="31"/>
      <c r="F64" s="31"/>
      <c r="G64" s="31"/>
    </row>
    <row r="65">
      <c r="B65" s="31"/>
      <c r="F65" s="31"/>
      <c r="G65" s="31"/>
    </row>
    <row r="66">
      <c r="B66" s="31"/>
      <c r="F66" s="31"/>
      <c r="G66" s="31"/>
    </row>
    <row r="67">
      <c r="B67" s="31"/>
      <c r="F67" s="31"/>
      <c r="G67" s="31"/>
    </row>
    <row r="68">
      <c r="B68" s="31"/>
      <c r="F68" s="31"/>
      <c r="G68" s="31"/>
    </row>
    <row r="69">
      <c r="B69" s="31"/>
      <c r="F69" s="31"/>
      <c r="G69" s="31"/>
    </row>
    <row r="70">
      <c r="B70" s="31"/>
      <c r="F70" s="31"/>
      <c r="G70" s="31"/>
    </row>
    <row r="71">
      <c r="B71" s="31"/>
      <c r="F71" s="31"/>
      <c r="G71" s="31"/>
    </row>
    <row r="72">
      <c r="B72" s="31"/>
      <c r="F72" s="31"/>
      <c r="G72" s="31"/>
    </row>
    <row r="73">
      <c r="B73" s="31"/>
      <c r="F73" s="31"/>
      <c r="G73" s="31"/>
    </row>
    <row r="74">
      <c r="B74" s="31"/>
      <c r="F74" s="31"/>
      <c r="G74" s="31"/>
    </row>
    <row r="75">
      <c r="B75" s="31"/>
      <c r="F75" s="31"/>
      <c r="G75" s="31"/>
    </row>
    <row r="76">
      <c r="B76" s="31"/>
      <c r="F76" s="31"/>
      <c r="G76" s="31"/>
    </row>
    <row r="77">
      <c r="B77" s="31"/>
      <c r="F77" s="31"/>
      <c r="G77" s="31"/>
    </row>
    <row r="78">
      <c r="B78" s="31"/>
      <c r="F78" s="31"/>
      <c r="G78" s="31"/>
    </row>
    <row r="79">
      <c r="B79" s="31"/>
      <c r="F79" s="31"/>
      <c r="G79" s="31"/>
    </row>
    <row r="80">
      <c r="B80" s="31"/>
      <c r="F80" s="31"/>
      <c r="G80" s="31"/>
    </row>
    <row r="81">
      <c r="B81" s="31"/>
      <c r="F81" s="31"/>
      <c r="G81" s="31"/>
    </row>
    <row r="82">
      <c r="B82" s="31"/>
      <c r="F82" s="31"/>
      <c r="G82" s="31"/>
    </row>
    <row r="83">
      <c r="B83" s="31"/>
      <c r="F83" s="31"/>
      <c r="G83" s="31"/>
    </row>
    <row r="84">
      <c r="B84" s="31"/>
      <c r="F84" s="31"/>
      <c r="G84" s="31"/>
    </row>
    <row r="85">
      <c r="B85" s="31"/>
      <c r="F85" s="31"/>
      <c r="G85" s="31"/>
    </row>
    <row r="86">
      <c r="B86" s="31"/>
      <c r="F86" s="31"/>
      <c r="G86" s="31"/>
    </row>
    <row r="87">
      <c r="B87" s="31"/>
      <c r="F87" s="31"/>
      <c r="G87" s="31"/>
    </row>
    <row r="88">
      <c r="B88" s="31"/>
      <c r="F88" s="31"/>
      <c r="G88" s="31"/>
    </row>
    <row r="89">
      <c r="B89" s="31"/>
      <c r="F89" s="31"/>
      <c r="G89" s="31"/>
    </row>
    <row r="90">
      <c r="B90" s="31"/>
      <c r="F90" s="31"/>
      <c r="G90" s="31"/>
    </row>
    <row r="91">
      <c r="B91" s="31"/>
      <c r="F91" s="31"/>
      <c r="G91" s="31"/>
    </row>
    <row r="92">
      <c r="B92" s="31"/>
      <c r="F92" s="31"/>
      <c r="G92" s="31"/>
    </row>
    <row r="93">
      <c r="B93" s="31"/>
      <c r="F93" s="31"/>
      <c r="G93" s="31"/>
    </row>
    <row r="94">
      <c r="B94" s="31"/>
      <c r="F94" s="31"/>
      <c r="G94" s="31"/>
    </row>
    <row r="95">
      <c r="B95" s="31"/>
      <c r="F95" s="31"/>
      <c r="G95" s="31"/>
    </row>
    <row r="96">
      <c r="B96" s="31"/>
      <c r="F96" s="31"/>
      <c r="G96" s="31"/>
    </row>
    <row r="97">
      <c r="B97" s="31"/>
      <c r="F97" s="31"/>
      <c r="G97" s="31"/>
    </row>
    <row r="98">
      <c r="B98" s="31"/>
      <c r="F98" s="31"/>
      <c r="G98" s="31"/>
    </row>
    <row r="99">
      <c r="B99" s="31"/>
      <c r="F99" s="31"/>
      <c r="G99" s="31"/>
    </row>
    <row r="100">
      <c r="B100" s="31"/>
      <c r="F100" s="31"/>
      <c r="G100" s="31"/>
    </row>
    <row r="101">
      <c r="B101" s="31"/>
      <c r="F101" s="31"/>
      <c r="G101" s="31"/>
    </row>
    <row r="102">
      <c r="B102" s="31"/>
      <c r="F102" s="31"/>
      <c r="G102" s="31"/>
    </row>
    <row r="103">
      <c r="B103" s="31"/>
      <c r="F103" s="31"/>
      <c r="G103" s="31"/>
    </row>
    <row r="104">
      <c r="B104" s="31"/>
      <c r="F104" s="31"/>
      <c r="G104" s="31"/>
    </row>
    <row r="105">
      <c r="B105" s="31"/>
      <c r="F105" s="31"/>
      <c r="G105" s="31"/>
    </row>
    <row r="106">
      <c r="B106" s="31"/>
      <c r="F106" s="31"/>
      <c r="G106" s="31"/>
    </row>
    <row r="107">
      <c r="B107" s="31"/>
      <c r="F107" s="31"/>
      <c r="G107" s="31"/>
    </row>
    <row r="108">
      <c r="B108" s="31"/>
      <c r="F108" s="31"/>
      <c r="G108" s="31"/>
    </row>
    <row r="109">
      <c r="B109" s="31"/>
      <c r="F109" s="31"/>
      <c r="G109" s="31"/>
    </row>
    <row r="110">
      <c r="B110" s="31"/>
      <c r="F110" s="31"/>
      <c r="G110" s="31"/>
    </row>
    <row r="111">
      <c r="B111" s="31"/>
      <c r="F111" s="31"/>
      <c r="G111" s="31"/>
    </row>
    <row r="112">
      <c r="B112" s="31"/>
      <c r="F112" s="31"/>
      <c r="G112" s="31"/>
    </row>
    <row r="113">
      <c r="B113" s="31"/>
      <c r="F113" s="31"/>
      <c r="G113" s="31"/>
    </row>
    <row r="114">
      <c r="B114" s="31"/>
      <c r="F114" s="31"/>
      <c r="G114" s="31"/>
    </row>
    <row r="115">
      <c r="B115" s="31"/>
      <c r="F115" s="31"/>
      <c r="G115" s="31"/>
    </row>
    <row r="116">
      <c r="B116" s="31"/>
      <c r="F116" s="31"/>
      <c r="G116" s="31"/>
    </row>
    <row r="117">
      <c r="B117" s="31"/>
      <c r="F117" s="31"/>
      <c r="G117" s="31"/>
    </row>
    <row r="118">
      <c r="B118" s="31"/>
      <c r="F118" s="31"/>
      <c r="G118" s="31"/>
    </row>
    <row r="119">
      <c r="B119" s="31"/>
      <c r="F119" s="31"/>
      <c r="G119" s="31"/>
    </row>
    <row r="120">
      <c r="B120" s="31"/>
      <c r="F120" s="31"/>
      <c r="G120" s="31"/>
    </row>
    <row r="121">
      <c r="B121" s="31"/>
      <c r="F121" s="31"/>
      <c r="G121" s="31"/>
    </row>
    <row r="122">
      <c r="B122" s="31"/>
      <c r="F122" s="31"/>
      <c r="G122" s="31"/>
    </row>
    <row r="123">
      <c r="B123" s="31"/>
      <c r="F123" s="31"/>
      <c r="G123" s="31"/>
    </row>
    <row r="124">
      <c r="B124" s="31"/>
      <c r="F124" s="31"/>
      <c r="G124" s="31"/>
    </row>
    <row r="125">
      <c r="B125" s="31"/>
      <c r="F125" s="31"/>
      <c r="G125" s="31"/>
    </row>
    <row r="126">
      <c r="B126" s="31"/>
      <c r="F126" s="31"/>
      <c r="G126" s="31"/>
    </row>
    <row r="127">
      <c r="B127" s="31"/>
      <c r="F127" s="31"/>
      <c r="G127" s="31"/>
    </row>
    <row r="128">
      <c r="B128" s="31"/>
      <c r="F128" s="31"/>
      <c r="G128" s="31"/>
    </row>
    <row r="129">
      <c r="B129" s="31"/>
      <c r="F129" s="31"/>
      <c r="G129" s="31"/>
    </row>
    <row r="130">
      <c r="B130" s="31"/>
      <c r="F130" s="31"/>
      <c r="G130" s="31"/>
    </row>
    <row r="131">
      <c r="B131" s="31"/>
      <c r="F131" s="31"/>
      <c r="G131" s="31"/>
    </row>
    <row r="132">
      <c r="B132" s="31"/>
      <c r="F132" s="31"/>
      <c r="G132" s="31"/>
    </row>
    <row r="133">
      <c r="B133" s="31"/>
      <c r="F133" s="31"/>
      <c r="G133" s="31"/>
    </row>
    <row r="134">
      <c r="B134" s="31"/>
      <c r="F134" s="31"/>
      <c r="G134" s="31"/>
    </row>
    <row r="135">
      <c r="B135" s="31"/>
      <c r="F135" s="31"/>
      <c r="G135" s="31"/>
    </row>
    <row r="136">
      <c r="B136" s="31"/>
      <c r="F136" s="31"/>
      <c r="G136" s="31"/>
    </row>
    <row r="137">
      <c r="B137" s="31"/>
      <c r="F137" s="31"/>
      <c r="G137" s="31"/>
    </row>
    <row r="138">
      <c r="B138" s="31"/>
      <c r="F138" s="31"/>
      <c r="G138" s="31"/>
    </row>
    <row r="139">
      <c r="B139" s="31"/>
      <c r="F139" s="31"/>
      <c r="G139" s="31"/>
    </row>
    <row r="140">
      <c r="B140" s="31"/>
      <c r="F140" s="31"/>
      <c r="G140" s="31"/>
    </row>
    <row r="141">
      <c r="B141" s="31"/>
      <c r="F141" s="31"/>
      <c r="G141" s="31"/>
    </row>
    <row r="142">
      <c r="B142" s="31"/>
      <c r="F142" s="31"/>
      <c r="G142" s="31"/>
    </row>
    <row r="143">
      <c r="B143" s="31"/>
      <c r="F143" s="31"/>
      <c r="G143" s="31"/>
    </row>
    <row r="144">
      <c r="B144" s="31"/>
      <c r="F144" s="31"/>
      <c r="G144" s="31"/>
    </row>
    <row r="145">
      <c r="B145" s="31"/>
      <c r="F145" s="31"/>
      <c r="G145" s="31"/>
    </row>
    <row r="146">
      <c r="B146" s="31"/>
      <c r="F146" s="31"/>
      <c r="G146" s="31"/>
    </row>
    <row r="147">
      <c r="B147" s="31"/>
      <c r="F147" s="31"/>
      <c r="G147" s="31"/>
    </row>
    <row r="148">
      <c r="B148" s="31"/>
      <c r="F148" s="31"/>
      <c r="G148" s="31"/>
    </row>
    <row r="149">
      <c r="B149" s="31"/>
      <c r="F149" s="31"/>
      <c r="G149" s="31"/>
    </row>
    <row r="150">
      <c r="B150" s="31"/>
      <c r="F150" s="31"/>
      <c r="G150" s="31"/>
    </row>
    <row r="151">
      <c r="B151" s="31"/>
      <c r="F151" s="31"/>
      <c r="G151" s="31"/>
    </row>
    <row r="152">
      <c r="B152" s="31"/>
      <c r="F152" s="31"/>
      <c r="G152" s="31"/>
    </row>
    <row r="153">
      <c r="B153" s="31"/>
      <c r="F153" s="31"/>
      <c r="G153" s="31"/>
    </row>
    <row r="154">
      <c r="B154" s="31"/>
      <c r="F154" s="31"/>
      <c r="G154" s="31"/>
    </row>
    <row r="155">
      <c r="B155" s="31"/>
      <c r="F155" s="31"/>
      <c r="G155" s="31"/>
    </row>
    <row r="156">
      <c r="B156" s="31"/>
      <c r="F156" s="31"/>
      <c r="G156" s="31"/>
    </row>
    <row r="157">
      <c r="B157" s="31"/>
      <c r="F157" s="31"/>
      <c r="G157" s="31"/>
    </row>
    <row r="158">
      <c r="B158" s="31"/>
      <c r="F158" s="31"/>
      <c r="G158" s="31"/>
    </row>
    <row r="159">
      <c r="B159" s="31"/>
      <c r="F159" s="31"/>
      <c r="G159" s="31"/>
    </row>
    <row r="160">
      <c r="B160" s="31"/>
      <c r="F160" s="31"/>
      <c r="G160" s="31"/>
    </row>
    <row r="161">
      <c r="B161" s="31"/>
      <c r="F161" s="31"/>
      <c r="G161" s="31"/>
    </row>
    <row r="162">
      <c r="B162" s="31"/>
      <c r="F162" s="31"/>
      <c r="G162" s="31"/>
    </row>
    <row r="163">
      <c r="B163" s="31"/>
      <c r="F163" s="31"/>
      <c r="G163" s="31"/>
    </row>
    <row r="164">
      <c r="B164" s="31"/>
      <c r="F164" s="31"/>
      <c r="G164" s="31"/>
    </row>
    <row r="165">
      <c r="B165" s="31"/>
      <c r="F165" s="31"/>
      <c r="G165" s="31"/>
    </row>
    <row r="166">
      <c r="B166" s="31"/>
      <c r="F166" s="31"/>
      <c r="G166" s="31"/>
    </row>
    <row r="167">
      <c r="B167" s="31"/>
      <c r="F167" s="31"/>
      <c r="G167" s="31"/>
    </row>
    <row r="168">
      <c r="B168" s="31"/>
      <c r="F168" s="31"/>
      <c r="G168" s="31"/>
    </row>
    <row r="169">
      <c r="B169" s="31"/>
      <c r="F169" s="31"/>
      <c r="G169" s="31"/>
    </row>
    <row r="170">
      <c r="B170" s="31"/>
      <c r="F170" s="31"/>
      <c r="G170" s="31"/>
    </row>
    <row r="171">
      <c r="B171" s="31"/>
      <c r="F171" s="31"/>
      <c r="G171" s="31"/>
    </row>
    <row r="172">
      <c r="B172" s="31"/>
      <c r="F172" s="31"/>
      <c r="G172" s="31"/>
    </row>
    <row r="173">
      <c r="B173" s="31"/>
      <c r="F173" s="31"/>
      <c r="G173" s="31"/>
    </row>
    <row r="174">
      <c r="B174" s="31"/>
      <c r="F174" s="31"/>
      <c r="G174" s="31"/>
    </row>
    <row r="175">
      <c r="B175" s="31"/>
      <c r="F175" s="31"/>
      <c r="G175" s="31"/>
    </row>
    <row r="176">
      <c r="B176" s="31"/>
      <c r="F176" s="31"/>
      <c r="G176" s="31"/>
    </row>
    <row r="177">
      <c r="B177" s="31"/>
      <c r="F177" s="31"/>
      <c r="G177" s="31"/>
    </row>
    <row r="178">
      <c r="B178" s="31"/>
      <c r="F178" s="31"/>
      <c r="G178" s="31"/>
    </row>
    <row r="179">
      <c r="B179" s="31"/>
      <c r="F179" s="31"/>
      <c r="G179" s="31"/>
    </row>
    <row r="180">
      <c r="B180" s="31"/>
      <c r="F180" s="31"/>
      <c r="G180" s="31"/>
    </row>
    <row r="181">
      <c r="B181" s="31"/>
      <c r="F181" s="31"/>
      <c r="G181" s="31"/>
    </row>
    <row r="182">
      <c r="B182" s="31"/>
      <c r="F182" s="31"/>
      <c r="G182" s="31"/>
    </row>
    <row r="183">
      <c r="B183" s="31"/>
      <c r="F183" s="31"/>
      <c r="G183" s="31"/>
    </row>
    <row r="184">
      <c r="B184" s="31"/>
      <c r="F184" s="31"/>
      <c r="G184" s="31"/>
    </row>
    <row r="185">
      <c r="B185" s="31"/>
      <c r="F185" s="31"/>
      <c r="G185" s="31"/>
    </row>
    <row r="186">
      <c r="B186" s="31"/>
      <c r="F186" s="31"/>
      <c r="G186" s="31"/>
    </row>
    <row r="187">
      <c r="B187" s="31"/>
      <c r="F187" s="31"/>
      <c r="G187" s="31"/>
    </row>
    <row r="188">
      <c r="B188" s="31"/>
      <c r="F188" s="31"/>
      <c r="G188" s="31"/>
    </row>
    <row r="189">
      <c r="B189" s="31"/>
      <c r="F189" s="31"/>
      <c r="G189" s="31"/>
    </row>
    <row r="190">
      <c r="B190" s="31"/>
      <c r="F190" s="31"/>
      <c r="G190" s="31"/>
    </row>
    <row r="191">
      <c r="B191" s="31"/>
      <c r="F191" s="31"/>
      <c r="G191" s="31"/>
    </row>
    <row r="192">
      <c r="B192" s="31"/>
      <c r="F192" s="31"/>
      <c r="G192" s="31"/>
    </row>
    <row r="193">
      <c r="B193" s="31"/>
      <c r="F193" s="31"/>
      <c r="G193" s="31"/>
    </row>
    <row r="194">
      <c r="B194" s="31"/>
      <c r="F194" s="31"/>
      <c r="G194" s="31"/>
    </row>
    <row r="195">
      <c r="B195" s="31"/>
      <c r="F195" s="31"/>
      <c r="G195" s="31"/>
    </row>
    <row r="196">
      <c r="B196" s="31"/>
      <c r="F196" s="31"/>
      <c r="G196" s="31"/>
    </row>
    <row r="197">
      <c r="B197" s="31"/>
      <c r="F197" s="31"/>
      <c r="G197" s="31"/>
    </row>
    <row r="198">
      <c r="B198" s="31"/>
      <c r="F198" s="31"/>
      <c r="G198" s="31"/>
    </row>
    <row r="199">
      <c r="B199" s="31"/>
      <c r="F199" s="31"/>
      <c r="G199" s="31"/>
    </row>
    <row r="200">
      <c r="B200" s="31"/>
      <c r="F200" s="31"/>
      <c r="G200" s="31"/>
    </row>
    <row r="201">
      <c r="B201" s="31"/>
      <c r="F201" s="31"/>
      <c r="G201" s="31"/>
    </row>
    <row r="202">
      <c r="B202" s="31"/>
      <c r="F202" s="31"/>
      <c r="G202" s="31"/>
    </row>
    <row r="203">
      <c r="B203" s="31"/>
      <c r="F203" s="31"/>
      <c r="G203" s="31"/>
    </row>
    <row r="204">
      <c r="B204" s="31"/>
      <c r="F204" s="31"/>
      <c r="G204" s="31"/>
    </row>
    <row r="205">
      <c r="B205" s="31"/>
      <c r="F205" s="31"/>
      <c r="G205" s="31"/>
    </row>
    <row r="206">
      <c r="B206" s="31"/>
      <c r="F206" s="31"/>
      <c r="G206" s="31"/>
    </row>
    <row r="207">
      <c r="B207" s="31"/>
      <c r="F207" s="31"/>
      <c r="G207" s="31"/>
    </row>
    <row r="208">
      <c r="B208" s="31"/>
      <c r="F208" s="31"/>
      <c r="G208" s="31"/>
    </row>
    <row r="209">
      <c r="B209" s="31"/>
      <c r="F209" s="31"/>
      <c r="G209" s="31"/>
    </row>
    <row r="210">
      <c r="B210" s="31"/>
      <c r="F210" s="31"/>
      <c r="G210" s="31"/>
    </row>
    <row r="211">
      <c r="B211" s="31"/>
      <c r="F211" s="31"/>
      <c r="G211" s="31"/>
    </row>
    <row r="212">
      <c r="B212" s="31"/>
      <c r="F212" s="31"/>
      <c r="G212" s="31"/>
    </row>
    <row r="213">
      <c r="B213" s="31"/>
      <c r="F213" s="31"/>
      <c r="G213" s="31"/>
    </row>
    <row r="214">
      <c r="B214" s="31"/>
      <c r="F214" s="31"/>
      <c r="G214" s="31"/>
    </row>
    <row r="215">
      <c r="B215" s="31"/>
      <c r="F215" s="31"/>
      <c r="G215" s="31"/>
    </row>
    <row r="216">
      <c r="B216" s="31"/>
      <c r="F216" s="31"/>
      <c r="G216" s="31"/>
    </row>
    <row r="217">
      <c r="B217" s="31"/>
      <c r="F217" s="31"/>
      <c r="G217" s="31"/>
    </row>
    <row r="218">
      <c r="B218" s="31"/>
      <c r="F218" s="31"/>
      <c r="G218" s="31"/>
    </row>
    <row r="219">
      <c r="B219" s="31"/>
      <c r="F219" s="31"/>
      <c r="G219" s="31"/>
    </row>
    <row r="220">
      <c r="B220" s="31"/>
      <c r="F220" s="31"/>
      <c r="G220" s="31"/>
    </row>
    <row r="221">
      <c r="B221" s="31"/>
      <c r="F221" s="31"/>
      <c r="G221" s="31"/>
    </row>
    <row r="222">
      <c r="B222" s="31"/>
      <c r="F222" s="31"/>
      <c r="G222" s="31"/>
    </row>
    <row r="223">
      <c r="B223" s="31"/>
      <c r="F223" s="31"/>
      <c r="G223" s="31"/>
    </row>
    <row r="224">
      <c r="B224" s="31"/>
      <c r="F224" s="31"/>
      <c r="G224" s="31"/>
    </row>
    <row r="225">
      <c r="B225" s="31"/>
      <c r="F225" s="31"/>
      <c r="G225" s="31"/>
    </row>
    <row r="226">
      <c r="B226" s="31"/>
      <c r="F226" s="31"/>
      <c r="G226" s="31"/>
    </row>
    <row r="227">
      <c r="B227" s="31"/>
      <c r="F227" s="31"/>
      <c r="G227" s="31"/>
    </row>
    <row r="228">
      <c r="B228" s="31"/>
      <c r="F228" s="31"/>
      <c r="G228" s="31"/>
    </row>
    <row r="229">
      <c r="B229" s="31"/>
      <c r="F229" s="31"/>
      <c r="G229" s="31"/>
    </row>
    <row r="230">
      <c r="B230" s="31"/>
      <c r="F230" s="31"/>
      <c r="G230" s="31"/>
    </row>
    <row r="231">
      <c r="B231" s="31"/>
      <c r="F231" s="31"/>
      <c r="G231" s="31"/>
    </row>
    <row r="232">
      <c r="B232" s="31"/>
      <c r="F232" s="31"/>
      <c r="G232" s="31"/>
    </row>
    <row r="233">
      <c r="B233" s="31"/>
      <c r="F233" s="31"/>
      <c r="G233" s="31"/>
    </row>
    <row r="234">
      <c r="B234" s="31"/>
      <c r="F234" s="31"/>
      <c r="G234" s="31"/>
    </row>
    <row r="235">
      <c r="B235" s="31"/>
      <c r="F235" s="31"/>
      <c r="G235" s="31"/>
    </row>
    <row r="236">
      <c r="B236" s="31"/>
      <c r="F236" s="31"/>
      <c r="G236" s="31"/>
    </row>
    <row r="237">
      <c r="B237" s="31"/>
      <c r="F237" s="31"/>
      <c r="G237" s="31"/>
    </row>
    <row r="238">
      <c r="B238" s="31"/>
      <c r="F238" s="31"/>
      <c r="G238" s="31"/>
    </row>
    <row r="239">
      <c r="B239" s="31"/>
      <c r="F239" s="31"/>
      <c r="G239" s="31"/>
    </row>
    <row r="240">
      <c r="B240" s="31"/>
      <c r="F240" s="31"/>
      <c r="G240" s="31"/>
    </row>
    <row r="241">
      <c r="B241" s="31"/>
      <c r="F241" s="31"/>
      <c r="G241" s="31"/>
    </row>
    <row r="242">
      <c r="B242" s="31"/>
      <c r="F242" s="31"/>
      <c r="G242" s="31"/>
    </row>
    <row r="243">
      <c r="B243" s="31"/>
      <c r="F243" s="31"/>
      <c r="G243" s="31"/>
    </row>
    <row r="244">
      <c r="B244" s="31"/>
      <c r="F244" s="31"/>
      <c r="G244" s="31"/>
    </row>
    <row r="245">
      <c r="B245" s="31"/>
      <c r="F245" s="31"/>
      <c r="G245" s="31"/>
    </row>
    <row r="246">
      <c r="B246" s="31"/>
      <c r="F246" s="31"/>
      <c r="G246" s="31"/>
    </row>
    <row r="247">
      <c r="B247" s="31"/>
      <c r="F247" s="31"/>
      <c r="G247" s="31"/>
    </row>
    <row r="248">
      <c r="B248" s="31"/>
      <c r="F248" s="31"/>
      <c r="G248" s="31"/>
    </row>
    <row r="249">
      <c r="B249" s="31"/>
      <c r="F249" s="31"/>
      <c r="G249" s="31"/>
    </row>
    <row r="250">
      <c r="B250" s="31"/>
      <c r="F250" s="31"/>
      <c r="G250" s="31"/>
    </row>
    <row r="251">
      <c r="B251" s="31"/>
      <c r="F251" s="31"/>
      <c r="G251" s="31"/>
    </row>
    <row r="252">
      <c r="B252" s="31"/>
      <c r="F252" s="31"/>
      <c r="G252" s="31"/>
    </row>
    <row r="253">
      <c r="B253" s="31"/>
      <c r="F253" s="31"/>
      <c r="G253" s="31"/>
    </row>
    <row r="254">
      <c r="B254" s="31"/>
      <c r="F254" s="31"/>
      <c r="G254" s="31"/>
    </row>
    <row r="255">
      <c r="B255" s="31"/>
      <c r="F255" s="31"/>
      <c r="G255" s="31"/>
    </row>
    <row r="256">
      <c r="B256" s="31"/>
      <c r="F256" s="31"/>
      <c r="G256" s="31"/>
    </row>
    <row r="257">
      <c r="B257" s="31"/>
      <c r="F257" s="31"/>
      <c r="G257" s="31"/>
    </row>
    <row r="258">
      <c r="B258" s="31"/>
      <c r="F258" s="31"/>
      <c r="G258" s="31"/>
    </row>
    <row r="259">
      <c r="B259" s="31"/>
      <c r="F259" s="31"/>
      <c r="G259" s="31"/>
    </row>
    <row r="260">
      <c r="B260" s="31"/>
      <c r="F260" s="31"/>
      <c r="G260" s="31"/>
    </row>
    <row r="261">
      <c r="B261" s="31"/>
      <c r="F261" s="31"/>
      <c r="G261" s="31"/>
    </row>
    <row r="262">
      <c r="B262" s="31"/>
      <c r="F262" s="31"/>
      <c r="G262" s="31"/>
    </row>
    <row r="263">
      <c r="B263" s="31"/>
      <c r="F263" s="31"/>
      <c r="G263" s="31"/>
    </row>
    <row r="264">
      <c r="B264" s="31"/>
      <c r="F264" s="31"/>
      <c r="G264" s="31"/>
    </row>
    <row r="265">
      <c r="B265" s="31"/>
      <c r="F265" s="31"/>
      <c r="G265" s="31"/>
    </row>
    <row r="266">
      <c r="B266" s="31"/>
      <c r="F266" s="31"/>
      <c r="G266" s="31"/>
    </row>
    <row r="267">
      <c r="B267" s="31"/>
      <c r="F267" s="31"/>
      <c r="G267" s="31"/>
    </row>
    <row r="268">
      <c r="B268" s="31"/>
      <c r="F268" s="31"/>
      <c r="G268" s="31"/>
    </row>
    <row r="269">
      <c r="B269" s="31"/>
      <c r="F269" s="31"/>
      <c r="G269" s="31"/>
    </row>
    <row r="270">
      <c r="B270" s="31"/>
      <c r="F270" s="31"/>
      <c r="G270" s="31"/>
    </row>
    <row r="271">
      <c r="B271" s="31"/>
      <c r="F271" s="31"/>
      <c r="G271" s="31"/>
    </row>
    <row r="272">
      <c r="B272" s="31"/>
      <c r="F272" s="31"/>
      <c r="G272" s="31"/>
    </row>
    <row r="273">
      <c r="B273" s="31"/>
      <c r="F273" s="31"/>
      <c r="G273" s="31"/>
    </row>
    <row r="274">
      <c r="B274" s="31"/>
      <c r="F274" s="31"/>
      <c r="G274" s="31"/>
    </row>
    <row r="275">
      <c r="B275" s="31"/>
      <c r="F275" s="31"/>
      <c r="G275" s="31"/>
    </row>
    <row r="276">
      <c r="B276" s="31"/>
      <c r="F276" s="31"/>
      <c r="G276" s="31"/>
    </row>
    <row r="277">
      <c r="B277" s="31"/>
      <c r="F277" s="31"/>
      <c r="G277" s="31"/>
    </row>
    <row r="278">
      <c r="B278" s="31"/>
      <c r="F278" s="31"/>
      <c r="G278" s="31"/>
    </row>
    <row r="279">
      <c r="B279" s="31"/>
      <c r="F279" s="31"/>
      <c r="G279" s="31"/>
    </row>
    <row r="280">
      <c r="B280" s="31"/>
      <c r="F280" s="31"/>
      <c r="G280" s="31"/>
    </row>
    <row r="281">
      <c r="B281" s="31"/>
      <c r="F281" s="31"/>
      <c r="G281" s="31"/>
    </row>
    <row r="282">
      <c r="B282" s="31"/>
      <c r="F282" s="31"/>
      <c r="G282" s="31"/>
    </row>
    <row r="283">
      <c r="B283" s="31"/>
      <c r="F283" s="31"/>
      <c r="G283" s="31"/>
    </row>
    <row r="284">
      <c r="B284" s="31"/>
      <c r="F284" s="31"/>
      <c r="G284" s="31"/>
    </row>
    <row r="285">
      <c r="B285" s="31"/>
      <c r="F285" s="31"/>
      <c r="G285" s="31"/>
    </row>
    <row r="286">
      <c r="B286" s="31"/>
      <c r="F286" s="31"/>
      <c r="G286" s="31"/>
    </row>
    <row r="287">
      <c r="B287" s="31"/>
      <c r="F287" s="31"/>
      <c r="G287" s="31"/>
    </row>
    <row r="288">
      <c r="B288" s="31"/>
      <c r="F288" s="31"/>
      <c r="G288" s="31"/>
    </row>
    <row r="289">
      <c r="B289" s="31"/>
      <c r="F289" s="31"/>
      <c r="G289" s="31"/>
    </row>
    <row r="290">
      <c r="B290" s="31"/>
      <c r="F290" s="31"/>
      <c r="G290" s="31"/>
    </row>
    <row r="291">
      <c r="B291" s="31"/>
      <c r="F291" s="31"/>
      <c r="G291" s="31"/>
    </row>
    <row r="292">
      <c r="B292" s="31"/>
      <c r="F292" s="31"/>
      <c r="G292" s="31"/>
    </row>
    <row r="293">
      <c r="B293" s="31"/>
      <c r="F293" s="31"/>
      <c r="G293" s="31"/>
    </row>
    <row r="294">
      <c r="B294" s="31"/>
      <c r="F294" s="31"/>
      <c r="G294" s="31"/>
    </row>
    <row r="295">
      <c r="B295" s="31"/>
      <c r="F295" s="31"/>
      <c r="G295" s="31"/>
    </row>
    <row r="296">
      <c r="B296" s="31"/>
      <c r="F296" s="31"/>
      <c r="G296" s="31"/>
    </row>
    <row r="297">
      <c r="B297" s="31"/>
      <c r="F297" s="31"/>
      <c r="G297" s="31"/>
    </row>
    <row r="298">
      <c r="B298" s="31"/>
      <c r="F298" s="31"/>
      <c r="G298" s="31"/>
    </row>
    <row r="299">
      <c r="B299" s="31"/>
      <c r="F299" s="31"/>
      <c r="G299" s="31"/>
    </row>
    <row r="300">
      <c r="B300" s="31"/>
      <c r="F300" s="31"/>
      <c r="G300" s="31"/>
    </row>
    <row r="301">
      <c r="B301" s="31"/>
      <c r="F301" s="31"/>
      <c r="G301" s="31"/>
    </row>
    <row r="302">
      <c r="B302" s="31"/>
      <c r="F302" s="31"/>
      <c r="G302" s="31"/>
    </row>
    <row r="303">
      <c r="B303" s="31"/>
      <c r="F303" s="31"/>
      <c r="G303" s="31"/>
    </row>
    <row r="304">
      <c r="B304" s="31"/>
      <c r="F304" s="31"/>
      <c r="G304" s="31"/>
    </row>
    <row r="305">
      <c r="B305" s="31"/>
      <c r="F305" s="31"/>
      <c r="G305" s="31"/>
    </row>
    <row r="306">
      <c r="B306" s="31"/>
      <c r="F306" s="31"/>
      <c r="G306" s="31"/>
    </row>
    <row r="307">
      <c r="B307" s="31"/>
      <c r="F307" s="31"/>
      <c r="G307" s="31"/>
    </row>
    <row r="308">
      <c r="B308" s="31"/>
      <c r="F308" s="31"/>
      <c r="G308" s="31"/>
    </row>
    <row r="309">
      <c r="B309" s="31"/>
      <c r="F309" s="31"/>
      <c r="G309" s="31"/>
    </row>
    <row r="310">
      <c r="B310" s="31"/>
      <c r="F310" s="31"/>
      <c r="G310" s="31"/>
    </row>
    <row r="311">
      <c r="B311" s="31"/>
      <c r="F311" s="31"/>
      <c r="G311" s="31"/>
    </row>
    <row r="312">
      <c r="B312" s="31"/>
      <c r="F312" s="31"/>
      <c r="G312" s="31"/>
    </row>
    <row r="313">
      <c r="B313" s="31"/>
      <c r="F313" s="31"/>
      <c r="G313" s="31"/>
    </row>
    <row r="314">
      <c r="B314" s="31"/>
      <c r="F314" s="31"/>
      <c r="G314" s="31"/>
    </row>
    <row r="315">
      <c r="B315" s="31"/>
      <c r="F315" s="31"/>
      <c r="G315" s="31"/>
    </row>
    <row r="316">
      <c r="B316" s="31"/>
      <c r="F316" s="31"/>
      <c r="G316" s="31"/>
    </row>
    <row r="317">
      <c r="B317" s="31"/>
      <c r="F317" s="31"/>
      <c r="G317" s="31"/>
    </row>
    <row r="318">
      <c r="B318" s="31"/>
      <c r="F318" s="31"/>
      <c r="G318" s="31"/>
    </row>
    <row r="319">
      <c r="B319" s="31"/>
      <c r="F319" s="31"/>
      <c r="G319" s="31"/>
    </row>
    <row r="320">
      <c r="B320" s="31"/>
      <c r="F320" s="31"/>
      <c r="G320" s="31"/>
    </row>
    <row r="321">
      <c r="B321" s="31"/>
      <c r="F321" s="31"/>
      <c r="G321" s="31"/>
    </row>
    <row r="322">
      <c r="B322" s="31"/>
      <c r="F322" s="31"/>
      <c r="G322" s="31"/>
    </row>
    <row r="323">
      <c r="B323" s="31"/>
      <c r="F323" s="31"/>
      <c r="G323" s="31"/>
    </row>
    <row r="324">
      <c r="B324" s="31"/>
      <c r="F324" s="31"/>
      <c r="G324" s="31"/>
    </row>
    <row r="325">
      <c r="B325" s="31"/>
      <c r="F325" s="31"/>
      <c r="G325" s="31"/>
    </row>
    <row r="326">
      <c r="B326" s="31"/>
      <c r="F326" s="31"/>
      <c r="G326" s="31"/>
    </row>
    <row r="327">
      <c r="B327" s="31"/>
      <c r="F327" s="31"/>
      <c r="G327" s="31"/>
    </row>
    <row r="328">
      <c r="B328" s="31"/>
      <c r="F328" s="31"/>
      <c r="G328" s="31"/>
    </row>
    <row r="329">
      <c r="B329" s="31"/>
      <c r="F329" s="31"/>
      <c r="G329" s="31"/>
    </row>
    <row r="330">
      <c r="B330" s="31"/>
      <c r="F330" s="31"/>
      <c r="G330" s="31"/>
    </row>
    <row r="331">
      <c r="B331" s="31"/>
      <c r="F331" s="31"/>
      <c r="G331" s="31"/>
    </row>
    <row r="332">
      <c r="B332" s="31"/>
      <c r="F332" s="31"/>
      <c r="G332" s="31"/>
    </row>
    <row r="333">
      <c r="B333" s="31"/>
      <c r="F333" s="31"/>
      <c r="G333" s="31"/>
    </row>
    <row r="334">
      <c r="B334" s="31"/>
      <c r="F334" s="31"/>
      <c r="G334" s="31"/>
    </row>
    <row r="335">
      <c r="B335" s="31"/>
      <c r="F335" s="31"/>
      <c r="G335" s="31"/>
    </row>
    <row r="336">
      <c r="B336" s="31"/>
      <c r="F336" s="31"/>
      <c r="G336" s="31"/>
    </row>
    <row r="337">
      <c r="B337" s="31"/>
      <c r="F337" s="31"/>
      <c r="G337" s="31"/>
    </row>
    <row r="338">
      <c r="B338" s="31"/>
      <c r="F338" s="31"/>
      <c r="G338" s="31"/>
    </row>
    <row r="339">
      <c r="B339" s="31"/>
      <c r="F339" s="31"/>
      <c r="G339" s="31"/>
    </row>
    <row r="340">
      <c r="B340" s="31"/>
      <c r="F340" s="31"/>
      <c r="G340" s="31"/>
    </row>
    <row r="341">
      <c r="B341" s="31"/>
      <c r="F341" s="31"/>
      <c r="G341" s="31"/>
    </row>
    <row r="342">
      <c r="B342" s="31"/>
      <c r="F342" s="31"/>
      <c r="G342" s="31"/>
    </row>
    <row r="343">
      <c r="B343" s="31"/>
      <c r="F343" s="31"/>
      <c r="G343" s="31"/>
    </row>
    <row r="344">
      <c r="B344" s="31"/>
      <c r="F344" s="31"/>
      <c r="G344" s="31"/>
    </row>
    <row r="345">
      <c r="B345" s="31"/>
      <c r="F345" s="31"/>
      <c r="G345" s="31"/>
    </row>
    <row r="346">
      <c r="B346" s="31"/>
      <c r="F346" s="31"/>
      <c r="G346" s="31"/>
    </row>
    <row r="347">
      <c r="B347" s="31"/>
      <c r="F347" s="31"/>
      <c r="G347" s="31"/>
    </row>
    <row r="348">
      <c r="B348" s="31"/>
      <c r="F348" s="31"/>
      <c r="G348" s="31"/>
    </row>
    <row r="349">
      <c r="B349" s="31"/>
      <c r="F349" s="31"/>
      <c r="G349" s="31"/>
    </row>
    <row r="350">
      <c r="B350" s="31"/>
      <c r="F350" s="31"/>
      <c r="G350" s="31"/>
    </row>
    <row r="351">
      <c r="B351" s="31"/>
      <c r="F351" s="31"/>
      <c r="G351" s="31"/>
    </row>
    <row r="352">
      <c r="B352" s="31"/>
      <c r="F352" s="31"/>
      <c r="G352" s="31"/>
    </row>
    <row r="353">
      <c r="B353" s="31"/>
      <c r="F353" s="31"/>
      <c r="G353" s="31"/>
    </row>
    <row r="354">
      <c r="B354" s="31"/>
      <c r="F354" s="31"/>
      <c r="G354" s="31"/>
    </row>
    <row r="355">
      <c r="B355" s="31"/>
      <c r="F355" s="31"/>
      <c r="G355" s="31"/>
    </row>
    <row r="356">
      <c r="B356" s="31"/>
      <c r="F356" s="31"/>
      <c r="G356" s="31"/>
    </row>
    <row r="357">
      <c r="B357" s="31"/>
      <c r="F357" s="31"/>
      <c r="G357" s="31"/>
    </row>
    <row r="358">
      <c r="B358" s="31"/>
      <c r="F358" s="31"/>
      <c r="G358" s="31"/>
    </row>
    <row r="359">
      <c r="B359" s="31"/>
      <c r="F359" s="31"/>
      <c r="G359" s="31"/>
    </row>
    <row r="360">
      <c r="B360" s="31"/>
      <c r="F360" s="31"/>
      <c r="G360" s="31"/>
    </row>
    <row r="361">
      <c r="B361" s="31"/>
      <c r="F361" s="31"/>
      <c r="G361" s="31"/>
    </row>
    <row r="362">
      <c r="B362" s="31"/>
      <c r="F362" s="31"/>
      <c r="G362" s="31"/>
    </row>
    <row r="363">
      <c r="B363" s="31"/>
      <c r="F363" s="31"/>
      <c r="G363" s="31"/>
    </row>
    <row r="364">
      <c r="B364" s="31"/>
      <c r="F364" s="31"/>
      <c r="G364" s="31"/>
    </row>
    <row r="365">
      <c r="B365" s="31"/>
      <c r="F365" s="31"/>
      <c r="G365" s="31"/>
    </row>
    <row r="366">
      <c r="B366" s="31"/>
      <c r="F366" s="31"/>
      <c r="G366" s="31"/>
    </row>
    <row r="367">
      <c r="B367" s="31"/>
      <c r="F367" s="31"/>
      <c r="G367" s="31"/>
    </row>
    <row r="368">
      <c r="B368" s="31"/>
      <c r="F368" s="31"/>
      <c r="G368" s="31"/>
    </row>
    <row r="369">
      <c r="B369" s="31"/>
      <c r="F369" s="31"/>
      <c r="G369" s="31"/>
    </row>
    <row r="370">
      <c r="B370" s="31"/>
      <c r="F370" s="31"/>
      <c r="G370" s="31"/>
    </row>
    <row r="371">
      <c r="B371" s="31"/>
      <c r="F371" s="31"/>
      <c r="G371" s="31"/>
    </row>
    <row r="372">
      <c r="B372" s="31"/>
      <c r="F372" s="31"/>
      <c r="G372" s="31"/>
    </row>
    <row r="373">
      <c r="B373" s="31"/>
      <c r="F373" s="31"/>
      <c r="G373" s="31"/>
    </row>
    <row r="374">
      <c r="B374" s="31"/>
      <c r="F374" s="31"/>
      <c r="G374" s="31"/>
    </row>
    <row r="375">
      <c r="B375" s="31"/>
      <c r="F375" s="31"/>
      <c r="G375" s="31"/>
    </row>
    <row r="376">
      <c r="B376" s="31"/>
      <c r="F376" s="31"/>
      <c r="G376" s="31"/>
    </row>
    <row r="377">
      <c r="B377" s="31"/>
      <c r="F377" s="31"/>
      <c r="G377" s="31"/>
    </row>
    <row r="378">
      <c r="B378" s="31"/>
      <c r="F378" s="31"/>
      <c r="G378" s="31"/>
    </row>
    <row r="379">
      <c r="B379" s="31"/>
      <c r="F379" s="31"/>
      <c r="G379" s="31"/>
    </row>
    <row r="380">
      <c r="B380" s="31"/>
      <c r="F380" s="31"/>
      <c r="G380" s="31"/>
    </row>
    <row r="381">
      <c r="B381" s="31"/>
      <c r="F381" s="31"/>
      <c r="G381" s="31"/>
    </row>
    <row r="382">
      <c r="B382" s="31"/>
      <c r="F382" s="31"/>
      <c r="G382" s="31"/>
    </row>
    <row r="383">
      <c r="B383" s="31"/>
      <c r="F383" s="31"/>
      <c r="G383" s="31"/>
    </row>
    <row r="384">
      <c r="B384" s="31"/>
      <c r="F384" s="31"/>
      <c r="G384" s="31"/>
    </row>
    <row r="385">
      <c r="B385" s="31"/>
      <c r="F385" s="31"/>
      <c r="G385" s="31"/>
    </row>
    <row r="386">
      <c r="B386" s="31"/>
      <c r="F386" s="31"/>
      <c r="G386" s="31"/>
    </row>
    <row r="387">
      <c r="B387" s="31"/>
      <c r="F387" s="31"/>
      <c r="G387" s="31"/>
    </row>
    <row r="388">
      <c r="B388" s="31"/>
      <c r="F388" s="31"/>
      <c r="G388" s="31"/>
    </row>
    <row r="389">
      <c r="B389" s="31"/>
      <c r="F389" s="31"/>
      <c r="G389" s="31"/>
    </row>
    <row r="390">
      <c r="B390" s="31"/>
      <c r="F390" s="31"/>
      <c r="G390" s="31"/>
    </row>
    <row r="391">
      <c r="B391" s="31"/>
      <c r="F391" s="31"/>
      <c r="G391" s="31"/>
    </row>
    <row r="392">
      <c r="B392" s="31"/>
      <c r="F392" s="31"/>
      <c r="G392" s="31"/>
    </row>
    <row r="393">
      <c r="B393" s="31"/>
      <c r="F393" s="31"/>
      <c r="G393" s="31"/>
    </row>
    <row r="394">
      <c r="B394" s="31"/>
      <c r="F394" s="31"/>
      <c r="G394" s="31"/>
    </row>
    <row r="395">
      <c r="B395" s="31"/>
      <c r="F395" s="31"/>
      <c r="G395" s="31"/>
    </row>
    <row r="396">
      <c r="B396" s="31"/>
      <c r="F396" s="31"/>
      <c r="G396" s="31"/>
    </row>
    <row r="397">
      <c r="B397" s="31"/>
      <c r="F397" s="31"/>
      <c r="G397" s="31"/>
    </row>
    <row r="398">
      <c r="B398" s="31"/>
      <c r="F398" s="31"/>
      <c r="G398" s="31"/>
    </row>
    <row r="399">
      <c r="B399" s="31"/>
      <c r="F399" s="31"/>
      <c r="G399" s="31"/>
    </row>
    <row r="400">
      <c r="B400" s="31"/>
      <c r="F400" s="31"/>
      <c r="G400" s="31"/>
    </row>
    <row r="401">
      <c r="B401" s="31"/>
      <c r="F401" s="31"/>
      <c r="G401" s="31"/>
    </row>
    <row r="402">
      <c r="B402" s="31"/>
      <c r="F402" s="31"/>
      <c r="G402" s="31"/>
    </row>
    <row r="403">
      <c r="B403" s="31"/>
      <c r="F403" s="31"/>
      <c r="G403" s="31"/>
    </row>
    <row r="404">
      <c r="B404" s="31"/>
      <c r="F404" s="31"/>
      <c r="G404" s="31"/>
    </row>
    <row r="405">
      <c r="B405" s="31"/>
      <c r="F405" s="31"/>
      <c r="G405" s="31"/>
    </row>
    <row r="406">
      <c r="B406" s="31"/>
      <c r="F406" s="31"/>
      <c r="G406" s="31"/>
    </row>
    <row r="407">
      <c r="B407" s="31"/>
      <c r="F407" s="31"/>
      <c r="G407" s="31"/>
    </row>
    <row r="408">
      <c r="B408" s="31"/>
      <c r="F408" s="31"/>
      <c r="G408" s="31"/>
    </row>
    <row r="409">
      <c r="B409" s="31"/>
      <c r="F409" s="31"/>
      <c r="G409" s="31"/>
    </row>
    <row r="410">
      <c r="B410" s="31"/>
      <c r="F410" s="31"/>
      <c r="G410" s="31"/>
    </row>
    <row r="411">
      <c r="B411" s="31"/>
      <c r="F411" s="31"/>
      <c r="G411" s="31"/>
    </row>
    <row r="412">
      <c r="B412" s="31"/>
      <c r="F412" s="31"/>
      <c r="G412" s="31"/>
    </row>
    <row r="413">
      <c r="B413" s="31"/>
      <c r="F413" s="31"/>
      <c r="G413" s="31"/>
    </row>
    <row r="414">
      <c r="B414" s="31"/>
      <c r="F414" s="31"/>
      <c r="G414" s="31"/>
    </row>
    <row r="415">
      <c r="B415" s="31"/>
      <c r="F415" s="31"/>
      <c r="G415" s="31"/>
    </row>
    <row r="416">
      <c r="B416" s="31"/>
      <c r="F416" s="31"/>
      <c r="G416" s="31"/>
    </row>
    <row r="417">
      <c r="B417" s="31"/>
      <c r="F417" s="31"/>
      <c r="G417" s="31"/>
    </row>
    <row r="418">
      <c r="B418" s="31"/>
      <c r="F418" s="31"/>
      <c r="G418" s="31"/>
    </row>
    <row r="419">
      <c r="B419" s="31"/>
      <c r="F419" s="31"/>
      <c r="G419" s="31"/>
    </row>
    <row r="420">
      <c r="B420" s="31"/>
      <c r="F420" s="31"/>
      <c r="G420" s="31"/>
    </row>
    <row r="421">
      <c r="B421" s="31"/>
      <c r="F421" s="31"/>
      <c r="G421" s="31"/>
    </row>
    <row r="422">
      <c r="B422" s="31"/>
      <c r="F422" s="31"/>
      <c r="G422" s="31"/>
    </row>
    <row r="423">
      <c r="B423" s="31"/>
      <c r="F423" s="31"/>
      <c r="G423" s="31"/>
    </row>
    <row r="424">
      <c r="B424" s="31"/>
      <c r="F424" s="31"/>
      <c r="G424" s="31"/>
    </row>
    <row r="425">
      <c r="B425" s="31"/>
      <c r="F425" s="31"/>
      <c r="G425" s="31"/>
    </row>
    <row r="426">
      <c r="B426" s="31"/>
      <c r="F426" s="31"/>
      <c r="G426" s="31"/>
    </row>
    <row r="427">
      <c r="B427" s="31"/>
      <c r="F427" s="31"/>
      <c r="G427" s="31"/>
    </row>
    <row r="428">
      <c r="B428" s="31"/>
      <c r="F428" s="31"/>
      <c r="G428" s="31"/>
    </row>
    <row r="429">
      <c r="B429" s="31"/>
      <c r="F429" s="31"/>
      <c r="G429" s="31"/>
    </row>
    <row r="430">
      <c r="B430" s="31"/>
      <c r="F430" s="31"/>
      <c r="G430" s="31"/>
    </row>
    <row r="431">
      <c r="B431" s="31"/>
      <c r="F431" s="31"/>
      <c r="G431" s="31"/>
    </row>
    <row r="432">
      <c r="B432" s="31"/>
      <c r="F432" s="31"/>
      <c r="G432" s="31"/>
    </row>
    <row r="433">
      <c r="B433" s="31"/>
      <c r="F433" s="31"/>
      <c r="G433" s="31"/>
    </row>
    <row r="434">
      <c r="B434" s="31"/>
      <c r="F434" s="31"/>
      <c r="G434" s="31"/>
    </row>
    <row r="435">
      <c r="B435" s="31"/>
      <c r="F435" s="31"/>
      <c r="G435" s="31"/>
    </row>
    <row r="436">
      <c r="B436" s="31"/>
      <c r="F436" s="31"/>
      <c r="G436" s="31"/>
    </row>
    <row r="437">
      <c r="B437" s="31"/>
      <c r="F437" s="31"/>
      <c r="G437" s="31"/>
    </row>
    <row r="438">
      <c r="B438" s="31"/>
      <c r="F438" s="31"/>
      <c r="G438" s="31"/>
    </row>
    <row r="439">
      <c r="B439" s="31"/>
      <c r="F439" s="31"/>
      <c r="G439" s="31"/>
    </row>
    <row r="440">
      <c r="B440" s="31"/>
      <c r="F440" s="31"/>
      <c r="G440" s="31"/>
    </row>
    <row r="441">
      <c r="B441" s="31"/>
      <c r="F441" s="31"/>
      <c r="G441" s="31"/>
    </row>
    <row r="442">
      <c r="B442" s="31"/>
      <c r="F442" s="31"/>
      <c r="G442" s="31"/>
    </row>
    <row r="443">
      <c r="B443" s="31"/>
      <c r="F443" s="31"/>
      <c r="G443" s="31"/>
    </row>
    <row r="444">
      <c r="B444" s="31"/>
      <c r="F444" s="31"/>
      <c r="G444" s="31"/>
    </row>
    <row r="445">
      <c r="B445" s="31"/>
      <c r="F445" s="31"/>
      <c r="G445" s="31"/>
    </row>
    <row r="446">
      <c r="B446" s="31"/>
      <c r="F446" s="31"/>
      <c r="G446" s="31"/>
    </row>
    <row r="447">
      <c r="B447" s="31"/>
      <c r="F447" s="31"/>
      <c r="G447" s="31"/>
    </row>
    <row r="448">
      <c r="B448" s="31"/>
      <c r="F448" s="31"/>
      <c r="G448" s="31"/>
    </row>
    <row r="449">
      <c r="B449" s="31"/>
      <c r="F449" s="31"/>
      <c r="G449" s="31"/>
    </row>
    <row r="450">
      <c r="B450" s="31"/>
      <c r="F450" s="31"/>
      <c r="G450" s="31"/>
    </row>
    <row r="451">
      <c r="B451" s="31"/>
      <c r="F451" s="31"/>
      <c r="G451" s="31"/>
    </row>
    <row r="452">
      <c r="B452" s="31"/>
      <c r="F452" s="31"/>
      <c r="G452" s="31"/>
    </row>
    <row r="453">
      <c r="B453" s="31"/>
      <c r="F453" s="31"/>
      <c r="G453" s="31"/>
    </row>
    <row r="454">
      <c r="B454" s="31"/>
      <c r="F454" s="31"/>
      <c r="G454" s="31"/>
    </row>
    <row r="455">
      <c r="B455" s="31"/>
      <c r="F455" s="31"/>
      <c r="G455" s="31"/>
    </row>
    <row r="456">
      <c r="B456" s="31"/>
      <c r="F456" s="31"/>
      <c r="G456" s="31"/>
    </row>
    <row r="457">
      <c r="B457" s="31"/>
      <c r="F457" s="31"/>
      <c r="G457" s="31"/>
    </row>
    <row r="458">
      <c r="B458" s="31"/>
      <c r="F458" s="31"/>
      <c r="G458" s="31"/>
    </row>
    <row r="459">
      <c r="B459" s="31"/>
      <c r="F459" s="31"/>
      <c r="G459" s="31"/>
    </row>
    <row r="460">
      <c r="B460" s="31"/>
      <c r="F460" s="31"/>
      <c r="G460" s="31"/>
    </row>
    <row r="461">
      <c r="B461" s="31"/>
      <c r="F461" s="31"/>
      <c r="G461" s="31"/>
    </row>
    <row r="462">
      <c r="B462" s="31"/>
      <c r="F462" s="31"/>
      <c r="G462" s="31"/>
    </row>
    <row r="463">
      <c r="B463" s="31"/>
      <c r="F463" s="31"/>
      <c r="G463" s="31"/>
    </row>
    <row r="464">
      <c r="B464" s="31"/>
      <c r="F464" s="31"/>
      <c r="G464" s="31"/>
    </row>
    <row r="465">
      <c r="B465" s="31"/>
      <c r="F465" s="31"/>
      <c r="G465" s="31"/>
    </row>
    <row r="466">
      <c r="B466" s="31"/>
      <c r="F466" s="31"/>
      <c r="G466" s="31"/>
    </row>
    <row r="467">
      <c r="B467" s="31"/>
      <c r="F467" s="31"/>
      <c r="G467" s="31"/>
    </row>
    <row r="468">
      <c r="B468" s="31"/>
      <c r="F468" s="31"/>
      <c r="G468" s="31"/>
    </row>
    <row r="469">
      <c r="B469" s="31"/>
      <c r="F469" s="31"/>
      <c r="G469" s="31"/>
    </row>
    <row r="470">
      <c r="B470" s="31"/>
      <c r="F470" s="31"/>
      <c r="G470" s="31"/>
    </row>
    <row r="471">
      <c r="B471" s="31"/>
      <c r="F471" s="31"/>
      <c r="G471" s="31"/>
    </row>
    <row r="472">
      <c r="B472" s="31"/>
      <c r="F472" s="31"/>
      <c r="G472" s="31"/>
    </row>
    <row r="473">
      <c r="B473" s="31"/>
      <c r="F473" s="31"/>
      <c r="G473" s="31"/>
    </row>
    <row r="474">
      <c r="B474" s="31"/>
      <c r="F474" s="31"/>
      <c r="G474" s="31"/>
    </row>
    <row r="475">
      <c r="B475" s="31"/>
      <c r="F475" s="31"/>
      <c r="G475" s="31"/>
    </row>
    <row r="476">
      <c r="B476" s="31"/>
      <c r="F476" s="31"/>
      <c r="G476" s="31"/>
    </row>
    <row r="477">
      <c r="B477" s="31"/>
      <c r="F477" s="31"/>
      <c r="G477" s="31"/>
    </row>
    <row r="478">
      <c r="B478" s="31"/>
      <c r="F478" s="31"/>
      <c r="G478" s="31"/>
    </row>
    <row r="479">
      <c r="B479" s="31"/>
      <c r="F479" s="31"/>
      <c r="G479" s="31"/>
    </row>
    <row r="480">
      <c r="B480" s="31"/>
      <c r="F480" s="31"/>
      <c r="G480" s="31"/>
    </row>
    <row r="481">
      <c r="B481" s="31"/>
      <c r="F481" s="31"/>
      <c r="G481" s="31"/>
    </row>
    <row r="482">
      <c r="B482" s="31"/>
      <c r="F482" s="31"/>
      <c r="G482" s="31"/>
    </row>
    <row r="483">
      <c r="B483" s="31"/>
      <c r="F483" s="31"/>
      <c r="G483" s="31"/>
    </row>
    <row r="484">
      <c r="B484" s="31"/>
      <c r="F484" s="31"/>
      <c r="G484" s="31"/>
    </row>
    <row r="485">
      <c r="B485" s="31"/>
      <c r="F485" s="31"/>
      <c r="G485" s="31"/>
    </row>
    <row r="486">
      <c r="B486" s="31"/>
      <c r="F486" s="31"/>
      <c r="G486" s="31"/>
    </row>
    <row r="487">
      <c r="B487" s="31"/>
      <c r="F487" s="31"/>
      <c r="G487" s="31"/>
    </row>
    <row r="488">
      <c r="B488" s="31"/>
      <c r="F488" s="31"/>
      <c r="G488" s="31"/>
    </row>
    <row r="489">
      <c r="B489" s="31"/>
      <c r="F489" s="31"/>
      <c r="G489" s="31"/>
    </row>
    <row r="490">
      <c r="B490" s="31"/>
      <c r="F490" s="31"/>
      <c r="G490" s="31"/>
    </row>
    <row r="491">
      <c r="B491" s="31"/>
      <c r="F491" s="31"/>
      <c r="G491" s="31"/>
    </row>
    <row r="492">
      <c r="B492" s="31"/>
      <c r="F492" s="31"/>
      <c r="G492" s="31"/>
    </row>
    <row r="493">
      <c r="B493" s="31"/>
      <c r="F493" s="31"/>
      <c r="G493" s="31"/>
    </row>
    <row r="494">
      <c r="B494" s="31"/>
      <c r="F494" s="31"/>
      <c r="G494" s="31"/>
    </row>
    <row r="495">
      <c r="B495" s="31"/>
      <c r="F495" s="31"/>
      <c r="G495" s="31"/>
    </row>
    <row r="496">
      <c r="B496" s="31"/>
      <c r="F496" s="31"/>
      <c r="G496" s="31"/>
    </row>
    <row r="497">
      <c r="B497" s="31"/>
      <c r="F497" s="31"/>
      <c r="G497" s="31"/>
    </row>
    <row r="498">
      <c r="B498" s="31"/>
      <c r="F498" s="31"/>
      <c r="G498" s="31"/>
    </row>
    <row r="499">
      <c r="B499" s="31"/>
      <c r="F499" s="31"/>
      <c r="G499" s="31"/>
    </row>
    <row r="500">
      <c r="B500" s="31"/>
      <c r="F500" s="31"/>
      <c r="G500" s="31"/>
    </row>
    <row r="501">
      <c r="B501" s="31"/>
      <c r="F501" s="31"/>
      <c r="G501" s="31"/>
    </row>
    <row r="502">
      <c r="B502" s="31"/>
      <c r="F502" s="31"/>
      <c r="G502" s="31"/>
    </row>
    <row r="503">
      <c r="B503" s="31"/>
      <c r="F503" s="31"/>
      <c r="G503" s="31"/>
    </row>
    <row r="504">
      <c r="B504" s="31"/>
      <c r="F504" s="31"/>
      <c r="G504" s="31"/>
    </row>
    <row r="505">
      <c r="B505" s="31"/>
      <c r="F505" s="31"/>
      <c r="G505" s="31"/>
    </row>
    <row r="506">
      <c r="B506" s="31"/>
      <c r="F506" s="31"/>
      <c r="G506" s="31"/>
    </row>
    <row r="507">
      <c r="B507" s="31"/>
      <c r="F507" s="31"/>
      <c r="G507" s="31"/>
    </row>
    <row r="508">
      <c r="B508" s="31"/>
      <c r="F508" s="31"/>
      <c r="G508" s="31"/>
    </row>
    <row r="509">
      <c r="B509" s="31"/>
      <c r="F509" s="31"/>
      <c r="G509" s="31"/>
    </row>
    <row r="510">
      <c r="B510" s="31"/>
      <c r="F510" s="31"/>
      <c r="G510" s="31"/>
    </row>
    <row r="511">
      <c r="B511" s="31"/>
      <c r="F511" s="31"/>
      <c r="G511" s="31"/>
    </row>
    <row r="512">
      <c r="B512" s="31"/>
      <c r="F512" s="31"/>
      <c r="G512" s="31"/>
    </row>
    <row r="513">
      <c r="B513" s="31"/>
      <c r="F513" s="31"/>
      <c r="G513" s="31"/>
    </row>
    <row r="514">
      <c r="B514" s="31"/>
      <c r="F514" s="31"/>
      <c r="G514" s="31"/>
    </row>
    <row r="515">
      <c r="B515" s="31"/>
      <c r="F515" s="31"/>
      <c r="G515" s="31"/>
    </row>
    <row r="516">
      <c r="B516" s="31"/>
      <c r="F516" s="31"/>
      <c r="G516" s="31"/>
    </row>
    <row r="517">
      <c r="B517" s="31"/>
      <c r="F517" s="31"/>
      <c r="G517" s="31"/>
    </row>
    <row r="518">
      <c r="B518" s="31"/>
      <c r="F518" s="31"/>
      <c r="G518" s="31"/>
    </row>
    <row r="519">
      <c r="B519" s="31"/>
      <c r="F519" s="31"/>
      <c r="G519" s="31"/>
    </row>
    <row r="520">
      <c r="B520" s="31"/>
      <c r="F520" s="31"/>
      <c r="G520" s="31"/>
    </row>
    <row r="521">
      <c r="B521" s="31"/>
      <c r="F521" s="31"/>
      <c r="G521" s="31"/>
    </row>
    <row r="522">
      <c r="B522" s="31"/>
      <c r="F522" s="31"/>
      <c r="G522" s="31"/>
    </row>
    <row r="523">
      <c r="B523" s="31"/>
      <c r="F523" s="31"/>
      <c r="G523" s="31"/>
    </row>
    <row r="524">
      <c r="B524" s="31"/>
      <c r="F524" s="31"/>
      <c r="G524" s="31"/>
    </row>
    <row r="525">
      <c r="B525" s="31"/>
      <c r="F525" s="31"/>
      <c r="G525" s="31"/>
    </row>
    <row r="526">
      <c r="B526" s="31"/>
      <c r="F526" s="31"/>
      <c r="G526" s="31"/>
    </row>
    <row r="527">
      <c r="B527" s="31"/>
      <c r="F527" s="31"/>
      <c r="G527" s="31"/>
    </row>
    <row r="528">
      <c r="B528" s="31"/>
      <c r="F528" s="31"/>
      <c r="G528" s="31"/>
    </row>
    <row r="529">
      <c r="B529" s="31"/>
      <c r="F529" s="31"/>
      <c r="G529" s="31"/>
    </row>
    <row r="530">
      <c r="B530" s="31"/>
      <c r="F530" s="31"/>
      <c r="G530" s="31"/>
    </row>
    <row r="531">
      <c r="B531" s="31"/>
      <c r="F531" s="31"/>
      <c r="G531" s="31"/>
    </row>
    <row r="532">
      <c r="B532" s="31"/>
      <c r="F532" s="31"/>
      <c r="G532" s="31"/>
    </row>
    <row r="533">
      <c r="B533" s="31"/>
      <c r="F533" s="31"/>
      <c r="G533" s="31"/>
    </row>
    <row r="534">
      <c r="B534" s="31"/>
      <c r="F534" s="31"/>
      <c r="G534" s="31"/>
    </row>
    <row r="535">
      <c r="B535" s="31"/>
      <c r="F535" s="31"/>
      <c r="G535" s="31"/>
    </row>
    <row r="536">
      <c r="B536" s="31"/>
      <c r="F536" s="31"/>
      <c r="G536" s="31"/>
    </row>
    <row r="537">
      <c r="B537" s="31"/>
      <c r="F537" s="31"/>
      <c r="G537" s="31"/>
    </row>
    <row r="538">
      <c r="B538" s="31"/>
      <c r="F538" s="31"/>
      <c r="G538" s="31"/>
    </row>
    <row r="539">
      <c r="B539" s="31"/>
      <c r="F539" s="31"/>
      <c r="G539" s="31"/>
    </row>
    <row r="540">
      <c r="B540" s="31"/>
      <c r="F540" s="31"/>
      <c r="G540" s="31"/>
    </row>
    <row r="541">
      <c r="B541" s="31"/>
      <c r="F541" s="31"/>
      <c r="G541" s="31"/>
    </row>
    <row r="542">
      <c r="B542" s="31"/>
      <c r="F542" s="31"/>
      <c r="G542" s="31"/>
    </row>
    <row r="543">
      <c r="B543" s="31"/>
      <c r="F543" s="31"/>
      <c r="G543" s="31"/>
    </row>
    <row r="544">
      <c r="B544" s="31"/>
      <c r="F544" s="31"/>
      <c r="G544" s="31"/>
    </row>
    <row r="545">
      <c r="B545" s="31"/>
      <c r="F545" s="31"/>
      <c r="G545" s="31"/>
    </row>
    <row r="546">
      <c r="B546" s="31"/>
      <c r="F546" s="31"/>
      <c r="G546" s="31"/>
    </row>
    <row r="547">
      <c r="B547" s="31"/>
      <c r="F547" s="31"/>
      <c r="G547" s="31"/>
    </row>
    <row r="548">
      <c r="B548" s="31"/>
      <c r="F548" s="31"/>
      <c r="G548" s="31"/>
    </row>
    <row r="549">
      <c r="B549" s="31"/>
      <c r="F549" s="31"/>
      <c r="G549" s="31"/>
    </row>
    <row r="550">
      <c r="B550" s="31"/>
      <c r="F550" s="31"/>
      <c r="G550" s="31"/>
    </row>
    <row r="551">
      <c r="B551" s="31"/>
      <c r="F551" s="31"/>
      <c r="G551" s="31"/>
    </row>
    <row r="552">
      <c r="B552" s="31"/>
      <c r="F552" s="31"/>
      <c r="G552" s="31"/>
    </row>
    <row r="553">
      <c r="B553" s="31"/>
      <c r="F553" s="31"/>
      <c r="G553" s="31"/>
    </row>
    <row r="554">
      <c r="B554" s="31"/>
      <c r="F554" s="31"/>
      <c r="G554" s="31"/>
    </row>
    <row r="555">
      <c r="B555" s="31"/>
      <c r="F555" s="31"/>
      <c r="G555" s="31"/>
    </row>
    <row r="556">
      <c r="B556" s="31"/>
      <c r="F556" s="31"/>
      <c r="G556" s="31"/>
    </row>
    <row r="557">
      <c r="B557" s="31"/>
      <c r="F557" s="31"/>
      <c r="G557" s="31"/>
    </row>
    <row r="558">
      <c r="B558" s="31"/>
      <c r="F558" s="31"/>
      <c r="G558" s="31"/>
    </row>
    <row r="559">
      <c r="B559" s="31"/>
      <c r="F559" s="31"/>
      <c r="G559" s="31"/>
    </row>
    <row r="560">
      <c r="B560" s="31"/>
      <c r="F560" s="31"/>
      <c r="G560" s="31"/>
    </row>
    <row r="561">
      <c r="B561" s="31"/>
      <c r="F561" s="31"/>
      <c r="G561" s="31"/>
    </row>
    <row r="562">
      <c r="B562" s="31"/>
      <c r="F562" s="31"/>
      <c r="G562" s="31"/>
    </row>
    <row r="563">
      <c r="B563" s="31"/>
      <c r="F563" s="31"/>
      <c r="G563" s="31"/>
    </row>
    <row r="564">
      <c r="B564" s="31"/>
      <c r="F564" s="31"/>
      <c r="G564" s="31"/>
    </row>
    <row r="565">
      <c r="B565" s="31"/>
      <c r="F565" s="31"/>
      <c r="G565" s="31"/>
    </row>
    <row r="566">
      <c r="B566" s="31"/>
      <c r="F566" s="31"/>
      <c r="G566" s="31"/>
    </row>
    <row r="567">
      <c r="B567" s="31"/>
      <c r="F567" s="31"/>
      <c r="G567" s="31"/>
    </row>
    <row r="568">
      <c r="B568" s="31"/>
      <c r="F568" s="31"/>
      <c r="G568" s="31"/>
    </row>
    <row r="569">
      <c r="B569" s="31"/>
      <c r="F569" s="31"/>
      <c r="G569" s="31"/>
    </row>
    <row r="570">
      <c r="B570" s="31"/>
      <c r="F570" s="31"/>
      <c r="G570" s="31"/>
    </row>
    <row r="571">
      <c r="B571" s="31"/>
      <c r="F571" s="31"/>
      <c r="G571" s="31"/>
    </row>
    <row r="572">
      <c r="B572" s="31"/>
      <c r="F572" s="31"/>
      <c r="G572" s="31"/>
    </row>
    <row r="573">
      <c r="B573" s="31"/>
      <c r="F573" s="31"/>
      <c r="G573" s="31"/>
    </row>
    <row r="574">
      <c r="B574" s="31"/>
      <c r="F574" s="31"/>
      <c r="G574" s="31"/>
    </row>
    <row r="575">
      <c r="B575" s="31"/>
      <c r="F575" s="31"/>
      <c r="G575" s="31"/>
    </row>
    <row r="576">
      <c r="B576" s="31"/>
      <c r="F576" s="31"/>
      <c r="G576" s="31"/>
    </row>
    <row r="577">
      <c r="B577" s="31"/>
      <c r="F577" s="31"/>
      <c r="G577" s="31"/>
    </row>
    <row r="578">
      <c r="B578" s="31"/>
      <c r="F578" s="31"/>
      <c r="G578" s="31"/>
    </row>
    <row r="579">
      <c r="B579" s="31"/>
      <c r="F579" s="31"/>
      <c r="G579" s="31"/>
    </row>
    <row r="580">
      <c r="B580" s="31"/>
      <c r="F580" s="31"/>
      <c r="G580" s="31"/>
    </row>
    <row r="581">
      <c r="B581" s="31"/>
      <c r="F581" s="31"/>
      <c r="G581" s="31"/>
    </row>
    <row r="582">
      <c r="B582" s="31"/>
      <c r="F582" s="31"/>
      <c r="G582" s="31"/>
    </row>
    <row r="583">
      <c r="B583" s="31"/>
      <c r="F583" s="31"/>
      <c r="G583" s="31"/>
    </row>
    <row r="584">
      <c r="B584" s="31"/>
      <c r="F584" s="31"/>
      <c r="G584" s="31"/>
    </row>
    <row r="585">
      <c r="B585" s="31"/>
      <c r="F585" s="31"/>
      <c r="G585" s="31"/>
    </row>
    <row r="586">
      <c r="B586" s="31"/>
      <c r="F586" s="31"/>
      <c r="G586" s="31"/>
    </row>
    <row r="587">
      <c r="B587" s="31"/>
      <c r="F587" s="31"/>
      <c r="G587" s="31"/>
    </row>
    <row r="588">
      <c r="B588" s="31"/>
      <c r="F588" s="31"/>
      <c r="G588" s="31"/>
    </row>
    <row r="589">
      <c r="B589" s="31"/>
      <c r="F589" s="31"/>
      <c r="G589" s="31"/>
    </row>
    <row r="590">
      <c r="B590" s="31"/>
      <c r="F590" s="31"/>
      <c r="G590" s="31"/>
    </row>
    <row r="591">
      <c r="B591" s="31"/>
      <c r="F591" s="31"/>
      <c r="G591" s="31"/>
    </row>
    <row r="592">
      <c r="B592" s="31"/>
      <c r="F592" s="31"/>
      <c r="G592" s="31"/>
    </row>
    <row r="593">
      <c r="B593" s="31"/>
      <c r="F593" s="31"/>
      <c r="G593" s="31"/>
    </row>
    <row r="594">
      <c r="B594" s="31"/>
      <c r="F594" s="31"/>
      <c r="G594" s="31"/>
    </row>
    <row r="595">
      <c r="B595" s="31"/>
      <c r="F595" s="31"/>
      <c r="G595" s="31"/>
    </row>
    <row r="596">
      <c r="B596" s="31"/>
      <c r="F596" s="31"/>
      <c r="G596" s="31"/>
    </row>
    <row r="597">
      <c r="B597" s="31"/>
      <c r="F597" s="31"/>
      <c r="G597" s="31"/>
    </row>
    <row r="598">
      <c r="B598" s="31"/>
      <c r="F598" s="31"/>
      <c r="G598" s="31"/>
    </row>
    <row r="599">
      <c r="B599" s="31"/>
      <c r="F599" s="31"/>
      <c r="G599" s="31"/>
    </row>
    <row r="600">
      <c r="B600" s="31"/>
      <c r="F600" s="31"/>
      <c r="G600" s="31"/>
    </row>
    <row r="601">
      <c r="B601" s="31"/>
      <c r="F601" s="31"/>
      <c r="G601" s="31"/>
    </row>
    <row r="602">
      <c r="B602" s="31"/>
      <c r="F602" s="31"/>
      <c r="G602" s="31"/>
    </row>
    <row r="603">
      <c r="B603" s="31"/>
      <c r="F603" s="31"/>
      <c r="G603" s="31"/>
    </row>
    <row r="604">
      <c r="B604" s="31"/>
      <c r="F604" s="31"/>
      <c r="G604" s="31"/>
    </row>
    <row r="605">
      <c r="B605" s="31"/>
      <c r="F605" s="31"/>
      <c r="G605" s="31"/>
    </row>
    <row r="606">
      <c r="B606" s="31"/>
      <c r="F606" s="31"/>
      <c r="G606" s="31"/>
    </row>
    <row r="607">
      <c r="B607" s="31"/>
      <c r="F607" s="31"/>
      <c r="G607" s="31"/>
    </row>
    <row r="608">
      <c r="B608" s="31"/>
      <c r="F608" s="31"/>
      <c r="G608" s="31"/>
    </row>
    <row r="609">
      <c r="B609" s="31"/>
      <c r="F609" s="31"/>
      <c r="G609" s="31"/>
    </row>
    <row r="610">
      <c r="B610" s="31"/>
      <c r="F610" s="31"/>
      <c r="G610" s="31"/>
    </row>
    <row r="611">
      <c r="B611" s="31"/>
      <c r="F611" s="31"/>
      <c r="G611" s="31"/>
    </row>
    <row r="612">
      <c r="B612" s="31"/>
      <c r="F612" s="31"/>
      <c r="G612" s="31"/>
    </row>
    <row r="613">
      <c r="B613" s="31"/>
      <c r="F613" s="31"/>
      <c r="G613" s="31"/>
    </row>
    <row r="614">
      <c r="B614" s="31"/>
      <c r="F614" s="31"/>
      <c r="G614" s="31"/>
    </row>
    <row r="615">
      <c r="B615" s="31"/>
      <c r="F615" s="31"/>
      <c r="G615" s="31"/>
    </row>
    <row r="616">
      <c r="B616" s="31"/>
      <c r="F616" s="31"/>
      <c r="G616" s="31"/>
    </row>
    <row r="617">
      <c r="B617" s="31"/>
      <c r="F617" s="31"/>
      <c r="G617" s="31"/>
    </row>
    <row r="618">
      <c r="B618" s="31"/>
      <c r="F618" s="31"/>
      <c r="G618" s="31"/>
    </row>
    <row r="619">
      <c r="B619" s="31"/>
      <c r="F619" s="31"/>
      <c r="G619" s="31"/>
    </row>
    <row r="620">
      <c r="B620" s="31"/>
      <c r="F620" s="31"/>
      <c r="G620" s="31"/>
    </row>
    <row r="621">
      <c r="B621" s="31"/>
      <c r="F621" s="31"/>
      <c r="G621" s="31"/>
    </row>
    <row r="622">
      <c r="B622" s="31"/>
      <c r="F622" s="31"/>
      <c r="G622" s="31"/>
    </row>
    <row r="623">
      <c r="B623" s="31"/>
      <c r="F623" s="31"/>
      <c r="G623" s="31"/>
    </row>
    <row r="624">
      <c r="B624" s="31"/>
      <c r="F624" s="31"/>
      <c r="G624" s="31"/>
    </row>
    <row r="625">
      <c r="B625" s="31"/>
      <c r="F625" s="31"/>
      <c r="G625" s="31"/>
    </row>
    <row r="626">
      <c r="B626" s="31"/>
      <c r="F626" s="31"/>
      <c r="G626" s="31"/>
    </row>
    <row r="627">
      <c r="B627" s="31"/>
      <c r="F627" s="31"/>
      <c r="G627" s="31"/>
    </row>
    <row r="628">
      <c r="B628" s="31"/>
      <c r="F628" s="31"/>
      <c r="G628" s="31"/>
    </row>
    <row r="629">
      <c r="B629" s="31"/>
      <c r="F629" s="31"/>
      <c r="G629" s="31"/>
    </row>
    <row r="630">
      <c r="B630" s="31"/>
      <c r="F630" s="31"/>
      <c r="G630" s="31"/>
    </row>
    <row r="631">
      <c r="B631" s="31"/>
      <c r="F631" s="31"/>
      <c r="G631" s="31"/>
    </row>
    <row r="632">
      <c r="B632" s="31"/>
      <c r="F632" s="31"/>
      <c r="G632" s="31"/>
    </row>
    <row r="633">
      <c r="B633" s="31"/>
      <c r="F633" s="31"/>
      <c r="G633" s="31"/>
    </row>
    <row r="634">
      <c r="B634" s="31"/>
      <c r="F634" s="31"/>
      <c r="G634" s="31"/>
    </row>
    <row r="635">
      <c r="B635" s="31"/>
      <c r="F635" s="31"/>
      <c r="G635" s="31"/>
    </row>
    <row r="636">
      <c r="B636" s="31"/>
      <c r="F636" s="31"/>
      <c r="G636" s="31"/>
    </row>
    <row r="637">
      <c r="B637" s="31"/>
      <c r="F637" s="31"/>
      <c r="G637" s="31"/>
    </row>
    <row r="638">
      <c r="B638" s="31"/>
      <c r="F638" s="31"/>
      <c r="G638" s="31"/>
    </row>
    <row r="639">
      <c r="B639" s="31"/>
      <c r="F639" s="31"/>
      <c r="G639" s="31"/>
    </row>
    <row r="640">
      <c r="B640" s="31"/>
      <c r="F640" s="31"/>
      <c r="G640" s="31"/>
    </row>
    <row r="641">
      <c r="B641" s="31"/>
      <c r="F641" s="31"/>
      <c r="G641" s="31"/>
    </row>
    <row r="642">
      <c r="B642" s="31"/>
      <c r="F642" s="31"/>
      <c r="G642" s="31"/>
    </row>
    <row r="643">
      <c r="B643" s="31"/>
      <c r="F643" s="31"/>
      <c r="G643" s="31"/>
    </row>
    <row r="644">
      <c r="B644" s="31"/>
      <c r="F644" s="31"/>
      <c r="G644" s="31"/>
    </row>
    <row r="645">
      <c r="B645" s="31"/>
      <c r="F645" s="31"/>
      <c r="G645" s="31"/>
    </row>
    <row r="646">
      <c r="B646" s="31"/>
      <c r="F646" s="31"/>
      <c r="G646" s="31"/>
    </row>
    <row r="647">
      <c r="B647" s="31"/>
      <c r="F647" s="31"/>
      <c r="G647" s="31"/>
    </row>
    <row r="648">
      <c r="B648" s="31"/>
      <c r="F648" s="31"/>
      <c r="G648" s="31"/>
    </row>
    <row r="649">
      <c r="B649" s="31"/>
      <c r="F649" s="31"/>
      <c r="G649" s="31"/>
    </row>
    <row r="650">
      <c r="B650" s="31"/>
      <c r="F650" s="31"/>
      <c r="G650" s="31"/>
    </row>
    <row r="651">
      <c r="B651" s="31"/>
      <c r="F651" s="31"/>
      <c r="G651" s="31"/>
    </row>
    <row r="652">
      <c r="B652" s="31"/>
      <c r="F652" s="31"/>
      <c r="G652" s="31"/>
    </row>
    <row r="653">
      <c r="B653" s="31"/>
      <c r="F653" s="31"/>
      <c r="G653" s="31"/>
    </row>
    <row r="654">
      <c r="B654" s="31"/>
      <c r="F654" s="31"/>
      <c r="G654" s="31"/>
    </row>
    <row r="655">
      <c r="B655" s="31"/>
      <c r="F655" s="31"/>
      <c r="G655" s="31"/>
    </row>
    <row r="656">
      <c r="B656" s="31"/>
      <c r="F656" s="31"/>
      <c r="G656" s="31"/>
    </row>
    <row r="657">
      <c r="B657" s="31"/>
      <c r="F657" s="31"/>
      <c r="G657" s="31"/>
    </row>
    <row r="658">
      <c r="B658" s="31"/>
      <c r="F658" s="31"/>
      <c r="G658" s="31"/>
    </row>
    <row r="659">
      <c r="B659" s="31"/>
      <c r="F659" s="31"/>
      <c r="G659" s="31"/>
    </row>
    <row r="660">
      <c r="B660" s="31"/>
      <c r="F660" s="31"/>
      <c r="G660" s="31"/>
    </row>
    <row r="661">
      <c r="B661" s="31"/>
      <c r="F661" s="31"/>
      <c r="G661" s="31"/>
    </row>
    <row r="662">
      <c r="B662" s="31"/>
      <c r="F662" s="31"/>
      <c r="G662" s="31"/>
    </row>
    <row r="663">
      <c r="B663" s="31"/>
      <c r="F663" s="31"/>
      <c r="G663" s="31"/>
    </row>
    <row r="664">
      <c r="B664" s="31"/>
      <c r="F664" s="31"/>
      <c r="G664" s="31"/>
    </row>
    <row r="665">
      <c r="B665" s="31"/>
      <c r="F665" s="31"/>
      <c r="G665" s="31"/>
    </row>
    <row r="666">
      <c r="B666" s="31"/>
      <c r="F666" s="31"/>
      <c r="G666" s="31"/>
    </row>
    <row r="667">
      <c r="B667" s="31"/>
      <c r="F667" s="31"/>
      <c r="G667" s="31"/>
    </row>
    <row r="668">
      <c r="B668" s="31"/>
      <c r="F668" s="31"/>
      <c r="G668" s="31"/>
    </row>
    <row r="669">
      <c r="B669" s="31"/>
      <c r="F669" s="31"/>
      <c r="G669" s="31"/>
    </row>
    <row r="670">
      <c r="B670" s="31"/>
      <c r="F670" s="31"/>
      <c r="G670" s="31"/>
    </row>
    <row r="671">
      <c r="B671" s="31"/>
      <c r="F671" s="31"/>
      <c r="G671" s="31"/>
    </row>
    <row r="672">
      <c r="B672" s="31"/>
      <c r="F672" s="31"/>
      <c r="G672" s="31"/>
    </row>
    <row r="673">
      <c r="B673" s="31"/>
      <c r="F673" s="31"/>
      <c r="G673" s="31"/>
    </row>
    <row r="674">
      <c r="B674" s="31"/>
      <c r="F674" s="31"/>
      <c r="G674" s="31"/>
    </row>
    <row r="675">
      <c r="B675" s="31"/>
      <c r="F675" s="31"/>
      <c r="G675" s="31"/>
    </row>
    <row r="676">
      <c r="B676" s="31"/>
      <c r="F676" s="31"/>
      <c r="G676" s="31"/>
    </row>
    <row r="677">
      <c r="B677" s="31"/>
      <c r="F677" s="31"/>
      <c r="G677" s="31"/>
    </row>
    <row r="678">
      <c r="B678" s="31"/>
      <c r="F678" s="31"/>
      <c r="G678" s="31"/>
    </row>
    <row r="679">
      <c r="B679" s="31"/>
      <c r="F679" s="31"/>
      <c r="G679" s="31"/>
    </row>
    <row r="680">
      <c r="B680" s="31"/>
      <c r="F680" s="31"/>
      <c r="G680" s="31"/>
    </row>
    <row r="681">
      <c r="B681" s="31"/>
      <c r="F681" s="31"/>
      <c r="G681" s="31"/>
    </row>
    <row r="682">
      <c r="B682" s="31"/>
      <c r="F682" s="31"/>
      <c r="G682" s="31"/>
    </row>
    <row r="683">
      <c r="B683" s="31"/>
      <c r="F683" s="31"/>
      <c r="G683" s="31"/>
    </row>
    <row r="684">
      <c r="B684" s="31"/>
      <c r="F684" s="31"/>
      <c r="G684" s="31"/>
    </row>
    <row r="685">
      <c r="B685" s="31"/>
      <c r="F685" s="31"/>
      <c r="G685" s="31"/>
    </row>
    <row r="686">
      <c r="B686" s="31"/>
      <c r="F686" s="31"/>
      <c r="G686" s="31"/>
    </row>
    <row r="687">
      <c r="B687" s="31"/>
      <c r="F687" s="31"/>
      <c r="G687" s="31"/>
    </row>
    <row r="688">
      <c r="B688" s="31"/>
      <c r="F688" s="31"/>
      <c r="G688" s="31"/>
    </row>
    <row r="689">
      <c r="B689" s="31"/>
      <c r="F689" s="31"/>
      <c r="G689" s="31"/>
    </row>
    <row r="690">
      <c r="B690" s="31"/>
      <c r="F690" s="31"/>
      <c r="G690" s="31"/>
    </row>
    <row r="691">
      <c r="B691" s="31"/>
      <c r="F691" s="31"/>
      <c r="G691" s="31"/>
    </row>
    <row r="692">
      <c r="B692" s="31"/>
      <c r="F692" s="31"/>
      <c r="G692" s="31"/>
    </row>
    <row r="693">
      <c r="B693" s="31"/>
      <c r="F693" s="31"/>
      <c r="G693" s="31"/>
    </row>
    <row r="694">
      <c r="B694" s="31"/>
      <c r="F694" s="31"/>
      <c r="G694" s="31"/>
    </row>
    <row r="695">
      <c r="B695" s="31"/>
      <c r="F695" s="31"/>
      <c r="G695" s="31"/>
    </row>
    <row r="696">
      <c r="B696" s="31"/>
      <c r="F696" s="31"/>
      <c r="G696" s="31"/>
    </row>
    <row r="697">
      <c r="B697" s="31"/>
      <c r="F697" s="31"/>
      <c r="G697" s="31"/>
    </row>
    <row r="698">
      <c r="B698" s="31"/>
      <c r="F698" s="31"/>
      <c r="G698" s="31"/>
    </row>
    <row r="699">
      <c r="B699" s="31"/>
      <c r="F699" s="31"/>
      <c r="G699" s="31"/>
    </row>
    <row r="700">
      <c r="B700" s="31"/>
      <c r="F700" s="31"/>
      <c r="G700" s="31"/>
    </row>
    <row r="701">
      <c r="B701" s="31"/>
      <c r="F701" s="31"/>
      <c r="G701" s="31"/>
    </row>
    <row r="702">
      <c r="B702" s="31"/>
      <c r="F702" s="31"/>
      <c r="G702" s="31"/>
    </row>
    <row r="703">
      <c r="B703" s="31"/>
      <c r="F703" s="31"/>
      <c r="G703" s="31"/>
    </row>
    <row r="704">
      <c r="B704" s="31"/>
      <c r="F704" s="31"/>
      <c r="G704" s="31"/>
    </row>
    <row r="705">
      <c r="B705" s="31"/>
      <c r="F705" s="31"/>
      <c r="G705" s="31"/>
    </row>
    <row r="706">
      <c r="B706" s="31"/>
      <c r="F706" s="31"/>
      <c r="G706" s="31"/>
    </row>
    <row r="707">
      <c r="B707" s="31"/>
      <c r="F707" s="31"/>
      <c r="G707" s="31"/>
    </row>
    <row r="708">
      <c r="B708" s="31"/>
      <c r="F708" s="31"/>
      <c r="G708" s="31"/>
    </row>
    <row r="709">
      <c r="B709" s="31"/>
      <c r="F709" s="31"/>
      <c r="G709" s="31"/>
    </row>
    <row r="710">
      <c r="B710" s="31"/>
      <c r="F710" s="31"/>
      <c r="G710" s="31"/>
    </row>
    <row r="711">
      <c r="B711" s="31"/>
      <c r="F711" s="31"/>
      <c r="G711" s="31"/>
    </row>
    <row r="712">
      <c r="B712" s="31"/>
      <c r="F712" s="31"/>
      <c r="G712" s="31"/>
    </row>
    <row r="713">
      <c r="B713" s="31"/>
      <c r="F713" s="31"/>
      <c r="G713" s="31"/>
    </row>
    <row r="714">
      <c r="B714" s="31"/>
      <c r="F714" s="31"/>
      <c r="G714" s="31"/>
    </row>
    <row r="715">
      <c r="B715" s="31"/>
      <c r="F715" s="31"/>
      <c r="G715" s="31"/>
    </row>
    <row r="716">
      <c r="B716" s="31"/>
      <c r="F716" s="31"/>
      <c r="G716" s="31"/>
    </row>
    <row r="717">
      <c r="B717" s="31"/>
      <c r="F717" s="31"/>
      <c r="G717" s="31"/>
    </row>
    <row r="718">
      <c r="B718" s="31"/>
      <c r="F718" s="31"/>
      <c r="G718" s="31"/>
    </row>
    <row r="719">
      <c r="B719" s="31"/>
      <c r="F719" s="31"/>
      <c r="G719" s="31"/>
    </row>
    <row r="720">
      <c r="B720" s="31"/>
      <c r="F720" s="31"/>
      <c r="G720" s="31"/>
    </row>
    <row r="721">
      <c r="B721" s="31"/>
      <c r="F721" s="31"/>
      <c r="G721" s="31"/>
    </row>
    <row r="722">
      <c r="B722" s="31"/>
      <c r="F722" s="31"/>
      <c r="G722" s="31"/>
    </row>
    <row r="723">
      <c r="B723" s="31"/>
      <c r="F723" s="31"/>
      <c r="G723" s="31"/>
    </row>
    <row r="724">
      <c r="B724" s="31"/>
      <c r="F724" s="31"/>
      <c r="G724" s="31"/>
    </row>
    <row r="725">
      <c r="B725" s="31"/>
      <c r="F725" s="31"/>
      <c r="G725" s="31"/>
    </row>
    <row r="726">
      <c r="B726" s="31"/>
      <c r="F726" s="31"/>
      <c r="G726" s="31"/>
    </row>
    <row r="727">
      <c r="B727" s="31"/>
      <c r="F727" s="31"/>
      <c r="G727" s="31"/>
    </row>
    <row r="728">
      <c r="B728" s="31"/>
      <c r="F728" s="31"/>
      <c r="G728" s="31"/>
    </row>
    <row r="729">
      <c r="B729" s="31"/>
      <c r="F729" s="31"/>
      <c r="G729" s="31"/>
    </row>
    <row r="730">
      <c r="B730" s="31"/>
      <c r="F730" s="31"/>
      <c r="G730" s="31"/>
    </row>
    <row r="731">
      <c r="B731" s="31"/>
      <c r="F731" s="31"/>
      <c r="G731" s="31"/>
    </row>
    <row r="732">
      <c r="B732" s="31"/>
      <c r="F732" s="31"/>
      <c r="G732" s="31"/>
    </row>
    <row r="733">
      <c r="B733" s="31"/>
      <c r="F733" s="31"/>
      <c r="G733" s="31"/>
    </row>
    <row r="734">
      <c r="B734" s="31"/>
      <c r="F734" s="31"/>
      <c r="G734" s="31"/>
    </row>
    <row r="735">
      <c r="B735" s="31"/>
      <c r="F735" s="31"/>
      <c r="G735" s="31"/>
    </row>
    <row r="736">
      <c r="B736" s="31"/>
      <c r="F736" s="31"/>
      <c r="G736" s="31"/>
    </row>
    <row r="737">
      <c r="B737" s="31"/>
      <c r="F737" s="31"/>
      <c r="G737" s="31"/>
    </row>
    <row r="738">
      <c r="B738" s="31"/>
      <c r="F738" s="31"/>
      <c r="G738" s="31"/>
    </row>
    <row r="739">
      <c r="B739" s="31"/>
      <c r="F739" s="31"/>
      <c r="G739" s="31"/>
    </row>
    <row r="740">
      <c r="B740" s="31"/>
      <c r="F740" s="31"/>
      <c r="G740" s="31"/>
    </row>
    <row r="741">
      <c r="B741" s="31"/>
      <c r="F741" s="31"/>
      <c r="G741" s="31"/>
    </row>
    <row r="742">
      <c r="B742" s="31"/>
      <c r="F742" s="31"/>
      <c r="G742" s="31"/>
    </row>
    <row r="743">
      <c r="B743" s="31"/>
      <c r="F743" s="31"/>
      <c r="G743" s="31"/>
    </row>
    <row r="744">
      <c r="B744" s="31"/>
      <c r="F744" s="31"/>
      <c r="G744" s="31"/>
    </row>
    <row r="745">
      <c r="B745" s="31"/>
      <c r="F745" s="31"/>
      <c r="G745" s="31"/>
    </row>
    <row r="746">
      <c r="B746" s="31"/>
      <c r="F746" s="31"/>
      <c r="G746" s="31"/>
    </row>
    <row r="747">
      <c r="B747" s="31"/>
      <c r="F747" s="31"/>
      <c r="G747" s="31"/>
    </row>
    <row r="748">
      <c r="B748" s="31"/>
      <c r="F748" s="31"/>
      <c r="G748" s="31"/>
    </row>
    <row r="749">
      <c r="B749" s="31"/>
      <c r="F749" s="31"/>
      <c r="G749" s="31"/>
    </row>
    <row r="750">
      <c r="B750" s="31"/>
      <c r="F750" s="31"/>
      <c r="G750" s="31"/>
    </row>
    <row r="751">
      <c r="B751" s="31"/>
      <c r="F751" s="31"/>
      <c r="G751" s="31"/>
    </row>
    <row r="752">
      <c r="B752" s="31"/>
      <c r="F752" s="31"/>
      <c r="G752" s="31"/>
    </row>
    <row r="753">
      <c r="B753" s="31"/>
      <c r="F753" s="31"/>
      <c r="G753" s="31"/>
    </row>
    <row r="754">
      <c r="B754" s="31"/>
      <c r="F754" s="31"/>
      <c r="G754" s="31"/>
    </row>
    <row r="755">
      <c r="B755" s="31"/>
      <c r="F755" s="31"/>
      <c r="G755" s="31"/>
    </row>
    <row r="756">
      <c r="B756" s="31"/>
      <c r="F756" s="31"/>
      <c r="G756" s="31"/>
    </row>
    <row r="757">
      <c r="B757" s="31"/>
      <c r="F757" s="31"/>
      <c r="G757" s="31"/>
    </row>
    <row r="758">
      <c r="B758" s="31"/>
      <c r="F758" s="31"/>
      <c r="G758" s="31"/>
    </row>
    <row r="759">
      <c r="B759" s="31"/>
      <c r="F759" s="31"/>
      <c r="G759" s="31"/>
    </row>
    <row r="760">
      <c r="B760" s="31"/>
      <c r="F760" s="31"/>
      <c r="G760" s="31"/>
    </row>
    <row r="761">
      <c r="B761" s="31"/>
      <c r="F761" s="31"/>
      <c r="G761" s="31"/>
    </row>
    <row r="762">
      <c r="B762" s="31"/>
      <c r="F762" s="31"/>
      <c r="G762" s="31"/>
    </row>
    <row r="763">
      <c r="B763" s="31"/>
      <c r="F763" s="31"/>
      <c r="G763" s="31"/>
    </row>
    <row r="764">
      <c r="B764" s="31"/>
      <c r="F764" s="31"/>
      <c r="G764" s="31"/>
    </row>
    <row r="765">
      <c r="B765" s="31"/>
      <c r="F765" s="31"/>
      <c r="G765" s="31"/>
    </row>
    <row r="766">
      <c r="B766" s="31"/>
      <c r="F766" s="31"/>
      <c r="G766" s="31"/>
    </row>
    <row r="767">
      <c r="B767" s="31"/>
      <c r="F767" s="31"/>
      <c r="G767" s="31"/>
    </row>
    <row r="768">
      <c r="B768" s="31"/>
      <c r="F768" s="31"/>
      <c r="G768" s="31"/>
    </row>
    <row r="769">
      <c r="B769" s="31"/>
      <c r="F769" s="31"/>
      <c r="G769" s="31"/>
    </row>
    <row r="770">
      <c r="B770" s="31"/>
      <c r="F770" s="31"/>
      <c r="G770" s="31"/>
    </row>
    <row r="771">
      <c r="B771" s="31"/>
      <c r="F771" s="31"/>
      <c r="G771" s="31"/>
    </row>
    <row r="772">
      <c r="B772" s="31"/>
      <c r="F772" s="31"/>
      <c r="G772" s="31"/>
    </row>
    <row r="773">
      <c r="B773" s="31"/>
      <c r="F773" s="31"/>
      <c r="G773" s="31"/>
    </row>
    <row r="774">
      <c r="B774" s="31"/>
      <c r="F774" s="31"/>
      <c r="G774" s="31"/>
    </row>
    <row r="775">
      <c r="B775" s="31"/>
      <c r="F775" s="31"/>
      <c r="G775" s="31"/>
    </row>
    <row r="776">
      <c r="B776" s="31"/>
      <c r="F776" s="31"/>
      <c r="G776" s="31"/>
    </row>
    <row r="777">
      <c r="B777" s="31"/>
      <c r="F777" s="31"/>
      <c r="G777" s="31"/>
    </row>
    <row r="778">
      <c r="B778" s="31"/>
      <c r="F778" s="31"/>
      <c r="G778" s="31"/>
    </row>
    <row r="779">
      <c r="B779" s="31"/>
      <c r="F779" s="31"/>
      <c r="G779" s="31"/>
    </row>
    <row r="780">
      <c r="B780" s="31"/>
      <c r="F780" s="31"/>
      <c r="G780" s="31"/>
    </row>
    <row r="781">
      <c r="B781" s="31"/>
      <c r="F781" s="31"/>
      <c r="G781" s="31"/>
    </row>
    <row r="782">
      <c r="B782" s="31"/>
      <c r="F782" s="31"/>
      <c r="G782" s="31"/>
    </row>
    <row r="783">
      <c r="B783" s="31"/>
      <c r="F783" s="31"/>
      <c r="G783" s="31"/>
    </row>
    <row r="784">
      <c r="B784" s="31"/>
      <c r="F784" s="31"/>
      <c r="G784" s="31"/>
    </row>
    <row r="785">
      <c r="B785" s="31"/>
      <c r="F785" s="31"/>
      <c r="G785" s="31"/>
    </row>
    <row r="786">
      <c r="B786" s="31"/>
      <c r="F786" s="31"/>
      <c r="G786" s="31"/>
    </row>
    <row r="787">
      <c r="B787" s="31"/>
      <c r="F787" s="31"/>
      <c r="G787" s="31"/>
    </row>
    <row r="788">
      <c r="B788" s="31"/>
      <c r="F788" s="31"/>
      <c r="G788" s="31"/>
    </row>
    <row r="789">
      <c r="B789" s="31"/>
      <c r="F789" s="31"/>
      <c r="G789" s="31"/>
    </row>
    <row r="790">
      <c r="B790" s="31"/>
      <c r="F790" s="31"/>
      <c r="G790" s="31"/>
    </row>
    <row r="791">
      <c r="B791" s="31"/>
      <c r="F791" s="31"/>
      <c r="G791" s="31"/>
    </row>
    <row r="792">
      <c r="B792" s="31"/>
      <c r="F792" s="31"/>
      <c r="G792" s="31"/>
    </row>
    <row r="793">
      <c r="B793" s="31"/>
      <c r="F793" s="31"/>
      <c r="G793" s="31"/>
    </row>
    <row r="794">
      <c r="B794" s="31"/>
      <c r="F794" s="31"/>
      <c r="G794" s="31"/>
    </row>
    <row r="795">
      <c r="B795" s="31"/>
      <c r="F795" s="31"/>
      <c r="G795" s="31"/>
    </row>
    <row r="796">
      <c r="B796" s="31"/>
      <c r="F796" s="31"/>
      <c r="G796" s="31"/>
    </row>
    <row r="797">
      <c r="B797" s="31"/>
      <c r="F797" s="31"/>
      <c r="G797" s="31"/>
    </row>
    <row r="798">
      <c r="B798" s="31"/>
      <c r="F798" s="31"/>
      <c r="G798" s="31"/>
    </row>
    <row r="799">
      <c r="B799" s="31"/>
      <c r="F799" s="31"/>
      <c r="G799" s="31"/>
    </row>
    <row r="800">
      <c r="B800" s="31"/>
      <c r="F800" s="31"/>
      <c r="G800" s="31"/>
    </row>
    <row r="801">
      <c r="B801" s="31"/>
      <c r="F801" s="31"/>
      <c r="G801" s="31"/>
    </row>
    <row r="802">
      <c r="B802" s="31"/>
      <c r="F802" s="31"/>
      <c r="G802" s="31"/>
    </row>
    <row r="803">
      <c r="B803" s="31"/>
      <c r="F803" s="31"/>
      <c r="G803" s="31"/>
    </row>
    <row r="804">
      <c r="B804" s="31"/>
      <c r="F804" s="31"/>
      <c r="G804" s="31"/>
    </row>
    <row r="805">
      <c r="B805" s="31"/>
      <c r="F805" s="31"/>
      <c r="G805" s="31"/>
    </row>
    <row r="806">
      <c r="B806" s="31"/>
      <c r="F806" s="31"/>
      <c r="G806" s="31"/>
    </row>
    <row r="807">
      <c r="B807" s="31"/>
      <c r="F807" s="31"/>
      <c r="G807" s="31"/>
    </row>
    <row r="808">
      <c r="B808" s="31"/>
      <c r="F808" s="31"/>
      <c r="G808" s="31"/>
    </row>
    <row r="809">
      <c r="B809" s="31"/>
      <c r="F809" s="31"/>
      <c r="G809" s="31"/>
    </row>
    <row r="810">
      <c r="B810" s="31"/>
      <c r="F810" s="31"/>
      <c r="G810" s="31"/>
    </row>
    <row r="811">
      <c r="B811" s="31"/>
      <c r="F811" s="31"/>
      <c r="G811" s="31"/>
    </row>
    <row r="812">
      <c r="B812" s="31"/>
      <c r="F812" s="31"/>
      <c r="G812" s="31"/>
    </row>
    <row r="813">
      <c r="B813" s="31"/>
      <c r="F813" s="31"/>
      <c r="G813" s="31"/>
    </row>
    <row r="814">
      <c r="B814" s="31"/>
      <c r="F814" s="31"/>
      <c r="G814" s="31"/>
    </row>
    <row r="815">
      <c r="B815" s="31"/>
      <c r="F815" s="31"/>
      <c r="G815" s="31"/>
    </row>
    <row r="816">
      <c r="B816" s="31"/>
      <c r="F816" s="31"/>
      <c r="G816" s="31"/>
    </row>
    <row r="817">
      <c r="B817" s="31"/>
      <c r="F817" s="31"/>
      <c r="G817" s="31"/>
    </row>
    <row r="818">
      <c r="B818" s="31"/>
      <c r="F818" s="31"/>
      <c r="G818" s="31"/>
    </row>
    <row r="819">
      <c r="B819" s="31"/>
      <c r="F819" s="31"/>
      <c r="G819" s="31"/>
    </row>
    <row r="820">
      <c r="B820" s="31"/>
      <c r="F820" s="31"/>
      <c r="G820" s="31"/>
    </row>
    <row r="821">
      <c r="B821" s="31"/>
      <c r="F821" s="31"/>
      <c r="G821" s="31"/>
    </row>
    <row r="822">
      <c r="B822" s="31"/>
      <c r="F822" s="31"/>
      <c r="G822" s="31"/>
    </row>
    <row r="823">
      <c r="B823" s="31"/>
      <c r="F823" s="31"/>
      <c r="G823" s="31"/>
    </row>
    <row r="824">
      <c r="B824" s="31"/>
      <c r="F824" s="31"/>
      <c r="G824" s="31"/>
    </row>
    <row r="825">
      <c r="B825" s="31"/>
      <c r="F825" s="31"/>
      <c r="G825" s="31"/>
    </row>
    <row r="826">
      <c r="B826" s="31"/>
      <c r="F826" s="31"/>
      <c r="G826" s="31"/>
    </row>
    <row r="827">
      <c r="B827" s="31"/>
      <c r="F827" s="31"/>
      <c r="G827" s="31"/>
    </row>
    <row r="828">
      <c r="B828" s="31"/>
      <c r="F828" s="31"/>
      <c r="G828" s="31"/>
    </row>
    <row r="829">
      <c r="B829" s="31"/>
      <c r="F829" s="31"/>
      <c r="G829" s="31"/>
    </row>
    <row r="830">
      <c r="B830" s="31"/>
      <c r="F830" s="31"/>
      <c r="G830" s="31"/>
    </row>
    <row r="831">
      <c r="B831" s="31"/>
      <c r="F831" s="31"/>
      <c r="G831" s="31"/>
    </row>
    <row r="832">
      <c r="B832" s="31"/>
      <c r="F832" s="31"/>
      <c r="G832" s="31"/>
    </row>
    <row r="833">
      <c r="B833" s="31"/>
      <c r="F833" s="31"/>
      <c r="G833" s="31"/>
    </row>
    <row r="834">
      <c r="B834" s="31"/>
      <c r="F834" s="31"/>
      <c r="G834" s="31"/>
    </row>
    <row r="835">
      <c r="B835" s="31"/>
      <c r="F835" s="31"/>
      <c r="G835" s="31"/>
    </row>
    <row r="836">
      <c r="B836" s="31"/>
      <c r="F836" s="31"/>
      <c r="G836" s="31"/>
    </row>
    <row r="837">
      <c r="B837" s="31"/>
      <c r="F837" s="31"/>
      <c r="G837" s="31"/>
    </row>
    <row r="838">
      <c r="B838" s="31"/>
      <c r="F838" s="31"/>
      <c r="G838" s="31"/>
    </row>
    <row r="839">
      <c r="B839" s="31"/>
      <c r="F839" s="31"/>
      <c r="G839" s="31"/>
    </row>
    <row r="840">
      <c r="B840" s="31"/>
      <c r="F840" s="31"/>
      <c r="G840" s="31"/>
    </row>
    <row r="841">
      <c r="B841" s="31"/>
      <c r="F841" s="31"/>
      <c r="G841" s="31"/>
    </row>
    <row r="842">
      <c r="B842" s="31"/>
      <c r="F842" s="31"/>
      <c r="G842" s="31"/>
    </row>
    <row r="843">
      <c r="B843" s="31"/>
      <c r="F843" s="31"/>
      <c r="G843" s="31"/>
    </row>
    <row r="844">
      <c r="B844" s="31"/>
      <c r="F844" s="31"/>
      <c r="G844" s="31"/>
    </row>
    <row r="845">
      <c r="B845" s="31"/>
      <c r="F845" s="31"/>
      <c r="G845" s="31"/>
    </row>
    <row r="846">
      <c r="B846" s="31"/>
      <c r="F846" s="31"/>
      <c r="G846" s="31"/>
    </row>
    <row r="847">
      <c r="B847" s="31"/>
      <c r="F847" s="31"/>
      <c r="G847" s="31"/>
    </row>
    <row r="848">
      <c r="B848" s="31"/>
      <c r="F848" s="31"/>
      <c r="G848" s="31"/>
    </row>
    <row r="849">
      <c r="B849" s="31"/>
      <c r="F849" s="31"/>
      <c r="G849" s="31"/>
    </row>
    <row r="850">
      <c r="B850" s="31"/>
      <c r="F850" s="31"/>
      <c r="G850" s="31"/>
    </row>
    <row r="851">
      <c r="B851" s="31"/>
      <c r="F851" s="31"/>
      <c r="G851" s="31"/>
    </row>
    <row r="852">
      <c r="B852" s="31"/>
      <c r="F852" s="31"/>
      <c r="G852" s="31"/>
    </row>
    <row r="853">
      <c r="B853" s="31"/>
      <c r="F853" s="31"/>
      <c r="G853" s="31"/>
    </row>
    <row r="854">
      <c r="B854" s="31"/>
      <c r="F854" s="31"/>
      <c r="G854" s="31"/>
    </row>
    <row r="855">
      <c r="B855" s="31"/>
      <c r="F855" s="31"/>
      <c r="G855" s="31"/>
    </row>
    <row r="856">
      <c r="B856" s="31"/>
      <c r="F856" s="31"/>
      <c r="G856" s="31"/>
    </row>
    <row r="857">
      <c r="B857" s="31"/>
      <c r="F857" s="31"/>
      <c r="G857" s="31"/>
    </row>
    <row r="858">
      <c r="B858" s="31"/>
      <c r="F858" s="31"/>
      <c r="G858" s="31"/>
    </row>
    <row r="859">
      <c r="B859" s="31"/>
      <c r="F859" s="31"/>
      <c r="G859" s="31"/>
    </row>
    <row r="860">
      <c r="B860" s="31"/>
      <c r="F860" s="31"/>
      <c r="G860" s="31"/>
    </row>
    <row r="861">
      <c r="B861" s="31"/>
      <c r="F861" s="31"/>
      <c r="G861" s="31"/>
    </row>
    <row r="862">
      <c r="B862" s="31"/>
      <c r="F862" s="31"/>
      <c r="G862" s="31"/>
    </row>
    <row r="863">
      <c r="B863" s="31"/>
      <c r="F863" s="31"/>
      <c r="G863" s="31"/>
    </row>
    <row r="864">
      <c r="B864" s="31"/>
      <c r="F864" s="31"/>
      <c r="G864" s="31"/>
    </row>
    <row r="865">
      <c r="B865" s="31"/>
      <c r="F865" s="31"/>
      <c r="G865" s="31"/>
    </row>
    <row r="866">
      <c r="B866" s="31"/>
      <c r="F866" s="31"/>
      <c r="G866" s="31"/>
    </row>
    <row r="867">
      <c r="B867" s="31"/>
      <c r="F867" s="31"/>
      <c r="G867" s="31"/>
    </row>
    <row r="868">
      <c r="B868" s="31"/>
      <c r="F868" s="31"/>
      <c r="G868" s="31"/>
    </row>
    <row r="869">
      <c r="B869" s="31"/>
      <c r="F869" s="31"/>
      <c r="G869" s="31"/>
    </row>
    <row r="870">
      <c r="B870" s="31"/>
      <c r="F870" s="31"/>
      <c r="G870" s="31"/>
    </row>
    <row r="871">
      <c r="B871" s="31"/>
      <c r="F871" s="31"/>
      <c r="G871" s="31"/>
    </row>
    <row r="872">
      <c r="B872" s="31"/>
      <c r="F872" s="31"/>
      <c r="G872" s="31"/>
    </row>
    <row r="873">
      <c r="B873" s="31"/>
      <c r="F873" s="31"/>
      <c r="G873" s="31"/>
    </row>
    <row r="874">
      <c r="B874" s="31"/>
      <c r="F874" s="31"/>
      <c r="G874" s="31"/>
    </row>
    <row r="875">
      <c r="B875" s="31"/>
      <c r="F875" s="31"/>
      <c r="G875" s="31"/>
    </row>
    <row r="876">
      <c r="B876" s="31"/>
      <c r="F876" s="31"/>
      <c r="G876" s="31"/>
    </row>
    <row r="877">
      <c r="B877" s="31"/>
      <c r="F877" s="31"/>
      <c r="G877" s="31"/>
    </row>
    <row r="878">
      <c r="B878" s="31"/>
      <c r="F878" s="31"/>
      <c r="G878" s="31"/>
    </row>
    <row r="879">
      <c r="B879" s="31"/>
      <c r="F879" s="31"/>
      <c r="G879" s="31"/>
    </row>
    <row r="880">
      <c r="B880" s="31"/>
      <c r="F880" s="31"/>
      <c r="G880" s="31"/>
    </row>
    <row r="881">
      <c r="B881" s="31"/>
      <c r="F881" s="31"/>
      <c r="G881" s="31"/>
    </row>
    <row r="882">
      <c r="B882" s="31"/>
      <c r="F882" s="31"/>
      <c r="G882" s="31"/>
    </row>
    <row r="883">
      <c r="B883" s="31"/>
      <c r="F883" s="31"/>
      <c r="G883" s="31"/>
    </row>
    <row r="884">
      <c r="B884" s="31"/>
      <c r="F884" s="31"/>
      <c r="G884" s="31"/>
    </row>
    <row r="885">
      <c r="B885" s="31"/>
      <c r="F885" s="31"/>
      <c r="G885" s="31"/>
    </row>
    <row r="886">
      <c r="B886" s="31"/>
      <c r="F886" s="31"/>
      <c r="G886" s="31"/>
    </row>
    <row r="887">
      <c r="B887" s="31"/>
      <c r="F887" s="31"/>
      <c r="G887" s="31"/>
    </row>
    <row r="888">
      <c r="B888" s="31"/>
      <c r="F888" s="31"/>
      <c r="G888" s="31"/>
    </row>
    <row r="889">
      <c r="B889" s="31"/>
      <c r="F889" s="31"/>
      <c r="G889" s="31"/>
    </row>
    <row r="890">
      <c r="B890" s="31"/>
      <c r="F890" s="31"/>
      <c r="G890" s="31"/>
    </row>
    <row r="891">
      <c r="B891" s="31"/>
      <c r="F891" s="31"/>
      <c r="G891" s="31"/>
    </row>
    <row r="892">
      <c r="B892" s="31"/>
      <c r="F892" s="31"/>
      <c r="G892" s="31"/>
    </row>
    <row r="893">
      <c r="B893" s="31"/>
      <c r="F893" s="31"/>
      <c r="G893" s="31"/>
    </row>
    <row r="894">
      <c r="B894" s="31"/>
      <c r="F894" s="31"/>
      <c r="G894" s="31"/>
    </row>
    <row r="895">
      <c r="B895" s="31"/>
      <c r="F895" s="31"/>
      <c r="G895" s="31"/>
    </row>
    <row r="896">
      <c r="B896" s="31"/>
      <c r="F896" s="31"/>
      <c r="G896" s="31"/>
    </row>
    <row r="897">
      <c r="B897" s="31"/>
      <c r="F897" s="31"/>
      <c r="G897" s="31"/>
    </row>
    <row r="898">
      <c r="B898" s="31"/>
      <c r="F898" s="31"/>
      <c r="G898" s="31"/>
    </row>
    <row r="899">
      <c r="B899" s="31"/>
      <c r="F899" s="31"/>
      <c r="G899" s="31"/>
    </row>
    <row r="900">
      <c r="B900" s="31"/>
      <c r="F900" s="31"/>
      <c r="G900" s="31"/>
    </row>
    <row r="901">
      <c r="B901" s="31"/>
      <c r="F901" s="31"/>
      <c r="G901" s="31"/>
    </row>
    <row r="902">
      <c r="B902" s="31"/>
      <c r="F902" s="31"/>
      <c r="G902" s="31"/>
    </row>
    <row r="903">
      <c r="B903" s="31"/>
      <c r="F903" s="31"/>
      <c r="G903" s="31"/>
    </row>
    <row r="904">
      <c r="B904" s="31"/>
      <c r="F904" s="31"/>
      <c r="G904" s="31"/>
    </row>
    <row r="905">
      <c r="B905" s="31"/>
      <c r="F905" s="31"/>
      <c r="G905" s="31"/>
    </row>
    <row r="906">
      <c r="B906" s="31"/>
      <c r="F906" s="31"/>
      <c r="G906" s="31"/>
    </row>
    <row r="907">
      <c r="B907" s="31"/>
      <c r="F907" s="31"/>
      <c r="G907" s="31"/>
    </row>
    <row r="908">
      <c r="B908" s="31"/>
      <c r="F908" s="31"/>
      <c r="G908" s="31"/>
    </row>
    <row r="909">
      <c r="B909" s="31"/>
      <c r="F909" s="31"/>
      <c r="G909" s="31"/>
    </row>
    <row r="910">
      <c r="B910" s="31"/>
      <c r="F910" s="31"/>
      <c r="G910" s="31"/>
    </row>
    <row r="911">
      <c r="B911" s="31"/>
      <c r="F911" s="31"/>
      <c r="G911" s="31"/>
    </row>
    <row r="912">
      <c r="B912" s="31"/>
      <c r="F912" s="31"/>
      <c r="G912" s="31"/>
    </row>
    <row r="913">
      <c r="B913" s="31"/>
      <c r="F913" s="31"/>
      <c r="G913" s="31"/>
    </row>
    <row r="914">
      <c r="B914" s="31"/>
      <c r="F914" s="31"/>
      <c r="G914" s="31"/>
    </row>
    <row r="915">
      <c r="B915" s="31"/>
      <c r="F915" s="31"/>
      <c r="G915" s="31"/>
    </row>
    <row r="916">
      <c r="B916" s="31"/>
      <c r="F916" s="31"/>
      <c r="G916" s="31"/>
    </row>
    <row r="917">
      <c r="B917" s="31"/>
      <c r="F917" s="31"/>
      <c r="G917" s="31"/>
    </row>
    <row r="918">
      <c r="B918" s="31"/>
      <c r="F918" s="31"/>
      <c r="G918" s="31"/>
    </row>
    <row r="919">
      <c r="B919" s="31"/>
      <c r="F919" s="31"/>
      <c r="G919" s="31"/>
    </row>
    <row r="920">
      <c r="B920" s="31"/>
      <c r="F920" s="31"/>
      <c r="G920" s="31"/>
    </row>
    <row r="921">
      <c r="B921" s="31"/>
      <c r="F921" s="31"/>
      <c r="G921" s="31"/>
    </row>
    <row r="922">
      <c r="B922" s="31"/>
      <c r="F922" s="31"/>
      <c r="G922" s="31"/>
    </row>
    <row r="923">
      <c r="B923" s="31"/>
      <c r="F923" s="31"/>
      <c r="G923" s="31"/>
    </row>
    <row r="924">
      <c r="B924" s="31"/>
      <c r="F924" s="31"/>
      <c r="G924" s="31"/>
    </row>
    <row r="925">
      <c r="B925" s="31"/>
      <c r="F925" s="31"/>
      <c r="G925" s="31"/>
    </row>
    <row r="926">
      <c r="B926" s="31"/>
      <c r="F926" s="31"/>
      <c r="G926" s="31"/>
    </row>
    <row r="927">
      <c r="B927" s="31"/>
      <c r="F927" s="31"/>
      <c r="G927" s="31"/>
    </row>
    <row r="928">
      <c r="B928" s="31"/>
      <c r="F928" s="31"/>
      <c r="G928" s="31"/>
    </row>
    <row r="929">
      <c r="B929" s="31"/>
      <c r="F929" s="31"/>
      <c r="G929" s="31"/>
    </row>
    <row r="930">
      <c r="B930" s="31"/>
      <c r="F930" s="31"/>
      <c r="G930" s="31"/>
    </row>
    <row r="931">
      <c r="B931" s="31"/>
      <c r="F931" s="31"/>
      <c r="G931" s="31"/>
    </row>
    <row r="932">
      <c r="B932" s="31"/>
      <c r="F932" s="31"/>
      <c r="G932" s="31"/>
    </row>
    <row r="933">
      <c r="B933" s="31"/>
      <c r="F933" s="31"/>
      <c r="G933" s="31"/>
    </row>
    <row r="934">
      <c r="B934" s="31"/>
      <c r="F934" s="31"/>
      <c r="G934" s="31"/>
    </row>
    <row r="935">
      <c r="B935" s="31"/>
      <c r="F935" s="31"/>
      <c r="G935" s="31"/>
    </row>
    <row r="936">
      <c r="B936" s="31"/>
      <c r="F936" s="31"/>
      <c r="G936" s="31"/>
    </row>
    <row r="937">
      <c r="B937" s="31"/>
      <c r="F937" s="31"/>
      <c r="G937" s="31"/>
    </row>
    <row r="938">
      <c r="B938" s="31"/>
      <c r="F938" s="31"/>
      <c r="G938" s="31"/>
    </row>
    <row r="939">
      <c r="B939" s="31"/>
      <c r="F939" s="31"/>
      <c r="G939" s="31"/>
    </row>
    <row r="940">
      <c r="B940" s="31"/>
      <c r="F940" s="31"/>
      <c r="G940" s="31"/>
    </row>
    <row r="941">
      <c r="B941" s="31"/>
      <c r="F941" s="31"/>
      <c r="G941" s="31"/>
    </row>
    <row r="942">
      <c r="B942" s="31"/>
      <c r="F942" s="31"/>
      <c r="G942" s="31"/>
    </row>
    <row r="943">
      <c r="B943" s="31"/>
      <c r="F943" s="31"/>
      <c r="G943" s="31"/>
    </row>
    <row r="944">
      <c r="B944" s="31"/>
      <c r="F944" s="31"/>
      <c r="G944" s="31"/>
    </row>
    <row r="945">
      <c r="B945" s="31"/>
      <c r="F945" s="31"/>
      <c r="G945" s="31"/>
    </row>
    <row r="946">
      <c r="B946" s="31"/>
      <c r="F946" s="31"/>
      <c r="G946" s="31"/>
    </row>
    <row r="947">
      <c r="B947" s="31"/>
      <c r="F947" s="31"/>
      <c r="G947" s="31"/>
    </row>
    <row r="948">
      <c r="B948" s="31"/>
      <c r="F948" s="31"/>
      <c r="G948" s="31"/>
    </row>
    <row r="949">
      <c r="B949" s="31"/>
      <c r="F949" s="31"/>
      <c r="G949" s="31"/>
    </row>
    <row r="950">
      <c r="B950" s="31"/>
      <c r="F950" s="31"/>
      <c r="G950" s="31"/>
    </row>
    <row r="951">
      <c r="B951" s="31"/>
      <c r="F951" s="31"/>
      <c r="G951" s="31"/>
    </row>
    <row r="952">
      <c r="B952" s="31"/>
      <c r="F952" s="31"/>
      <c r="G952" s="31"/>
    </row>
    <row r="953">
      <c r="B953" s="31"/>
      <c r="F953" s="31"/>
      <c r="G953" s="31"/>
    </row>
    <row r="954">
      <c r="B954" s="31"/>
      <c r="F954" s="31"/>
      <c r="G954" s="31"/>
    </row>
    <row r="955">
      <c r="B955" s="31"/>
      <c r="F955" s="31"/>
      <c r="G955" s="31"/>
    </row>
    <row r="956">
      <c r="B956" s="31"/>
      <c r="F956" s="31"/>
      <c r="G956" s="31"/>
    </row>
    <row r="957">
      <c r="B957" s="31"/>
      <c r="F957" s="31"/>
      <c r="G957" s="31"/>
    </row>
    <row r="958">
      <c r="B958" s="31"/>
      <c r="F958" s="31"/>
      <c r="G958" s="31"/>
    </row>
    <row r="959">
      <c r="B959" s="31"/>
      <c r="F959" s="31"/>
      <c r="G959" s="31"/>
    </row>
    <row r="960">
      <c r="B960" s="31"/>
      <c r="F960" s="31"/>
      <c r="G960" s="31"/>
    </row>
    <row r="961">
      <c r="B961" s="31"/>
      <c r="F961" s="31"/>
      <c r="G961" s="31"/>
    </row>
    <row r="962">
      <c r="B962" s="31"/>
      <c r="F962" s="31"/>
      <c r="G962" s="31"/>
    </row>
    <row r="963">
      <c r="B963" s="31"/>
      <c r="F963" s="31"/>
      <c r="G963" s="31"/>
    </row>
    <row r="964">
      <c r="B964" s="31"/>
      <c r="F964" s="31"/>
      <c r="G964" s="31"/>
    </row>
    <row r="965">
      <c r="B965" s="31"/>
      <c r="F965" s="31"/>
      <c r="G965" s="31"/>
    </row>
    <row r="966">
      <c r="B966" s="31"/>
      <c r="F966" s="31"/>
      <c r="G966" s="31"/>
    </row>
    <row r="967">
      <c r="B967" s="31"/>
      <c r="F967" s="31"/>
      <c r="G967" s="31"/>
    </row>
    <row r="968">
      <c r="B968" s="31"/>
      <c r="F968" s="31"/>
      <c r="G968" s="31"/>
    </row>
    <row r="969">
      <c r="B969" s="31"/>
      <c r="F969" s="31"/>
      <c r="G969" s="31"/>
    </row>
    <row r="970">
      <c r="B970" s="31"/>
      <c r="F970" s="31"/>
      <c r="G970" s="31"/>
    </row>
    <row r="971">
      <c r="B971" s="31"/>
      <c r="F971" s="31"/>
      <c r="G971" s="31"/>
    </row>
    <row r="972">
      <c r="B972" s="31"/>
      <c r="F972" s="31"/>
      <c r="G972" s="31"/>
    </row>
    <row r="973">
      <c r="B973" s="31"/>
      <c r="F973" s="31"/>
      <c r="G973" s="31"/>
    </row>
    <row r="974">
      <c r="B974" s="31"/>
      <c r="F974" s="31"/>
      <c r="G974" s="31"/>
    </row>
    <row r="975">
      <c r="B975" s="31"/>
      <c r="F975" s="31"/>
      <c r="G975" s="31"/>
    </row>
    <row r="976">
      <c r="B976" s="31"/>
      <c r="F976" s="31"/>
      <c r="G976" s="31"/>
    </row>
    <row r="977">
      <c r="B977" s="31"/>
      <c r="F977" s="31"/>
      <c r="G977" s="31"/>
    </row>
    <row r="978">
      <c r="B978" s="31"/>
      <c r="F978" s="31"/>
      <c r="G978" s="31"/>
    </row>
    <row r="979">
      <c r="B979" s="31"/>
      <c r="F979" s="31"/>
      <c r="G979" s="31"/>
    </row>
    <row r="980">
      <c r="B980" s="31"/>
      <c r="F980" s="31"/>
      <c r="G980" s="31"/>
    </row>
    <row r="981">
      <c r="B981" s="31"/>
      <c r="F981" s="31"/>
      <c r="G981" s="31"/>
    </row>
    <row r="982">
      <c r="B982" s="31"/>
      <c r="F982" s="31"/>
      <c r="G982" s="31"/>
    </row>
    <row r="983">
      <c r="B983" s="31"/>
      <c r="F983" s="31"/>
      <c r="G983" s="31"/>
    </row>
    <row r="984">
      <c r="B984" s="31"/>
      <c r="F984" s="31"/>
      <c r="G984" s="31"/>
    </row>
    <row r="985">
      <c r="B985" s="31"/>
      <c r="F985" s="31"/>
      <c r="G985" s="31"/>
    </row>
    <row r="986">
      <c r="B986" s="31"/>
      <c r="F986" s="31"/>
      <c r="G986" s="31"/>
    </row>
    <row r="987">
      <c r="B987" s="31"/>
      <c r="F987" s="31"/>
      <c r="G987" s="31"/>
    </row>
    <row r="988">
      <c r="B988" s="31"/>
      <c r="F988" s="31"/>
      <c r="G988" s="31"/>
    </row>
    <row r="989">
      <c r="B989" s="31"/>
      <c r="F989" s="31"/>
      <c r="G989" s="31"/>
    </row>
    <row r="990">
      <c r="B990" s="31"/>
      <c r="F990" s="31"/>
      <c r="G990" s="31"/>
    </row>
    <row r="991">
      <c r="B991" s="31"/>
      <c r="F991" s="31"/>
      <c r="G991" s="31"/>
    </row>
    <row r="992">
      <c r="B992" s="31"/>
      <c r="F992" s="31"/>
      <c r="G992" s="31"/>
    </row>
    <row r="993">
      <c r="B993" s="31"/>
      <c r="F993" s="31"/>
      <c r="G993" s="31"/>
    </row>
    <row r="994">
      <c r="B994" s="31"/>
      <c r="F994" s="31"/>
      <c r="G994" s="31"/>
    </row>
    <row r="995">
      <c r="B995" s="31"/>
      <c r="F995" s="31"/>
      <c r="G995" s="31"/>
    </row>
    <row r="996">
      <c r="B996" s="31"/>
      <c r="F996" s="31"/>
      <c r="G996" s="31"/>
    </row>
    <row r="997">
      <c r="B997" s="31"/>
      <c r="F997" s="31"/>
      <c r="G997" s="31"/>
    </row>
    <row r="998">
      <c r="B998" s="31"/>
      <c r="F998" s="31"/>
      <c r="G998" s="31"/>
    </row>
    <row r="999">
      <c r="B999" s="31"/>
      <c r="F999" s="31"/>
      <c r="G999" s="31"/>
    </row>
    <row r="1000">
      <c r="B1000" s="31"/>
      <c r="F1000" s="31"/>
      <c r="G1000" s="31"/>
    </row>
  </sheetData>
  <mergeCells count="4">
    <mergeCell ref="C3:D3"/>
    <mergeCell ref="C16:D16"/>
    <mergeCell ref="C20:D20"/>
    <mergeCell ref="C24:D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362</v>
      </c>
      <c r="B1" s="44" t="s">
        <v>363</v>
      </c>
    </row>
    <row r="2">
      <c r="A2" s="11" t="s">
        <v>364</v>
      </c>
      <c r="B2" s="11" t="s">
        <v>365</v>
      </c>
    </row>
    <row r="3">
      <c r="A3" s="11" t="s">
        <v>366</v>
      </c>
      <c r="B3" s="11" t="s">
        <v>367</v>
      </c>
    </row>
    <row r="4">
      <c r="A4" s="11" t="s">
        <v>368</v>
      </c>
      <c r="B4" s="11" t="s">
        <v>369</v>
      </c>
    </row>
    <row r="5">
      <c r="A5" s="11" t="s">
        <v>370</v>
      </c>
      <c r="B5" s="11" t="s">
        <v>371</v>
      </c>
    </row>
    <row r="6">
      <c r="A6" s="11" t="s">
        <v>372</v>
      </c>
      <c r="B6" s="11" t="s">
        <v>367</v>
      </c>
    </row>
    <row r="7">
      <c r="A7" s="11" t="s">
        <v>373</v>
      </c>
      <c r="B7" s="11" t="s">
        <v>374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375</v>
      </c>
      <c r="B1" s="11" t="s">
        <v>376</v>
      </c>
      <c r="C1" s="11" t="s">
        <v>377</v>
      </c>
      <c r="D1" s="11" t="s">
        <v>378</v>
      </c>
      <c r="E1" s="11" t="s">
        <v>379</v>
      </c>
      <c r="F1" s="11" t="s">
        <v>380</v>
      </c>
      <c r="G1" s="11" t="s">
        <v>381</v>
      </c>
      <c r="H1" s="11" t="s">
        <v>382</v>
      </c>
      <c r="I1" s="11" t="s">
        <v>383</v>
      </c>
      <c r="J1" s="11" t="s">
        <v>384</v>
      </c>
      <c r="K1" s="11" t="s">
        <v>385</v>
      </c>
      <c r="L1" s="11" t="s">
        <v>386</v>
      </c>
      <c r="M1" s="11" t="s">
        <v>387</v>
      </c>
      <c r="N1" s="11" t="s">
        <v>388</v>
      </c>
      <c r="O1" s="11" t="s">
        <v>389</v>
      </c>
      <c r="P1" s="11" t="s">
        <v>390</v>
      </c>
      <c r="Q1" s="11" t="s">
        <v>391</v>
      </c>
      <c r="R1" s="11" t="s">
        <v>392</v>
      </c>
      <c r="S1" s="11" t="s">
        <v>393</v>
      </c>
      <c r="T1" s="11" t="s">
        <v>394</v>
      </c>
      <c r="U1" s="11" t="s">
        <v>395</v>
      </c>
      <c r="V1" s="11" t="s">
        <v>396</v>
      </c>
      <c r="W1" s="11" t="s">
        <v>397</v>
      </c>
      <c r="X1" s="11" t="s">
        <v>398</v>
      </c>
      <c r="Y1" s="11" t="s">
        <v>399</v>
      </c>
      <c r="Z1" s="11" t="s">
        <v>400</v>
      </c>
      <c r="AA1" s="11" t="s">
        <v>401</v>
      </c>
      <c r="AB1" s="11" t="s">
        <v>402</v>
      </c>
      <c r="AC1" s="11" t="s">
        <v>403</v>
      </c>
    </row>
    <row r="2">
      <c r="A2" s="11" t="s">
        <v>404</v>
      </c>
      <c r="B2" s="11" t="s">
        <v>405</v>
      </c>
      <c r="C2" s="11" t="s">
        <v>406</v>
      </c>
      <c r="D2" s="45">
        <v>7.29160737E8</v>
      </c>
      <c r="E2" s="45">
        <v>1.0</v>
      </c>
      <c r="F2" s="45">
        <v>2.0</v>
      </c>
      <c r="G2" s="11" t="s">
        <v>407</v>
      </c>
      <c r="H2" s="11" t="s">
        <v>408</v>
      </c>
      <c r="I2" s="11" t="s">
        <v>408</v>
      </c>
      <c r="J2" s="11" t="s">
        <v>409</v>
      </c>
      <c r="K2" s="11" t="s">
        <v>410</v>
      </c>
      <c r="L2" s="11" t="s">
        <v>411</v>
      </c>
      <c r="M2" s="11" t="s">
        <v>412</v>
      </c>
      <c r="N2" s="11" t="b">
        <v>1</v>
      </c>
      <c r="O2" s="11" t="s">
        <v>413</v>
      </c>
      <c r="P2" s="11" t="b">
        <v>1</v>
      </c>
      <c r="Q2" s="45">
        <v>1.0</v>
      </c>
      <c r="R2" s="11" t="b">
        <v>1</v>
      </c>
      <c r="S2" s="11" t="b">
        <v>1</v>
      </c>
      <c r="T2" s="11" t="s">
        <v>414</v>
      </c>
      <c r="X2" s="11" t="b">
        <v>0</v>
      </c>
      <c r="Y2" s="11" t="s">
        <v>415</v>
      </c>
      <c r="AA2" s="11" t="b">
        <v>0</v>
      </c>
      <c r="AB2" s="11" t="s">
        <v>416</v>
      </c>
      <c r="AC2" s="11" t="s">
        <v>417</v>
      </c>
    </row>
  </sheetData>
  <drawing r:id="rId1"/>
</worksheet>
</file>