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ary" sheetId="1" r:id="rId4"/>
    <sheet state="visible" name="Budget list" sheetId="2" r:id="rId5"/>
  </sheets>
  <definedNames/>
  <calcPr/>
</workbook>
</file>

<file path=xl/sharedStrings.xml><?xml version="1.0" encoding="utf-8"?>
<sst xmlns="http://schemas.openxmlformats.org/spreadsheetml/2006/main" count="86" uniqueCount="53">
  <si>
    <t>รายรับรายจ่าย</t>
  </si>
  <si>
    <t>สรุป</t>
  </si>
  <si>
    <t>รับมา:</t>
  </si>
  <si>
    <t>จ่ายไป:</t>
  </si>
  <si>
    <t>คงเหลือ:</t>
  </si>
  <si>
    <t>รายจ่าย</t>
  </si>
  <si>
    <t>รายรับ</t>
  </si>
  <si>
    <t>ฝ่าย</t>
  </si>
  <si>
    <t>วางงบไว้</t>
  </si>
  <si>
    <t>จ่ายไป</t>
  </si>
  <si>
    <t>ส่วนต่าง</t>
  </si>
  <si>
    <t>หมวดหมู่</t>
  </si>
  <si>
    <t>คาดการไว้</t>
  </si>
  <si>
    <t>รับมา</t>
  </si>
  <si>
    <t>สวัสดิการ</t>
  </si>
  <si>
    <t>งบพัสดุ</t>
  </si>
  <si>
    <t>วิชาการ</t>
  </si>
  <si>
    <t>งบรายหัว</t>
  </si>
  <si>
    <t>พยาบาล</t>
  </si>
  <si>
    <t>สปอนเซอร์</t>
  </si>
  <si>
    <t>ดาต้า</t>
  </si>
  <si>
    <t>เงินบริจาค</t>
  </si>
  <si>
    <t>กราฟิค</t>
  </si>
  <si>
    <t>ขายเสื้อ</t>
  </si>
  <si>
    <t>ต้นทุนเสื้อ</t>
  </si>
  <si>
    <t>ขายริสต์แบนด์</t>
  </si>
  <si>
    <t>ต้นทุนริสต์แบนด์</t>
  </si>
  <si>
    <t>อื่นๆ</t>
  </si>
  <si>
    <t>Total:</t>
  </si>
  <si>
    <t>Date</t>
  </si>
  <si>
    <t>เป็นเงิน</t>
  </si>
  <si>
    <t>รายละเอียด</t>
  </si>
  <si>
    <t xml:space="preserve">กุญแจสำหรับห้อง 2 ห้อง </t>
  </si>
  <si>
    <t>รับเสื้อพรีแคมป์มาขาย 60 ตัว</t>
  </si>
  <si>
    <t>รับริสต์แบนด์มาขาย 35 อัน</t>
  </si>
  <si>
    <t>ขายริสต์แบนด์ 24 อัน</t>
  </si>
  <si>
    <t>น้ำดื่ม 600 ml. 20 แพ็ค</t>
  </si>
  <si>
    <t>ขายริสต์แบนด์ให้พี่ปีแก่ 5 อัน</t>
  </si>
  <si>
    <t>เฮลซ์บลูบอย 1 ลัง</t>
  </si>
  <si>
    <t>ขายเสื้อให้พี่ปีแก่ 9 ตัว</t>
  </si>
  <si>
    <t>กระดาษเช็ดปากแพ็ค</t>
  </si>
  <si>
    <t>ขายเสื้อ 40 ตัว</t>
  </si>
  <si>
    <t>เจลแอลกอฮอล์แบบเติม 3500 ml.</t>
  </si>
  <si>
    <t>ยอดบริจาคพี่ปีแก่ ตัดยอด 08-06-66</t>
  </si>
  <si>
    <t>ถุงขยะม้วน</t>
  </si>
  <si>
    <t>แก้วพลาสติกแข็ง 22 oz.</t>
  </si>
  <si>
    <t>เหมารถรับสปอนดับเบิ้ลเอ</t>
  </si>
  <si>
    <t>grab รับสปอนซันซุ</t>
  </si>
  <si>
    <t>ยูนิฟน้ำผลไม้แบบกล่อง 2 ลัง</t>
  </si>
  <si>
    <t>ป้ายชื่อน้องและสตาฟ 60 ชิ้น</t>
  </si>
  <si>
    <t>ป้ายไวนิลโครงการ</t>
  </si>
  <si>
    <t>ปากกามาร์คเกอร์ เขียนแก้ว ป๋องแป๋ง</t>
  </si>
  <si>
    <t>ปากกาเคมี office mate (robinson)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</si>
</sst>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 yyyy"/>
    <numFmt numFmtId="165" formatCode="M/d/yyyy"/>
    <numFmt numFmtId="166" formatCode="dd&quot;-&quot;mmmm&quot;-&quot;yyyy"/>
    <numFmt numFmtId="167" formatCode="&quot;$&quot;#,##0.00"/>
  </numFmts>
  <fonts count="9">
    <font>
      <sz val="10.0"/>
      <color rgb="FF000000"/>
      <name val="Arial"/>
      <scheme val="minor"/>
    </font>
    <font>
      <color theme="1"/>
      <name val="Arial"/>
    </font>
    <font>
      <b/>
      <sz val="24.0"/>
      <color rgb="FF4A86E8"/>
      <name val="Calibri"/>
    </font>
    <font>
      <b/>
      <sz val="11.0"/>
      <color rgb="FFFFFFFF"/>
      <name val="Calibri"/>
    </font>
    <font>
      <b/>
      <sz val="11.0"/>
      <color rgb="FF4285F4"/>
      <name val="Calibri"/>
    </font>
    <font>
      <b/>
      <sz val="18.0"/>
      <color rgb="FF4A86E8"/>
      <name val="Calibri"/>
    </font>
    <font>
      <b/>
      <sz val="11.0"/>
      <color theme="4"/>
      <name val="Calibri"/>
    </font>
    <font>
      <b/>
      <sz val="12.0"/>
      <color rgb="FFFFFFFF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</fills>
  <borders count="6">
    <border/>
    <border>
      <left style="double">
        <color rgb="FF4285F4"/>
      </left>
      <right style="double">
        <color rgb="FF4285F4"/>
      </right>
      <top style="double">
        <color rgb="FF4285F4"/>
      </top>
      <bottom style="double">
        <color rgb="FF4285F4"/>
      </bottom>
    </border>
    <border>
      <bottom style="thin">
        <color rgb="FF4285F4"/>
      </bottom>
    </border>
    <border>
      <top style="thin">
        <color rgb="FF4285F4"/>
      </top>
      <bottom style="thin">
        <color rgb="FF4285F4"/>
      </bottom>
    </border>
    <border>
      <top style="thin">
        <color rgb="FF4285F4"/>
      </top>
    </border>
    <border>
      <top style="double">
        <color rgb="FF4285F4"/>
      </top>
      <bottom style="double">
        <color rgb="FF4285F4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vertical="bottom"/>
    </xf>
    <xf borderId="0" fillId="2" fontId="3" numFmtId="0" xfId="0" applyAlignment="1" applyFill="1" applyFont="1">
      <alignment horizontal="right" readingOrder="0" vertical="bottom"/>
    </xf>
    <xf borderId="0" fillId="0" fontId="4" numFmtId="0" xfId="0" applyAlignment="1" applyFont="1">
      <alignment horizontal="center" readingOrder="0" vertical="bottom"/>
    </xf>
    <xf borderId="0" fillId="0" fontId="4" numFmtId="4" xfId="0" applyAlignment="1" applyFont="1" applyNumberForma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3" fontId="3" numFmtId="0" xfId="0" applyAlignment="1" applyFill="1" applyFont="1">
      <alignment horizontal="right" readingOrder="0" vertical="bottom"/>
    </xf>
    <xf borderId="1" fillId="0" fontId="6" numFmtId="4" xfId="0" applyBorder="1" applyFont="1" applyNumberFormat="1"/>
    <xf borderId="0" fillId="3" fontId="7" numFmtId="0" xfId="0" applyAlignment="1" applyFont="1">
      <alignment horizontal="center" readingOrder="0" vertical="top"/>
    </xf>
    <xf borderId="2" fillId="0" fontId="8" numFmtId="0" xfId="0" applyAlignment="1" applyBorder="1" applyFont="1">
      <alignment readingOrder="0" vertical="bottom"/>
    </xf>
    <xf borderId="2" fillId="0" fontId="8" numFmtId="4" xfId="0" applyAlignment="1" applyBorder="1" applyFont="1" applyNumberFormat="1">
      <alignment horizontal="right" readingOrder="0" vertical="bottom"/>
    </xf>
    <xf borderId="3" fillId="0" fontId="8" numFmtId="0" xfId="0" applyAlignment="1" applyBorder="1" applyFont="1">
      <alignment readingOrder="0" vertical="bottom"/>
    </xf>
    <xf borderId="3" fillId="0" fontId="8" numFmtId="4" xfId="0" applyAlignment="1" applyBorder="1" applyFont="1" applyNumberFormat="1">
      <alignment horizontal="right" readingOrder="0" vertical="bottom"/>
    </xf>
    <xf borderId="4" fillId="0" fontId="8" numFmtId="0" xfId="0" applyAlignment="1" applyBorder="1" applyFont="1">
      <alignment readingOrder="0" vertical="bottom"/>
    </xf>
    <xf borderId="4" fillId="0" fontId="8" numFmtId="4" xfId="0" applyAlignment="1" applyBorder="1" applyFont="1" applyNumberFormat="1">
      <alignment horizontal="right" readingOrder="0" vertical="bottom"/>
    </xf>
    <xf borderId="5" fillId="0" fontId="4" numFmtId="0" xfId="0" applyAlignment="1" applyBorder="1" applyFont="1">
      <alignment vertical="bottom"/>
    </xf>
    <xf borderId="5" fillId="0" fontId="6" numFmtId="4" xfId="0" applyAlignment="1" applyBorder="1" applyFont="1" applyNumberFormat="1">
      <alignment horizontal="right" readingOrder="0" vertical="bottom"/>
    </xf>
    <xf borderId="5" fillId="0" fontId="6" numFmtId="4" xfId="0" applyBorder="1" applyFont="1" applyNumberFormat="1"/>
    <xf borderId="0" fillId="0" fontId="2" numFmtId="0" xfId="0" applyAlignment="1" applyFont="1">
      <alignment horizontal="center" readingOrder="0" vertical="center"/>
    </xf>
    <xf borderId="0" fillId="3" fontId="7" numFmtId="165" xfId="0" applyAlignment="1" applyFont="1" applyNumberFormat="1">
      <alignment horizontal="center" vertical="center"/>
    </xf>
    <xf borderId="0" fillId="3" fontId="7" numFmtId="4" xfId="0" applyAlignment="1" applyFont="1" applyNumberFormat="1">
      <alignment horizontal="center" readingOrder="0" vertical="top"/>
    </xf>
    <xf borderId="0" fillId="0" fontId="1" numFmtId="0" xfId="0" applyAlignment="1" applyFont="1">
      <alignment vertical="top"/>
    </xf>
    <xf borderId="0" fillId="3" fontId="7" numFmtId="165" xfId="0" applyAlignment="1" applyFont="1" applyNumberFormat="1">
      <alignment horizontal="center" vertical="top"/>
    </xf>
    <xf borderId="2" fillId="0" fontId="8" numFmtId="166" xfId="0" applyAlignment="1" applyBorder="1" applyFont="1" applyNumberFormat="1">
      <alignment horizontal="center" readingOrder="0" vertical="center"/>
    </xf>
    <xf borderId="2" fillId="0" fontId="8" numFmtId="4" xfId="0" applyAlignment="1" applyBorder="1" applyFont="1" applyNumberFormat="1">
      <alignment horizontal="center" readingOrder="0" vertical="bottom"/>
    </xf>
    <xf borderId="2" fillId="0" fontId="8" numFmtId="0" xfId="0" applyAlignment="1" applyBorder="1" applyFont="1">
      <alignment horizontal="center" readingOrder="0" vertical="bottom"/>
    </xf>
    <xf borderId="2" fillId="0" fontId="8" numFmtId="165" xfId="0" applyAlignment="1" applyBorder="1" applyFont="1" applyNumberFormat="1">
      <alignment horizontal="right" readingOrder="0" vertical="bottom"/>
    </xf>
    <xf borderId="3" fillId="0" fontId="8" numFmtId="166" xfId="0" applyAlignment="1" applyBorder="1" applyFont="1" applyNumberFormat="1">
      <alignment horizontal="center" readingOrder="0" vertical="center"/>
    </xf>
    <xf borderId="3" fillId="0" fontId="8" numFmtId="4" xfId="0" applyAlignment="1" applyBorder="1" applyFont="1" applyNumberFormat="1">
      <alignment horizontal="center" readingOrder="0" vertical="bottom"/>
    </xf>
    <xf borderId="3" fillId="0" fontId="8" numFmtId="0" xfId="0" applyAlignment="1" applyBorder="1" applyFont="1">
      <alignment horizontal="center" readingOrder="0" vertical="bottom"/>
    </xf>
    <xf borderId="3" fillId="0" fontId="8" numFmtId="165" xfId="0" applyAlignment="1" applyBorder="1" applyFont="1" applyNumberFormat="1">
      <alignment readingOrder="0" vertical="bottom"/>
    </xf>
    <xf borderId="3" fillId="0" fontId="8" numFmtId="14" xfId="0" applyAlignment="1" applyBorder="1" applyFont="1" applyNumberFormat="1">
      <alignment readingOrder="0" vertical="bottom"/>
    </xf>
    <xf borderId="3" fillId="0" fontId="1" numFmtId="0" xfId="0" applyAlignment="1" applyBorder="1" applyFont="1">
      <alignment horizontal="center" readingOrder="0" vertical="bottom"/>
    </xf>
    <xf borderId="3" fillId="0" fontId="1" numFmtId="4" xfId="0" applyAlignment="1" applyBorder="1" applyFont="1" applyNumberFormat="1">
      <alignment horizontal="center" readingOrder="0" vertical="bottom"/>
    </xf>
    <xf borderId="3" fillId="0" fontId="1" numFmtId="166" xfId="0" applyAlignment="1" applyBorder="1" applyFont="1" applyNumberFormat="1">
      <alignment horizontal="center" readingOrder="0" vertical="center"/>
    </xf>
    <xf borderId="3" fillId="0" fontId="8" numFmtId="165" xfId="0" applyAlignment="1" applyBorder="1" applyFont="1" applyNumberFormat="1">
      <alignment vertical="bottom"/>
    </xf>
    <xf borderId="3" fillId="0" fontId="1" numFmtId="0" xfId="0" applyAlignment="1" applyBorder="1" applyFont="1">
      <alignment horizontal="center" vertical="bottom"/>
    </xf>
    <xf borderId="3" fillId="0" fontId="1" numFmtId="166" xfId="0" applyAlignment="1" applyBorder="1" applyFont="1" applyNumberFormat="1">
      <alignment horizontal="center" vertical="center"/>
    </xf>
    <xf borderId="3" fillId="0" fontId="1" numFmtId="4" xfId="0" applyAlignment="1" applyBorder="1" applyFont="1" applyNumberFormat="1">
      <alignment horizontal="center" vertical="bottom"/>
    </xf>
    <xf borderId="3" fillId="0" fontId="1" numFmtId="167" xfId="0" applyAlignment="1" applyBorder="1" applyFont="1" applyNumberFormat="1">
      <alignment horizontal="center" vertical="bottom"/>
    </xf>
    <xf borderId="3" fillId="0" fontId="8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รายจ่าย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Sumary!$C$10</c:f>
            </c:strRef>
          </c:tx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Sumary!$A$11:$A$18</c:f>
            </c:strRef>
          </c:cat>
          <c:val>
            <c:numRef>
              <c:f>Sumary!$C$11:$C$18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Sumary!$E$5:$E$6</c:f>
            </c:strRef>
          </c:cat>
          <c:val>
            <c:numRef>
              <c:f>Sumary!$F$5:$F$6</c:f>
              <c:numCache/>
            </c:numRef>
          </c:val>
        </c:ser>
        <c:axId val="1473589191"/>
        <c:axId val="1691527822"/>
      </c:bar3DChart>
      <c:catAx>
        <c:axId val="14735891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527822"/>
      </c:catAx>
      <c:valAx>
        <c:axId val="16915278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58919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238125</xdr:colOff>
      <xdr:row>0</xdr:row>
      <xdr:rowOff>38100</xdr:rowOff>
    </xdr:from>
    <xdr:ext cx="7381875" cy="4895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47625</xdr:rowOff>
    </xdr:from>
    <xdr:ext cx="16554450" cy="476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21.63"/>
  </cols>
  <sheetData>
    <row r="1">
      <c r="A1" s="1"/>
      <c r="B1" s="1"/>
      <c r="C1" s="1"/>
      <c r="D1" s="1"/>
      <c r="E1" s="2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3" t="str">
        <f>C3</f>
        <v/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"/>
      <c r="C4" s="6"/>
      <c r="D4" s="1"/>
      <c r="E4" s="7" t="s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/>
      <c r="C5" s="6"/>
      <c r="D5" s="1"/>
      <c r="E5" s="8" t="s">
        <v>2</v>
      </c>
      <c r="F5" s="9">
        <f>H18</f>
        <v>19270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D6" s="1"/>
      <c r="E6" s="8" t="s">
        <v>3</v>
      </c>
      <c r="F6" s="9">
        <f>C19</f>
        <v>17778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8" t="s">
        <v>4</v>
      </c>
      <c r="F7" s="9">
        <f>H18-C19</f>
        <v>1492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" t="s">
        <v>5</v>
      </c>
      <c r="E9" s="1"/>
      <c r="F9" s="2" t="s">
        <v>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0" t="s">
        <v>7</v>
      </c>
      <c r="B10" s="10" t="s">
        <v>8</v>
      </c>
      <c r="C10" s="10" t="s">
        <v>9</v>
      </c>
      <c r="D10" s="10" t="s">
        <v>10</v>
      </c>
      <c r="E10" s="1"/>
      <c r="F10" s="10" t="s">
        <v>11</v>
      </c>
      <c r="G10" s="10" t="s">
        <v>12</v>
      </c>
      <c r="H10" s="10" t="s">
        <v>13</v>
      </c>
      <c r="I10" s="10" t="s">
        <v>10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1" t="s">
        <v>14</v>
      </c>
      <c r="B11" s="12">
        <v>0.0</v>
      </c>
      <c r="C11" s="12">
        <f>SUMIF('Budget list'!E3:E1002, A11, 'Budget list'!D3:D1002)</f>
        <v>3006</v>
      </c>
      <c r="D11" s="12">
        <f t="shared" ref="D11:D18" si="1">B11-C11</f>
        <v>-3006</v>
      </c>
      <c r="E11" s="1"/>
      <c r="F11" s="11" t="s">
        <v>15</v>
      </c>
      <c r="G11" s="12">
        <v>2500.0</v>
      </c>
      <c r="H11" s="12">
        <f>SUMIF('Budget list'!K3:K1002, F11, 'Budget list'!J3:J1002)</f>
        <v>0</v>
      </c>
      <c r="I11" s="12">
        <f t="shared" ref="I11:I17" si="2">H11-G11</f>
        <v>-2500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3" t="s">
        <v>16</v>
      </c>
      <c r="B12" s="14">
        <v>500.0</v>
      </c>
      <c r="C12" s="12">
        <f>SUMIF('Budget list'!E3:E1002, A12, 'Budget list'!D3:D1002)</f>
        <v>384</v>
      </c>
      <c r="D12" s="12">
        <f t="shared" si="1"/>
        <v>116</v>
      </c>
      <c r="E12" s="1"/>
      <c r="F12" s="13" t="s">
        <v>17</v>
      </c>
      <c r="G12" s="14">
        <v>8000.0</v>
      </c>
      <c r="H12" s="12">
        <f>SUMIF('Budget list'!K3:K1002, F12, 'Budget list'!J3:J1002)</f>
        <v>0</v>
      </c>
      <c r="I12" s="12">
        <f t="shared" si="2"/>
        <v>-8000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3" t="s">
        <v>18</v>
      </c>
      <c r="B13" s="14">
        <v>500.0</v>
      </c>
      <c r="C13" s="12">
        <f>SUMIF('Budget list'!E3:E1002, A13, 'Budget list'!D3:D1002)</f>
        <v>275</v>
      </c>
      <c r="D13" s="12">
        <f t="shared" si="1"/>
        <v>225</v>
      </c>
      <c r="E13" s="1"/>
      <c r="F13" s="13" t="s">
        <v>19</v>
      </c>
      <c r="G13" s="14">
        <v>1500.0</v>
      </c>
      <c r="H13" s="12">
        <f>SUMIF('Budget list'!K3:K1002, F13, 'Budget list'!J3:J1002)</f>
        <v>0</v>
      </c>
      <c r="I13" s="12">
        <f t="shared" si="2"/>
        <v>-1500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3" t="s">
        <v>20</v>
      </c>
      <c r="B14" s="14">
        <v>0.0</v>
      </c>
      <c r="C14" s="12">
        <f>SUMIF('Budget list'!E3:E1002, A14, 'Budget list'!D3:D1002)</f>
        <v>0</v>
      </c>
      <c r="D14" s="12">
        <f t="shared" si="1"/>
        <v>0</v>
      </c>
      <c r="E14" s="1"/>
      <c r="F14" s="13" t="s">
        <v>21</v>
      </c>
      <c r="G14" s="14">
        <v>15000.0</v>
      </c>
      <c r="H14" s="12">
        <f>SUMIF('Budget list'!K3:K1002, F14, 'Budget list'!J3:J1002)</f>
        <v>3150</v>
      </c>
      <c r="I14" s="12">
        <f t="shared" si="2"/>
        <v>-11850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3" t="s">
        <v>22</v>
      </c>
      <c r="B15" s="14">
        <v>3000.0</v>
      </c>
      <c r="C15" s="12">
        <f>SUMIF('Budget list'!E3:E1002, A15, 'Budget list'!D3:D1002)</f>
        <v>775</v>
      </c>
      <c r="D15" s="12">
        <f t="shared" si="1"/>
        <v>2225</v>
      </c>
      <c r="E15" s="1"/>
      <c r="F15" s="13" t="s">
        <v>23</v>
      </c>
      <c r="G15" s="14">
        <v>6000.0</v>
      </c>
      <c r="H15" s="12">
        <f>SUMIF('Budget list'!K3:K1002, F15, 'Budget list'!J3:J1002)</f>
        <v>12250</v>
      </c>
      <c r="I15" s="12">
        <f t="shared" si="2"/>
        <v>6250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3" t="s">
        <v>24</v>
      </c>
      <c r="B16" s="14">
        <v>5500.0</v>
      </c>
      <c r="C16" s="12">
        <f>SUMIF('Budget list'!E3:E1002, A16, 'Budget list'!D3:D1002)</f>
        <v>9095</v>
      </c>
      <c r="D16" s="12">
        <f t="shared" si="1"/>
        <v>-3595</v>
      </c>
      <c r="E16" s="1"/>
      <c r="F16" s="13" t="s">
        <v>25</v>
      </c>
      <c r="G16" s="14">
        <v>3900.0</v>
      </c>
      <c r="H16" s="12">
        <f>SUMIF('Budget list'!K3:K1002, F16, 'Budget list'!J3:J1002)</f>
        <v>3870</v>
      </c>
      <c r="I16" s="12">
        <f t="shared" si="2"/>
        <v>-30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5" t="s">
        <v>26</v>
      </c>
      <c r="B17" s="16">
        <v>3500.0</v>
      </c>
      <c r="C17" s="12">
        <f>SUMIF('Budget list'!E3:E1002, A17, 'Budget list'!D3:D1002)</f>
        <v>3225</v>
      </c>
      <c r="D17" s="12">
        <f t="shared" si="1"/>
        <v>275</v>
      </c>
      <c r="E17" s="1"/>
      <c r="F17" s="15" t="s">
        <v>27</v>
      </c>
      <c r="G17" s="16">
        <v>0.0</v>
      </c>
      <c r="H17" s="12">
        <f>SUMIF('Budget list'!K3:K1002, F17, 'Budget list'!J3:J1002)</f>
        <v>0</v>
      </c>
      <c r="I17" s="12">
        <f t="shared" si="2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3" t="s">
        <v>27</v>
      </c>
      <c r="B18" s="14">
        <v>3000.0</v>
      </c>
      <c r="C18" s="12">
        <f>SUMIF('Budget list'!E3:E1002, A18, 'Budget list'!D3:D1002)</f>
        <v>1018</v>
      </c>
      <c r="D18" s="12">
        <f t="shared" si="1"/>
        <v>1982</v>
      </c>
      <c r="E18" s="1"/>
      <c r="F18" s="17" t="s">
        <v>28</v>
      </c>
      <c r="G18" s="18">
        <f t="shared" ref="G18:I18" si="3">SUM(G11:G17)</f>
        <v>36900</v>
      </c>
      <c r="H18" s="18">
        <f t="shared" si="3"/>
        <v>19270</v>
      </c>
      <c r="I18" s="18">
        <f t="shared" si="3"/>
        <v>-17630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7" t="s">
        <v>28</v>
      </c>
      <c r="B19" s="19">
        <f t="shared" ref="B19:D19" si="4">SUM(B11:B18)</f>
        <v>16000</v>
      </c>
      <c r="C19" s="19">
        <f t="shared" si="4"/>
        <v>17778</v>
      </c>
      <c r="D19" s="19">
        <f t="shared" si="4"/>
        <v>-1778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5">
    <mergeCell ref="E1:H1"/>
    <mergeCell ref="E2:H2"/>
    <mergeCell ref="E4:F4"/>
    <mergeCell ref="A9:D9"/>
    <mergeCell ref="F9:I9"/>
  </mergeCells>
  <dataValidations>
    <dataValidation type="decimal" operator="lessThanOrEqual" allowBlank="1" showDropDown="1" sqref="C5">
      <formula1>C4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21.75"/>
    <col customWidth="1" min="5" max="5" width="25.25"/>
    <col customWidth="1" min="6" max="6" width="39.13"/>
    <col customWidth="1" min="10" max="10" width="20.13"/>
    <col customWidth="1" min="11" max="11" width="17.88"/>
    <col customWidth="1" min="12" max="12" width="38.25"/>
  </cols>
  <sheetData>
    <row r="1">
      <c r="C1" s="20" t="s">
        <v>5</v>
      </c>
      <c r="G1" s="1"/>
      <c r="H1" s="1"/>
      <c r="I1" s="2" t="s">
        <v>6</v>
      </c>
    </row>
    <row r="2" ht="27.75" customHeight="1">
      <c r="C2" s="21" t="s">
        <v>29</v>
      </c>
      <c r="D2" s="22" t="s">
        <v>30</v>
      </c>
      <c r="E2" s="10" t="s">
        <v>7</v>
      </c>
      <c r="F2" s="10" t="s">
        <v>31</v>
      </c>
      <c r="G2" s="23"/>
      <c r="H2" s="23"/>
      <c r="I2" s="24" t="s">
        <v>29</v>
      </c>
      <c r="J2" s="22" t="s">
        <v>30</v>
      </c>
      <c r="K2" s="10" t="s">
        <v>11</v>
      </c>
      <c r="L2" s="10" t="s">
        <v>31</v>
      </c>
    </row>
    <row r="3">
      <c r="C3" s="25">
        <v>45011.0</v>
      </c>
      <c r="D3" s="26">
        <v>158.0</v>
      </c>
      <c r="E3" s="11" t="s">
        <v>27</v>
      </c>
      <c r="F3" s="27" t="s">
        <v>32</v>
      </c>
      <c r="G3" s="1"/>
      <c r="H3" s="1"/>
      <c r="I3" s="28"/>
      <c r="J3" s="12">
        <v>0.0</v>
      </c>
      <c r="K3" s="11" t="s">
        <v>15</v>
      </c>
      <c r="L3" s="27"/>
    </row>
    <row r="4">
      <c r="C4" s="29">
        <v>45084.0</v>
      </c>
      <c r="D4" s="30">
        <v>9095.0</v>
      </c>
      <c r="E4" s="13" t="s">
        <v>24</v>
      </c>
      <c r="F4" s="31" t="s">
        <v>33</v>
      </c>
      <c r="G4" s="1"/>
      <c r="H4" s="1"/>
      <c r="I4" s="32"/>
      <c r="J4" s="12">
        <v>0.0</v>
      </c>
      <c r="K4" s="11" t="s">
        <v>15</v>
      </c>
      <c r="L4" s="27"/>
    </row>
    <row r="5">
      <c r="C5" s="29">
        <v>45082.0</v>
      </c>
      <c r="D5" s="30">
        <v>3225.0</v>
      </c>
      <c r="E5" s="13" t="s">
        <v>26</v>
      </c>
      <c r="F5" s="31" t="s">
        <v>34</v>
      </c>
      <c r="G5" s="1"/>
      <c r="H5" s="1"/>
      <c r="I5" s="33">
        <v>45085.0</v>
      </c>
      <c r="J5" s="12">
        <v>3120.0</v>
      </c>
      <c r="K5" s="11" t="s">
        <v>25</v>
      </c>
      <c r="L5" s="27" t="s">
        <v>35</v>
      </c>
    </row>
    <row r="6">
      <c r="C6" s="29">
        <v>45089.0</v>
      </c>
      <c r="D6" s="30">
        <v>780.0</v>
      </c>
      <c r="E6" s="13" t="s">
        <v>14</v>
      </c>
      <c r="F6" s="31" t="s">
        <v>36</v>
      </c>
      <c r="G6" s="1"/>
      <c r="H6" s="1"/>
      <c r="I6" s="33">
        <v>45085.0</v>
      </c>
      <c r="J6" s="12">
        <v>750.0</v>
      </c>
      <c r="K6" s="11" t="s">
        <v>25</v>
      </c>
      <c r="L6" s="27" t="s">
        <v>37</v>
      </c>
    </row>
    <row r="7">
      <c r="C7" s="29">
        <v>45089.0</v>
      </c>
      <c r="D7" s="30">
        <v>709.0</v>
      </c>
      <c r="E7" s="13" t="s">
        <v>14</v>
      </c>
      <c r="F7" s="31" t="s">
        <v>38</v>
      </c>
      <c r="G7" s="1"/>
      <c r="H7" s="1"/>
      <c r="I7" s="33">
        <v>45085.0</v>
      </c>
      <c r="J7" s="12">
        <v>2250.0</v>
      </c>
      <c r="K7" s="11" t="s">
        <v>23</v>
      </c>
      <c r="L7" s="27" t="s">
        <v>39</v>
      </c>
    </row>
    <row r="8">
      <c r="C8" s="29">
        <v>45089.0</v>
      </c>
      <c r="D8" s="30">
        <v>199.0</v>
      </c>
      <c r="E8" s="13" t="s">
        <v>14</v>
      </c>
      <c r="F8" s="34" t="s">
        <v>40</v>
      </c>
      <c r="G8" s="1"/>
      <c r="H8" s="1"/>
      <c r="I8" s="33">
        <v>45085.0</v>
      </c>
      <c r="J8" s="12">
        <v>10000.0</v>
      </c>
      <c r="K8" s="11" t="s">
        <v>23</v>
      </c>
      <c r="L8" s="27" t="s">
        <v>41</v>
      </c>
    </row>
    <row r="9">
      <c r="C9" s="29">
        <v>45089.0</v>
      </c>
      <c r="D9" s="35">
        <v>275.0</v>
      </c>
      <c r="E9" s="13" t="s">
        <v>18</v>
      </c>
      <c r="F9" s="34" t="s">
        <v>42</v>
      </c>
      <c r="G9" s="1"/>
      <c r="H9" s="1"/>
      <c r="I9" s="33">
        <v>45085.0</v>
      </c>
      <c r="J9" s="12">
        <v>3150.0</v>
      </c>
      <c r="K9" s="11" t="s">
        <v>21</v>
      </c>
      <c r="L9" s="27" t="s">
        <v>43</v>
      </c>
    </row>
    <row r="10">
      <c r="C10" s="29">
        <v>45089.0</v>
      </c>
      <c r="D10" s="35">
        <v>105.0</v>
      </c>
      <c r="E10" s="13" t="s">
        <v>14</v>
      </c>
      <c r="F10" s="31" t="s">
        <v>44</v>
      </c>
      <c r="G10" s="1"/>
      <c r="H10" s="1"/>
      <c r="I10" s="33"/>
      <c r="J10" s="12"/>
      <c r="K10" s="11"/>
      <c r="L10" s="27"/>
    </row>
    <row r="11">
      <c r="C11" s="36">
        <v>45091.0</v>
      </c>
      <c r="D11" s="35">
        <v>600.0</v>
      </c>
      <c r="E11" s="13" t="s">
        <v>14</v>
      </c>
      <c r="F11" s="34" t="s">
        <v>45</v>
      </c>
      <c r="G11" s="1"/>
      <c r="H11" s="1"/>
      <c r="I11" s="37"/>
      <c r="J11" s="12"/>
      <c r="K11" s="11"/>
      <c r="L11" s="27"/>
    </row>
    <row r="12">
      <c r="C12" s="36">
        <v>45090.0</v>
      </c>
      <c r="D12" s="35">
        <v>700.0</v>
      </c>
      <c r="E12" s="13" t="s">
        <v>27</v>
      </c>
      <c r="F12" s="34" t="s">
        <v>46</v>
      </c>
      <c r="G12" s="1"/>
      <c r="H12" s="1"/>
      <c r="I12" s="37"/>
      <c r="J12" s="12"/>
      <c r="K12" s="11"/>
      <c r="L12" s="27"/>
    </row>
    <row r="13">
      <c r="C13" s="36">
        <v>45091.0</v>
      </c>
      <c r="D13" s="35">
        <v>160.0</v>
      </c>
      <c r="E13" s="13" t="s">
        <v>27</v>
      </c>
      <c r="F13" s="34" t="s">
        <v>47</v>
      </c>
      <c r="G13" s="1"/>
      <c r="H13" s="1"/>
      <c r="I13" s="37"/>
      <c r="J13" s="12"/>
      <c r="K13" s="11"/>
      <c r="L13" s="27"/>
    </row>
    <row r="14">
      <c r="C14" s="36">
        <v>45092.0</v>
      </c>
      <c r="D14" s="35">
        <v>613.0</v>
      </c>
      <c r="E14" s="13" t="s">
        <v>14</v>
      </c>
      <c r="F14" s="34" t="s">
        <v>48</v>
      </c>
      <c r="G14" s="1"/>
      <c r="H14" s="1"/>
      <c r="I14" s="37"/>
      <c r="J14" s="12"/>
      <c r="K14" s="11"/>
      <c r="L14" s="27"/>
    </row>
    <row r="15">
      <c r="C15" s="36">
        <v>45092.0</v>
      </c>
      <c r="D15" s="35">
        <v>375.0</v>
      </c>
      <c r="E15" s="13" t="s">
        <v>22</v>
      </c>
      <c r="F15" s="34" t="s">
        <v>49</v>
      </c>
      <c r="G15" s="1"/>
      <c r="H15" s="1"/>
      <c r="I15" s="37"/>
      <c r="J15" s="12"/>
      <c r="K15" s="11"/>
      <c r="L15" s="27"/>
    </row>
    <row r="16">
      <c r="C16" s="36">
        <v>45092.0</v>
      </c>
      <c r="D16" s="35">
        <v>400.0</v>
      </c>
      <c r="E16" s="13" t="s">
        <v>22</v>
      </c>
      <c r="F16" s="34" t="s">
        <v>50</v>
      </c>
      <c r="G16" s="1"/>
      <c r="H16" s="1"/>
      <c r="I16" s="37"/>
      <c r="J16" s="12"/>
      <c r="K16" s="11"/>
      <c r="L16" s="27"/>
    </row>
    <row r="17">
      <c r="C17" s="36">
        <v>45092.0</v>
      </c>
      <c r="D17" s="35">
        <v>112.0</v>
      </c>
      <c r="E17" s="13" t="s">
        <v>16</v>
      </c>
      <c r="F17" s="34" t="s">
        <v>51</v>
      </c>
      <c r="G17" s="1"/>
      <c r="H17" s="1"/>
      <c r="I17" s="37"/>
      <c r="J17" s="12"/>
      <c r="K17" s="11"/>
      <c r="L17" s="27"/>
    </row>
    <row r="18">
      <c r="C18" s="36">
        <v>45092.0</v>
      </c>
      <c r="D18" s="35">
        <v>272.0</v>
      </c>
      <c r="E18" s="13" t="s">
        <v>16</v>
      </c>
      <c r="F18" s="34" t="s">
        <v>52</v>
      </c>
      <c r="G18" s="1"/>
      <c r="H18" s="1"/>
      <c r="I18" s="37"/>
      <c r="J18" s="12"/>
      <c r="K18" s="11"/>
      <c r="L18" s="27"/>
    </row>
    <row r="19">
      <c r="C19" s="36"/>
      <c r="D19" s="35"/>
      <c r="E19" s="13"/>
      <c r="F19" s="38"/>
      <c r="G19" s="1"/>
      <c r="H19" s="1"/>
      <c r="I19" s="37"/>
      <c r="J19" s="12"/>
      <c r="K19" s="11"/>
      <c r="L19" s="27"/>
    </row>
    <row r="20">
      <c r="C20" s="39"/>
      <c r="D20" s="40"/>
      <c r="E20" s="13"/>
      <c r="F20" s="41"/>
      <c r="G20" s="1"/>
      <c r="H20" s="1"/>
      <c r="I20" s="37"/>
      <c r="J20" s="12"/>
      <c r="K20" s="11"/>
      <c r="L20" s="27"/>
    </row>
    <row r="21">
      <c r="C21" s="39"/>
      <c r="D21" s="40"/>
      <c r="E21" s="42"/>
      <c r="F21" s="41"/>
      <c r="G21" s="1"/>
      <c r="H21" s="1"/>
      <c r="I21" s="37"/>
      <c r="J21" s="12"/>
      <c r="K21" s="11"/>
      <c r="L21" s="27"/>
    </row>
    <row r="22">
      <c r="C22" s="39"/>
      <c r="D22" s="40"/>
      <c r="E22" s="42"/>
      <c r="F22" s="41"/>
      <c r="G22" s="1"/>
      <c r="H22" s="1"/>
      <c r="I22" s="37"/>
      <c r="J22" s="12"/>
      <c r="K22" s="11"/>
      <c r="L22" s="27"/>
    </row>
    <row r="23">
      <c r="C23" s="39"/>
      <c r="D23" s="40"/>
      <c r="E23" s="42"/>
      <c r="F23" s="41"/>
      <c r="G23" s="1"/>
      <c r="H23" s="1"/>
      <c r="I23" s="37"/>
      <c r="J23" s="12"/>
      <c r="K23" s="11"/>
      <c r="L23" s="27"/>
    </row>
    <row r="24">
      <c r="C24" s="39"/>
      <c r="D24" s="40"/>
      <c r="E24" s="42"/>
      <c r="F24" s="41"/>
      <c r="G24" s="1"/>
      <c r="H24" s="1"/>
      <c r="I24" s="37"/>
      <c r="J24" s="12"/>
      <c r="K24" s="11"/>
      <c r="L24" s="27"/>
    </row>
    <row r="25">
      <c r="C25" s="39"/>
      <c r="D25" s="40"/>
      <c r="E25" s="42"/>
      <c r="F25" s="41"/>
      <c r="G25" s="1"/>
      <c r="H25" s="1"/>
      <c r="I25" s="37"/>
      <c r="J25" s="12"/>
      <c r="K25" s="11"/>
      <c r="L25" s="27"/>
    </row>
    <row r="26">
      <c r="C26" s="39"/>
      <c r="D26" s="40"/>
      <c r="E26" s="42"/>
      <c r="F26" s="41"/>
      <c r="G26" s="1"/>
      <c r="H26" s="1"/>
      <c r="I26" s="37"/>
      <c r="J26" s="12"/>
      <c r="K26" s="11"/>
      <c r="L26" s="27"/>
    </row>
    <row r="27">
      <c r="C27" s="39"/>
      <c r="D27" s="40"/>
      <c r="E27" s="42"/>
      <c r="F27" s="41"/>
      <c r="G27" s="1"/>
      <c r="H27" s="1"/>
      <c r="I27" s="37"/>
      <c r="J27" s="12"/>
      <c r="K27" s="11"/>
      <c r="L27" s="27"/>
    </row>
    <row r="28">
      <c r="C28" s="39"/>
      <c r="D28" s="40"/>
      <c r="E28" s="42"/>
      <c r="F28" s="41"/>
      <c r="G28" s="1"/>
      <c r="H28" s="1"/>
      <c r="I28" s="37"/>
      <c r="J28" s="12"/>
      <c r="K28" s="11"/>
      <c r="L28" s="27"/>
    </row>
    <row r="29">
      <c r="C29" s="39"/>
      <c r="D29" s="40"/>
      <c r="E29" s="42"/>
      <c r="F29" s="41"/>
      <c r="G29" s="1"/>
      <c r="H29" s="1"/>
      <c r="I29" s="37"/>
      <c r="J29" s="12"/>
      <c r="K29" s="11"/>
      <c r="L29" s="27"/>
    </row>
    <row r="30">
      <c r="C30" s="39"/>
      <c r="D30" s="40"/>
      <c r="E30" s="42"/>
      <c r="F30" s="41"/>
      <c r="G30" s="1"/>
      <c r="H30" s="1"/>
      <c r="I30" s="37"/>
      <c r="J30" s="12"/>
      <c r="K30" s="11"/>
      <c r="L30" s="27"/>
    </row>
    <row r="31">
      <c r="C31" s="39"/>
      <c r="D31" s="40"/>
      <c r="E31" s="42"/>
      <c r="F31" s="41"/>
      <c r="G31" s="1"/>
      <c r="H31" s="1"/>
      <c r="I31" s="37"/>
      <c r="J31" s="12"/>
      <c r="K31" s="11"/>
      <c r="L31" s="27"/>
    </row>
    <row r="32">
      <c r="C32" s="39"/>
      <c r="D32" s="40"/>
      <c r="E32" s="42"/>
      <c r="F32" s="41"/>
      <c r="G32" s="1"/>
      <c r="H32" s="1"/>
      <c r="I32" s="37"/>
      <c r="J32" s="12"/>
      <c r="K32" s="11"/>
      <c r="L32" s="27"/>
    </row>
    <row r="33">
      <c r="C33" s="39"/>
      <c r="D33" s="40"/>
      <c r="E33" s="42"/>
      <c r="F33" s="41"/>
      <c r="G33" s="1"/>
      <c r="H33" s="1"/>
      <c r="I33" s="37"/>
      <c r="J33" s="12"/>
      <c r="K33" s="11"/>
      <c r="L33" s="27"/>
    </row>
    <row r="34">
      <c r="C34" s="39"/>
      <c r="D34" s="40"/>
      <c r="E34" s="42"/>
      <c r="F34" s="41"/>
      <c r="G34" s="1"/>
      <c r="H34" s="1"/>
      <c r="I34" s="37"/>
      <c r="J34" s="12"/>
      <c r="K34" s="11"/>
      <c r="L34" s="27"/>
    </row>
    <row r="35">
      <c r="C35" s="39"/>
      <c r="D35" s="40"/>
      <c r="E35" s="42"/>
      <c r="F35" s="41"/>
      <c r="G35" s="1"/>
      <c r="H35" s="1"/>
      <c r="I35" s="37"/>
      <c r="J35" s="12"/>
      <c r="K35" s="11"/>
      <c r="L35" s="27"/>
    </row>
  </sheetData>
  <mergeCells count="2">
    <mergeCell ref="C1:F1"/>
    <mergeCell ref="I1:L1"/>
  </mergeCells>
  <dataValidations>
    <dataValidation type="list" allowBlank="1" showInputMessage="1" prompt="คลิกและป้อนค่าจากช่วง" sqref="E3:E35">
      <formula1>Sumary!$A$11:$A$18</formula1>
    </dataValidation>
    <dataValidation type="custom" allowBlank="1" showDropDown="1" sqref="C3:C35 I3:I35">
      <formula1>OR(NOT(ISERROR(DATEVALUE(C3))), AND(ISNUMBER(C3), LEFT(CELL("format", C3))="D"))</formula1>
    </dataValidation>
    <dataValidation type="list" allowBlank="1" sqref="K3:L4 K5:K35">
      <formula1>Sumary!$F$11:$F$17</formula1>
    </dataValidation>
  </dataValidations>
  <drawing r:id="rId1"/>
</worksheet>
</file>