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439016c4738e62a/เอกสาร/"/>
    </mc:Choice>
  </mc:AlternateContent>
  <xr:revisionPtr revIDLastSave="0" documentId="8_{E3316783-DB56-42AF-B063-822C79A0697B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เรียงวัน เวลา ห้อง" sheetId="1" state="hidden" r:id="rId1"/>
    <sheet name="เช็คเจ้าหน้าที่" sheetId="32" state="hidden" r:id="rId2"/>
    <sheet name="ไฟล์หลัก" sheetId="2" r:id="rId3"/>
    <sheet name="นับห้อง" sheetId="38" r:id="rId4"/>
    <sheet name="ห้อง" sheetId="37" state="hidden" r:id="rId5"/>
    <sheet name="วัดคุม" sheetId="35" state="hidden" r:id="rId6"/>
    <sheet name="ภาคส่งกลับ" sheetId="30" state="hidden" r:id="rId7"/>
    <sheet name="สรุปข้อมูล" sheetId="4" r:id="rId8"/>
    <sheet name="ลงเจ้าหน้าที่" sheetId="29" state="hidden" r:id="rId9"/>
    <sheet name="รายชื่อเจ้าหน้าที่" sheetId="31" r:id="rId10"/>
    <sheet name="Sheet1" sheetId="28" state="hidden" r:id="rId11"/>
    <sheet name="SIIE" sheetId="20" state="hidden" r:id="rId12"/>
    <sheet name="RAI" sheetId="25" state="hidden" r:id="rId13"/>
    <sheet name="ภ.อิเล็ก" sheetId="26" state="hidden" r:id="rId14"/>
    <sheet name="ภ.วัดคุม" sheetId="27" state="hidden" r:id="rId15"/>
    <sheet name="ภ.ไฟฟ้า" sheetId="16" state="hidden" r:id="rId16"/>
    <sheet name="ภ.เกษตร" sheetId="6" state="hidden" r:id="rId17"/>
    <sheet name="ภ.อุต" sheetId="11" state="hidden" r:id="rId18"/>
    <sheet name="ภ.ชีวการแพทย์" sheetId="12" state="hidden" r:id="rId19"/>
    <sheet name="ภ.เคมี" sheetId="7" state="hidden" r:id="rId20"/>
    <sheet name="ภ.โทร" sheetId="9" state="hidden" r:id="rId21"/>
    <sheet name="ภ.อาหาร" sheetId="23" state="hidden" r:id="rId22"/>
    <sheet name="ภ.คอม" sheetId="18" state="hidden" r:id="rId23"/>
    <sheet name="ชื่ออาจารย์" sheetId="3" state="hidden" r:id="rId24"/>
    <sheet name="ภ.โยธา" sheetId="24" state="hidden" r:id="rId25"/>
    <sheet name="ภ.เครื่องกล" sheetId="14" state="hidden" r:id="rId26"/>
  </sheets>
  <definedNames>
    <definedName name="_xlnm._FilterDatabase" localSheetId="1" hidden="1">เช็คเจ้าหน้าที่!$A$1:$O$299</definedName>
    <definedName name="_xlnm._FilterDatabase" localSheetId="2" hidden="1">ไฟล์หลัก!$A$1:$S$1127</definedName>
    <definedName name="_xlnm._FilterDatabase" localSheetId="6" hidden="1">ภาคส่งกลับ!$A$1:$O$1124</definedName>
    <definedName name="_xlnm._FilterDatabase" localSheetId="0" hidden="1">'เรียงวัน เวลา ห้อง'!$A$1:$L$1160</definedName>
    <definedName name="_xlnm._FilterDatabase" localSheetId="8" hidden="1">ลงเจ้าหน้าที่!$A$1:$Q$1133</definedName>
    <definedName name="_xlnm._FilterDatabase" localSheetId="4" hidden="1">ห้อง!$A$1:$D$1127</definedName>
    <definedName name="_xlcn.WorksheetConnection_Midterm1_67หลัก.xlsxTable1" hidden="1">Table1[]</definedName>
  </definedNames>
  <calcPr calcId="191028"/>
  <pivotCaches>
    <pivotCache cacheId="12482" r:id="rId2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Midterm 1_67 หลัก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8" l="1"/>
  <c r="I6" i="38"/>
  <c r="I7" i="38"/>
  <c r="I8" i="38"/>
  <c r="I9" i="38"/>
  <c r="I10" i="38"/>
  <c r="I11" i="38"/>
  <c r="I12" i="38"/>
  <c r="I13" i="38"/>
  <c r="I14" i="38"/>
  <c r="I15" i="38"/>
  <c r="I16" i="38"/>
  <c r="I17" i="38"/>
  <c r="I4" i="38"/>
  <c r="N707" i="2" a="1"/>
  <c r="N707" i="2" s="1"/>
  <c r="N616" i="2" a="1"/>
  <c r="N616" i="2" s="1"/>
  <c r="N123" i="2" a="1"/>
  <c r="N123" i="2" s="1"/>
  <c r="M10" i="4"/>
  <c r="M25" i="4"/>
  <c r="K4" i="4"/>
  <c r="N628" i="2" a="1"/>
  <c r="N628" i="2" s="1"/>
  <c r="N627" i="2" a="1"/>
  <c r="N627" i="2" s="1"/>
  <c r="N486" i="2" a="1"/>
  <c r="N486" i="2" s="1"/>
  <c r="N485" i="2" a="1"/>
  <c r="N485" i="2" s="1"/>
  <c r="N992" i="2" a="1"/>
  <c r="N992" i="2" s="1"/>
  <c r="N991" i="2" a="1"/>
  <c r="N991" i="2" s="1"/>
  <c r="C32" i="4"/>
  <c r="M24" i="4"/>
  <c r="P12" i="2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7" i="2"/>
  <c r="R618" i="2"/>
  <c r="R619" i="2"/>
  <c r="R620" i="2"/>
  <c r="R621" i="2"/>
  <c r="R622" i="2"/>
  <c r="R623" i="2"/>
  <c r="R624" i="2"/>
  <c r="R625" i="2"/>
  <c r="R626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3" i="2"/>
  <c r="K3" i="32" a="1"/>
  <c r="K3" i="32"/>
  <c r="K246" i="32" a="1"/>
  <c r="K246" i="32"/>
  <c r="K66" i="32" a="1"/>
  <c r="K66" i="32"/>
  <c r="K57" i="32" a="1"/>
  <c r="K57" i="32"/>
  <c r="K137" i="32" a="1"/>
  <c r="K137" i="32"/>
  <c r="K136" i="32" a="1"/>
  <c r="K136" i="32"/>
  <c r="K56" i="32" a="1"/>
  <c r="K56" i="32"/>
  <c r="K152" i="32" a="1"/>
  <c r="K152" i="32"/>
  <c r="K151" i="32" a="1"/>
  <c r="K151" i="32"/>
  <c r="K299" i="32" a="1"/>
  <c r="K299" i="32"/>
  <c r="K298" i="32" a="1"/>
  <c r="K298" i="32"/>
  <c r="K135" i="32" a="1"/>
  <c r="K135" i="32"/>
  <c r="K18" i="32" a="1"/>
  <c r="K18" i="32"/>
  <c r="K245" i="32" a="1"/>
  <c r="K245" i="32"/>
  <c r="K65" i="32" a="1"/>
  <c r="K65" i="32"/>
  <c r="K55" i="32" a="1"/>
  <c r="K55" i="32"/>
  <c r="K297" i="32" a="1"/>
  <c r="K297" i="32"/>
  <c r="K54" i="32" a="1"/>
  <c r="K54" i="32"/>
  <c r="K134" i="32" a="1"/>
  <c r="K134" i="32"/>
  <c r="K133" i="32" a="1"/>
  <c r="K133" i="32"/>
  <c r="K132" i="32" a="1"/>
  <c r="K132" i="32"/>
  <c r="K150" i="32" a="1"/>
  <c r="K150" i="32"/>
  <c r="K149" i="32" a="1"/>
  <c r="K149" i="32"/>
  <c r="K17" i="32" a="1"/>
  <c r="K17" i="32"/>
  <c r="K179" i="32" a="1"/>
  <c r="K179" i="32"/>
  <c r="K170" i="32" a="1"/>
  <c r="K170" i="32"/>
  <c r="K131" i="32" a="1"/>
  <c r="K131" i="32"/>
  <c r="K148" i="32" a="1"/>
  <c r="K148" i="32"/>
  <c r="K102" i="32" a="1"/>
  <c r="K102" i="32"/>
  <c r="K202" i="32" a="1"/>
  <c r="K202" i="32"/>
  <c r="K130" i="32" a="1"/>
  <c r="K130" i="32"/>
  <c r="K147" i="32" a="1"/>
  <c r="K147" i="32"/>
  <c r="K178" i="32" a="1"/>
  <c r="K178" i="32"/>
  <c r="K146" i="32" a="1"/>
  <c r="K146" i="32"/>
  <c r="K129" i="32" a="1"/>
  <c r="K129" i="32"/>
  <c r="K128" i="32" a="1"/>
  <c r="K128" i="32"/>
  <c r="K87" i="32" a="1"/>
  <c r="K87" i="32"/>
  <c r="K169" i="32" a="1"/>
  <c r="K169" i="32"/>
  <c r="K64" i="32" a="1"/>
  <c r="K64" i="32"/>
  <c r="K86" i="32" a="1"/>
  <c r="K86" i="32"/>
  <c r="K108" i="32" a="1"/>
  <c r="K108" i="32"/>
  <c r="K101" i="32" a="1"/>
  <c r="K101" i="32"/>
  <c r="K100" i="32" a="1"/>
  <c r="K100" i="32"/>
  <c r="K99" i="32" a="1"/>
  <c r="K99" i="32"/>
  <c r="K296" i="32" a="1"/>
  <c r="K296" i="32"/>
  <c r="K262" i="32" a="1"/>
  <c r="K262" i="32"/>
  <c r="K261" i="32" a="1"/>
  <c r="K261" i="32"/>
  <c r="K37" i="32" a="1"/>
  <c r="K37" i="32"/>
  <c r="K36" i="32" a="1"/>
  <c r="K36" i="32"/>
  <c r="K35" i="32" a="1"/>
  <c r="K35" i="32"/>
  <c r="K256" i="32" a="1"/>
  <c r="K256" i="32"/>
  <c r="K244" i="32" a="1"/>
  <c r="K244" i="32"/>
  <c r="K221" i="32" a="1"/>
  <c r="K221" i="32"/>
  <c r="K201" i="32" a="1"/>
  <c r="K201" i="32"/>
  <c r="K188" i="32" a="1"/>
  <c r="K188" i="32"/>
  <c r="K168" i="32" a="1"/>
  <c r="K168" i="32"/>
  <c r="K78" i="32" a="1"/>
  <c r="K78" i="32"/>
  <c r="K77" i="32" a="1"/>
  <c r="K77" i="32"/>
  <c r="K76" i="32" a="1"/>
  <c r="K76" i="32"/>
  <c r="K127" i="32" a="1"/>
  <c r="K127" i="32"/>
  <c r="K126" i="32" a="1"/>
  <c r="K126" i="32"/>
  <c r="K145" i="32" a="1"/>
  <c r="K145" i="32"/>
  <c r="K114" i="32" a="1"/>
  <c r="K114" i="32"/>
  <c r="K113" i="32" a="1"/>
  <c r="K113" i="32"/>
  <c r="K107" i="32" a="1"/>
  <c r="K107" i="32"/>
  <c r="K63" i="32" a="1"/>
  <c r="K63" i="32"/>
  <c r="K53" i="32" a="1"/>
  <c r="K53" i="32"/>
  <c r="K52" i="32" a="1"/>
  <c r="K52" i="32"/>
  <c r="K51" i="32" a="1"/>
  <c r="K51" i="32"/>
  <c r="K229" i="32" a="1"/>
  <c r="K229" i="32"/>
  <c r="K248" i="32" a="1"/>
  <c r="K248" i="32"/>
  <c r="K196" i="32" a="1"/>
  <c r="K196" i="32"/>
  <c r="K34" i="32" a="1"/>
  <c r="K34" i="32"/>
  <c r="K26" i="32" a="1"/>
  <c r="K26" i="32"/>
  <c r="K25" i="32" a="1"/>
  <c r="K25" i="32"/>
  <c r="K24" i="32" a="1"/>
  <c r="K24" i="32"/>
  <c r="K16" i="32" a="1"/>
  <c r="K16" i="32"/>
  <c r="K15" i="32" a="1"/>
  <c r="K15" i="32"/>
  <c r="K14" i="32" a="1"/>
  <c r="K14" i="32"/>
  <c r="K85" i="32" a="1"/>
  <c r="K85" i="32"/>
  <c r="K177" i="32" a="1"/>
  <c r="K177" i="32"/>
  <c r="K125" i="32" a="1"/>
  <c r="K125" i="32"/>
  <c r="K106" i="32" a="1"/>
  <c r="K106" i="32"/>
  <c r="K84" i="32" a="1"/>
  <c r="K84" i="32"/>
  <c r="K213" i="32" a="1"/>
  <c r="K213" i="32"/>
  <c r="K228" i="32" a="1"/>
  <c r="K228" i="32"/>
  <c r="K75" i="32" a="1"/>
  <c r="K75" i="32"/>
  <c r="K176" i="32" a="1"/>
  <c r="K176" i="32"/>
  <c r="K260" i="32" a="1"/>
  <c r="K260" i="32"/>
  <c r="K105" i="32" a="1"/>
  <c r="K105" i="32"/>
  <c r="K124" i="32" a="1"/>
  <c r="K124" i="32"/>
  <c r="K295" i="32" a="1"/>
  <c r="K295" i="32"/>
  <c r="K294" i="32" a="1"/>
  <c r="K294" i="32"/>
  <c r="K293" i="32" a="1"/>
  <c r="K293" i="32"/>
  <c r="K74" i="32" a="1"/>
  <c r="K74" i="32"/>
  <c r="K292" i="32" a="1"/>
  <c r="K292" i="32"/>
  <c r="K291" i="32" a="1"/>
  <c r="K291" i="32"/>
  <c r="K243" i="32" a="1"/>
  <c r="K243" i="32"/>
  <c r="K220" i="32" a="1"/>
  <c r="K220" i="32"/>
  <c r="K50" i="32" a="1"/>
  <c r="K50" i="32"/>
  <c r="K212" i="32" a="1"/>
  <c r="K212" i="32"/>
  <c r="K211" i="32" a="1"/>
  <c r="K211" i="32"/>
  <c r="K200" i="32" a="1"/>
  <c r="K200" i="32"/>
  <c r="K161" i="32" a="1"/>
  <c r="K161" i="32"/>
  <c r="K98" i="32" a="1"/>
  <c r="K98" i="32"/>
  <c r="K49" i="32" a="1"/>
  <c r="K49" i="32"/>
  <c r="K227" i="32" a="1"/>
  <c r="K227" i="32"/>
  <c r="K195" i="32" a="1"/>
  <c r="K195" i="32"/>
  <c r="K13" i="32" a="1"/>
  <c r="K13" i="32"/>
  <c r="K259" i="32" a="1"/>
  <c r="K259" i="32"/>
  <c r="K33" i="32" a="1"/>
  <c r="K33" i="32"/>
  <c r="K73" i="32" a="1"/>
  <c r="K73" i="32"/>
  <c r="K187" i="32" a="1"/>
  <c r="K187" i="32"/>
  <c r="K112" i="32" a="1"/>
  <c r="K112" i="32"/>
  <c r="K23" i="32" a="1"/>
  <c r="K23" i="32"/>
  <c r="K290" i="32" a="1"/>
  <c r="K290" i="32"/>
  <c r="K175" i="32" a="1"/>
  <c r="K175" i="32"/>
  <c r="K289" i="32" a="1"/>
  <c r="K289" i="32"/>
  <c r="K288" i="32" a="1"/>
  <c r="K288" i="32"/>
  <c r="K287" i="32" a="1"/>
  <c r="K287" i="32"/>
  <c r="K278" i="32" a="1"/>
  <c r="K278" i="32"/>
  <c r="K226" i="32" a="1"/>
  <c r="K226" i="32"/>
  <c r="K194" i="32" a="1"/>
  <c r="K194" i="32"/>
  <c r="K97" i="32" a="1"/>
  <c r="K97" i="32"/>
  <c r="K104" i="32" a="1"/>
  <c r="K104" i="32"/>
  <c r="K111" i="32" a="1"/>
  <c r="K111" i="32"/>
  <c r="K144" i="32" a="1"/>
  <c r="K144" i="32"/>
  <c r="K143" i="32" a="1"/>
  <c r="K143" i="32"/>
  <c r="K123" i="32" a="1"/>
  <c r="K123" i="32"/>
  <c r="K286" i="32" a="1"/>
  <c r="K286" i="32"/>
  <c r="K32" i="32" a="1"/>
  <c r="K32" i="32"/>
  <c r="K12" i="32" a="1"/>
  <c r="K12" i="32"/>
  <c r="K11" i="32" a="1"/>
  <c r="K11" i="32"/>
  <c r="K48" i="32" a="1"/>
  <c r="K48" i="32"/>
  <c r="K72" i="32" a="1"/>
  <c r="K72" i="32"/>
  <c r="K62" i="32" a="1"/>
  <c r="K62" i="32"/>
  <c r="K61" i="32" a="1"/>
  <c r="K61" i="32"/>
  <c r="K167" i="32" a="1"/>
  <c r="K167" i="32"/>
  <c r="K174" i="32" a="1"/>
  <c r="K174" i="32"/>
  <c r="K110" i="32" a="1"/>
  <c r="K110" i="32"/>
  <c r="K166" i="32" a="1"/>
  <c r="K166" i="32"/>
  <c r="K142" i="32" a="1"/>
  <c r="K142" i="32"/>
  <c r="K122" i="32" a="1"/>
  <c r="K122" i="32"/>
  <c r="K186" i="32" a="1"/>
  <c r="K186" i="32"/>
  <c r="K277" i="32" a="1"/>
  <c r="K277" i="32"/>
  <c r="K160" i="32" a="1"/>
  <c r="K160" i="32"/>
  <c r="K159" i="32" a="1"/>
  <c r="K159" i="32"/>
  <c r="K96" i="32" a="1"/>
  <c r="K96" i="32"/>
  <c r="K95" i="32" a="1"/>
  <c r="K95" i="32"/>
  <c r="K255" i="32" a="1"/>
  <c r="K255" i="32"/>
  <c r="K31" i="32" a="1"/>
  <c r="K31" i="32"/>
  <c r="K285" i="32" a="1"/>
  <c r="K285" i="32"/>
  <c r="K284" i="32" a="1"/>
  <c r="K284" i="32"/>
  <c r="K283" i="32" a="1"/>
  <c r="K283" i="32"/>
  <c r="K282" i="32" a="1"/>
  <c r="K282" i="32"/>
  <c r="K281" i="32" a="1"/>
  <c r="K281" i="32"/>
  <c r="K276" i="32" a="1"/>
  <c r="K276" i="32"/>
  <c r="K242" i="32" a="1"/>
  <c r="K242" i="32"/>
  <c r="K241" i="32" a="1"/>
  <c r="K241" i="32"/>
  <c r="K240" i="32" a="1"/>
  <c r="K240" i="32"/>
  <c r="K239" i="32" a="1"/>
  <c r="K239" i="32"/>
  <c r="K219" i="32" a="1"/>
  <c r="K219" i="32"/>
  <c r="K210" i="32" a="1"/>
  <c r="K210" i="32"/>
  <c r="K209" i="32" a="1"/>
  <c r="K209" i="32"/>
  <c r="K199" i="32" a="1"/>
  <c r="K199" i="32"/>
  <c r="K47" i="32" a="1"/>
  <c r="K47" i="32"/>
  <c r="K46" i="32" a="1"/>
  <c r="K46" i="32"/>
  <c r="K193" i="32" a="1"/>
  <c r="K193" i="32"/>
  <c r="K10" i="32" a="1"/>
  <c r="K10" i="32"/>
  <c r="K265" i="32" a="1"/>
  <c r="K265" i="32"/>
  <c r="K185" i="32" a="1"/>
  <c r="K185" i="32"/>
  <c r="K9" i="32" a="1"/>
  <c r="K9" i="32"/>
  <c r="K165" i="32" a="1"/>
  <c r="K165" i="32"/>
  <c r="K275" i="32" a="1"/>
  <c r="K275" i="32"/>
  <c r="K60" i="32" a="1"/>
  <c r="K60" i="32"/>
  <c r="K59" i="32" a="1"/>
  <c r="K59" i="32"/>
  <c r="K164" i="32" a="1"/>
  <c r="K164" i="32"/>
  <c r="K184" i="32" a="1"/>
  <c r="K184" i="32"/>
  <c r="K121" i="32" a="1"/>
  <c r="K121" i="32"/>
  <c r="K158" i="32" a="1"/>
  <c r="K158" i="32"/>
  <c r="K141" i="32" a="1"/>
  <c r="K141" i="32"/>
  <c r="K140" i="32" a="1"/>
  <c r="K140" i="32"/>
  <c r="K274" i="32" a="1"/>
  <c r="K274" i="32"/>
  <c r="K254" i="32" a="1"/>
  <c r="K254" i="32"/>
  <c r="K238" i="32" a="1"/>
  <c r="K238" i="32"/>
  <c r="K30" i="32" a="1"/>
  <c r="K30" i="32"/>
  <c r="K237" i="32" a="1"/>
  <c r="K237" i="32"/>
  <c r="K236" i="32" a="1"/>
  <c r="K236" i="32"/>
  <c r="K183" i="32" a="1"/>
  <c r="K183" i="32"/>
  <c r="K71" i="32" a="1"/>
  <c r="K71" i="32"/>
  <c r="K273" i="32" a="1"/>
  <c r="K273" i="32"/>
  <c r="K157" i="32" a="1"/>
  <c r="K157" i="32"/>
  <c r="K156" i="32" a="1"/>
  <c r="K156" i="32"/>
  <c r="K70" i="32" a="1"/>
  <c r="K70" i="32"/>
  <c r="K94" i="32" a="1"/>
  <c r="K94" i="32"/>
  <c r="K93" i="32" a="1"/>
  <c r="K93" i="32"/>
  <c r="K45" i="32" a="1"/>
  <c r="K45" i="32"/>
  <c r="K253" i="32" a="1"/>
  <c r="K253" i="32"/>
  <c r="K29" i="32" a="1"/>
  <c r="K29" i="32"/>
  <c r="K235" i="32" a="1"/>
  <c r="K235" i="32"/>
  <c r="K208" i="32" a="1"/>
  <c r="K208" i="32"/>
  <c r="K207" i="32" a="1"/>
  <c r="K207" i="32"/>
  <c r="K103" i="32" a="1"/>
  <c r="K103" i="32"/>
  <c r="K234" i="32" a="1"/>
  <c r="K234" i="32"/>
  <c r="K218" i="32" a="1"/>
  <c r="K218" i="32"/>
  <c r="K198" i="32" a="1"/>
  <c r="K198" i="32"/>
  <c r="K44" i="32" a="1"/>
  <c r="K44" i="32"/>
  <c r="K120" i="32" a="1"/>
  <c r="K120" i="32"/>
  <c r="K119" i="32" a="1"/>
  <c r="K119" i="32"/>
  <c r="K264" i="32" a="1"/>
  <c r="K264" i="32"/>
  <c r="K69" i="32" a="1"/>
  <c r="K69" i="32"/>
  <c r="K163" i="32" a="1"/>
  <c r="K163" i="32"/>
  <c r="K83" i="32" a="1"/>
  <c r="K83" i="32"/>
  <c r="K8" i="32" a="1"/>
  <c r="K8" i="32"/>
  <c r="K182" i="32" a="1"/>
  <c r="K182" i="32"/>
  <c r="K7" i="32" a="1"/>
  <c r="K7" i="32"/>
  <c r="K109" i="32" a="1"/>
  <c r="K109" i="32"/>
  <c r="K139" i="32" a="1"/>
  <c r="K139" i="32"/>
  <c r="K118" i="32" a="1"/>
  <c r="K118" i="32"/>
  <c r="K82" i="32" a="1"/>
  <c r="K82" i="32"/>
  <c r="K43" i="32" a="1"/>
  <c r="K43" i="32"/>
  <c r="K225" i="32" a="1"/>
  <c r="K225" i="32"/>
  <c r="K58" i="32" a="1"/>
  <c r="K58" i="32"/>
  <c r="K155" i="32" a="1"/>
  <c r="K155" i="32"/>
  <c r="K68" i="32" a="1"/>
  <c r="K68" i="32"/>
  <c r="K92" i="32" a="1"/>
  <c r="K92" i="32"/>
  <c r="K280" i="32" a="1"/>
  <c r="K280" i="32"/>
  <c r="K272" i="32" a="1"/>
  <c r="K272" i="32"/>
  <c r="K28" i="32" a="1"/>
  <c r="K28" i="32"/>
  <c r="K258" i="32" a="1"/>
  <c r="K258" i="32"/>
  <c r="K271" i="32" a="1"/>
  <c r="K271" i="32"/>
  <c r="K252" i="32" a="1"/>
  <c r="K252" i="32"/>
  <c r="K173" i="32" a="1"/>
  <c r="K173" i="32"/>
  <c r="K233" i="32" a="1"/>
  <c r="K233" i="32"/>
  <c r="K232" i="32" a="1"/>
  <c r="K232" i="32"/>
  <c r="K217" i="32" a="1"/>
  <c r="K217" i="32"/>
  <c r="K216" i="32" a="1"/>
  <c r="K216" i="32"/>
  <c r="K206" i="32" a="1"/>
  <c r="K206" i="32"/>
  <c r="K205" i="32" a="1"/>
  <c r="K205" i="32"/>
  <c r="K197" i="32" a="1"/>
  <c r="K197" i="32"/>
  <c r="K42" i="32" a="1"/>
  <c r="K42" i="32"/>
  <c r="K41" i="32" a="1"/>
  <c r="K41" i="32"/>
  <c r="K224" i="32" a="1"/>
  <c r="K224" i="32"/>
  <c r="K192" i="32" a="1"/>
  <c r="K192" i="32"/>
  <c r="K154" i="32" a="1"/>
  <c r="K154" i="32"/>
  <c r="K67" i="32" a="1"/>
  <c r="K67" i="32"/>
  <c r="K91" i="32" a="1"/>
  <c r="K91" i="32"/>
  <c r="K90" i="32" a="1"/>
  <c r="K90" i="32"/>
  <c r="K191" i="32" a="1"/>
  <c r="K191" i="32"/>
  <c r="K27" i="32" a="1"/>
  <c r="K27" i="32"/>
  <c r="K22" i="32" a="1"/>
  <c r="K22" i="32"/>
  <c r="K21" i="32" a="1"/>
  <c r="K21" i="32"/>
  <c r="K117" i="32" a="1"/>
  <c r="K117" i="32"/>
  <c r="K116" i="32" a="1"/>
  <c r="K116" i="32"/>
  <c r="K6" i="32" a="1"/>
  <c r="K6" i="32"/>
  <c r="K251" i="32" a="1"/>
  <c r="K251" i="32"/>
  <c r="K257" i="32" a="1"/>
  <c r="K257" i="32"/>
  <c r="K81" i="32" a="1"/>
  <c r="K81" i="32"/>
  <c r="K172" i="32" a="1"/>
  <c r="K172" i="32"/>
  <c r="K181" i="32" a="1"/>
  <c r="K181" i="32"/>
  <c r="K180" i="32" a="1"/>
  <c r="K180" i="32"/>
  <c r="K138" i="32" a="1"/>
  <c r="K138" i="32"/>
  <c r="K80" i="32" a="1"/>
  <c r="K80" i="32"/>
  <c r="K115" i="32" a="1"/>
  <c r="K115" i="32"/>
  <c r="K270" i="32" a="1"/>
  <c r="K270" i="32"/>
  <c r="K267" i="32" a="1"/>
  <c r="K267" i="32"/>
  <c r="K223" i="32" a="1"/>
  <c r="K223" i="32"/>
  <c r="K5" i="32" a="1"/>
  <c r="K5" i="32"/>
  <c r="K89" i="32" a="1"/>
  <c r="K89" i="32"/>
  <c r="K279" i="32" a="1"/>
  <c r="K279" i="32"/>
  <c r="K269" i="32" a="1"/>
  <c r="K269" i="32"/>
  <c r="K268" i="32" a="1"/>
  <c r="K268" i="32"/>
  <c r="K266" i="32" a="1"/>
  <c r="K266" i="32"/>
  <c r="K250" i="32" a="1"/>
  <c r="K250" i="32"/>
  <c r="K249" i="32" a="1"/>
  <c r="K249" i="32"/>
  <c r="K215" i="32" a="1"/>
  <c r="K215" i="32"/>
  <c r="K214" i="32" a="1"/>
  <c r="K214" i="32"/>
  <c r="K204" i="32" a="1"/>
  <c r="K204" i="32"/>
  <c r="K203" i="32" a="1"/>
  <c r="K203" i="32"/>
  <c r="K231" i="32" a="1"/>
  <c r="K231" i="32"/>
  <c r="K40" i="32" a="1"/>
  <c r="K40" i="32"/>
  <c r="K39" i="32" a="1"/>
  <c r="K39" i="32"/>
  <c r="K222" i="32" a="1"/>
  <c r="K222" i="32"/>
  <c r="K190" i="32" a="1"/>
  <c r="K190" i="32"/>
  <c r="K153" i="32" a="1"/>
  <c r="K153" i="32"/>
  <c r="K88" i="32" a="1"/>
  <c r="K88" i="32"/>
  <c r="K230" i="32" a="1"/>
  <c r="K230" i="32"/>
  <c r="K38" i="32" a="1"/>
  <c r="K38" i="32"/>
  <c r="K189" i="32" a="1"/>
  <c r="K189" i="32"/>
  <c r="K247" i="32" a="1"/>
  <c r="K247" i="32"/>
  <c r="K20" i="32" a="1"/>
  <c r="K20" i="32"/>
  <c r="K19" i="32" a="1"/>
  <c r="K19" i="32"/>
  <c r="K4" i="32" a="1"/>
  <c r="K4" i="32"/>
  <c r="K263" i="32" a="1"/>
  <c r="K263" i="32"/>
  <c r="K171" i="32" a="1"/>
  <c r="K171" i="32"/>
  <c r="K162" i="32" a="1"/>
  <c r="K162" i="32"/>
  <c r="K79" i="32" a="1"/>
  <c r="K79" i="32"/>
  <c r="K2" i="32" a="1"/>
  <c r="K2" i="32"/>
  <c r="O7" i="2"/>
  <c r="P5" i="2"/>
  <c r="O816" i="2"/>
  <c r="O3" i="2"/>
  <c r="P3" i="2"/>
  <c r="Q3" i="2"/>
  <c r="O4" i="2"/>
  <c r="P4" i="2"/>
  <c r="Q4" i="2"/>
  <c r="O5" i="2"/>
  <c r="Q5" i="2"/>
  <c r="O6" i="2"/>
  <c r="P6" i="2"/>
  <c r="Q6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S19" i="2" s="1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O48" i="2"/>
  <c r="P48" i="2"/>
  <c r="Q48" i="2"/>
  <c r="O49" i="2"/>
  <c r="P49" i="2"/>
  <c r="Q49" i="2"/>
  <c r="O50" i="2"/>
  <c r="P50" i="2"/>
  <c r="Q50" i="2"/>
  <c r="O51" i="2"/>
  <c r="P51" i="2"/>
  <c r="Q51" i="2"/>
  <c r="O52" i="2"/>
  <c r="P52" i="2"/>
  <c r="Q52" i="2"/>
  <c r="O53" i="2"/>
  <c r="P53" i="2"/>
  <c r="Q53" i="2"/>
  <c r="O54" i="2"/>
  <c r="P54" i="2"/>
  <c r="Q54" i="2"/>
  <c r="O55" i="2"/>
  <c r="P55" i="2"/>
  <c r="Q55" i="2"/>
  <c r="O56" i="2"/>
  <c r="P56" i="2"/>
  <c r="Q56" i="2"/>
  <c r="O57" i="2"/>
  <c r="P57" i="2"/>
  <c r="Q57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4" i="2"/>
  <c r="P64" i="2"/>
  <c r="Q64" i="2"/>
  <c r="O65" i="2"/>
  <c r="P65" i="2"/>
  <c r="Q65" i="2"/>
  <c r="O66" i="2"/>
  <c r="P66" i="2"/>
  <c r="Q66" i="2"/>
  <c r="O67" i="2"/>
  <c r="P67" i="2"/>
  <c r="S67" i="2" s="1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5" i="2"/>
  <c r="P75" i="2"/>
  <c r="Q75" i="2"/>
  <c r="O76" i="2"/>
  <c r="P76" i="2"/>
  <c r="Q76" i="2"/>
  <c r="O77" i="2"/>
  <c r="P77" i="2"/>
  <c r="Q77" i="2"/>
  <c r="N77" i="2" s="1" a="1"/>
  <c r="N77" i="2" s="1"/>
  <c r="O78" i="2"/>
  <c r="P78" i="2"/>
  <c r="Q78" i="2"/>
  <c r="O79" i="2"/>
  <c r="P79" i="2"/>
  <c r="Q79" i="2"/>
  <c r="O80" i="2"/>
  <c r="P80" i="2"/>
  <c r="Q80" i="2"/>
  <c r="O81" i="2"/>
  <c r="P81" i="2"/>
  <c r="Q81" i="2"/>
  <c r="O82" i="2"/>
  <c r="P82" i="2"/>
  <c r="Q82" i="2"/>
  <c r="O83" i="2"/>
  <c r="P83" i="2"/>
  <c r="Q83" i="2"/>
  <c r="O84" i="2"/>
  <c r="P84" i="2"/>
  <c r="Q84" i="2"/>
  <c r="O85" i="2"/>
  <c r="P85" i="2"/>
  <c r="Q85" i="2"/>
  <c r="O86" i="2"/>
  <c r="P86" i="2"/>
  <c r="Q86" i="2"/>
  <c r="O87" i="2"/>
  <c r="P87" i="2"/>
  <c r="Q87" i="2"/>
  <c r="O88" i="2"/>
  <c r="P88" i="2"/>
  <c r="Q88" i="2"/>
  <c r="O89" i="2"/>
  <c r="P89" i="2"/>
  <c r="Q89" i="2"/>
  <c r="O90" i="2"/>
  <c r="P90" i="2"/>
  <c r="Q90" i="2"/>
  <c r="O91" i="2"/>
  <c r="P91" i="2"/>
  <c r="Q91" i="2"/>
  <c r="O92" i="2"/>
  <c r="P92" i="2"/>
  <c r="Q92" i="2"/>
  <c r="O93" i="2"/>
  <c r="P93" i="2"/>
  <c r="Q93" i="2"/>
  <c r="O94" i="2"/>
  <c r="P94" i="2"/>
  <c r="Q94" i="2"/>
  <c r="O95" i="2"/>
  <c r="P95" i="2"/>
  <c r="Q95" i="2"/>
  <c r="O96" i="2"/>
  <c r="P96" i="2"/>
  <c r="Q96" i="2"/>
  <c r="O97" i="2"/>
  <c r="P97" i="2"/>
  <c r="Q97" i="2"/>
  <c r="O98" i="2"/>
  <c r="P98" i="2"/>
  <c r="Q98" i="2"/>
  <c r="O99" i="2"/>
  <c r="P99" i="2"/>
  <c r="Q99" i="2"/>
  <c r="O100" i="2"/>
  <c r="P100" i="2"/>
  <c r="Q100" i="2"/>
  <c r="O101" i="2"/>
  <c r="P101" i="2"/>
  <c r="Q101" i="2"/>
  <c r="O102" i="2"/>
  <c r="P102" i="2"/>
  <c r="Q102" i="2"/>
  <c r="O103" i="2"/>
  <c r="P103" i="2"/>
  <c r="Q103" i="2"/>
  <c r="O104" i="2"/>
  <c r="P104" i="2"/>
  <c r="Q104" i="2"/>
  <c r="O105" i="2"/>
  <c r="P105" i="2"/>
  <c r="Q105" i="2"/>
  <c r="O106" i="2"/>
  <c r="P106" i="2"/>
  <c r="Q106" i="2"/>
  <c r="O107" i="2"/>
  <c r="P107" i="2"/>
  <c r="Q107" i="2"/>
  <c r="O108" i="2"/>
  <c r="P108" i="2"/>
  <c r="Q108" i="2"/>
  <c r="O109" i="2"/>
  <c r="P109" i="2"/>
  <c r="Q109" i="2"/>
  <c r="O110" i="2"/>
  <c r="P110" i="2"/>
  <c r="Q110" i="2"/>
  <c r="O111" i="2"/>
  <c r="P111" i="2"/>
  <c r="Q111" i="2"/>
  <c r="O112" i="2"/>
  <c r="P112" i="2"/>
  <c r="Q112" i="2"/>
  <c r="O113" i="2"/>
  <c r="P113" i="2"/>
  <c r="Q113" i="2"/>
  <c r="O114" i="2"/>
  <c r="P114" i="2"/>
  <c r="Q114" i="2"/>
  <c r="O115" i="2"/>
  <c r="P115" i="2"/>
  <c r="Q115" i="2"/>
  <c r="O116" i="2"/>
  <c r="P116" i="2"/>
  <c r="Q116" i="2"/>
  <c r="O117" i="2"/>
  <c r="P117" i="2"/>
  <c r="Q117" i="2"/>
  <c r="O118" i="2"/>
  <c r="P118" i="2"/>
  <c r="Q118" i="2"/>
  <c r="O119" i="2"/>
  <c r="P119" i="2"/>
  <c r="Q119" i="2"/>
  <c r="O120" i="2"/>
  <c r="P120" i="2"/>
  <c r="Q120" i="2"/>
  <c r="O121" i="2"/>
  <c r="P121" i="2"/>
  <c r="Q121" i="2"/>
  <c r="O122" i="2"/>
  <c r="P122" i="2"/>
  <c r="Q122" i="2"/>
  <c r="O124" i="2"/>
  <c r="P124" i="2"/>
  <c r="Q124" i="2"/>
  <c r="O125" i="2"/>
  <c r="P125" i="2"/>
  <c r="Q125" i="2"/>
  <c r="O126" i="2"/>
  <c r="P126" i="2"/>
  <c r="Q126" i="2"/>
  <c r="O127" i="2"/>
  <c r="P127" i="2"/>
  <c r="Q127" i="2"/>
  <c r="O128" i="2"/>
  <c r="P128" i="2"/>
  <c r="Q128" i="2"/>
  <c r="O129" i="2"/>
  <c r="P129" i="2"/>
  <c r="Q129" i="2"/>
  <c r="O130" i="2"/>
  <c r="P130" i="2"/>
  <c r="Q130" i="2"/>
  <c r="O131" i="2"/>
  <c r="P131" i="2"/>
  <c r="Q131" i="2"/>
  <c r="O132" i="2"/>
  <c r="P132" i="2"/>
  <c r="S132" i="2" s="1"/>
  <c r="Q132" i="2"/>
  <c r="O133" i="2"/>
  <c r="P133" i="2"/>
  <c r="Q133" i="2"/>
  <c r="O134" i="2"/>
  <c r="P134" i="2"/>
  <c r="Q134" i="2"/>
  <c r="O135" i="2"/>
  <c r="P135" i="2"/>
  <c r="Q135" i="2"/>
  <c r="O136" i="2"/>
  <c r="P136" i="2"/>
  <c r="Q136" i="2"/>
  <c r="O137" i="2"/>
  <c r="P137" i="2"/>
  <c r="Q137" i="2"/>
  <c r="O138" i="2"/>
  <c r="P138" i="2"/>
  <c r="Q138" i="2"/>
  <c r="O139" i="2"/>
  <c r="P139" i="2"/>
  <c r="Q139" i="2"/>
  <c r="O140" i="2"/>
  <c r="P140" i="2"/>
  <c r="Q140" i="2"/>
  <c r="O141" i="2"/>
  <c r="P141" i="2"/>
  <c r="Q141" i="2"/>
  <c r="O142" i="2"/>
  <c r="P142" i="2"/>
  <c r="Q142" i="2"/>
  <c r="O143" i="2"/>
  <c r="P143" i="2"/>
  <c r="Q143" i="2"/>
  <c r="O144" i="2"/>
  <c r="P144" i="2"/>
  <c r="Q144" i="2"/>
  <c r="O145" i="2"/>
  <c r="P145" i="2"/>
  <c r="Q145" i="2"/>
  <c r="O146" i="2"/>
  <c r="P146" i="2"/>
  <c r="Q146" i="2"/>
  <c r="O147" i="2"/>
  <c r="P147" i="2"/>
  <c r="Q147" i="2"/>
  <c r="O148" i="2"/>
  <c r="P148" i="2"/>
  <c r="N148" i="2" s="1" a="1"/>
  <c r="N148" i="2" s="1"/>
  <c r="Q148" i="2"/>
  <c r="O149" i="2"/>
  <c r="P149" i="2"/>
  <c r="Q149" i="2"/>
  <c r="O150" i="2"/>
  <c r="P150" i="2"/>
  <c r="Q150" i="2"/>
  <c r="O151" i="2"/>
  <c r="P151" i="2"/>
  <c r="Q151" i="2"/>
  <c r="O152" i="2"/>
  <c r="P152" i="2"/>
  <c r="Q152" i="2"/>
  <c r="O153" i="2"/>
  <c r="P153" i="2"/>
  <c r="Q153" i="2"/>
  <c r="O154" i="2"/>
  <c r="P154" i="2"/>
  <c r="Q154" i="2"/>
  <c r="O155" i="2"/>
  <c r="P155" i="2"/>
  <c r="Q155" i="2"/>
  <c r="O156" i="2"/>
  <c r="P156" i="2"/>
  <c r="Q156" i="2"/>
  <c r="O157" i="2"/>
  <c r="P157" i="2"/>
  <c r="Q157" i="2"/>
  <c r="O158" i="2"/>
  <c r="P158" i="2"/>
  <c r="Q158" i="2"/>
  <c r="O159" i="2"/>
  <c r="P159" i="2"/>
  <c r="Q159" i="2"/>
  <c r="O160" i="2"/>
  <c r="P160" i="2"/>
  <c r="Q160" i="2"/>
  <c r="O161" i="2"/>
  <c r="P161" i="2"/>
  <c r="Q161" i="2"/>
  <c r="O162" i="2"/>
  <c r="P162" i="2"/>
  <c r="Q162" i="2"/>
  <c r="O163" i="2"/>
  <c r="P163" i="2"/>
  <c r="Q163" i="2"/>
  <c r="O164" i="2"/>
  <c r="P164" i="2"/>
  <c r="N164" i="2" s="1" a="1"/>
  <c r="N164" i="2" s="1"/>
  <c r="Q164" i="2"/>
  <c r="O165" i="2"/>
  <c r="P165" i="2"/>
  <c r="Q165" i="2"/>
  <c r="O166" i="2"/>
  <c r="P166" i="2"/>
  <c r="Q166" i="2"/>
  <c r="O167" i="2"/>
  <c r="P167" i="2"/>
  <c r="Q167" i="2"/>
  <c r="O168" i="2"/>
  <c r="P168" i="2"/>
  <c r="Q168" i="2"/>
  <c r="O169" i="2"/>
  <c r="P169" i="2"/>
  <c r="Q169" i="2"/>
  <c r="O170" i="2"/>
  <c r="P170" i="2"/>
  <c r="Q170" i="2"/>
  <c r="O171" i="2"/>
  <c r="P171" i="2"/>
  <c r="Q171" i="2"/>
  <c r="O172" i="2"/>
  <c r="P172" i="2"/>
  <c r="Q172" i="2"/>
  <c r="O173" i="2"/>
  <c r="P173" i="2"/>
  <c r="Q173" i="2"/>
  <c r="O174" i="2"/>
  <c r="P174" i="2"/>
  <c r="Q174" i="2"/>
  <c r="O175" i="2"/>
  <c r="P175" i="2"/>
  <c r="Q175" i="2"/>
  <c r="O176" i="2"/>
  <c r="P176" i="2"/>
  <c r="Q176" i="2"/>
  <c r="O177" i="2"/>
  <c r="P177" i="2"/>
  <c r="Q177" i="2"/>
  <c r="O178" i="2"/>
  <c r="P178" i="2"/>
  <c r="Q178" i="2"/>
  <c r="O179" i="2"/>
  <c r="P179" i="2"/>
  <c r="Q179" i="2"/>
  <c r="O180" i="2"/>
  <c r="P180" i="2"/>
  <c r="S180" i="2" s="1"/>
  <c r="Q180" i="2"/>
  <c r="O181" i="2"/>
  <c r="P181" i="2"/>
  <c r="Q181" i="2"/>
  <c r="O182" i="2"/>
  <c r="P182" i="2"/>
  <c r="Q182" i="2"/>
  <c r="O183" i="2"/>
  <c r="P183" i="2"/>
  <c r="Q183" i="2"/>
  <c r="O184" i="2"/>
  <c r="P184" i="2"/>
  <c r="Q184" i="2"/>
  <c r="O185" i="2"/>
  <c r="P185" i="2"/>
  <c r="Q185" i="2"/>
  <c r="O186" i="2"/>
  <c r="P186" i="2"/>
  <c r="Q186" i="2"/>
  <c r="O187" i="2"/>
  <c r="P187" i="2"/>
  <c r="Q187" i="2"/>
  <c r="O188" i="2"/>
  <c r="P188" i="2"/>
  <c r="Q188" i="2"/>
  <c r="O189" i="2"/>
  <c r="P189" i="2"/>
  <c r="Q189" i="2"/>
  <c r="O190" i="2"/>
  <c r="P190" i="2"/>
  <c r="Q190" i="2"/>
  <c r="O191" i="2"/>
  <c r="P191" i="2"/>
  <c r="Q191" i="2"/>
  <c r="O192" i="2"/>
  <c r="P192" i="2"/>
  <c r="Q192" i="2"/>
  <c r="O193" i="2"/>
  <c r="P193" i="2"/>
  <c r="Q193" i="2"/>
  <c r="O194" i="2"/>
  <c r="P194" i="2"/>
  <c r="Q194" i="2"/>
  <c r="O195" i="2"/>
  <c r="P195" i="2"/>
  <c r="Q195" i="2"/>
  <c r="O196" i="2"/>
  <c r="P196" i="2"/>
  <c r="N196" i="2" s="1" a="1"/>
  <c r="N196" i="2" s="1"/>
  <c r="Q196" i="2"/>
  <c r="O197" i="2"/>
  <c r="P197" i="2"/>
  <c r="Q197" i="2"/>
  <c r="O198" i="2"/>
  <c r="P198" i="2"/>
  <c r="Q198" i="2"/>
  <c r="O199" i="2"/>
  <c r="P199" i="2"/>
  <c r="Q199" i="2"/>
  <c r="O200" i="2"/>
  <c r="P200" i="2"/>
  <c r="Q200" i="2"/>
  <c r="O201" i="2"/>
  <c r="P201" i="2"/>
  <c r="Q201" i="2"/>
  <c r="O202" i="2"/>
  <c r="P202" i="2"/>
  <c r="Q202" i="2"/>
  <c r="O203" i="2"/>
  <c r="P203" i="2"/>
  <c r="Q203" i="2"/>
  <c r="O204" i="2"/>
  <c r="P204" i="2"/>
  <c r="Q204" i="2"/>
  <c r="O205" i="2"/>
  <c r="P205" i="2"/>
  <c r="Q205" i="2"/>
  <c r="O206" i="2"/>
  <c r="P206" i="2"/>
  <c r="Q206" i="2"/>
  <c r="O207" i="2"/>
  <c r="P207" i="2"/>
  <c r="Q207" i="2"/>
  <c r="O208" i="2"/>
  <c r="P208" i="2"/>
  <c r="Q208" i="2"/>
  <c r="O209" i="2"/>
  <c r="P209" i="2"/>
  <c r="Q209" i="2"/>
  <c r="O210" i="2"/>
  <c r="P210" i="2"/>
  <c r="Q210" i="2"/>
  <c r="O211" i="2"/>
  <c r="P211" i="2"/>
  <c r="Q211" i="2"/>
  <c r="O212" i="2"/>
  <c r="P212" i="2"/>
  <c r="N212" i="2" s="1" a="1"/>
  <c r="N212" i="2" s="1"/>
  <c r="Q212" i="2"/>
  <c r="O213" i="2"/>
  <c r="P213" i="2"/>
  <c r="Q213" i="2"/>
  <c r="O214" i="2"/>
  <c r="P214" i="2"/>
  <c r="Q214" i="2"/>
  <c r="O215" i="2"/>
  <c r="P215" i="2"/>
  <c r="Q215" i="2"/>
  <c r="O216" i="2"/>
  <c r="P216" i="2"/>
  <c r="Q216" i="2"/>
  <c r="O217" i="2"/>
  <c r="P217" i="2"/>
  <c r="Q217" i="2"/>
  <c r="O218" i="2"/>
  <c r="P218" i="2"/>
  <c r="Q218" i="2"/>
  <c r="O219" i="2"/>
  <c r="P219" i="2"/>
  <c r="Q219" i="2"/>
  <c r="O220" i="2"/>
  <c r="P220" i="2"/>
  <c r="Q220" i="2"/>
  <c r="O221" i="2"/>
  <c r="P221" i="2"/>
  <c r="Q221" i="2"/>
  <c r="O222" i="2"/>
  <c r="P222" i="2"/>
  <c r="Q222" i="2"/>
  <c r="O223" i="2"/>
  <c r="P223" i="2"/>
  <c r="Q223" i="2"/>
  <c r="O224" i="2"/>
  <c r="P224" i="2"/>
  <c r="Q224" i="2"/>
  <c r="O225" i="2"/>
  <c r="P225" i="2"/>
  <c r="Q225" i="2"/>
  <c r="O226" i="2"/>
  <c r="P226" i="2"/>
  <c r="Q226" i="2"/>
  <c r="O227" i="2"/>
  <c r="P227" i="2"/>
  <c r="Q227" i="2"/>
  <c r="O228" i="2"/>
  <c r="P228" i="2"/>
  <c r="N228" i="2" s="1" a="1"/>
  <c r="N228" i="2" s="1"/>
  <c r="Q228" i="2"/>
  <c r="O229" i="2"/>
  <c r="P229" i="2"/>
  <c r="Q229" i="2"/>
  <c r="O230" i="2"/>
  <c r="P230" i="2"/>
  <c r="Q230" i="2"/>
  <c r="O231" i="2"/>
  <c r="P231" i="2"/>
  <c r="Q231" i="2"/>
  <c r="O232" i="2"/>
  <c r="P232" i="2"/>
  <c r="Q232" i="2"/>
  <c r="O233" i="2"/>
  <c r="P233" i="2"/>
  <c r="Q233" i="2"/>
  <c r="O234" i="2"/>
  <c r="P234" i="2"/>
  <c r="Q234" i="2"/>
  <c r="O235" i="2"/>
  <c r="P235" i="2"/>
  <c r="Q235" i="2"/>
  <c r="O236" i="2"/>
  <c r="P236" i="2"/>
  <c r="Q236" i="2"/>
  <c r="O237" i="2"/>
  <c r="P237" i="2"/>
  <c r="Q237" i="2"/>
  <c r="O238" i="2"/>
  <c r="P238" i="2"/>
  <c r="Q238" i="2"/>
  <c r="N238" i="2" s="1" a="1"/>
  <c r="N238" i="2" s="1"/>
  <c r="O239" i="2"/>
  <c r="P239" i="2"/>
  <c r="Q239" i="2"/>
  <c r="O240" i="2"/>
  <c r="P240" i="2"/>
  <c r="Q240" i="2"/>
  <c r="O241" i="2"/>
  <c r="P241" i="2"/>
  <c r="Q241" i="2"/>
  <c r="O242" i="2"/>
  <c r="P242" i="2"/>
  <c r="Q242" i="2"/>
  <c r="O243" i="2"/>
  <c r="P243" i="2"/>
  <c r="Q243" i="2"/>
  <c r="O244" i="2"/>
  <c r="P244" i="2"/>
  <c r="N244" i="2" s="1" a="1"/>
  <c r="N244" i="2" s="1"/>
  <c r="Q244" i="2"/>
  <c r="O245" i="2"/>
  <c r="P245" i="2"/>
  <c r="Q245" i="2"/>
  <c r="O246" i="2"/>
  <c r="P246" i="2"/>
  <c r="Q246" i="2"/>
  <c r="O247" i="2"/>
  <c r="P247" i="2"/>
  <c r="Q247" i="2"/>
  <c r="O248" i="2"/>
  <c r="P248" i="2"/>
  <c r="Q248" i="2"/>
  <c r="O249" i="2"/>
  <c r="P249" i="2"/>
  <c r="Q249" i="2"/>
  <c r="O250" i="2"/>
  <c r="P250" i="2"/>
  <c r="Q250" i="2"/>
  <c r="O251" i="2"/>
  <c r="P251" i="2"/>
  <c r="Q251" i="2"/>
  <c r="O252" i="2"/>
  <c r="P252" i="2"/>
  <c r="Q252" i="2"/>
  <c r="O253" i="2"/>
  <c r="P253" i="2"/>
  <c r="Q253" i="2"/>
  <c r="O254" i="2"/>
  <c r="P254" i="2"/>
  <c r="Q254" i="2"/>
  <c r="O255" i="2"/>
  <c r="P255" i="2"/>
  <c r="Q255" i="2"/>
  <c r="O256" i="2"/>
  <c r="P256" i="2"/>
  <c r="Q256" i="2"/>
  <c r="O257" i="2"/>
  <c r="P257" i="2"/>
  <c r="Q257" i="2"/>
  <c r="O258" i="2"/>
  <c r="P258" i="2"/>
  <c r="Q258" i="2"/>
  <c r="O259" i="2"/>
  <c r="P259" i="2"/>
  <c r="Q259" i="2"/>
  <c r="O260" i="2"/>
  <c r="P260" i="2"/>
  <c r="N260" i="2" s="1" a="1"/>
  <c r="N260" i="2" s="1"/>
  <c r="Q260" i="2"/>
  <c r="O261" i="2"/>
  <c r="P261" i="2"/>
  <c r="Q261" i="2"/>
  <c r="O262" i="2"/>
  <c r="P262" i="2"/>
  <c r="Q262" i="2"/>
  <c r="O263" i="2"/>
  <c r="P263" i="2"/>
  <c r="Q263" i="2"/>
  <c r="O264" i="2"/>
  <c r="P264" i="2"/>
  <c r="Q264" i="2"/>
  <c r="O265" i="2"/>
  <c r="P265" i="2"/>
  <c r="Q265" i="2"/>
  <c r="O266" i="2"/>
  <c r="P266" i="2"/>
  <c r="Q266" i="2"/>
  <c r="O267" i="2"/>
  <c r="P267" i="2"/>
  <c r="Q267" i="2"/>
  <c r="O268" i="2"/>
  <c r="P268" i="2"/>
  <c r="Q268" i="2"/>
  <c r="O269" i="2"/>
  <c r="P269" i="2"/>
  <c r="Q269" i="2"/>
  <c r="O270" i="2"/>
  <c r="P270" i="2"/>
  <c r="Q270" i="2"/>
  <c r="S270" i="2" s="1"/>
  <c r="O271" i="2"/>
  <c r="P271" i="2"/>
  <c r="Q271" i="2"/>
  <c r="O272" i="2"/>
  <c r="P272" i="2"/>
  <c r="Q272" i="2"/>
  <c r="O273" i="2"/>
  <c r="P273" i="2"/>
  <c r="Q273" i="2"/>
  <c r="O274" i="2"/>
  <c r="P274" i="2"/>
  <c r="Q274" i="2"/>
  <c r="O275" i="2"/>
  <c r="P275" i="2"/>
  <c r="Q275" i="2"/>
  <c r="O276" i="2"/>
  <c r="P276" i="2"/>
  <c r="Q276" i="2"/>
  <c r="O277" i="2"/>
  <c r="P277" i="2"/>
  <c r="Q277" i="2"/>
  <c r="O278" i="2"/>
  <c r="P278" i="2"/>
  <c r="Q278" i="2"/>
  <c r="O279" i="2"/>
  <c r="P279" i="2"/>
  <c r="Q279" i="2"/>
  <c r="O280" i="2"/>
  <c r="P280" i="2"/>
  <c r="Q280" i="2"/>
  <c r="O281" i="2"/>
  <c r="P281" i="2"/>
  <c r="Q281" i="2"/>
  <c r="O282" i="2"/>
  <c r="P282" i="2"/>
  <c r="Q282" i="2"/>
  <c r="O283" i="2"/>
  <c r="P283" i="2"/>
  <c r="Q283" i="2"/>
  <c r="O284" i="2"/>
  <c r="P284" i="2"/>
  <c r="Q284" i="2"/>
  <c r="O285" i="2"/>
  <c r="P285" i="2"/>
  <c r="Q285" i="2"/>
  <c r="O286" i="2"/>
  <c r="P286" i="2"/>
  <c r="Q286" i="2"/>
  <c r="O287" i="2"/>
  <c r="P287" i="2"/>
  <c r="Q287" i="2"/>
  <c r="O288" i="2"/>
  <c r="P288" i="2"/>
  <c r="Q288" i="2"/>
  <c r="O289" i="2"/>
  <c r="P289" i="2"/>
  <c r="Q289" i="2"/>
  <c r="O290" i="2"/>
  <c r="P290" i="2"/>
  <c r="Q290" i="2"/>
  <c r="O291" i="2"/>
  <c r="P291" i="2"/>
  <c r="Q291" i="2"/>
  <c r="O292" i="2"/>
  <c r="P292" i="2"/>
  <c r="S292" i="2" s="1"/>
  <c r="Q292" i="2"/>
  <c r="O293" i="2"/>
  <c r="P293" i="2"/>
  <c r="Q293" i="2"/>
  <c r="O294" i="2"/>
  <c r="P294" i="2"/>
  <c r="Q294" i="2"/>
  <c r="O295" i="2"/>
  <c r="P295" i="2"/>
  <c r="Q295" i="2"/>
  <c r="O296" i="2"/>
  <c r="P296" i="2"/>
  <c r="Q296" i="2"/>
  <c r="O297" i="2"/>
  <c r="P297" i="2"/>
  <c r="Q297" i="2"/>
  <c r="O298" i="2"/>
  <c r="P298" i="2"/>
  <c r="Q298" i="2"/>
  <c r="O299" i="2"/>
  <c r="P299" i="2"/>
  <c r="Q299" i="2"/>
  <c r="O300" i="2"/>
  <c r="P300" i="2"/>
  <c r="Q300" i="2"/>
  <c r="O301" i="2"/>
  <c r="P301" i="2"/>
  <c r="Q301" i="2"/>
  <c r="O302" i="2"/>
  <c r="P302" i="2"/>
  <c r="Q302" i="2"/>
  <c r="O303" i="2"/>
  <c r="P303" i="2"/>
  <c r="Q303" i="2"/>
  <c r="O304" i="2"/>
  <c r="P304" i="2"/>
  <c r="Q304" i="2"/>
  <c r="O305" i="2"/>
  <c r="P305" i="2"/>
  <c r="Q305" i="2"/>
  <c r="O306" i="2"/>
  <c r="P306" i="2"/>
  <c r="Q306" i="2"/>
  <c r="O307" i="2"/>
  <c r="P307" i="2"/>
  <c r="Q307" i="2"/>
  <c r="O308" i="2"/>
  <c r="P308" i="2"/>
  <c r="N308" i="2" s="1" a="1"/>
  <c r="N308" i="2" s="1"/>
  <c r="Q308" i="2"/>
  <c r="O309" i="2"/>
  <c r="P309" i="2"/>
  <c r="Q309" i="2"/>
  <c r="O310" i="2"/>
  <c r="P310" i="2"/>
  <c r="Q310" i="2"/>
  <c r="O311" i="2"/>
  <c r="P311" i="2"/>
  <c r="Q311" i="2"/>
  <c r="O312" i="2"/>
  <c r="P312" i="2"/>
  <c r="Q312" i="2"/>
  <c r="O313" i="2"/>
  <c r="O314" i="2"/>
  <c r="P314" i="2"/>
  <c r="Q314" i="2"/>
  <c r="O315" i="2"/>
  <c r="P315" i="2"/>
  <c r="Q315" i="2"/>
  <c r="O316" i="2"/>
  <c r="P316" i="2"/>
  <c r="Q316" i="2"/>
  <c r="O317" i="2"/>
  <c r="P317" i="2"/>
  <c r="Q317" i="2"/>
  <c r="O318" i="2"/>
  <c r="P318" i="2"/>
  <c r="Q318" i="2"/>
  <c r="O319" i="2"/>
  <c r="P319" i="2"/>
  <c r="Q319" i="2"/>
  <c r="O320" i="2"/>
  <c r="P320" i="2"/>
  <c r="Q320" i="2"/>
  <c r="O321" i="2"/>
  <c r="P321" i="2"/>
  <c r="Q321" i="2"/>
  <c r="O322" i="2"/>
  <c r="P322" i="2"/>
  <c r="Q322" i="2"/>
  <c r="O323" i="2"/>
  <c r="P323" i="2"/>
  <c r="Q323" i="2"/>
  <c r="O324" i="2"/>
  <c r="P324" i="2"/>
  <c r="Q324" i="2"/>
  <c r="O325" i="2"/>
  <c r="P325" i="2"/>
  <c r="Q325" i="2"/>
  <c r="O326" i="2"/>
  <c r="P326" i="2"/>
  <c r="Q326" i="2"/>
  <c r="O327" i="2"/>
  <c r="P327" i="2"/>
  <c r="Q327" i="2"/>
  <c r="O328" i="2"/>
  <c r="P328" i="2"/>
  <c r="Q328" i="2"/>
  <c r="O329" i="2"/>
  <c r="P329" i="2"/>
  <c r="Q329" i="2"/>
  <c r="O330" i="2"/>
  <c r="P330" i="2"/>
  <c r="Q330" i="2"/>
  <c r="O331" i="2"/>
  <c r="P331" i="2"/>
  <c r="Q331" i="2"/>
  <c r="O332" i="2"/>
  <c r="P332" i="2"/>
  <c r="Q332" i="2"/>
  <c r="O333" i="2"/>
  <c r="P333" i="2"/>
  <c r="Q333" i="2"/>
  <c r="O334" i="2"/>
  <c r="P334" i="2"/>
  <c r="Q334" i="2"/>
  <c r="O335" i="2"/>
  <c r="P335" i="2"/>
  <c r="Q335" i="2"/>
  <c r="O336" i="2"/>
  <c r="P336" i="2"/>
  <c r="Q336" i="2"/>
  <c r="O338" i="2"/>
  <c r="P338" i="2"/>
  <c r="Q338" i="2"/>
  <c r="O339" i="2"/>
  <c r="P339" i="2"/>
  <c r="Q339" i="2"/>
  <c r="O340" i="2"/>
  <c r="P340" i="2"/>
  <c r="Q340" i="2"/>
  <c r="O341" i="2"/>
  <c r="P341" i="2"/>
  <c r="Q341" i="2"/>
  <c r="O342" i="2"/>
  <c r="P342" i="2"/>
  <c r="Q342" i="2"/>
  <c r="O343" i="2"/>
  <c r="P343" i="2"/>
  <c r="Q343" i="2"/>
  <c r="O344" i="2"/>
  <c r="P344" i="2"/>
  <c r="Q344" i="2"/>
  <c r="O345" i="2"/>
  <c r="P345" i="2"/>
  <c r="Q345" i="2"/>
  <c r="O346" i="2"/>
  <c r="P346" i="2"/>
  <c r="Q346" i="2"/>
  <c r="O347" i="2"/>
  <c r="P347" i="2"/>
  <c r="Q347" i="2"/>
  <c r="O348" i="2"/>
  <c r="P348" i="2"/>
  <c r="Q348" i="2"/>
  <c r="O349" i="2"/>
  <c r="P349" i="2"/>
  <c r="Q349" i="2"/>
  <c r="O350" i="2"/>
  <c r="P350" i="2"/>
  <c r="Q350" i="2"/>
  <c r="O351" i="2"/>
  <c r="P351" i="2"/>
  <c r="Q351" i="2"/>
  <c r="O352" i="2"/>
  <c r="P352" i="2"/>
  <c r="Q352" i="2"/>
  <c r="O353" i="2"/>
  <c r="P353" i="2"/>
  <c r="Q353" i="2"/>
  <c r="O354" i="2"/>
  <c r="P354" i="2"/>
  <c r="Q354" i="2"/>
  <c r="O355" i="2"/>
  <c r="P355" i="2"/>
  <c r="Q355" i="2"/>
  <c r="O356" i="2"/>
  <c r="P356" i="2"/>
  <c r="Q356" i="2"/>
  <c r="O357" i="2"/>
  <c r="P357" i="2"/>
  <c r="Q357" i="2"/>
  <c r="O358" i="2"/>
  <c r="P358" i="2"/>
  <c r="Q358" i="2"/>
  <c r="O359" i="2"/>
  <c r="P359" i="2"/>
  <c r="Q359" i="2"/>
  <c r="O360" i="2"/>
  <c r="P360" i="2"/>
  <c r="Q360" i="2"/>
  <c r="O361" i="2"/>
  <c r="P361" i="2"/>
  <c r="Q361" i="2"/>
  <c r="O362" i="2"/>
  <c r="P362" i="2"/>
  <c r="Q362" i="2"/>
  <c r="O363" i="2"/>
  <c r="P363" i="2"/>
  <c r="Q363" i="2"/>
  <c r="O364" i="2"/>
  <c r="P364" i="2"/>
  <c r="Q364" i="2"/>
  <c r="O365" i="2"/>
  <c r="P365" i="2"/>
  <c r="Q365" i="2"/>
  <c r="O366" i="2"/>
  <c r="P366" i="2"/>
  <c r="Q366" i="2"/>
  <c r="O367" i="2"/>
  <c r="P367" i="2"/>
  <c r="Q367" i="2"/>
  <c r="O368" i="2"/>
  <c r="P368" i="2"/>
  <c r="Q368" i="2"/>
  <c r="O369" i="2"/>
  <c r="P369" i="2"/>
  <c r="Q369" i="2"/>
  <c r="O370" i="2"/>
  <c r="P370" i="2"/>
  <c r="Q370" i="2"/>
  <c r="O371" i="2"/>
  <c r="P371" i="2"/>
  <c r="Q371" i="2"/>
  <c r="S371" i="2" s="1"/>
  <c r="O372" i="2"/>
  <c r="P372" i="2"/>
  <c r="Q372" i="2"/>
  <c r="O373" i="2"/>
  <c r="P373" i="2"/>
  <c r="Q373" i="2"/>
  <c r="O374" i="2"/>
  <c r="P374" i="2"/>
  <c r="Q374" i="2"/>
  <c r="O375" i="2"/>
  <c r="P375" i="2"/>
  <c r="Q375" i="2"/>
  <c r="O376" i="2"/>
  <c r="P376" i="2"/>
  <c r="Q376" i="2"/>
  <c r="O377" i="2"/>
  <c r="P377" i="2"/>
  <c r="Q377" i="2"/>
  <c r="O378" i="2"/>
  <c r="P378" i="2"/>
  <c r="Q378" i="2"/>
  <c r="O379" i="2"/>
  <c r="P379" i="2"/>
  <c r="S379" i="2" s="1"/>
  <c r="Q379" i="2"/>
  <c r="O380" i="2"/>
  <c r="P380" i="2"/>
  <c r="Q380" i="2"/>
  <c r="O381" i="2"/>
  <c r="P381" i="2"/>
  <c r="Q381" i="2"/>
  <c r="O382" i="2"/>
  <c r="P382" i="2"/>
  <c r="Q382" i="2"/>
  <c r="O383" i="2"/>
  <c r="P383" i="2"/>
  <c r="Q383" i="2"/>
  <c r="O384" i="2"/>
  <c r="P384" i="2"/>
  <c r="Q384" i="2"/>
  <c r="O385" i="2"/>
  <c r="P385" i="2"/>
  <c r="Q385" i="2"/>
  <c r="O386" i="2"/>
  <c r="P386" i="2"/>
  <c r="Q386" i="2"/>
  <c r="O387" i="2"/>
  <c r="P387" i="2"/>
  <c r="Q387" i="2"/>
  <c r="O388" i="2"/>
  <c r="P388" i="2"/>
  <c r="Q388" i="2"/>
  <c r="O389" i="2"/>
  <c r="P389" i="2"/>
  <c r="Q389" i="2"/>
  <c r="S389" i="2" s="1"/>
  <c r="O390" i="2"/>
  <c r="P390" i="2"/>
  <c r="Q390" i="2"/>
  <c r="O391" i="2"/>
  <c r="P391" i="2"/>
  <c r="Q391" i="2"/>
  <c r="O392" i="2"/>
  <c r="P392" i="2"/>
  <c r="Q392" i="2"/>
  <c r="O393" i="2"/>
  <c r="P393" i="2"/>
  <c r="Q393" i="2"/>
  <c r="O394" i="2"/>
  <c r="P394" i="2"/>
  <c r="Q394" i="2"/>
  <c r="O395" i="2"/>
  <c r="P395" i="2"/>
  <c r="N395" i="2" s="1" a="1"/>
  <c r="N395" i="2" s="1"/>
  <c r="Q395" i="2"/>
  <c r="O396" i="2"/>
  <c r="P396" i="2"/>
  <c r="Q396" i="2"/>
  <c r="O397" i="2"/>
  <c r="P397" i="2"/>
  <c r="Q397" i="2"/>
  <c r="O398" i="2"/>
  <c r="P398" i="2"/>
  <c r="Q398" i="2"/>
  <c r="O399" i="2"/>
  <c r="P399" i="2"/>
  <c r="Q399" i="2"/>
  <c r="O400" i="2"/>
  <c r="P400" i="2"/>
  <c r="Q400" i="2"/>
  <c r="O401" i="2"/>
  <c r="P401" i="2"/>
  <c r="Q401" i="2"/>
  <c r="O402" i="2"/>
  <c r="P402" i="2"/>
  <c r="Q402" i="2"/>
  <c r="O403" i="2"/>
  <c r="P403" i="2"/>
  <c r="Q403" i="2"/>
  <c r="O404" i="2"/>
  <c r="P404" i="2"/>
  <c r="Q404" i="2"/>
  <c r="O405" i="2"/>
  <c r="P405" i="2"/>
  <c r="Q405" i="2"/>
  <c r="O406" i="2"/>
  <c r="P406" i="2"/>
  <c r="Q406" i="2"/>
  <c r="O407" i="2"/>
  <c r="P407" i="2"/>
  <c r="Q407" i="2"/>
  <c r="O408" i="2"/>
  <c r="P408" i="2"/>
  <c r="Q408" i="2"/>
  <c r="O409" i="2"/>
  <c r="P409" i="2"/>
  <c r="Q409" i="2"/>
  <c r="O410" i="2"/>
  <c r="P410" i="2"/>
  <c r="Q410" i="2"/>
  <c r="O411" i="2"/>
  <c r="P411" i="2"/>
  <c r="N411" i="2" s="1" a="1"/>
  <c r="N411" i="2" s="1"/>
  <c r="Q411" i="2"/>
  <c r="O412" i="2"/>
  <c r="P412" i="2"/>
  <c r="Q412" i="2"/>
  <c r="O413" i="2"/>
  <c r="P413" i="2"/>
  <c r="Q413" i="2"/>
  <c r="O414" i="2"/>
  <c r="P414" i="2"/>
  <c r="Q414" i="2"/>
  <c r="O415" i="2"/>
  <c r="P415" i="2"/>
  <c r="Q415" i="2"/>
  <c r="O416" i="2"/>
  <c r="P416" i="2"/>
  <c r="Q416" i="2"/>
  <c r="O417" i="2"/>
  <c r="P417" i="2"/>
  <c r="Q417" i="2"/>
  <c r="O418" i="2"/>
  <c r="P418" i="2"/>
  <c r="Q418" i="2"/>
  <c r="O419" i="2"/>
  <c r="P419" i="2"/>
  <c r="Q419" i="2"/>
  <c r="O420" i="2"/>
  <c r="P420" i="2"/>
  <c r="Q420" i="2"/>
  <c r="O421" i="2"/>
  <c r="P421" i="2"/>
  <c r="Q421" i="2"/>
  <c r="S421" i="2" s="1"/>
  <c r="O422" i="2"/>
  <c r="P422" i="2"/>
  <c r="Q422" i="2"/>
  <c r="O423" i="2"/>
  <c r="P423" i="2"/>
  <c r="Q423" i="2"/>
  <c r="O424" i="2"/>
  <c r="P424" i="2"/>
  <c r="Q424" i="2"/>
  <c r="O425" i="2"/>
  <c r="P425" i="2"/>
  <c r="Q425" i="2"/>
  <c r="O426" i="2"/>
  <c r="P426" i="2"/>
  <c r="Q426" i="2"/>
  <c r="O427" i="2"/>
  <c r="P427" i="2"/>
  <c r="N427" i="2" s="1" a="1"/>
  <c r="N427" i="2" s="1"/>
  <c r="Q427" i="2"/>
  <c r="O428" i="2"/>
  <c r="P428" i="2"/>
  <c r="Q428" i="2"/>
  <c r="O429" i="2"/>
  <c r="P429" i="2"/>
  <c r="Q429" i="2"/>
  <c r="O430" i="2"/>
  <c r="P430" i="2"/>
  <c r="Q430" i="2"/>
  <c r="O431" i="2"/>
  <c r="P431" i="2"/>
  <c r="Q431" i="2"/>
  <c r="O432" i="2"/>
  <c r="P432" i="2"/>
  <c r="Q432" i="2"/>
  <c r="O433" i="2"/>
  <c r="P433" i="2"/>
  <c r="Q433" i="2"/>
  <c r="O434" i="2"/>
  <c r="P434" i="2"/>
  <c r="Q434" i="2"/>
  <c r="O435" i="2"/>
  <c r="P435" i="2"/>
  <c r="Q435" i="2"/>
  <c r="O436" i="2"/>
  <c r="P436" i="2"/>
  <c r="Q436" i="2"/>
  <c r="O437" i="2"/>
  <c r="P437" i="2"/>
  <c r="Q437" i="2"/>
  <c r="O438" i="2"/>
  <c r="P438" i="2"/>
  <c r="Q438" i="2"/>
  <c r="O439" i="2"/>
  <c r="P439" i="2"/>
  <c r="Q439" i="2"/>
  <c r="O440" i="2"/>
  <c r="P440" i="2"/>
  <c r="Q440" i="2"/>
  <c r="O441" i="2"/>
  <c r="P441" i="2"/>
  <c r="Q441" i="2"/>
  <c r="O442" i="2"/>
  <c r="P442" i="2"/>
  <c r="Q442" i="2"/>
  <c r="O443" i="2"/>
  <c r="P443" i="2"/>
  <c r="Q443" i="2"/>
  <c r="O444" i="2"/>
  <c r="P444" i="2"/>
  <c r="Q444" i="2"/>
  <c r="O445" i="2"/>
  <c r="P445" i="2"/>
  <c r="Q445" i="2"/>
  <c r="O446" i="2"/>
  <c r="P446" i="2"/>
  <c r="Q446" i="2"/>
  <c r="O447" i="2"/>
  <c r="P447" i="2"/>
  <c r="Q447" i="2"/>
  <c r="O448" i="2"/>
  <c r="P448" i="2"/>
  <c r="Q448" i="2"/>
  <c r="O449" i="2"/>
  <c r="P449" i="2"/>
  <c r="Q449" i="2"/>
  <c r="O450" i="2"/>
  <c r="P450" i="2"/>
  <c r="Q450" i="2"/>
  <c r="O451" i="2"/>
  <c r="P451" i="2"/>
  <c r="Q451" i="2"/>
  <c r="O452" i="2"/>
  <c r="P452" i="2"/>
  <c r="Q452" i="2"/>
  <c r="O453" i="2"/>
  <c r="P453" i="2"/>
  <c r="Q453" i="2"/>
  <c r="O454" i="2"/>
  <c r="P454" i="2"/>
  <c r="Q454" i="2"/>
  <c r="O455" i="2"/>
  <c r="P455" i="2"/>
  <c r="Q455" i="2"/>
  <c r="O456" i="2"/>
  <c r="P456" i="2"/>
  <c r="Q456" i="2"/>
  <c r="O457" i="2"/>
  <c r="P457" i="2"/>
  <c r="Q457" i="2"/>
  <c r="O458" i="2"/>
  <c r="P458" i="2"/>
  <c r="Q458" i="2"/>
  <c r="O459" i="2"/>
  <c r="P459" i="2"/>
  <c r="Q459" i="2"/>
  <c r="O460" i="2"/>
  <c r="P460" i="2"/>
  <c r="Q460" i="2"/>
  <c r="O461" i="2"/>
  <c r="P461" i="2"/>
  <c r="Q461" i="2"/>
  <c r="O462" i="2"/>
  <c r="P462" i="2"/>
  <c r="Q462" i="2"/>
  <c r="O463" i="2"/>
  <c r="P463" i="2"/>
  <c r="Q463" i="2"/>
  <c r="O464" i="2"/>
  <c r="P464" i="2"/>
  <c r="Q464" i="2"/>
  <c r="O465" i="2"/>
  <c r="P465" i="2"/>
  <c r="Q465" i="2"/>
  <c r="O466" i="2"/>
  <c r="P466" i="2"/>
  <c r="Q466" i="2"/>
  <c r="O467" i="2"/>
  <c r="P467" i="2"/>
  <c r="Q467" i="2"/>
  <c r="O468" i="2"/>
  <c r="P468" i="2"/>
  <c r="Q468" i="2"/>
  <c r="O469" i="2"/>
  <c r="P469" i="2"/>
  <c r="Q469" i="2"/>
  <c r="O470" i="2"/>
  <c r="P470" i="2"/>
  <c r="Q470" i="2"/>
  <c r="O471" i="2"/>
  <c r="P471" i="2"/>
  <c r="Q471" i="2"/>
  <c r="O472" i="2"/>
  <c r="P472" i="2"/>
  <c r="Q472" i="2"/>
  <c r="O473" i="2"/>
  <c r="P473" i="2"/>
  <c r="Q473" i="2"/>
  <c r="O474" i="2"/>
  <c r="P474" i="2"/>
  <c r="Q474" i="2"/>
  <c r="O475" i="2"/>
  <c r="P475" i="2"/>
  <c r="N475" i="2" s="1" a="1"/>
  <c r="N475" i="2" s="1"/>
  <c r="Q475" i="2"/>
  <c r="O476" i="2"/>
  <c r="P476" i="2"/>
  <c r="Q476" i="2"/>
  <c r="O477" i="2"/>
  <c r="P477" i="2"/>
  <c r="Q477" i="2"/>
  <c r="O478" i="2"/>
  <c r="P478" i="2"/>
  <c r="Q478" i="2"/>
  <c r="O479" i="2"/>
  <c r="P479" i="2"/>
  <c r="Q479" i="2"/>
  <c r="O480" i="2"/>
  <c r="P480" i="2"/>
  <c r="Q480" i="2"/>
  <c r="O481" i="2"/>
  <c r="P481" i="2"/>
  <c r="Q481" i="2"/>
  <c r="O482" i="2"/>
  <c r="P482" i="2"/>
  <c r="Q482" i="2"/>
  <c r="O483" i="2"/>
  <c r="P483" i="2"/>
  <c r="Q483" i="2"/>
  <c r="O484" i="2"/>
  <c r="P484" i="2"/>
  <c r="Q484" i="2"/>
  <c r="O487" i="2"/>
  <c r="P487" i="2"/>
  <c r="Q487" i="2"/>
  <c r="O488" i="2"/>
  <c r="P488" i="2"/>
  <c r="Q488" i="2"/>
  <c r="O489" i="2"/>
  <c r="P489" i="2"/>
  <c r="Q489" i="2"/>
  <c r="O490" i="2"/>
  <c r="P490" i="2"/>
  <c r="Q490" i="2"/>
  <c r="O491" i="2"/>
  <c r="P491" i="2"/>
  <c r="Q491" i="2"/>
  <c r="O492" i="2"/>
  <c r="P492" i="2"/>
  <c r="Q492" i="2"/>
  <c r="O493" i="2"/>
  <c r="P493" i="2"/>
  <c r="Q493" i="2"/>
  <c r="O494" i="2"/>
  <c r="P494" i="2"/>
  <c r="Q494" i="2"/>
  <c r="O495" i="2"/>
  <c r="P495" i="2"/>
  <c r="Q495" i="2"/>
  <c r="O496" i="2"/>
  <c r="P496" i="2"/>
  <c r="Q496" i="2"/>
  <c r="O497" i="2"/>
  <c r="P497" i="2"/>
  <c r="Q497" i="2"/>
  <c r="O498" i="2"/>
  <c r="P498" i="2"/>
  <c r="Q498" i="2"/>
  <c r="O499" i="2"/>
  <c r="P499" i="2"/>
  <c r="Q499" i="2"/>
  <c r="O500" i="2"/>
  <c r="P500" i="2"/>
  <c r="Q500" i="2"/>
  <c r="O501" i="2"/>
  <c r="P501" i="2"/>
  <c r="Q501" i="2"/>
  <c r="O502" i="2"/>
  <c r="P502" i="2"/>
  <c r="Q502" i="2"/>
  <c r="O503" i="2"/>
  <c r="P503" i="2"/>
  <c r="Q503" i="2"/>
  <c r="O504" i="2"/>
  <c r="P504" i="2"/>
  <c r="Q504" i="2"/>
  <c r="O505" i="2"/>
  <c r="P505" i="2"/>
  <c r="Q505" i="2"/>
  <c r="O506" i="2"/>
  <c r="P506" i="2"/>
  <c r="Q506" i="2"/>
  <c r="O507" i="2"/>
  <c r="P507" i="2"/>
  <c r="Q507" i="2"/>
  <c r="O508" i="2"/>
  <c r="P508" i="2"/>
  <c r="Q508" i="2"/>
  <c r="O509" i="2"/>
  <c r="P509" i="2"/>
  <c r="S509" i="2" s="1"/>
  <c r="Q509" i="2"/>
  <c r="O510" i="2"/>
  <c r="P510" i="2"/>
  <c r="Q510" i="2"/>
  <c r="O511" i="2"/>
  <c r="P511" i="2"/>
  <c r="Q511" i="2"/>
  <c r="O512" i="2"/>
  <c r="P512" i="2"/>
  <c r="Q512" i="2"/>
  <c r="O513" i="2"/>
  <c r="P513" i="2"/>
  <c r="Q513" i="2"/>
  <c r="O514" i="2"/>
  <c r="P514" i="2"/>
  <c r="Q514" i="2"/>
  <c r="O515" i="2"/>
  <c r="P515" i="2"/>
  <c r="Q515" i="2"/>
  <c r="O516" i="2"/>
  <c r="P516" i="2"/>
  <c r="Q516" i="2"/>
  <c r="O517" i="2"/>
  <c r="P517" i="2"/>
  <c r="Q517" i="2"/>
  <c r="O518" i="2"/>
  <c r="P518" i="2"/>
  <c r="Q518" i="2"/>
  <c r="O519" i="2"/>
  <c r="P519" i="2"/>
  <c r="Q519" i="2"/>
  <c r="O520" i="2"/>
  <c r="P520" i="2"/>
  <c r="Q520" i="2"/>
  <c r="O521" i="2"/>
  <c r="P521" i="2"/>
  <c r="Q521" i="2"/>
  <c r="O522" i="2"/>
  <c r="P522" i="2"/>
  <c r="Q522" i="2"/>
  <c r="O523" i="2"/>
  <c r="P523" i="2"/>
  <c r="Q523" i="2"/>
  <c r="O524" i="2"/>
  <c r="P524" i="2"/>
  <c r="Q524" i="2"/>
  <c r="O525" i="2"/>
  <c r="P525" i="2"/>
  <c r="Q525" i="2"/>
  <c r="O526" i="2"/>
  <c r="P526" i="2"/>
  <c r="Q526" i="2"/>
  <c r="O527" i="2"/>
  <c r="P527" i="2"/>
  <c r="Q527" i="2"/>
  <c r="O528" i="2"/>
  <c r="P528" i="2"/>
  <c r="Q528" i="2"/>
  <c r="O529" i="2"/>
  <c r="P529" i="2"/>
  <c r="Q529" i="2"/>
  <c r="O530" i="2"/>
  <c r="P530" i="2"/>
  <c r="Q530" i="2"/>
  <c r="O531" i="2"/>
  <c r="P531" i="2"/>
  <c r="Q531" i="2"/>
  <c r="O532" i="2"/>
  <c r="P532" i="2"/>
  <c r="Q532" i="2"/>
  <c r="O533" i="2"/>
  <c r="P533" i="2"/>
  <c r="Q533" i="2"/>
  <c r="O534" i="2"/>
  <c r="P534" i="2"/>
  <c r="Q534" i="2"/>
  <c r="O535" i="2"/>
  <c r="P535" i="2"/>
  <c r="Q535" i="2"/>
  <c r="O536" i="2"/>
  <c r="P536" i="2"/>
  <c r="Q536" i="2"/>
  <c r="O537" i="2"/>
  <c r="P537" i="2"/>
  <c r="Q537" i="2"/>
  <c r="O538" i="2"/>
  <c r="P538" i="2"/>
  <c r="Q538" i="2"/>
  <c r="O539" i="2"/>
  <c r="P539" i="2"/>
  <c r="Q539" i="2"/>
  <c r="O540" i="2"/>
  <c r="P540" i="2"/>
  <c r="Q540" i="2"/>
  <c r="O541" i="2"/>
  <c r="P541" i="2"/>
  <c r="N541" i="2" s="1" a="1"/>
  <c r="N541" i="2" s="1"/>
  <c r="Q541" i="2"/>
  <c r="O542" i="2"/>
  <c r="P542" i="2"/>
  <c r="Q542" i="2"/>
  <c r="O543" i="2"/>
  <c r="P543" i="2"/>
  <c r="Q543" i="2"/>
  <c r="O544" i="2"/>
  <c r="P544" i="2"/>
  <c r="Q544" i="2"/>
  <c r="O545" i="2"/>
  <c r="P545" i="2"/>
  <c r="Q545" i="2"/>
  <c r="O546" i="2"/>
  <c r="P546" i="2"/>
  <c r="Q546" i="2"/>
  <c r="O547" i="2"/>
  <c r="P547" i="2"/>
  <c r="Q547" i="2"/>
  <c r="O548" i="2"/>
  <c r="P548" i="2"/>
  <c r="Q548" i="2"/>
  <c r="O549" i="2"/>
  <c r="P549" i="2"/>
  <c r="Q549" i="2"/>
  <c r="O550" i="2"/>
  <c r="P550" i="2"/>
  <c r="Q550" i="2"/>
  <c r="O551" i="2"/>
  <c r="P551" i="2"/>
  <c r="Q551" i="2"/>
  <c r="O552" i="2"/>
  <c r="P552" i="2"/>
  <c r="Q552" i="2"/>
  <c r="O553" i="2"/>
  <c r="P553" i="2"/>
  <c r="Q553" i="2"/>
  <c r="O554" i="2"/>
  <c r="P554" i="2"/>
  <c r="Q554" i="2"/>
  <c r="O555" i="2"/>
  <c r="P555" i="2"/>
  <c r="Q555" i="2"/>
  <c r="O556" i="2"/>
  <c r="P556" i="2"/>
  <c r="Q556" i="2"/>
  <c r="O557" i="2"/>
  <c r="P557" i="2"/>
  <c r="Q557" i="2"/>
  <c r="O558" i="2"/>
  <c r="P558" i="2"/>
  <c r="Q558" i="2"/>
  <c r="O559" i="2"/>
  <c r="P559" i="2"/>
  <c r="Q559" i="2"/>
  <c r="O560" i="2"/>
  <c r="P560" i="2"/>
  <c r="Q560" i="2"/>
  <c r="O561" i="2"/>
  <c r="P561" i="2"/>
  <c r="Q561" i="2"/>
  <c r="O562" i="2"/>
  <c r="P562" i="2"/>
  <c r="Q562" i="2"/>
  <c r="O563" i="2"/>
  <c r="P563" i="2"/>
  <c r="Q563" i="2"/>
  <c r="O564" i="2"/>
  <c r="P564" i="2"/>
  <c r="Q564" i="2"/>
  <c r="O565" i="2"/>
  <c r="P565" i="2"/>
  <c r="Q565" i="2"/>
  <c r="O566" i="2"/>
  <c r="P566" i="2"/>
  <c r="Q566" i="2"/>
  <c r="O567" i="2"/>
  <c r="P567" i="2"/>
  <c r="Q567" i="2"/>
  <c r="O568" i="2"/>
  <c r="P568" i="2"/>
  <c r="Q568" i="2"/>
  <c r="O569" i="2"/>
  <c r="P569" i="2"/>
  <c r="Q569" i="2"/>
  <c r="O570" i="2"/>
  <c r="P570" i="2"/>
  <c r="Q570" i="2"/>
  <c r="O571" i="2"/>
  <c r="P571" i="2"/>
  <c r="Q571" i="2"/>
  <c r="O572" i="2"/>
  <c r="P572" i="2"/>
  <c r="Q572" i="2"/>
  <c r="O573" i="2"/>
  <c r="P573" i="2"/>
  <c r="Q573" i="2"/>
  <c r="O574" i="2"/>
  <c r="P574" i="2"/>
  <c r="Q574" i="2"/>
  <c r="O575" i="2"/>
  <c r="P575" i="2"/>
  <c r="Q575" i="2"/>
  <c r="O576" i="2"/>
  <c r="P576" i="2"/>
  <c r="Q576" i="2"/>
  <c r="O577" i="2"/>
  <c r="P577" i="2"/>
  <c r="Q577" i="2"/>
  <c r="O578" i="2"/>
  <c r="P578" i="2"/>
  <c r="Q578" i="2"/>
  <c r="O579" i="2"/>
  <c r="P579" i="2"/>
  <c r="Q579" i="2"/>
  <c r="O580" i="2"/>
  <c r="P580" i="2"/>
  <c r="Q580" i="2"/>
  <c r="O581" i="2"/>
  <c r="P581" i="2"/>
  <c r="Q581" i="2"/>
  <c r="O582" i="2"/>
  <c r="P582" i="2"/>
  <c r="Q582" i="2"/>
  <c r="O583" i="2"/>
  <c r="P583" i="2"/>
  <c r="Q583" i="2"/>
  <c r="N583" i="2" s="1" a="1"/>
  <c r="N583" i="2" s="1"/>
  <c r="O584" i="2"/>
  <c r="P584" i="2"/>
  <c r="Q584" i="2"/>
  <c r="O585" i="2"/>
  <c r="P585" i="2"/>
  <c r="Q585" i="2"/>
  <c r="O586" i="2"/>
  <c r="P586" i="2"/>
  <c r="Q586" i="2"/>
  <c r="O587" i="2"/>
  <c r="P587" i="2"/>
  <c r="Q587" i="2"/>
  <c r="O588" i="2"/>
  <c r="P588" i="2"/>
  <c r="Q588" i="2"/>
  <c r="O589" i="2"/>
  <c r="P589" i="2"/>
  <c r="Q589" i="2"/>
  <c r="O590" i="2"/>
  <c r="P590" i="2"/>
  <c r="Q590" i="2"/>
  <c r="O591" i="2"/>
  <c r="P591" i="2"/>
  <c r="Q591" i="2"/>
  <c r="O592" i="2"/>
  <c r="P592" i="2"/>
  <c r="Q592" i="2"/>
  <c r="O593" i="2"/>
  <c r="P593" i="2"/>
  <c r="Q593" i="2"/>
  <c r="O594" i="2"/>
  <c r="P594" i="2"/>
  <c r="Q594" i="2"/>
  <c r="O595" i="2"/>
  <c r="P595" i="2"/>
  <c r="Q595" i="2"/>
  <c r="O596" i="2"/>
  <c r="P596" i="2"/>
  <c r="Q596" i="2"/>
  <c r="O597" i="2"/>
  <c r="P597" i="2"/>
  <c r="Q597" i="2"/>
  <c r="O598" i="2"/>
  <c r="P598" i="2"/>
  <c r="Q598" i="2"/>
  <c r="O599" i="2"/>
  <c r="P599" i="2"/>
  <c r="Q599" i="2"/>
  <c r="O600" i="2"/>
  <c r="P600" i="2"/>
  <c r="Q600" i="2"/>
  <c r="O601" i="2"/>
  <c r="P601" i="2"/>
  <c r="Q601" i="2"/>
  <c r="O602" i="2"/>
  <c r="P602" i="2"/>
  <c r="Q602" i="2"/>
  <c r="S602" i="2" s="1"/>
  <c r="O603" i="2"/>
  <c r="P603" i="2"/>
  <c r="Q603" i="2"/>
  <c r="O604" i="2"/>
  <c r="P604" i="2"/>
  <c r="Q604" i="2"/>
  <c r="O605" i="2"/>
  <c r="P605" i="2"/>
  <c r="Q605" i="2"/>
  <c r="O606" i="2"/>
  <c r="P606" i="2"/>
  <c r="Q606" i="2"/>
  <c r="O607" i="2"/>
  <c r="P607" i="2"/>
  <c r="Q607" i="2"/>
  <c r="O608" i="2"/>
  <c r="P608" i="2"/>
  <c r="Q608" i="2"/>
  <c r="O609" i="2"/>
  <c r="P609" i="2"/>
  <c r="Q609" i="2"/>
  <c r="O610" i="2"/>
  <c r="P610" i="2"/>
  <c r="Q610" i="2"/>
  <c r="O611" i="2"/>
  <c r="P611" i="2"/>
  <c r="Q611" i="2"/>
  <c r="O612" i="2"/>
  <c r="P612" i="2"/>
  <c r="Q612" i="2"/>
  <c r="O613" i="2"/>
  <c r="P613" i="2"/>
  <c r="Q613" i="2"/>
  <c r="O614" i="2"/>
  <c r="P614" i="2"/>
  <c r="Q614" i="2"/>
  <c r="O615" i="2"/>
  <c r="P615" i="2"/>
  <c r="Q615" i="2"/>
  <c r="O617" i="2"/>
  <c r="P617" i="2"/>
  <c r="Q617" i="2"/>
  <c r="O618" i="2"/>
  <c r="P618" i="2"/>
  <c r="Q618" i="2"/>
  <c r="O619" i="2"/>
  <c r="P619" i="2"/>
  <c r="Q619" i="2"/>
  <c r="O620" i="2"/>
  <c r="P620" i="2"/>
  <c r="Q620" i="2"/>
  <c r="O621" i="2"/>
  <c r="P621" i="2"/>
  <c r="Q621" i="2"/>
  <c r="O622" i="2"/>
  <c r="P622" i="2"/>
  <c r="Q622" i="2"/>
  <c r="O623" i="2"/>
  <c r="P623" i="2"/>
  <c r="Q623" i="2"/>
  <c r="O624" i="2"/>
  <c r="P624" i="2"/>
  <c r="Q624" i="2"/>
  <c r="O625" i="2"/>
  <c r="P625" i="2"/>
  <c r="Q625" i="2"/>
  <c r="O626" i="2"/>
  <c r="P626" i="2"/>
  <c r="Q626" i="2"/>
  <c r="O629" i="2"/>
  <c r="P629" i="2"/>
  <c r="Q629" i="2"/>
  <c r="O630" i="2"/>
  <c r="P630" i="2"/>
  <c r="Q630" i="2"/>
  <c r="O631" i="2"/>
  <c r="P631" i="2"/>
  <c r="Q631" i="2"/>
  <c r="O632" i="2"/>
  <c r="P632" i="2"/>
  <c r="Q632" i="2"/>
  <c r="O633" i="2"/>
  <c r="P633" i="2"/>
  <c r="Q633" i="2"/>
  <c r="O634" i="2"/>
  <c r="P634" i="2"/>
  <c r="Q634" i="2"/>
  <c r="S634" i="2" s="1"/>
  <c r="O635" i="2"/>
  <c r="P635" i="2"/>
  <c r="Q635" i="2"/>
  <c r="O636" i="2"/>
  <c r="P636" i="2"/>
  <c r="Q636" i="2"/>
  <c r="O637" i="2"/>
  <c r="P637" i="2"/>
  <c r="Q637" i="2"/>
  <c r="O638" i="2"/>
  <c r="P638" i="2"/>
  <c r="Q638" i="2"/>
  <c r="O639" i="2"/>
  <c r="P639" i="2"/>
  <c r="Q639" i="2"/>
  <c r="O640" i="2"/>
  <c r="P640" i="2"/>
  <c r="Q640" i="2"/>
  <c r="O641" i="2"/>
  <c r="P641" i="2"/>
  <c r="Q641" i="2"/>
  <c r="O642" i="2"/>
  <c r="P642" i="2"/>
  <c r="Q642" i="2"/>
  <c r="O643" i="2"/>
  <c r="P643" i="2"/>
  <c r="Q643" i="2"/>
  <c r="O644" i="2"/>
  <c r="P644" i="2"/>
  <c r="Q644" i="2"/>
  <c r="O645" i="2"/>
  <c r="P645" i="2"/>
  <c r="Q645" i="2"/>
  <c r="O646" i="2"/>
  <c r="P646" i="2"/>
  <c r="Q646" i="2"/>
  <c r="O647" i="2"/>
  <c r="P647" i="2"/>
  <c r="Q647" i="2"/>
  <c r="O648" i="2"/>
  <c r="P648" i="2"/>
  <c r="Q648" i="2"/>
  <c r="O649" i="2"/>
  <c r="P649" i="2"/>
  <c r="Q649" i="2"/>
  <c r="O650" i="2"/>
  <c r="P650" i="2"/>
  <c r="Q650" i="2"/>
  <c r="N650" i="2" s="1" a="1"/>
  <c r="N650" i="2" s="1"/>
  <c r="O651" i="2"/>
  <c r="P651" i="2"/>
  <c r="Q651" i="2"/>
  <c r="O652" i="2"/>
  <c r="P652" i="2"/>
  <c r="Q652" i="2"/>
  <c r="O653" i="2"/>
  <c r="P653" i="2"/>
  <c r="Q653" i="2"/>
  <c r="O654" i="2"/>
  <c r="P654" i="2"/>
  <c r="Q654" i="2"/>
  <c r="N654" i="2" s="1" a="1"/>
  <c r="N654" i="2" s="1"/>
  <c r="O655" i="2"/>
  <c r="P655" i="2"/>
  <c r="Q655" i="2"/>
  <c r="O656" i="2"/>
  <c r="P656" i="2"/>
  <c r="N656" i="2" s="1" a="1"/>
  <c r="N656" i="2" s="1"/>
  <c r="Q656" i="2"/>
  <c r="O657" i="2"/>
  <c r="P657" i="2"/>
  <c r="Q657" i="2"/>
  <c r="O658" i="2"/>
  <c r="P658" i="2"/>
  <c r="Q658" i="2"/>
  <c r="O659" i="2"/>
  <c r="P659" i="2"/>
  <c r="Q659" i="2"/>
  <c r="O660" i="2"/>
  <c r="P660" i="2"/>
  <c r="Q660" i="2"/>
  <c r="O661" i="2"/>
  <c r="P661" i="2"/>
  <c r="Q661" i="2"/>
  <c r="O662" i="2"/>
  <c r="P662" i="2"/>
  <c r="Q662" i="2"/>
  <c r="O663" i="2"/>
  <c r="P663" i="2"/>
  <c r="Q663" i="2"/>
  <c r="O664" i="2"/>
  <c r="P664" i="2"/>
  <c r="Q664" i="2"/>
  <c r="O665" i="2"/>
  <c r="P665" i="2"/>
  <c r="Q665" i="2"/>
  <c r="O666" i="2"/>
  <c r="P666" i="2"/>
  <c r="Q666" i="2"/>
  <c r="O667" i="2"/>
  <c r="P667" i="2"/>
  <c r="Q667" i="2"/>
  <c r="O668" i="2"/>
  <c r="P668" i="2"/>
  <c r="Q668" i="2"/>
  <c r="O669" i="2"/>
  <c r="P669" i="2"/>
  <c r="Q669" i="2"/>
  <c r="O670" i="2"/>
  <c r="P670" i="2"/>
  <c r="Q670" i="2"/>
  <c r="O671" i="2"/>
  <c r="P671" i="2"/>
  <c r="Q671" i="2"/>
  <c r="O672" i="2"/>
  <c r="P672" i="2"/>
  <c r="Q672" i="2"/>
  <c r="O673" i="2"/>
  <c r="P673" i="2"/>
  <c r="Q673" i="2"/>
  <c r="O674" i="2"/>
  <c r="P674" i="2"/>
  <c r="Q674" i="2"/>
  <c r="O675" i="2"/>
  <c r="P675" i="2"/>
  <c r="Q675" i="2"/>
  <c r="O676" i="2"/>
  <c r="P676" i="2"/>
  <c r="Q676" i="2"/>
  <c r="O677" i="2"/>
  <c r="P677" i="2"/>
  <c r="Q677" i="2"/>
  <c r="O678" i="2"/>
  <c r="P678" i="2"/>
  <c r="Q678" i="2"/>
  <c r="O679" i="2"/>
  <c r="P679" i="2"/>
  <c r="Q679" i="2"/>
  <c r="O680" i="2"/>
  <c r="P680" i="2"/>
  <c r="Q680" i="2"/>
  <c r="O681" i="2"/>
  <c r="P681" i="2"/>
  <c r="Q681" i="2"/>
  <c r="O682" i="2"/>
  <c r="P682" i="2"/>
  <c r="Q682" i="2"/>
  <c r="O683" i="2"/>
  <c r="P683" i="2"/>
  <c r="Q683" i="2"/>
  <c r="O684" i="2"/>
  <c r="P684" i="2"/>
  <c r="Q684" i="2"/>
  <c r="O685" i="2"/>
  <c r="P685" i="2"/>
  <c r="Q685" i="2"/>
  <c r="O686" i="2"/>
  <c r="P686" i="2"/>
  <c r="Q686" i="2"/>
  <c r="O687" i="2"/>
  <c r="P687" i="2"/>
  <c r="Q687" i="2"/>
  <c r="O688" i="2"/>
  <c r="P688" i="2"/>
  <c r="Q688" i="2"/>
  <c r="O689" i="2"/>
  <c r="P689" i="2"/>
  <c r="Q689" i="2"/>
  <c r="O690" i="2"/>
  <c r="P690" i="2"/>
  <c r="Q690" i="2"/>
  <c r="O691" i="2"/>
  <c r="P691" i="2"/>
  <c r="Q691" i="2"/>
  <c r="O692" i="2"/>
  <c r="P692" i="2"/>
  <c r="Q692" i="2"/>
  <c r="O693" i="2"/>
  <c r="P693" i="2"/>
  <c r="Q693" i="2"/>
  <c r="O694" i="2"/>
  <c r="P694" i="2"/>
  <c r="Q694" i="2"/>
  <c r="O695" i="2"/>
  <c r="P695" i="2"/>
  <c r="Q695" i="2"/>
  <c r="O696" i="2"/>
  <c r="P696" i="2"/>
  <c r="Q696" i="2"/>
  <c r="S696" i="2" s="1"/>
  <c r="O697" i="2"/>
  <c r="P697" i="2"/>
  <c r="Q697" i="2"/>
  <c r="O698" i="2"/>
  <c r="P698" i="2"/>
  <c r="Q698" i="2"/>
  <c r="O699" i="2"/>
  <c r="P699" i="2"/>
  <c r="Q699" i="2"/>
  <c r="O700" i="2"/>
  <c r="P700" i="2"/>
  <c r="Q700" i="2"/>
  <c r="O701" i="2"/>
  <c r="P701" i="2"/>
  <c r="Q701" i="2"/>
  <c r="O702" i="2"/>
  <c r="P702" i="2"/>
  <c r="Q702" i="2"/>
  <c r="O703" i="2"/>
  <c r="P703" i="2"/>
  <c r="Q703" i="2"/>
  <c r="O704" i="2"/>
  <c r="P704" i="2"/>
  <c r="Q704" i="2"/>
  <c r="O705" i="2"/>
  <c r="P705" i="2"/>
  <c r="Q705" i="2"/>
  <c r="O706" i="2"/>
  <c r="P706" i="2"/>
  <c r="Q706" i="2"/>
  <c r="O708" i="2"/>
  <c r="P708" i="2"/>
  <c r="Q708" i="2"/>
  <c r="O709" i="2"/>
  <c r="P709" i="2"/>
  <c r="Q709" i="2"/>
  <c r="O710" i="2"/>
  <c r="P710" i="2"/>
  <c r="Q710" i="2"/>
  <c r="O711" i="2"/>
  <c r="P711" i="2"/>
  <c r="Q711" i="2"/>
  <c r="O712" i="2"/>
  <c r="P712" i="2"/>
  <c r="Q712" i="2"/>
  <c r="O713" i="2"/>
  <c r="P713" i="2"/>
  <c r="Q713" i="2"/>
  <c r="O714" i="2"/>
  <c r="P714" i="2"/>
  <c r="Q714" i="2"/>
  <c r="O715" i="2"/>
  <c r="P715" i="2"/>
  <c r="Q715" i="2"/>
  <c r="O716" i="2"/>
  <c r="P716" i="2"/>
  <c r="Q716" i="2"/>
  <c r="O717" i="2"/>
  <c r="P717" i="2"/>
  <c r="Q717" i="2"/>
  <c r="O718" i="2"/>
  <c r="P718" i="2"/>
  <c r="Q718" i="2"/>
  <c r="O719" i="2"/>
  <c r="P719" i="2"/>
  <c r="Q719" i="2"/>
  <c r="O720" i="2"/>
  <c r="P720" i="2"/>
  <c r="Q720" i="2"/>
  <c r="O721" i="2"/>
  <c r="P721" i="2"/>
  <c r="S721" i="2" s="1"/>
  <c r="Q721" i="2"/>
  <c r="O722" i="2"/>
  <c r="P722" i="2"/>
  <c r="Q722" i="2"/>
  <c r="O723" i="2"/>
  <c r="P723" i="2"/>
  <c r="Q723" i="2"/>
  <c r="S723" i="2" s="1"/>
  <c r="O724" i="2"/>
  <c r="P724" i="2"/>
  <c r="Q724" i="2"/>
  <c r="O725" i="2"/>
  <c r="P725" i="2"/>
  <c r="Q725" i="2"/>
  <c r="O726" i="2"/>
  <c r="P726" i="2"/>
  <c r="Q726" i="2"/>
  <c r="O727" i="2"/>
  <c r="P727" i="2"/>
  <c r="Q727" i="2"/>
  <c r="O728" i="2"/>
  <c r="P728" i="2"/>
  <c r="Q728" i="2"/>
  <c r="O729" i="2"/>
  <c r="P729" i="2"/>
  <c r="Q729" i="2"/>
  <c r="O730" i="2"/>
  <c r="P730" i="2"/>
  <c r="Q730" i="2"/>
  <c r="O731" i="2"/>
  <c r="P731" i="2"/>
  <c r="Q731" i="2"/>
  <c r="S731" i="2" s="1"/>
  <c r="O732" i="2"/>
  <c r="P732" i="2"/>
  <c r="Q732" i="2"/>
  <c r="O733" i="2"/>
  <c r="P733" i="2"/>
  <c r="Q733" i="2"/>
  <c r="O734" i="2"/>
  <c r="P734" i="2"/>
  <c r="Q734" i="2"/>
  <c r="O735" i="2"/>
  <c r="P735" i="2"/>
  <c r="Q735" i="2"/>
  <c r="O736" i="2"/>
  <c r="P736" i="2"/>
  <c r="Q736" i="2"/>
  <c r="O737" i="2"/>
  <c r="P737" i="2"/>
  <c r="Q737" i="2"/>
  <c r="O738" i="2"/>
  <c r="P738" i="2"/>
  <c r="Q738" i="2"/>
  <c r="O739" i="2"/>
  <c r="P739" i="2"/>
  <c r="Q739" i="2"/>
  <c r="S739" i="2" s="1"/>
  <c r="O740" i="2"/>
  <c r="P740" i="2"/>
  <c r="Q740" i="2"/>
  <c r="O741" i="2"/>
  <c r="P741" i="2"/>
  <c r="Q741" i="2"/>
  <c r="O742" i="2"/>
  <c r="P742" i="2"/>
  <c r="Q742" i="2"/>
  <c r="O743" i="2"/>
  <c r="P743" i="2"/>
  <c r="Q743" i="2"/>
  <c r="O744" i="2"/>
  <c r="P744" i="2"/>
  <c r="Q744" i="2"/>
  <c r="O745" i="2"/>
  <c r="P745" i="2"/>
  <c r="Q745" i="2"/>
  <c r="O746" i="2"/>
  <c r="P746" i="2"/>
  <c r="Q746" i="2"/>
  <c r="O747" i="2"/>
  <c r="P747" i="2"/>
  <c r="Q747" i="2"/>
  <c r="O748" i="2"/>
  <c r="P748" i="2"/>
  <c r="Q748" i="2"/>
  <c r="O749" i="2"/>
  <c r="P749" i="2"/>
  <c r="Q749" i="2"/>
  <c r="O750" i="2"/>
  <c r="P750" i="2"/>
  <c r="Q750" i="2"/>
  <c r="O751" i="2"/>
  <c r="P751" i="2"/>
  <c r="Q751" i="2"/>
  <c r="O752" i="2"/>
  <c r="P752" i="2"/>
  <c r="Q752" i="2"/>
  <c r="O753" i="2"/>
  <c r="P753" i="2"/>
  <c r="Q753" i="2"/>
  <c r="O754" i="2"/>
  <c r="P754" i="2"/>
  <c r="Q754" i="2"/>
  <c r="O755" i="2"/>
  <c r="P755" i="2"/>
  <c r="Q755" i="2"/>
  <c r="O756" i="2"/>
  <c r="P756" i="2"/>
  <c r="Q756" i="2"/>
  <c r="O757" i="2"/>
  <c r="P757" i="2"/>
  <c r="Q757" i="2"/>
  <c r="O758" i="2"/>
  <c r="P758" i="2"/>
  <c r="Q758" i="2"/>
  <c r="O759" i="2"/>
  <c r="P759" i="2"/>
  <c r="Q759" i="2"/>
  <c r="O760" i="2"/>
  <c r="P760" i="2"/>
  <c r="Q760" i="2"/>
  <c r="O761" i="2"/>
  <c r="P761" i="2"/>
  <c r="Q761" i="2"/>
  <c r="O762" i="2"/>
  <c r="P762" i="2"/>
  <c r="Q762" i="2"/>
  <c r="O763" i="2"/>
  <c r="P763" i="2"/>
  <c r="Q763" i="2"/>
  <c r="O764" i="2"/>
  <c r="P764" i="2"/>
  <c r="Q764" i="2"/>
  <c r="O765" i="2"/>
  <c r="P765" i="2"/>
  <c r="Q765" i="2"/>
  <c r="O766" i="2"/>
  <c r="P766" i="2"/>
  <c r="Q766" i="2"/>
  <c r="O767" i="2"/>
  <c r="P767" i="2"/>
  <c r="Q767" i="2"/>
  <c r="O768" i="2"/>
  <c r="P768" i="2"/>
  <c r="Q768" i="2"/>
  <c r="O769" i="2"/>
  <c r="P769" i="2"/>
  <c r="Q769" i="2"/>
  <c r="O770" i="2"/>
  <c r="P770" i="2"/>
  <c r="Q770" i="2"/>
  <c r="O771" i="2"/>
  <c r="P771" i="2"/>
  <c r="Q771" i="2"/>
  <c r="O772" i="2"/>
  <c r="P772" i="2"/>
  <c r="Q772" i="2"/>
  <c r="O773" i="2"/>
  <c r="P773" i="2"/>
  <c r="Q773" i="2"/>
  <c r="O774" i="2"/>
  <c r="P774" i="2"/>
  <c r="Q774" i="2"/>
  <c r="O775" i="2"/>
  <c r="P775" i="2"/>
  <c r="Q775" i="2"/>
  <c r="O776" i="2"/>
  <c r="P776" i="2"/>
  <c r="Q776" i="2"/>
  <c r="O777" i="2"/>
  <c r="P777" i="2"/>
  <c r="Q777" i="2"/>
  <c r="O778" i="2"/>
  <c r="P778" i="2"/>
  <c r="Q778" i="2"/>
  <c r="O779" i="2"/>
  <c r="P779" i="2"/>
  <c r="Q779" i="2"/>
  <c r="O780" i="2"/>
  <c r="P780" i="2"/>
  <c r="Q780" i="2"/>
  <c r="O781" i="2"/>
  <c r="P781" i="2"/>
  <c r="Q781" i="2"/>
  <c r="O782" i="2"/>
  <c r="P782" i="2"/>
  <c r="Q782" i="2"/>
  <c r="O783" i="2"/>
  <c r="P783" i="2"/>
  <c r="Q783" i="2"/>
  <c r="O784" i="2"/>
  <c r="P784" i="2"/>
  <c r="Q784" i="2"/>
  <c r="O785" i="2"/>
  <c r="P785" i="2"/>
  <c r="Q785" i="2"/>
  <c r="O786" i="2"/>
  <c r="P786" i="2"/>
  <c r="Q786" i="2"/>
  <c r="O787" i="2"/>
  <c r="P787" i="2"/>
  <c r="Q787" i="2"/>
  <c r="O788" i="2"/>
  <c r="P788" i="2"/>
  <c r="Q788" i="2"/>
  <c r="O789" i="2"/>
  <c r="P789" i="2"/>
  <c r="Q789" i="2"/>
  <c r="O790" i="2"/>
  <c r="P790" i="2"/>
  <c r="Q790" i="2"/>
  <c r="O791" i="2"/>
  <c r="P791" i="2"/>
  <c r="Q791" i="2"/>
  <c r="O792" i="2"/>
  <c r="P792" i="2"/>
  <c r="Q792" i="2"/>
  <c r="O793" i="2"/>
  <c r="P793" i="2"/>
  <c r="Q793" i="2"/>
  <c r="O794" i="2"/>
  <c r="P794" i="2"/>
  <c r="Q794" i="2"/>
  <c r="O795" i="2"/>
  <c r="P795" i="2"/>
  <c r="Q795" i="2"/>
  <c r="N795" i="2" s="1" a="1"/>
  <c r="N795" i="2" s="1"/>
  <c r="O796" i="2"/>
  <c r="P796" i="2"/>
  <c r="Q796" i="2"/>
  <c r="O797" i="2"/>
  <c r="P797" i="2"/>
  <c r="Q797" i="2"/>
  <c r="O798" i="2"/>
  <c r="P798" i="2"/>
  <c r="Q798" i="2"/>
  <c r="O799" i="2"/>
  <c r="P799" i="2"/>
  <c r="Q799" i="2"/>
  <c r="O800" i="2"/>
  <c r="P800" i="2"/>
  <c r="Q800" i="2"/>
  <c r="O802" i="2"/>
  <c r="P802" i="2"/>
  <c r="Q802" i="2"/>
  <c r="O803" i="2"/>
  <c r="P803" i="2"/>
  <c r="Q803" i="2"/>
  <c r="O804" i="2"/>
  <c r="P804" i="2"/>
  <c r="Q804" i="2"/>
  <c r="O805" i="2"/>
  <c r="P805" i="2"/>
  <c r="Q805" i="2"/>
  <c r="O806" i="2"/>
  <c r="P806" i="2"/>
  <c r="Q806" i="2"/>
  <c r="O807" i="2"/>
  <c r="P807" i="2"/>
  <c r="Q807" i="2"/>
  <c r="O808" i="2"/>
  <c r="P808" i="2"/>
  <c r="Q808" i="2"/>
  <c r="O809" i="2"/>
  <c r="P809" i="2"/>
  <c r="Q809" i="2"/>
  <c r="O810" i="2"/>
  <c r="P810" i="2"/>
  <c r="Q810" i="2"/>
  <c r="O811" i="2"/>
  <c r="P811" i="2"/>
  <c r="Q811" i="2"/>
  <c r="O812" i="2"/>
  <c r="P812" i="2"/>
  <c r="Q812" i="2"/>
  <c r="O813" i="2"/>
  <c r="P813" i="2"/>
  <c r="Q813" i="2"/>
  <c r="O814" i="2"/>
  <c r="P814" i="2"/>
  <c r="Q814" i="2"/>
  <c r="O815" i="2"/>
  <c r="P815" i="2"/>
  <c r="Q815" i="2"/>
  <c r="P816" i="2"/>
  <c r="Q816" i="2"/>
  <c r="O817" i="2"/>
  <c r="P817" i="2"/>
  <c r="Q817" i="2"/>
  <c r="O818" i="2"/>
  <c r="P818" i="2"/>
  <c r="Q818" i="2"/>
  <c r="O819" i="2"/>
  <c r="P819" i="2"/>
  <c r="Q819" i="2"/>
  <c r="O820" i="2"/>
  <c r="P820" i="2"/>
  <c r="Q820" i="2"/>
  <c r="O821" i="2"/>
  <c r="P821" i="2"/>
  <c r="Q821" i="2"/>
  <c r="O822" i="2"/>
  <c r="P822" i="2"/>
  <c r="Q822" i="2"/>
  <c r="O823" i="2"/>
  <c r="P823" i="2"/>
  <c r="Q823" i="2"/>
  <c r="O824" i="2"/>
  <c r="P824" i="2"/>
  <c r="Q824" i="2"/>
  <c r="O825" i="2"/>
  <c r="P825" i="2"/>
  <c r="Q825" i="2"/>
  <c r="O826" i="2"/>
  <c r="P826" i="2"/>
  <c r="Q826" i="2"/>
  <c r="O827" i="2"/>
  <c r="P827" i="2"/>
  <c r="Q827" i="2"/>
  <c r="O828" i="2"/>
  <c r="P828" i="2"/>
  <c r="Q828" i="2"/>
  <c r="O829" i="2"/>
  <c r="P829" i="2"/>
  <c r="Q829" i="2"/>
  <c r="O830" i="2"/>
  <c r="P830" i="2"/>
  <c r="Q830" i="2"/>
  <c r="O831" i="2"/>
  <c r="P831" i="2"/>
  <c r="Q831" i="2"/>
  <c r="O832" i="2"/>
  <c r="P832" i="2"/>
  <c r="Q832" i="2"/>
  <c r="O833" i="2"/>
  <c r="P833" i="2"/>
  <c r="Q833" i="2"/>
  <c r="O834" i="2"/>
  <c r="P834" i="2"/>
  <c r="Q834" i="2"/>
  <c r="O835" i="2"/>
  <c r="P835" i="2"/>
  <c r="Q835" i="2"/>
  <c r="O836" i="2"/>
  <c r="P836" i="2"/>
  <c r="Q836" i="2"/>
  <c r="O837" i="2"/>
  <c r="P837" i="2"/>
  <c r="Q837" i="2"/>
  <c r="O838" i="2"/>
  <c r="P838" i="2"/>
  <c r="Q838" i="2"/>
  <c r="O839" i="2"/>
  <c r="P839" i="2"/>
  <c r="Q839" i="2"/>
  <c r="O840" i="2"/>
  <c r="P840" i="2"/>
  <c r="Q840" i="2"/>
  <c r="O841" i="2"/>
  <c r="P841" i="2"/>
  <c r="Q841" i="2"/>
  <c r="O842" i="2"/>
  <c r="P842" i="2"/>
  <c r="Q842" i="2"/>
  <c r="O843" i="2"/>
  <c r="P843" i="2"/>
  <c r="Q843" i="2"/>
  <c r="O844" i="2"/>
  <c r="P844" i="2"/>
  <c r="Q844" i="2"/>
  <c r="O845" i="2"/>
  <c r="P845" i="2"/>
  <c r="Q845" i="2"/>
  <c r="O846" i="2"/>
  <c r="P846" i="2"/>
  <c r="Q846" i="2"/>
  <c r="O847" i="2"/>
  <c r="P847" i="2"/>
  <c r="Q847" i="2"/>
  <c r="O848" i="2"/>
  <c r="P848" i="2"/>
  <c r="Q848" i="2"/>
  <c r="O849" i="2"/>
  <c r="P849" i="2"/>
  <c r="Q849" i="2"/>
  <c r="O850" i="2"/>
  <c r="P850" i="2"/>
  <c r="Q850" i="2"/>
  <c r="O851" i="2"/>
  <c r="P851" i="2"/>
  <c r="Q851" i="2"/>
  <c r="O852" i="2"/>
  <c r="P852" i="2"/>
  <c r="Q852" i="2"/>
  <c r="O853" i="2"/>
  <c r="P853" i="2"/>
  <c r="Q853" i="2"/>
  <c r="O854" i="2"/>
  <c r="P854" i="2"/>
  <c r="Q854" i="2"/>
  <c r="O855" i="2"/>
  <c r="P855" i="2"/>
  <c r="Q855" i="2"/>
  <c r="O856" i="2"/>
  <c r="P856" i="2"/>
  <c r="Q856" i="2"/>
  <c r="O857" i="2"/>
  <c r="P857" i="2"/>
  <c r="Q857" i="2"/>
  <c r="O858" i="2"/>
  <c r="P858" i="2"/>
  <c r="Q858" i="2"/>
  <c r="O859" i="2"/>
  <c r="P859" i="2"/>
  <c r="Q859" i="2"/>
  <c r="O860" i="2"/>
  <c r="P860" i="2"/>
  <c r="Q860" i="2"/>
  <c r="O861" i="2"/>
  <c r="P861" i="2"/>
  <c r="Q861" i="2"/>
  <c r="O862" i="2"/>
  <c r="P862" i="2"/>
  <c r="Q862" i="2"/>
  <c r="O863" i="2"/>
  <c r="P863" i="2"/>
  <c r="Q863" i="2"/>
  <c r="O864" i="2"/>
  <c r="P864" i="2"/>
  <c r="Q864" i="2"/>
  <c r="O865" i="2"/>
  <c r="P865" i="2"/>
  <c r="Q865" i="2"/>
  <c r="O866" i="2"/>
  <c r="P866" i="2"/>
  <c r="Q866" i="2"/>
  <c r="O867" i="2"/>
  <c r="P867" i="2"/>
  <c r="Q867" i="2"/>
  <c r="O868" i="2"/>
  <c r="P868" i="2"/>
  <c r="Q868" i="2"/>
  <c r="O869" i="2"/>
  <c r="P869" i="2"/>
  <c r="Q869" i="2"/>
  <c r="O870" i="2"/>
  <c r="P870" i="2"/>
  <c r="Q870" i="2"/>
  <c r="O871" i="2"/>
  <c r="P871" i="2"/>
  <c r="Q871" i="2"/>
  <c r="O872" i="2"/>
  <c r="P872" i="2"/>
  <c r="Q872" i="2"/>
  <c r="O873" i="2"/>
  <c r="P873" i="2"/>
  <c r="Q873" i="2"/>
  <c r="O874" i="2"/>
  <c r="P874" i="2"/>
  <c r="Q874" i="2"/>
  <c r="O875" i="2"/>
  <c r="P875" i="2"/>
  <c r="Q875" i="2"/>
  <c r="O876" i="2"/>
  <c r="P876" i="2"/>
  <c r="Q876" i="2"/>
  <c r="O877" i="2"/>
  <c r="P877" i="2"/>
  <c r="Q877" i="2"/>
  <c r="O878" i="2"/>
  <c r="P878" i="2"/>
  <c r="Q878" i="2"/>
  <c r="O879" i="2"/>
  <c r="P879" i="2"/>
  <c r="Q879" i="2"/>
  <c r="O880" i="2"/>
  <c r="P880" i="2"/>
  <c r="Q880" i="2"/>
  <c r="O881" i="2"/>
  <c r="P881" i="2"/>
  <c r="Q881" i="2"/>
  <c r="O882" i="2"/>
  <c r="P882" i="2"/>
  <c r="Q882" i="2"/>
  <c r="O883" i="2"/>
  <c r="P883" i="2"/>
  <c r="Q883" i="2"/>
  <c r="O884" i="2"/>
  <c r="P884" i="2"/>
  <c r="Q884" i="2"/>
  <c r="O885" i="2"/>
  <c r="P885" i="2"/>
  <c r="Q885" i="2"/>
  <c r="S885" i="2" s="1"/>
  <c r="O886" i="2"/>
  <c r="P886" i="2"/>
  <c r="Q886" i="2"/>
  <c r="O887" i="2"/>
  <c r="P887" i="2"/>
  <c r="Q887" i="2"/>
  <c r="O888" i="2"/>
  <c r="P888" i="2"/>
  <c r="Q888" i="2"/>
  <c r="O889" i="2"/>
  <c r="P889" i="2"/>
  <c r="Q889" i="2"/>
  <c r="O890" i="2"/>
  <c r="P890" i="2"/>
  <c r="Q890" i="2"/>
  <c r="O891" i="2"/>
  <c r="P891" i="2"/>
  <c r="Q891" i="2"/>
  <c r="O892" i="2"/>
  <c r="P892" i="2"/>
  <c r="Q892" i="2"/>
  <c r="O893" i="2"/>
  <c r="P893" i="2"/>
  <c r="Q893" i="2"/>
  <c r="O894" i="2"/>
  <c r="P894" i="2"/>
  <c r="Q894" i="2"/>
  <c r="O895" i="2"/>
  <c r="P895" i="2"/>
  <c r="Q895" i="2"/>
  <c r="O896" i="2"/>
  <c r="P896" i="2"/>
  <c r="Q896" i="2"/>
  <c r="O897" i="2"/>
  <c r="P897" i="2"/>
  <c r="Q897" i="2"/>
  <c r="O898" i="2"/>
  <c r="P898" i="2"/>
  <c r="Q898" i="2"/>
  <c r="O899" i="2"/>
  <c r="P899" i="2"/>
  <c r="Q899" i="2"/>
  <c r="O900" i="2"/>
  <c r="P900" i="2"/>
  <c r="Q900" i="2"/>
  <c r="O901" i="2"/>
  <c r="P901" i="2"/>
  <c r="Q901" i="2"/>
  <c r="O902" i="2"/>
  <c r="P902" i="2"/>
  <c r="Q902" i="2"/>
  <c r="O903" i="2"/>
  <c r="P903" i="2"/>
  <c r="Q903" i="2"/>
  <c r="S903" i="2" s="1"/>
  <c r="O904" i="2"/>
  <c r="P904" i="2"/>
  <c r="Q904" i="2"/>
  <c r="O905" i="2"/>
  <c r="P905" i="2"/>
  <c r="Q905" i="2"/>
  <c r="O906" i="2"/>
  <c r="P906" i="2"/>
  <c r="Q906" i="2"/>
  <c r="O907" i="2"/>
  <c r="P907" i="2"/>
  <c r="Q907" i="2"/>
  <c r="O908" i="2"/>
  <c r="P908" i="2"/>
  <c r="Q908" i="2"/>
  <c r="O909" i="2"/>
  <c r="P909" i="2"/>
  <c r="S909" i="2" s="1"/>
  <c r="Q909" i="2"/>
  <c r="O910" i="2"/>
  <c r="P910" i="2"/>
  <c r="Q910" i="2"/>
  <c r="O911" i="2"/>
  <c r="P911" i="2"/>
  <c r="Q911" i="2"/>
  <c r="O912" i="2"/>
  <c r="P912" i="2"/>
  <c r="Q912" i="2"/>
  <c r="O913" i="2"/>
  <c r="P913" i="2"/>
  <c r="Q913" i="2"/>
  <c r="O914" i="2"/>
  <c r="P914" i="2"/>
  <c r="Q914" i="2"/>
  <c r="O915" i="2"/>
  <c r="P915" i="2"/>
  <c r="Q915" i="2"/>
  <c r="O916" i="2"/>
  <c r="P916" i="2"/>
  <c r="Q916" i="2"/>
  <c r="O917" i="2"/>
  <c r="P917" i="2"/>
  <c r="Q917" i="2"/>
  <c r="O918" i="2"/>
  <c r="P918" i="2"/>
  <c r="Q918" i="2"/>
  <c r="O919" i="2"/>
  <c r="P919" i="2"/>
  <c r="Q919" i="2"/>
  <c r="O920" i="2"/>
  <c r="P920" i="2"/>
  <c r="Q920" i="2"/>
  <c r="O921" i="2"/>
  <c r="P921" i="2"/>
  <c r="Q921" i="2"/>
  <c r="O922" i="2"/>
  <c r="P922" i="2"/>
  <c r="Q922" i="2"/>
  <c r="O923" i="2"/>
  <c r="P923" i="2"/>
  <c r="Q923" i="2"/>
  <c r="O924" i="2"/>
  <c r="P924" i="2"/>
  <c r="Q924" i="2"/>
  <c r="O925" i="2"/>
  <c r="P925" i="2"/>
  <c r="Q925" i="2"/>
  <c r="O926" i="2"/>
  <c r="P926" i="2"/>
  <c r="Q926" i="2"/>
  <c r="O927" i="2"/>
  <c r="P927" i="2"/>
  <c r="Q927" i="2"/>
  <c r="O928" i="2"/>
  <c r="P928" i="2"/>
  <c r="Q928" i="2"/>
  <c r="O929" i="2"/>
  <c r="P929" i="2"/>
  <c r="Q929" i="2"/>
  <c r="O930" i="2"/>
  <c r="P930" i="2"/>
  <c r="Q930" i="2"/>
  <c r="O931" i="2"/>
  <c r="P931" i="2"/>
  <c r="Q931" i="2"/>
  <c r="O932" i="2"/>
  <c r="P932" i="2"/>
  <c r="Q932" i="2"/>
  <c r="O933" i="2"/>
  <c r="P933" i="2"/>
  <c r="Q933" i="2"/>
  <c r="N933" i="2" s="1" a="1"/>
  <c r="N933" i="2" s="1"/>
  <c r="O934" i="2"/>
  <c r="P934" i="2"/>
  <c r="Q934" i="2"/>
  <c r="O935" i="2"/>
  <c r="P935" i="2"/>
  <c r="Q935" i="2"/>
  <c r="O936" i="2"/>
  <c r="P936" i="2"/>
  <c r="Q936" i="2"/>
  <c r="O937" i="2"/>
  <c r="P937" i="2"/>
  <c r="Q937" i="2"/>
  <c r="O938" i="2"/>
  <c r="P938" i="2"/>
  <c r="Q938" i="2"/>
  <c r="O939" i="2"/>
  <c r="P939" i="2"/>
  <c r="Q939" i="2"/>
  <c r="O940" i="2"/>
  <c r="P940" i="2"/>
  <c r="Q940" i="2"/>
  <c r="O941" i="2"/>
  <c r="P941" i="2"/>
  <c r="Q941" i="2"/>
  <c r="O942" i="2"/>
  <c r="P942" i="2"/>
  <c r="Q942" i="2"/>
  <c r="O943" i="2"/>
  <c r="P943" i="2"/>
  <c r="Q943" i="2"/>
  <c r="O944" i="2"/>
  <c r="P944" i="2"/>
  <c r="Q944" i="2"/>
  <c r="O945" i="2"/>
  <c r="P945" i="2"/>
  <c r="Q945" i="2"/>
  <c r="O946" i="2"/>
  <c r="P946" i="2"/>
  <c r="Q946" i="2"/>
  <c r="O947" i="2"/>
  <c r="P947" i="2"/>
  <c r="Q947" i="2"/>
  <c r="O948" i="2"/>
  <c r="P948" i="2"/>
  <c r="Q948" i="2"/>
  <c r="O949" i="2"/>
  <c r="P949" i="2"/>
  <c r="Q949" i="2"/>
  <c r="O950" i="2"/>
  <c r="P950" i="2"/>
  <c r="Q950" i="2"/>
  <c r="O951" i="2"/>
  <c r="P951" i="2"/>
  <c r="Q951" i="2"/>
  <c r="N951" i="2" s="1" a="1"/>
  <c r="N951" i="2" s="1"/>
  <c r="O952" i="2"/>
  <c r="P952" i="2"/>
  <c r="Q952" i="2"/>
  <c r="O953" i="2"/>
  <c r="P953" i="2"/>
  <c r="Q953" i="2"/>
  <c r="O954" i="2"/>
  <c r="P954" i="2"/>
  <c r="Q954" i="2"/>
  <c r="O955" i="2"/>
  <c r="P955" i="2"/>
  <c r="Q955" i="2"/>
  <c r="O956" i="2"/>
  <c r="P956" i="2"/>
  <c r="Q956" i="2"/>
  <c r="O957" i="2"/>
  <c r="P957" i="2"/>
  <c r="Q957" i="2"/>
  <c r="O958" i="2"/>
  <c r="P958" i="2"/>
  <c r="Q958" i="2"/>
  <c r="O959" i="2"/>
  <c r="P959" i="2"/>
  <c r="Q959" i="2"/>
  <c r="O960" i="2"/>
  <c r="P960" i="2"/>
  <c r="Q960" i="2"/>
  <c r="O961" i="2"/>
  <c r="P961" i="2"/>
  <c r="Q961" i="2"/>
  <c r="O962" i="2"/>
  <c r="P962" i="2"/>
  <c r="Q962" i="2"/>
  <c r="O963" i="2"/>
  <c r="P963" i="2"/>
  <c r="Q963" i="2"/>
  <c r="O964" i="2"/>
  <c r="P964" i="2"/>
  <c r="Q964" i="2"/>
  <c r="O965" i="2"/>
  <c r="P965" i="2"/>
  <c r="Q965" i="2"/>
  <c r="O966" i="2"/>
  <c r="P966" i="2"/>
  <c r="Q966" i="2"/>
  <c r="O967" i="2"/>
  <c r="P967" i="2"/>
  <c r="Q967" i="2"/>
  <c r="O968" i="2"/>
  <c r="P968" i="2"/>
  <c r="Q968" i="2"/>
  <c r="O969" i="2"/>
  <c r="P969" i="2"/>
  <c r="Q969" i="2"/>
  <c r="O970" i="2"/>
  <c r="P970" i="2"/>
  <c r="Q970" i="2"/>
  <c r="O971" i="2"/>
  <c r="P971" i="2"/>
  <c r="Q971" i="2"/>
  <c r="O972" i="2"/>
  <c r="P972" i="2"/>
  <c r="Q972" i="2"/>
  <c r="O973" i="2"/>
  <c r="P973" i="2"/>
  <c r="Q973" i="2"/>
  <c r="O974" i="2"/>
  <c r="P974" i="2"/>
  <c r="Q974" i="2"/>
  <c r="O975" i="2"/>
  <c r="P975" i="2"/>
  <c r="Q975" i="2"/>
  <c r="O976" i="2"/>
  <c r="P976" i="2"/>
  <c r="Q976" i="2"/>
  <c r="O977" i="2"/>
  <c r="P977" i="2"/>
  <c r="Q977" i="2"/>
  <c r="O978" i="2"/>
  <c r="P978" i="2"/>
  <c r="Q978" i="2"/>
  <c r="O979" i="2"/>
  <c r="P979" i="2"/>
  <c r="Q979" i="2"/>
  <c r="O980" i="2"/>
  <c r="P980" i="2"/>
  <c r="Q980" i="2"/>
  <c r="O981" i="2"/>
  <c r="P981" i="2"/>
  <c r="Q981" i="2"/>
  <c r="N981" i="2" s="1" a="1"/>
  <c r="N981" i="2" s="1"/>
  <c r="O982" i="2"/>
  <c r="P982" i="2"/>
  <c r="Q982" i="2"/>
  <c r="O983" i="2"/>
  <c r="P983" i="2"/>
  <c r="Q983" i="2"/>
  <c r="N983" i="2" s="1" a="1"/>
  <c r="N983" i="2" s="1"/>
  <c r="O984" i="2"/>
  <c r="P984" i="2"/>
  <c r="Q984" i="2"/>
  <c r="O985" i="2"/>
  <c r="P985" i="2"/>
  <c r="Q985" i="2"/>
  <c r="O986" i="2"/>
  <c r="P986" i="2"/>
  <c r="Q986" i="2"/>
  <c r="O987" i="2"/>
  <c r="P987" i="2"/>
  <c r="Q987" i="2"/>
  <c r="O988" i="2"/>
  <c r="P988" i="2"/>
  <c r="Q988" i="2"/>
  <c r="O989" i="2"/>
  <c r="P989" i="2"/>
  <c r="Q989" i="2"/>
  <c r="O990" i="2"/>
  <c r="P990" i="2"/>
  <c r="Q990" i="2"/>
  <c r="O993" i="2"/>
  <c r="P993" i="2"/>
  <c r="Q993" i="2"/>
  <c r="O994" i="2"/>
  <c r="P994" i="2"/>
  <c r="Q994" i="2"/>
  <c r="O995" i="2"/>
  <c r="P995" i="2"/>
  <c r="Q995" i="2"/>
  <c r="O996" i="2"/>
  <c r="P996" i="2"/>
  <c r="Q996" i="2"/>
  <c r="O997" i="2"/>
  <c r="P997" i="2"/>
  <c r="Q997" i="2"/>
  <c r="O998" i="2"/>
  <c r="P998" i="2"/>
  <c r="Q998" i="2"/>
  <c r="O999" i="2"/>
  <c r="P999" i="2"/>
  <c r="Q999" i="2"/>
  <c r="O1000" i="2"/>
  <c r="P1000" i="2"/>
  <c r="Q1000" i="2"/>
  <c r="O1001" i="2"/>
  <c r="P1001" i="2"/>
  <c r="Q1001" i="2"/>
  <c r="O1002" i="2"/>
  <c r="P1002" i="2"/>
  <c r="Q1002" i="2"/>
  <c r="O1003" i="2"/>
  <c r="P1003" i="2"/>
  <c r="Q1003" i="2"/>
  <c r="O1004" i="2"/>
  <c r="P1004" i="2"/>
  <c r="Q1004" i="2"/>
  <c r="O1005" i="2"/>
  <c r="P1005" i="2"/>
  <c r="Q1005" i="2"/>
  <c r="O1006" i="2"/>
  <c r="P1006" i="2"/>
  <c r="Q1006" i="2"/>
  <c r="O1007" i="2"/>
  <c r="P1007" i="2"/>
  <c r="Q1007" i="2"/>
  <c r="O1008" i="2"/>
  <c r="P1008" i="2"/>
  <c r="Q1008" i="2"/>
  <c r="O1009" i="2"/>
  <c r="P1009" i="2"/>
  <c r="Q1009" i="2"/>
  <c r="O1010" i="2"/>
  <c r="P1010" i="2"/>
  <c r="Q1010" i="2"/>
  <c r="O1011" i="2"/>
  <c r="P1011" i="2"/>
  <c r="Q1011" i="2"/>
  <c r="O1012" i="2"/>
  <c r="P1012" i="2"/>
  <c r="Q1012" i="2"/>
  <c r="O1013" i="2"/>
  <c r="P1013" i="2"/>
  <c r="Q1013" i="2"/>
  <c r="O1014" i="2"/>
  <c r="P1014" i="2"/>
  <c r="Q1014" i="2"/>
  <c r="O1015" i="2"/>
  <c r="P1015" i="2"/>
  <c r="Q1015" i="2"/>
  <c r="O1016" i="2"/>
  <c r="P1016" i="2"/>
  <c r="Q1016" i="2"/>
  <c r="O1017" i="2"/>
  <c r="P1017" i="2"/>
  <c r="Q1017" i="2"/>
  <c r="O1018" i="2"/>
  <c r="P1018" i="2"/>
  <c r="Q1018" i="2"/>
  <c r="O1019" i="2"/>
  <c r="P1019" i="2"/>
  <c r="Q1019" i="2"/>
  <c r="O1020" i="2"/>
  <c r="P1020" i="2"/>
  <c r="Q1020" i="2"/>
  <c r="O1021" i="2"/>
  <c r="P1021" i="2"/>
  <c r="Q1021" i="2"/>
  <c r="O1022" i="2"/>
  <c r="P1022" i="2"/>
  <c r="Q1022" i="2"/>
  <c r="O1024" i="2"/>
  <c r="P1024" i="2"/>
  <c r="Q1024" i="2"/>
  <c r="O1025" i="2"/>
  <c r="P1025" i="2"/>
  <c r="Q1025" i="2"/>
  <c r="O1026" i="2"/>
  <c r="P1026" i="2"/>
  <c r="Q1026" i="2"/>
  <c r="O1027" i="2"/>
  <c r="P1027" i="2"/>
  <c r="Q1027" i="2"/>
  <c r="O1028" i="2"/>
  <c r="P1028" i="2"/>
  <c r="Q1028" i="2"/>
  <c r="O1029" i="2"/>
  <c r="P1029" i="2"/>
  <c r="Q1029" i="2"/>
  <c r="O1030" i="2"/>
  <c r="P1030" i="2"/>
  <c r="Q1030" i="2"/>
  <c r="O1031" i="2"/>
  <c r="P1031" i="2"/>
  <c r="Q1031" i="2"/>
  <c r="O1032" i="2"/>
  <c r="P1032" i="2"/>
  <c r="Q1032" i="2"/>
  <c r="O1033" i="2"/>
  <c r="P1033" i="2"/>
  <c r="Q1033" i="2"/>
  <c r="O1034" i="2"/>
  <c r="P1034" i="2"/>
  <c r="Q1034" i="2"/>
  <c r="O1035" i="2"/>
  <c r="P1035" i="2"/>
  <c r="Q1035" i="2"/>
  <c r="O1036" i="2"/>
  <c r="P1036" i="2"/>
  <c r="Q1036" i="2"/>
  <c r="O1037" i="2"/>
  <c r="P1037" i="2"/>
  <c r="Q1037" i="2"/>
  <c r="O1038" i="2"/>
  <c r="P1038" i="2"/>
  <c r="Q1038" i="2"/>
  <c r="O1039" i="2"/>
  <c r="P1039" i="2"/>
  <c r="Q1039" i="2"/>
  <c r="O1040" i="2"/>
  <c r="P1040" i="2"/>
  <c r="Q1040" i="2"/>
  <c r="O1041" i="2"/>
  <c r="P1041" i="2"/>
  <c r="Q1041" i="2"/>
  <c r="O1042" i="2"/>
  <c r="P1042" i="2"/>
  <c r="Q1042" i="2"/>
  <c r="O1043" i="2"/>
  <c r="P1043" i="2"/>
  <c r="Q1043" i="2"/>
  <c r="O1044" i="2"/>
  <c r="P1044" i="2"/>
  <c r="Q1044" i="2"/>
  <c r="O1045" i="2"/>
  <c r="P1045" i="2"/>
  <c r="Q1045" i="2"/>
  <c r="O1046" i="2"/>
  <c r="P1046" i="2"/>
  <c r="Q1046" i="2"/>
  <c r="O1047" i="2"/>
  <c r="P1047" i="2"/>
  <c r="Q1047" i="2"/>
  <c r="O1048" i="2"/>
  <c r="P1048" i="2"/>
  <c r="Q1048" i="2"/>
  <c r="O1049" i="2"/>
  <c r="P1049" i="2"/>
  <c r="Q1049" i="2"/>
  <c r="O1050" i="2"/>
  <c r="P1050" i="2"/>
  <c r="Q1050" i="2"/>
  <c r="S1050" i="2" s="1"/>
  <c r="O1051" i="2"/>
  <c r="P1051" i="2"/>
  <c r="Q1051" i="2"/>
  <c r="O1052" i="2"/>
  <c r="P1052" i="2"/>
  <c r="Q1052" i="2"/>
  <c r="O1053" i="2"/>
  <c r="P1053" i="2"/>
  <c r="Q1053" i="2"/>
  <c r="O1054" i="2"/>
  <c r="P1054" i="2"/>
  <c r="Q1054" i="2"/>
  <c r="O1055" i="2"/>
  <c r="P1055" i="2"/>
  <c r="Q1055" i="2"/>
  <c r="O1056" i="2"/>
  <c r="P1056" i="2"/>
  <c r="Q1056" i="2"/>
  <c r="O1057" i="2"/>
  <c r="P1057" i="2"/>
  <c r="Q1057" i="2"/>
  <c r="O1058" i="2"/>
  <c r="P1058" i="2"/>
  <c r="Q1058" i="2"/>
  <c r="O1059" i="2"/>
  <c r="P1059" i="2"/>
  <c r="Q1059" i="2"/>
  <c r="O1060" i="2"/>
  <c r="P1060" i="2"/>
  <c r="Q1060" i="2"/>
  <c r="O1061" i="2"/>
  <c r="P1061" i="2"/>
  <c r="Q1061" i="2"/>
  <c r="O1062" i="2"/>
  <c r="P1062" i="2"/>
  <c r="Q1062" i="2"/>
  <c r="O1063" i="2"/>
  <c r="P1063" i="2"/>
  <c r="Q1063" i="2"/>
  <c r="O1064" i="2"/>
  <c r="P1064" i="2"/>
  <c r="Q1064" i="2"/>
  <c r="O1065" i="2"/>
  <c r="P1065" i="2"/>
  <c r="Q1065" i="2"/>
  <c r="O1066" i="2"/>
  <c r="P1066" i="2"/>
  <c r="Q1066" i="2"/>
  <c r="N1066" i="2" s="1" a="1"/>
  <c r="N1066" i="2" s="1"/>
  <c r="O1067" i="2"/>
  <c r="P1067" i="2"/>
  <c r="Q1067" i="2"/>
  <c r="O1068" i="2"/>
  <c r="P1068" i="2"/>
  <c r="Q1068" i="2"/>
  <c r="O1069" i="2"/>
  <c r="P1069" i="2"/>
  <c r="Q1069" i="2"/>
  <c r="O1070" i="2"/>
  <c r="P1070" i="2"/>
  <c r="Q1070" i="2"/>
  <c r="O1071" i="2"/>
  <c r="P1071" i="2"/>
  <c r="Q1071" i="2"/>
  <c r="O1072" i="2"/>
  <c r="P1072" i="2"/>
  <c r="Q1072" i="2"/>
  <c r="O1073" i="2"/>
  <c r="P1073" i="2"/>
  <c r="Q1073" i="2"/>
  <c r="O1074" i="2"/>
  <c r="P1074" i="2"/>
  <c r="Q1074" i="2"/>
  <c r="O1075" i="2"/>
  <c r="P1075" i="2"/>
  <c r="Q1075" i="2"/>
  <c r="O1076" i="2"/>
  <c r="P1076" i="2"/>
  <c r="Q1076" i="2"/>
  <c r="O1077" i="2"/>
  <c r="P1077" i="2"/>
  <c r="Q1077" i="2"/>
  <c r="O1078" i="2"/>
  <c r="P1078" i="2"/>
  <c r="Q1078" i="2"/>
  <c r="O1079" i="2"/>
  <c r="P1079" i="2"/>
  <c r="Q1079" i="2"/>
  <c r="O1080" i="2"/>
  <c r="P1080" i="2"/>
  <c r="Q1080" i="2"/>
  <c r="O1081" i="2"/>
  <c r="P1081" i="2"/>
  <c r="Q1081" i="2"/>
  <c r="O1082" i="2"/>
  <c r="P1082" i="2"/>
  <c r="Q1082" i="2"/>
  <c r="O1083" i="2"/>
  <c r="P1083" i="2"/>
  <c r="Q1083" i="2"/>
  <c r="O1084" i="2"/>
  <c r="P1084" i="2"/>
  <c r="Q1084" i="2"/>
  <c r="O1085" i="2"/>
  <c r="P1085" i="2"/>
  <c r="Q1085" i="2"/>
  <c r="O1086" i="2"/>
  <c r="P1086" i="2"/>
  <c r="Q1086" i="2"/>
  <c r="O1087" i="2"/>
  <c r="P1087" i="2"/>
  <c r="Q1087" i="2"/>
  <c r="O1088" i="2"/>
  <c r="P1088" i="2"/>
  <c r="Q1088" i="2"/>
  <c r="O1089" i="2"/>
  <c r="P1089" i="2"/>
  <c r="Q1089" i="2"/>
  <c r="O1090" i="2"/>
  <c r="P1090" i="2"/>
  <c r="Q1090" i="2"/>
  <c r="O1091" i="2"/>
  <c r="P1091" i="2"/>
  <c r="Q1091" i="2"/>
  <c r="O1092" i="2"/>
  <c r="P1092" i="2"/>
  <c r="Q1092" i="2"/>
  <c r="O1093" i="2"/>
  <c r="P1093" i="2"/>
  <c r="Q1093" i="2"/>
  <c r="O1094" i="2"/>
  <c r="P1094" i="2"/>
  <c r="Q1094" i="2"/>
  <c r="O1095" i="2"/>
  <c r="P1095" i="2"/>
  <c r="Q1095" i="2"/>
  <c r="O1096" i="2"/>
  <c r="P1096" i="2"/>
  <c r="Q1096" i="2"/>
  <c r="O1097" i="2"/>
  <c r="P1097" i="2"/>
  <c r="Q1097" i="2"/>
  <c r="O1098" i="2"/>
  <c r="P1098" i="2"/>
  <c r="Q1098" i="2"/>
  <c r="S1098" i="2" s="1"/>
  <c r="O1099" i="2"/>
  <c r="P1099" i="2"/>
  <c r="Q1099" i="2"/>
  <c r="O1100" i="2"/>
  <c r="P1100" i="2"/>
  <c r="Q1100" i="2"/>
  <c r="O1101" i="2"/>
  <c r="P1101" i="2"/>
  <c r="Q1101" i="2"/>
  <c r="O1102" i="2"/>
  <c r="P1102" i="2"/>
  <c r="Q1102" i="2"/>
  <c r="O1103" i="2"/>
  <c r="P1103" i="2"/>
  <c r="Q1103" i="2"/>
  <c r="O1104" i="2"/>
  <c r="P1104" i="2"/>
  <c r="Q1104" i="2"/>
  <c r="O1105" i="2"/>
  <c r="P1105" i="2"/>
  <c r="Q1105" i="2"/>
  <c r="O1106" i="2"/>
  <c r="P1106" i="2"/>
  <c r="Q1106" i="2"/>
  <c r="O1107" i="2"/>
  <c r="P1107" i="2"/>
  <c r="Q1107" i="2"/>
  <c r="O1108" i="2"/>
  <c r="P1108" i="2"/>
  <c r="Q1108" i="2"/>
  <c r="O1109" i="2"/>
  <c r="P1109" i="2"/>
  <c r="Q1109" i="2"/>
  <c r="O1110" i="2"/>
  <c r="P1110" i="2"/>
  <c r="Q1110" i="2"/>
  <c r="O1111" i="2"/>
  <c r="P1111" i="2"/>
  <c r="Q1111" i="2"/>
  <c r="O1112" i="2"/>
  <c r="P1112" i="2"/>
  <c r="Q1112" i="2"/>
  <c r="O1113" i="2"/>
  <c r="P1113" i="2"/>
  <c r="Q1113" i="2"/>
  <c r="O1114" i="2"/>
  <c r="P1114" i="2"/>
  <c r="Q1114" i="2"/>
  <c r="O1115" i="2"/>
  <c r="P1115" i="2"/>
  <c r="Q1115" i="2"/>
  <c r="O1116" i="2"/>
  <c r="P1116" i="2"/>
  <c r="Q1116" i="2"/>
  <c r="O1117" i="2"/>
  <c r="P1117" i="2"/>
  <c r="Q1117" i="2"/>
  <c r="O1118" i="2"/>
  <c r="P1118" i="2"/>
  <c r="Q1118" i="2"/>
  <c r="O1119" i="2"/>
  <c r="P1119" i="2"/>
  <c r="Q1119" i="2"/>
  <c r="O1120" i="2"/>
  <c r="P1120" i="2"/>
  <c r="Q1120" i="2"/>
  <c r="O1121" i="2"/>
  <c r="P1121" i="2"/>
  <c r="Q1121" i="2"/>
  <c r="O1122" i="2"/>
  <c r="P1122" i="2"/>
  <c r="Q1122" i="2"/>
  <c r="O1123" i="2"/>
  <c r="P1123" i="2"/>
  <c r="Q1123" i="2"/>
  <c r="O1124" i="2"/>
  <c r="P1124" i="2"/>
  <c r="Q1124" i="2"/>
  <c r="O1125" i="2"/>
  <c r="P1125" i="2"/>
  <c r="Q1125" i="2"/>
  <c r="O1126" i="2"/>
  <c r="P1126" i="2"/>
  <c r="Q1126" i="2"/>
  <c r="O1127" i="2"/>
  <c r="P1127" i="2"/>
  <c r="Q1127" i="2"/>
  <c r="Q2" i="2"/>
  <c r="P2" i="2"/>
  <c r="O2" i="2"/>
  <c r="L24" i="4"/>
  <c r="K5" i="4"/>
  <c r="C5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10" i="4"/>
  <c r="B1" i="28"/>
  <c r="C31" i="4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B1003" i="28"/>
  <c r="B1004" i="28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52" i="28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D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10" i="4"/>
  <c r="E10" i="4"/>
  <c r="C24" i="4"/>
  <c r="C33" i="4"/>
  <c r="C29" i="4"/>
  <c r="D12" i="4"/>
  <c r="D11" i="4"/>
  <c r="D13" i="4"/>
  <c r="D14" i="4"/>
  <c r="D15" i="4"/>
  <c r="D16" i="4"/>
  <c r="D17" i="4"/>
  <c r="D18" i="4"/>
  <c r="D19" i="4"/>
  <c r="D20" i="4"/>
  <c r="D21" i="4"/>
  <c r="D22" i="4"/>
  <c r="D23" i="4"/>
  <c r="C26" i="4"/>
  <c r="C28" i="4"/>
  <c r="C30" i="4"/>
  <c r="C27" i="4"/>
  <c r="E21" i="4"/>
  <c r="N21" i="4" s="1"/>
  <c r="E11" i="4"/>
  <c r="N11" i="4" s="1"/>
  <c r="E12" i="4"/>
  <c r="N12" i="4" s="1"/>
  <c r="E13" i="4"/>
  <c r="N13" i="4" s="1"/>
  <c r="E14" i="4"/>
  <c r="N14" i="4" s="1"/>
  <c r="E15" i="4"/>
  <c r="N15" i="4" s="1"/>
  <c r="E16" i="4"/>
  <c r="N16" i="4" s="1"/>
  <c r="E17" i="4"/>
  <c r="N17" i="4" s="1"/>
  <c r="E18" i="4"/>
  <c r="N18" i="4" s="1"/>
  <c r="E19" i="4"/>
  <c r="N19" i="4" s="1"/>
  <c r="E20" i="4"/>
  <c r="N20" i="4" s="1"/>
  <c r="E22" i="4"/>
  <c r="N22" i="4" s="1"/>
  <c r="E23" i="4"/>
  <c r="N23" i="4" s="1"/>
  <c r="D24" i="4"/>
  <c r="S770" i="2"/>
  <c r="S754" i="2"/>
  <c r="S801" i="2"/>
  <c r="S255" i="2"/>
  <c r="L25" i="4"/>
  <c r="N337" i="2" a="1"/>
  <c r="N337" i="2" s="1"/>
  <c r="S337" i="2"/>
  <c r="N313" i="2" a="1"/>
  <c r="N313" i="2" s="1"/>
  <c r="S313" i="2"/>
  <c r="S30" i="2"/>
  <c r="S1023" i="2"/>
  <c r="N801" i="2" a="1"/>
  <c r="N801" i="2" s="1"/>
  <c r="N1023" i="2" a="1"/>
  <c r="N1023" i="2" s="1"/>
  <c r="N336" i="2" a="1"/>
  <c r="N336" i="2" s="1"/>
  <c r="N271" i="2" a="1"/>
  <c r="N271" i="2" s="1"/>
  <c r="N159" i="2" a="1"/>
  <c r="N159" i="2" s="1"/>
  <c r="N984" i="2" a="1"/>
  <c r="N984" i="2" s="1"/>
  <c r="N127" i="2" a="1"/>
  <c r="N127" i="2" s="1"/>
  <c r="N138" i="2" a="1"/>
  <c r="N138" i="2" s="1"/>
  <c r="N46" i="2" a="1"/>
  <c r="N46" i="2" s="1"/>
  <c r="N1029" i="2" l="1" a="1"/>
  <c r="N1029" i="2" s="1"/>
  <c r="N898" i="2" a="1"/>
  <c r="N898" i="2" s="1"/>
  <c r="S834" i="2"/>
  <c r="S546" i="2"/>
  <c r="S217" i="2"/>
  <c r="S201" i="2"/>
  <c r="S185" i="2"/>
  <c r="N56" i="2" a="1"/>
  <c r="N56" i="2" s="1"/>
  <c r="N807" i="2" a="1"/>
  <c r="N807" i="2" s="1"/>
  <c r="S790" i="2"/>
  <c r="N693" i="2" a="1"/>
  <c r="N693" i="2" s="1"/>
  <c r="N514" i="2" a="1"/>
  <c r="N514" i="2" s="1"/>
  <c r="S416" i="2"/>
  <c r="S384" i="2"/>
  <c r="N297" i="2" a="1"/>
  <c r="N297" i="2" s="1"/>
  <c r="N137" i="2" a="1"/>
  <c r="N137" i="2" s="1"/>
  <c r="N88" i="2" a="1"/>
  <c r="N88" i="2" s="1"/>
  <c r="N72" i="2" a="1"/>
  <c r="N72" i="2" s="1"/>
  <c r="S40" i="2"/>
  <c r="S427" i="2"/>
  <c r="N946" i="2" a="1"/>
  <c r="N946" i="2" s="1"/>
  <c r="N774" i="2" a="1"/>
  <c r="N774" i="2" s="1"/>
  <c r="N758" i="2" a="1"/>
  <c r="N758" i="2" s="1"/>
  <c r="N610" i="2" a="1"/>
  <c r="N610" i="2" s="1"/>
  <c r="S1045" i="2"/>
  <c r="N930" i="2" a="1"/>
  <c r="N930" i="2" s="1"/>
  <c r="N319" i="2" a="1"/>
  <c r="N319" i="2" s="1"/>
  <c r="N169" i="2" a="1"/>
  <c r="N169" i="2" s="1"/>
  <c r="S153" i="2"/>
  <c r="N120" i="2" a="1"/>
  <c r="N120" i="2" s="1"/>
  <c r="N67" i="2" a="1"/>
  <c r="N67" i="2" s="1"/>
  <c r="N899" i="2" a="1"/>
  <c r="N899" i="2" s="1"/>
  <c r="N791" i="2" a="1"/>
  <c r="N791" i="2" s="1"/>
  <c r="N547" i="2" a="1"/>
  <c r="N547" i="2" s="1"/>
  <c r="S465" i="2"/>
  <c r="N449" i="2" a="1"/>
  <c r="N449" i="2" s="1"/>
  <c r="N417" i="2" a="1"/>
  <c r="N417" i="2" s="1"/>
  <c r="S336" i="2"/>
  <c r="N282" i="2" a="1"/>
  <c r="N282" i="2" s="1"/>
  <c r="N154" i="2" a="1"/>
  <c r="N154" i="2" s="1"/>
  <c r="N89" i="2" a="1"/>
  <c r="N89" i="2" s="1"/>
  <c r="S57" i="2"/>
  <c r="N1125" i="2" a="1"/>
  <c r="N1125" i="2" s="1"/>
  <c r="S1109" i="2"/>
  <c r="S1093" i="2"/>
  <c r="N962" i="2" a="1"/>
  <c r="N962" i="2" s="1"/>
  <c r="N677" i="2" a="1"/>
  <c r="N677" i="2" s="1"/>
  <c r="N448" i="2" a="1"/>
  <c r="N448" i="2" s="1"/>
  <c r="S400" i="2"/>
  <c r="S335" i="2"/>
  <c r="N281" i="2" a="1"/>
  <c r="N281" i="2" s="1"/>
  <c r="N30" i="2" a="1"/>
  <c r="N30" i="2" s="1"/>
  <c r="N149" i="2" a="1"/>
  <c r="N149" i="2" s="1"/>
  <c r="S1024" i="2"/>
  <c r="N925" i="2" a="1"/>
  <c r="N925" i="2" s="1"/>
  <c r="N699" i="2" a="1"/>
  <c r="N699" i="2" s="1"/>
  <c r="N1067" i="2" a="1"/>
  <c r="N1067" i="2" s="1"/>
  <c r="N936" i="2" a="1"/>
  <c r="N936" i="2" s="1"/>
  <c r="N920" i="2" a="1"/>
  <c r="N920" i="2" s="1"/>
  <c r="S148" i="2"/>
  <c r="S1116" i="2"/>
  <c r="N1100" i="2" a="1"/>
  <c r="N1100" i="2" s="1"/>
  <c r="N1084" i="2" a="1"/>
  <c r="N1084" i="2" s="1"/>
  <c r="N1068" i="2" a="1"/>
  <c r="N1068" i="2" s="1"/>
  <c r="N1052" i="2" a="1"/>
  <c r="N1052" i="2" s="1"/>
  <c r="N1036" i="2" a="1"/>
  <c r="N1036" i="2" s="1"/>
  <c r="S1019" i="2"/>
  <c r="S1003" i="2"/>
  <c r="N985" i="2" a="1"/>
  <c r="N985" i="2" s="1"/>
  <c r="N969" i="2" a="1"/>
  <c r="N969" i="2" s="1"/>
  <c r="N953" i="2" a="1"/>
  <c r="N953" i="2" s="1"/>
  <c r="S937" i="2"/>
  <c r="N921" i="2" a="1"/>
  <c r="N921" i="2" s="1"/>
  <c r="N905" i="2" a="1"/>
  <c r="N905" i="2" s="1"/>
  <c r="S873" i="2"/>
  <c r="S857" i="2"/>
  <c r="S841" i="2"/>
  <c r="N825" i="2" a="1"/>
  <c r="N825" i="2" s="1"/>
  <c r="N781" i="2" a="1"/>
  <c r="N781" i="2" s="1"/>
  <c r="N749" i="2" a="1"/>
  <c r="N749" i="2" s="1"/>
  <c r="S717" i="2"/>
  <c r="S668" i="2"/>
  <c r="N652" i="2" a="1"/>
  <c r="N652" i="2" s="1"/>
  <c r="N636" i="2" a="1"/>
  <c r="N636" i="2" s="1"/>
  <c r="S618" i="2"/>
  <c r="N601" i="2" a="1"/>
  <c r="N601" i="2" s="1"/>
  <c r="S585" i="2"/>
  <c r="N521" i="2" a="1"/>
  <c r="N521" i="2" s="1"/>
  <c r="S505" i="2"/>
  <c r="N489" i="2" a="1"/>
  <c r="N489" i="2" s="1"/>
  <c r="N455" i="2" a="1"/>
  <c r="N455" i="2" s="1"/>
  <c r="N407" i="2" a="1"/>
  <c r="N407" i="2" s="1"/>
  <c r="N359" i="2" a="1"/>
  <c r="N359" i="2" s="1"/>
  <c r="N326" i="2" a="1"/>
  <c r="N326" i="2" s="1"/>
  <c r="S272" i="2"/>
  <c r="N256" i="2" a="1"/>
  <c r="N256" i="2" s="1"/>
  <c r="N208" i="2" a="1"/>
  <c r="N208" i="2" s="1"/>
  <c r="N192" i="2" a="1"/>
  <c r="N192" i="2" s="1"/>
  <c r="N176" i="2" a="1"/>
  <c r="N176" i="2" s="1"/>
  <c r="N160" i="2" a="1"/>
  <c r="N160" i="2" s="1"/>
  <c r="S144" i="2"/>
  <c r="N111" i="2" a="1"/>
  <c r="N111" i="2" s="1"/>
  <c r="N95" i="2" a="1"/>
  <c r="N95" i="2" s="1"/>
  <c r="S47" i="2"/>
  <c r="S15" i="2"/>
  <c r="S412" i="2"/>
  <c r="S223" i="2"/>
  <c r="N909" i="2" a="1"/>
  <c r="N909" i="2" s="1"/>
  <c r="N347" i="2" a="1"/>
  <c r="N347" i="2" s="1"/>
  <c r="N304" i="2" a="1"/>
  <c r="N304" i="2" s="1"/>
  <c r="N240" i="2" a="1"/>
  <c r="N240" i="2" s="1"/>
  <c r="S551" i="2"/>
  <c r="N204" i="2" a="1"/>
  <c r="N204" i="2" s="1"/>
  <c r="N461" i="2" a="1"/>
  <c r="N461" i="2" s="1"/>
  <c r="N935" i="2" a="1"/>
  <c r="N935" i="2" s="1"/>
  <c r="N731" i="2" a="1"/>
  <c r="N731" i="2" s="1"/>
  <c r="N634" i="2" a="1"/>
  <c r="N634" i="2" s="1"/>
  <c r="N270" i="2" a="1"/>
  <c r="N270" i="2" s="1"/>
  <c r="S254" i="2"/>
  <c r="S238" i="2"/>
  <c r="S174" i="2"/>
  <c r="N109" i="2" a="1"/>
  <c r="N109" i="2" s="1"/>
  <c r="N919" i="2" a="1"/>
  <c r="N919" i="2" s="1"/>
  <c r="N615" i="2" a="1"/>
  <c r="N615" i="2" s="1"/>
  <c r="S437" i="2"/>
  <c r="N621" i="2" a="1"/>
  <c r="N621" i="2" s="1"/>
  <c r="N185" i="2" a="1"/>
  <c r="N185" i="2" s="1"/>
  <c r="S1066" i="2"/>
  <c r="N812" i="2" a="1"/>
  <c r="N812" i="2" s="1"/>
  <c r="N405" i="2" a="1"/>
  <c r="N405" i="2" s="1"/>
  <c r="N45" i="2" a="1"/>
  <c r="N45" i="2" s="1"/>
  <c r="N1022" i="2" a="1"/>
  <c r="N1022" i="2" s="1"/>
  <c r="N763" i="2" a="1"/>
  <c r="N763" i="2" s="1"/>
  <c r="S650" i="2"/>
  <c r="N286" i="2" a="1"/>
  <c r="N286" i="2" s="1"/>
  <c r="N142" i="2" a="1"/>
  <c r="N142" i="2" s="1"/>
  <c r="S946" i="2"/>
  <c r="N903" i="2" a="1"/>
  <c r="N903" i="2" s="1"/>
  <c r="N551" i="2" a="1"/>
  <c r="N551" i="2" s="1"/>
  <c r="N158" i="2" a="1"/>
  <c r="N158" i="2" s="1"/>
  <c r="S938" i="2"/>
  <c r="N1063" i="2" a="1"/>
  <c r="N1063" i="2" s="1"/>
  <c r="N437" i="2" a="1"/>
  <c r="N437" i="2" s="1"/>
  <c r="N1050" i="2" a="1"/>
  <c r="N1050" i="2" s="1"/>
  <c r="N779" i="2" a="1"/>
  <c r="N779" i="2" s="1"/>
  <c r="N469" i="2" a="1"/>
  <c r="N469" i="2" s="1"/>
  <c r="S341" i="2"/>
  <c r="N61" i="2" a="1"/>
  <c r="N61" i="2" s="1"/>
  <c r="S227" i="2"/>
  <c r="S888" i="2"/>
  <c r="N716" i="2" a="1"/>
  <c r="N716" i="2" s="1"/>
  <c r="N520" i="2" a="1"/>
  <c r="N520" i="2" s="1"/>
  <c r="N325" i="2" a="1"/>
  <c r="N325" i="2" s="1"/>
  <c r="S99" i="2"/>
  <c r="N666" i="2" a="1"/>
  <c r="N666" i="2" s="1"/>
  <c r="N373" i="2" a="1"/>
  <c r="N373" i="2" s="1"/>
  <c r="N126" i="2" a="1"/>
  <c r="N126" i="2" s="1"/>
  <c r="S77" i="2"/>
  <c r="N70" i="2" a="1"/>
  <c r="N70" i="2" s="1"/>
  <c r="N1104" i="2" a="1"/>
  <c r="N1104" i="2" s="1"/>
  <c r="S1007" i="2"/>
  <c r="N443" i="2" a="1"/>
  <c r="N443" i="2" s="1"/>
  <c r="N330" i="2" a="1"/>
  <c r="N330" i="2" s="1"/>
  <c r="S866" i="2"/>
  <c r="N866" i="2" a="1"/>
  <c r="N866" i="2" s="1"/>
  <c r="N1098" i="2" a="1"/>
  <c r="N1098" i="2" s="1"/>
  <c r="S1034" i="2"/>
  <c r="N839" i="2" a="1"/>
  <c r="N839" i="2" s="1"/>
  <c r="N747" i="2" a="1"/>
  <c r="N747" i="2" s="1"/>
  <c r="S747" i="2"/>
  <c r="S715" i="2"/>
  <c r="N715" i="2" a="1"/>
  <c r="N715" i="2" s="1"/>
  <c r="S583" i="2"/>
  <c r="N535" i="2" a="1"/>
  <c r="N535" i="2" s="1"/>
  <c r="S535" i="2"/>
  <c r="N335" i="2" a="1"/>
  <c r="N335" i="2" s="1"/>
  <c r="S956" i="2"/>
  <c r="N671" i="2" a="1"/>
  <c r="N671" i="2" s="1"/>
  <c r="N410" i="2" a="1"/>
  <c r="N410" i="2" s="1"/>
  <c r="S394" i="2"/>
  <c r="S329" i="2"/>
  <c r="N211" i="2" a="1"/>
  <c r="N211" i="2" s="1"/>
  <c r="N66" i="2" a="1"/>
  <c r="N66" i="2" s="1"/>
  <c r="N174" i="2" a="1"/>
  <c r="N174" i="2" s="1"/>
  <c r="S935" i="2"/>
  <c r="S839" i="2"/>
  <c r="S898" i="2"/>
  <c r="S142" i="2"/>
  <c r="S763" i="2"/>
  <c r="S88" i="2"/>
  <c r="N834" i="2" a="1"/>
  <c r="N834" i="2" s="1"/>
  <c r="N790" i="2" a="1"/>
  <c r="N790" i="2" s="1"/>
  <c r="N464" i="2" a="1"/>
  <c r="N464" i="2" s="1"/>
  <c r="S464" i="2"/>
  <c r="S1017" i="2"/>
  <c r="S887" i="2"/>
  <c r="N823" i="2" a="1"/>
  <c r="N823" i="2" s="1"/>
  <c r="S779" i="2"/>
  <c r="S698" i="2"/>
  <c r="N698" i="2" a="1"/>
  <c r="N698" i="2" s="1"/>
  <c r="N421" i="2" a="1"/>
  <c r="N421" i="2" s="1"/>
  <c r="S405" i="2"/>
  <c r="S357" i="2"/>
  <c r="N13" i="2" a="1"/>
  <c r="N13" i="2" s="1"/>
  <c r="S319" i="2"/>
  <c r="N924" i="2" a="1"/>
  <c r="N924" i="2" s="1"/>
  <c r="N768" i="2" a="1"/>
  <c r="N768" i="2" s="1"/>
  <c r="S752" i="2"/>
  <c r="N540" i="2" a="1"/>
  <c r="N540" i="2" s="1"/>
  <c r="S524" i="2"/>
  <c r="S508" i="2"/>
  <c r="S458" i="2"/>
  <c r="N416" i="2" a="1"/>
  <c r="N416" i="2" s="1"/>
  <c r="S61" i="2"/>
  <c r="N967" i="2" a="1"/>
  <c r="N967" i="2" s="1"/>
  <c r="N599" i="2" a="1"/>
  <c r="N599" i="2" s="1"/>
  <c r="N341" i="2" a="1"/>
  <c r="N341" i="2" s="1"/>
  <c r="N324" i="2" a="1"/>
  <c r="N324" i="2" s="1"/>
  <c r="S324" i="2"/>
  <c r="S1087" i="2"/>
  <c r="N800" i="2" a="1"/>
  <c r="N800" i="2" s="1"/>
  <c r="S736" i="2"/>
  <c r="N474" i="2" a="1"/>
  <c r="N474" i="2" s="1"/>
  <c r="S442" i="2"/>
  <c r="N243" i="2" a="1"/>
  <c r="N243" i="2" s="1"/>
  <c r="N98" i="2" a="1"/>
  <c r="N98" i="2" s="1"/>
  <c r="S82" i="2"/>
  <c r="N34" i="2" a="1"/>
  <c r="N34" i="2" s="1"/>
  <c r="N524" i="2" a="1"/>
  <c r="N524" i="2" s="1"/>
  <c r="N887" i="2" a="1"/>
  <c r="N887" i="2" s="1"/>
  <c r="N1105" i="2" a="1"/>
  <c r="N1105" i="2" s="1"/>
  <c r="N738" i="2" a="1"/>
  <c r="N738" i="2" s="1"/>
  <c r="S526" i="2"/>
  <c r="N855" i="2" a="1"/>
  <c r="N855" i="2" s="1"/>
  <c r="N519" i="2" a="1"/>
  <c r="N519" i="2" s="1"/>
  <c r="N487" i="2" a="1"/>
  <c r="N487" i="2" s="1"/>
  <c r="S487" i="2"/>
  <c r="N453" i="2" a="1"/>
  <c r="N453" i="2" s="1"/>
  <c r="S453" i="2"/>
  <c r="N93" i="2" a="1"/>
  <c r="N93" i="2" s="1"/>
  <c r="N1119" i="2" a="1"/>
  <c r="N1119" i="2" s="1"/>
  <c r="S1103" i="2"/>
  <c r="S1022" i="2"/>
  <c r="N784" i="2" a="1"/>
  <c r="N784" i="2" s="1"/>
  <c r="S784" i="2"/>
  <c r="S687" i="2"/>
  <c r="N426" i="2" a="1"/>
  <c r="N426" i="2" s="1"/>
  <c r="N227" i="2" a="1"/>
  <c r="N227" i="2" s="1"/>
  <c r="N131" i="2" a="1"/>
  <c r="N131" i="2" s="1"/>
  <c r="S120" i="2"/>
  <c r="N894" i="2" a="1"/>
  <c r="N894" i="2" s="1"/>
  <c r="S641" i="2"/>
  <c r="S919" i="2"/>
  <c r="S812" i="2"/>
  <c r="N389" i="2" a="1"/>
  <c r="N389" i="2" s="1"/>
  <c r="N1114" i="2" a="1"/>
  <c r="N1114" i="2" s="1"/>
  <c r="S1114" i="2"/>
  <c r="S1082" i="2"/>
  <c r="N1082" i="2" a="1"/>
  <c r="N1082" i="2" s="1"/>
  <c r="N1001" i="2" a="1"/>
  <c r="N1001" i="2" s="1"/>
  <c r="S1001" i="2"/>
  <c r="S983" i="2"/>
  <c r="N682" i="2" a="1"/>
  <c r="N682" i="2" s="1"/>
  <c r="S615" i="2"/>
  <c r="N567" i="2" a="1"/>
  <c r="N567" i="2" s="1"/>
  <c r="S567" i="2"/>
  <c r="N302" i="2" a="1"/>
  <c r="N302" i="2" s="1"/>
  <c r="S286" i="2"/>
  <c r="S222" i="2"/>
  <c r="N222" i="2" a="1"/>
  <c r="N222" i="2" s="1"/>
  <c r="S206" i="2"/>
  <c r="N206" i="2" a="1"/>
  <c r="N206" i="2" s="1"/>
  <c r="S45" i="2"/>
  <c r="N29" i="2" a="1"/>
  <c r="N29" i="2" s="1"/>
  <c r="S29" i="2"/>
  <c r="N972" i="2" a="1"/>
  <c r="N972" i="2" s="1"/>
  <c r="S892" i="2"/>
  <c r="N655" i="2" a="1"/>
  <c r="N655" i="2" s="1"/>
  <c r="S621" i="2"/>
  <c r="S604" i="2"/>
  <c r="N604" i="2" a="1"/>
  <c r="N604" i="2" s="1"/>
  <c r="N291" i="2" a="1"/>
  <c r="N291" i="2" s="1"/>
  <c r="N163" i="2" a="1"/>
  <c r="N163" i="2" s="1"/>
  <c r="N7" i="2" a="1"/>
  <c r="N7" i="2" s="1"/>
  <c r="N442" i="2" a="1"/>
  <c r="N442" i="2" s="1"/>
  <c r="N1034" i="2" a="1"/>
  <c r="N1034" i="2" s="1"/>
  <c r="N1073" i="2" a="1"/>
  <c r="N1073" i="2" s="1"/>
  <c r="S942" i="2"/>
  <c r="N357" i="2" a="1"/>
  <c r="N357" i="2" s="1"/>
  <c r="S823" i="2"/>
  <c r="N104" i="2" a="1"/>
  <c r="N104" i="2" s="1"/>
  <c r="S104" i="2"/>
  <c r="N871" i="2" a="1"/>
  <c r="N871" i="2" s="1"/>
  <c r="N503" i="2" a="1"/>
  <c r="N503" i="2" s="1"/>
  <c r="N254" i="2" a="1"/>
  <c r="N254" i="2" s="1"/>
  <c r="S190" i="2"/>
  <c r="N190" i="2" a="1"/>
  <c r="N190" i="2" s="1"/>
  <c r="S109" i="2"/>
  <c r="N844" i="2" a="1"/>
  <c r="N844" i="2" s="1"/>
  <c r="N556" i="2" a="1"/>
  <c r="N556" i="2" s="1"/>
  <c r="N259" i="2" a="1"/>
  <c r="N259" i="2" s="1"/>
  <c r="N195" i="2" a="1"/>
  <c r="N195" i="2" s="1"/>
  <c r="S179" i="2"/>
  <c r="S147" i="2"/>
  <c r="S114" i="2"/>
  <c r="N18" i="2" a="1"/>
  <c r="N18" i="2" s="1"/>
  <c r="N926" i="2" a="1"/>
  <c r="N926" i="2" s="1"/>
  <c r="S855" i="2"/>
  <c r="S659" i="2"/>
  <c r="N906" i="2" a="1"/>
  <c r="N906" i="2" s="1"/>
  <c r="N327" i="2" a="1"/>
  <c r="N327" i="2" s="1"/>
  <c r="N273" i="2" a="1"/>
  <c r="N273" i="2" s="1"/>
  <c r="N948" i="2" a="1"/>
  <c r="N948" i="2" s="1"/>
  <c r="N647" i="2" a="1"/>
  <c r="N647" i="2" s="1"/>
  <c r="N559" i="2" a="1"/>
  <c r="N559" i="2" s="1"/>
  <c r="N402" i="2" a="1"/>
  <c r="N402" i="2" s="1"/>
  <c r="N187" i="2" a="1"/>
  <c r="N187" i="2" s="1"/>
  <c r="N90" i="2" a="1"/>
  <c r="N90" i="2" s="1"/>
  <c r="S979" i="2"/>
  <c r="N579" i="2" a="1"/>
  <c r="N579" i="2" s="1"/>
  <c r="N234" i="2" a="1"/>
  <c r="N234" i="2" s="1"/>
  <c r="N105" i="2" a="1"/>
  <c r="N105" i="2" s="1"/>
  <c r="N57" i="2" a="1"/>
  <c r="N57" i="2" s="1"/>
  <c r="N504" i="2" a="1"/>
  <c r="N504" i="2" s="1"/>
  <c r="N454" i="2" a="1"/>
  <c r="N454" i="2" s="1"/>
  <c r="N406" i="2" a="1"/>
  <c r="N406" i="2" s="1"/>
  <c r="N342" i="2" a="1"/>
  <c r="N342" i="2" s="1"/>
  <c r="S271" i="2"/>
  <c r="N78" i="2" a="1"/>
  <c r="N78" i="2" s="1"/>
  <c r="N1120" i="2" a="1"/>
  <c r="N1120" i="2" s="1"/>
  <c r="N1109" i="2" a="1"/>
  <c r="N1109" i="2" s="1"/>
  <c r="N1093" i="2" a="1"/>
  <c r="N1093" i="2" s="1"/>
  <c r="N1077" i="2" a="1"/>
  <c r="N1077" i="2" s="1"/>
  <c r="S1061" i="2"/>
  <c r="N1045" i="2" a="1"/>
  <c r="N1045" i="2" s="1"/>
  <c r="S1029" i="2"/>
  <c r="S996" i="2"/>
  <c r="N989" i="2" a="1"/>
  <c r="N989" i="2" s="1"/>
  <c r="N978" i="2" a="1"/>
  <c r="N978" i="2" s="1"/>
  <c r="N973" i="2" a="1"/>
  <c r="N973" i="2" s="1"/>
  <c r="S930" i="2"/>
  <c r="S850" i="2"/>
  <c r="N818" i="2" a="1"/>
  <c r="N818" i="2" s="1"/>
  <c r="S807" i="2"/>
  <c r="N742" i="2" a="1"/>
  <c r="N742" i="2" s="1"/>
  <c r="S710" i="2"/>
  <c r="S693" i="2"/>
  <c r="S677" i="2"/>
  <c r="N661" i="2" a="1"/>
  <c r="N661" i="2" s="1"/>
  <c r="N594" i="2" a="1"/>
  <c r="N594" i="2" s="1"/>
  <c r="N578" i="2" a="1"/>
  <c r="N578" i="2" s="1"/>
  <c r="N562" i="2" a="1"/>
  <c r="N562" i="2" s="1"/>
  <c r="N546" i="2" a="1"/>
  <c r="N546" i="2" s="1"/>
  <c r="S514" i="2"/>
  <c r="N509" i="2" a="1"/>
  <c r="N509" i="2" s="1"/>
  <c r="N493" i="2" a="1"/>
  <c r="N493" i="2" s="1"/>
  <c r="N480" i="2" a="1"/>
  <c r="N480" i="2" s="1"/>
  <c r="S448" i="2"/>
  <c r="S432" i="2"/>
  <c r="N384" i="2" a="1"/>
  <c r="N384" i="2" s="1"/>
  <c r="N352" i="2" a="1"/>
  <c r="N352" i="2" s="1"/>
  <c r="N265" i="2" a="1"/>
  <c r="N265" i="2" s="1"/>
  <c r="N249" i="2" a="1"/>
  <c r="N249" i="2" s="1"/>
  <c r="N217" i="2" a="1"/>
  <c r="N217" i="2" s="1"/>
  <c r="N201" i="2" a="1"/>
  <c r="N201" i="2" s="1"/>
  <c r="N153" i="2" a="1"/>
  <c r="N153" i="2" s="1"/>
  <c r="S56" i="2"/>
  <c r="N24" i="2" a="1"/>
  <c r="N24" i="2" s="1"/>
  <c r="S346" i="2"/>
  <c r="N346" i="2" a="1"/>
  <c r="N346" i="2" s="1"/>
  <c r="S1071" i="2"/>
  <c r="N1071" i="2" a="1"/>
  <c r="N1071" i="2" s="1"/>
  <c r="S1039" i="2"/>
  <c r="N1039" i="2" a="1"/>
  <c r="N1039" i="2" s="1"/>
  <c r="S1006" i="2"/>
  <c r="N1006" i="2" a="1"/>
  <c r="N1006" i="2" s="1"/>
  <c r="S988" i="2"/>
  <c r="N988" i="2" a="1"/>
  <c r="N988" i="2" s="1"/>
  <c r="S940" i="2"/>
  <c r="N940" i="2" a="1"/>
  <c r="N940" i="2" s="1"/>
  <c r="N908" i="2" a="1"/>
  <c r="N908" i="2" s="1"/>
  <c r="S908" i="2"/>
  <c r="S307" i="2"/>
  <c r="N307" i="2" a="1"/>
  <c r="N307" i="2" s="1"/>
  <c r="S275" i="2"/>
  <c r="N275" i="2" a="1"/>
  <c r="N275" i="2" s="1"/>
  <c r="N741" i="2" a="1"/>
  <c r="N741" i="2" s="1"/>
  <c r="S609" i="2"/>
  <c r="N609" i="2" a="1"/>
  <c r="N609" i="2" s="1"/>
  <c r="S768" i="2"/>
  <c r="S800" i="2"/>
  <c r="N555" i="2" a="1"/>
  <c r="N555" i="2" s="1"/>
  <c r="N1103" i="2" a="1"/>
  <c r="N1103" i="2" s="1"/>
  <c r="S34" i="2"/>
  <c r="S66" i="2"/>
  <c r="N147" i="2" a="1"/>
  <c r="N147" i="2" s="1"/>
  <c r="S972" i="2"/>
  <c r="N508" i="2" a="1"/>
  <c r="N508" i="2" s="1"/>
  <c r="N329" i="2" a="1"/>
  <c r="N329" i="2" s="1"/>
  <c r="S1119" i="2"/>
  <c r="N736" i="2" a="1"/>
  <c r="N736" i="2" s="1"/>
  <c r="N828" i="2" a="1"/>
  <c r="N828" i="2" s="1"/>
  <c r="S828" i="2"/>
  <c r="S720" i="2"/>
  <c r="N720" i="2" a="1"/>
  <c r="N720" i="2" s="1"/>
  <c r="N351" i="2" a="1"/>
  <c r="N351" i="2" s="1"/>
  <c r="S312" i="2"/>
  <c r="N458" i="2" a="1"/>
  <c r="N458" i="2" s="1"/>
  <c r="N956" i="2" a="1"/>
  <c r="N956" i="2" s="1"/>
  <c r="S1055" i="2"/>
  <c r="N1055" i="2" a="1"/>
  <c r="N1055" i="2" s="1"/>
  <c r="S703" i="2"/>
  <c r="N703" i="2" a="1"/>
  <c r="N703" i="2" s="1"/>
  <c r="N492" i="2" a="1"/>
  <c r="N492" i="2" s="1"/>
  <c r="S492" i="2"/>
  <c r="S362" i="2"/>
  <c r="N362" i="2" a="1"/>
  <c r="N362" i="2" s="1"/>
  <c r="N50" i="2" a="1"/>
  <c r="N50" i="2" s="1"/>
  <c r="S50" i="2"/>
  <c r="N660" i="2" a="1"/>
  <c r="N660" i="2" s="1"/>
  <c r="S626" i="2"/>
  <c r="N752" i="2" a="1"/>
  <c r="N752" i="2" s="1"/>
  <c r="S540" i="2"/>
  <c r="N687" i="2" a="1"/>
  <c r="N687" i="2" s="1"/>
  <c r="N114" i="2" a="1"/>
  <c r="N114" i="2" s="1"/>
  <c r="S163" i="2"/>
  <c r="N876" i="2" a="1"/>
  <c r="N876" i="2" s="1"/>
  <c r="S876" i="2"/>
  <c r="N588" i="2" a="1"/>
  <c r="N588" i="2" s="1"/>
  <c r="S588" i="2"/>
  <c r="N572" i="2" a="1"/>
  <c r="N572" i="2" s="1"/>
  <c r="S572" i="2"/>
  <c r="N378" i="2" a="1"/>
  <c r="N378" i="2" s="1"/>
  <c r="S378" i="2"/>
  <c r="N529" i="2" a="1"/>
  <c r="N529" i="2" s="1"/>
  <c r="N1087" i="2" a="1"/>
  <c r="N1087" i="2" s="1"/>
  <c r="N179" i="2" a="1"/>
  <c r="N179" i="2" s="1"/>
  <c r="S1089" i="2"/>
  <c r="N974" i="2" a="1"/>
  <c r="N974" i="2" s="1"/>
  <c r="S953" i="2"/>
  <c r="N862" i="2" a="1"/>
  <c r="N862" i="2" s="1"/>
  <c r="S657" i="2"/>
  <c r="N590" i="2" a="1"/>
  <c r="N590" i="2" s="1"/>
  <c r="S510" i="2"/>
  <c r="S494" i="2"/>
  <c r="S476" i="2"/>
  <c r="S396" i="2"/>
  <c r="N293" i="2" a="1"/>
  <c r="N293" i="2" s="1"/>
  <c r="S277" i="2"/>
  <c r="N229" i="2" a="1"/>
  <c r="N229" i="2" s="1"/>
  <c r="S197" i="2"/>
  <c r="N181" i="2" a="1"/>
  <c r="N181" i="2" s="1"/>
  <c r="N165" i="2" a="1"/>
  <c r="N165" i="2" s="1"/>
  <c r="S100" i="2"/>
  <c r="S68" i="2"/>
  <c r="S20" i="2"/>
  <c r="N3" i="2" a="1"/>
  <c r="N3" i="2" s="1"/>
  <c r="S798" i="2"/>
  <c r="N602" i="2" a="1"/>
  <c r="N602" i="2" s="1"/>
  <c r="N470" i="2" a="1"/>
  <c r="N470" i="2" s="1"/>
  <c r="N586" i="2" a="1"/>
  <c r="N586" i="2" s="1"/>
  <c r="S1090" i="2"/>
  <c r="S117" i="2"/>
  <c r="S422" i="2"/>
  <c r="N223" i="2" a="1"/>
  <c r="N223" i="2" s="1"/>
  <c r="S143" i="2"/>
  <c r="N1056" i="2" a="1"/>
  <c r="N1056" i="2" s="1"/>
  <c r="S957" i="2"/>
  <c r="S941" i="2"/>
  <c r="S925" i="2"/>
  <c r="N861" i="2" a="1"/>
  <c r="N861" i="2" s="1"/>
  <c r="N721" i="2" a="1"/>
  <c r="N721" i="2" s="1"/>
  <c r="N688" i="2" a="1"/>
  <c r="N688" i="2" s="1"/>
  <c r="N589" i="2" a="1"/>
  <c r="N589" i="2" s="1"/>
  <c r="N390" i="2" a="1"/>
  <c r="N390" i="2" s="1"/>
  <c r="S46" i="2"/>
  <c r="S753" i="2"/>
  <c r="N737" i="2" a="1"/>
  <c r="N737" i="2" s="1"/>
  <c r="S24" i="2"/>
  <c r="N40" i="2" a="1"/>
  <c r="N40" i="2" s="1"/>
  <c r="N1017" i="2" a="1"/>
  <c r="N1017" i="2" s="1"/>
  <c r="S967" i="2"/>
  <c r="S951" i="2"/>
  <c r="S871" i="2"/>
  <c r="S795" i="2"/>
  <c r="S682" i="2"/>
  <c r="S666" i="2"/>
  <c r="S599" i="2"/>
  <c r="S519" i="2"/>
  <c r="S503" i="2"/>
  <c r="S469" i="2"/>
  <c r="S373" i="2"/>
  <c r="S302" i="2"/>
  <c r="S158" i="2"/>
  <c r="S126" i="2"/>
  <c r="S93" i="2"/>
  <c r="S13" i="2"/>
  <c r="N306" i="2" a="1"/>
  <c r="N306" i="2" s="1"/>
  <c r="N805" i="2" a="1"/>
  <c r="N805" i="2" s="1"/>
  <c r="S691" i="2"/>
  <c r="N786" i="2" a="1"/>
  <c r="N786" i="2" s="1"/>
  <c r="N558" i="2" a="1"/>
  <c r="N558" i="2" s="1"/>
  <c r="N592" i="2" a="1"/>
  <c r="N592" i="2" s="1"/>
  <c r="N826" i="2" a="1"/>
  <c r="N826" i="2" s="1"/>
  <c r="N360" i="2" a="1"/>
  <c r="N360" i="2" s="1"/>
  <c r="N10" i="2" a="1"/>
  <c r="N10" i="2" s="1"/>
  <c r="N1079" i="2" a="1"/>
  <c r="N1079" i="2" s="1"/>
  <c r="N26" i="2" a="1"/>
  <c r="N26" i="2" s="1"/>
  <c r="N494" i="2" a="1"/>
  <c r="N494" i="2" s="1"/>
  <c r="S1115" i="2"/>
  <c r="S1099" i="2"/>
  <c r="S1067" i="2"/>
  <c r="N1051" i="2" a="1"/>
  <c r="N1051" i="2" s="1"/>
  <c r="S1030" i="2"/>
  <c r="N1018" i="2" a="1"/>
  <c r="N1018" i="2" s="1"/>
  <c r="N1002" i="2" a="1"/>
  <c r="N1002" i="2" s="1"/>
  <c r="S997" i="2"/>
  <c r="S984" i="2"/>
  <c r="N979" i="2" a="1"/>
  <c r="N979" i="2" s="1"/>
  <c r="S968" i="2"/>
  <c r="S963" i="2"/>
  <c r="N952" i="2" a="1"/>
  <c r="N952" i="2" s="1"/>
  <c r="S947" i="2"/>
  <c r="S936" i="2"/>
  <c r="S920" i="2"/>
  <c r="N904" i="2" a="1"/>
  <c r="N904" i="2" s="1"/>
  <c r="S899" i="2"/>
  <c r="N872" i="2" a="1"/>
  <c r="N872" i="2" s="1"/>
  <c r="S867" i="2"/>
  <c r="S856" i="2"/>
  <c r="N851" i="2" a="1"/>
  <c r="N851" i="2" s="1"/>
  <c r="S835" i="2"/>
  <c r="S824" i="2"/>
  <c r="N796" i="2" a="1"/>
  <c r="N796" i="2" s="1"/>
  <c r="S791" i="2"/>
  <c r="S764" i="2"/>
  <c r="N748" i="2" a="1"/>
  <c r="N748" i="2" s="1"/>
  <c r="S732" i="2"/>
  <c r="S699" i="2"/>
  <c r="S683" i="2"/>
  <c r="N667" i="2" a="1"/>
  <c r="N667" i="2" s="1"/>
  <c r="S651" i="2"/>
  <c r="N584" i="2" a="1"/>
  <c r="N584" i="2" s="1"/>
  <c r="N568" i="2" a="1"/>
  <c r="N568" i="2" s="1"/>
  <c r="N552" i="2" a="1"/>
  <c r="N552" i="2" s="1"/>
  <c r="S504" i="2"/>
  <c r="N488" i="2" a="1"/>
  <c r="N488" i="2" s="1"/>
  <c r="N438" i="2" a="1"/>
  <c r="N438" i="2" s="1"/>
  <c r="N422" i="2" a="1"/>
  <c r="N422" i="2" s="1"/>
  <c r="S406" i="2"/>
  <c r="S374" i="2"/>
  <c r="S325" i="2"/>
  <c r="N303" i="2" a="1"/>
  <c r="N303" i="2" s="1"/>
  <c r="S287" i="2"/>
  <c r="N255" i="2" a="1"/>
  <c r="N255" i="2" s="1"/>
  <c r="N186" i="2" a="1"/>
  <c r="N186" i="2" s="1"/>
  <c r="N175" i="2" a="1"/>
  <c r="N175" i="2" s="1"/>
  <c r="S159" i="2"/>
  <c r="N143" i="2" a="1"/>
  <c r="N143" i="2" s="1"/>
  <c r="S127" i="2"/>
  <c r="S110" i="2"/>
  <c r="S78" i="2"/>
  <c r="N62" i="2" a="1"/>
  <c r="N62" i="2" s="1"/>
  <c r="N14" i="2" a="1"/>
  <c r="N14" i="2" s="1"/>
  <c r="N941" i="2" a="1"/>
  <c r="N941" i="2" s="1"/>
  <c r="N1088" i="2" a="1"/>
  <c r="N1088" i="2" s="1"/>
  <c r="N1024" i="2" a="1"/>
  <c r="N1024" i="2" s="1"/>
  <c r="S989" i="2"/>
  <c r="N957" i="2" a="1"/>
  <c r="N957" i="2" s="1"/>
  <c r="S861" i="2"/>
  <c r="S769" i="2"/>
  <c r="N753" i="2" a="1"/>
  <c r="N753" i="2" s="1"/>
  <c r="S493" i="2"/>
  <c r="S475" i="2"/>
  <c r="N379" i="2" a="1"/>
  <c r="N379" i="2" s="1"/>
  <c r="S363" i="2"/>
  <c r="N276" i="2" a="1"/>
  <c r="N276" i="2" s="1"/>
  <c r="S164" i="2"/>
  <c r="S83" i="2"/>
  <c r="N51" i="2" a="1"/>
  <c r="N51" i="2" s="1"/>
  <c r="N35" i="2" a="1"/>
  <c r="N35" i="2" s="1"/>
  <c r="S734" i="2"/>
  <c r="N96" i="2" a="1"/>
  <c r="N96" i="2" s="1"/>
  <c r="S868" i="2"/>
  <c r="N832" i="2" a="1"/>
  <c r="N832" i="2" s="1"/>
  <c r="N718" i="2" a="1"/>
  <c r="N718" i="2" s="1"/>
  <c r="N225" i="2" a="1"/>
  <c r="N225" i="2" s="1"/>
  <c r="S818" i="2"/>
  <c r="S854" i="2"/>
  <c r="N457" i="2" a="1"/>
  <c r="N457" i="2" s="1"/>
  <c r="N344" i="2" a="1"/>
  <c r="N344" i="2" s="1"/>
  <c r="S209" i="2"/>
  <c r="N155" i="2" a="1"/>
  <c r="N155" i="2" s="1"/>
  <c r="S589" i="2"/>
  <c r="S1056" i="2"/>
  <c r="S1077" i="2"/>
  <c r="N295" i="2" a="1"/>
  <c r="N295" i="2" s="1"/>
  <c r="N1085" i="2" a="1"/>
  <c r="N1085" i="2" s="1"/>
  <c r="N506" i="2" a="1"/>
  <c r="N506" i="2" s="1"/>
  <c r="N145" i="2" a="1"/>
  <c r="N145" i="2" s="1"/>
  <c r="N996" i="2" a="1"/>
  <c r="N996" i="2" s="1"/>
  <c r="N1076" i="2" a="1"/>
  <c r="N1076" i="2" s="1"/>
  <c r="S1076" i="2"/>
  <c r="N1060" i="2" a="1"/>
  <c r="N1060" i="2" s="1"/>
  <c r="S1060" i="2"/>
  <c r="N1044" i="2" a="1"/>
  <c r="N1044" i="2" s="1"/>
  <c r="S1044" i="2"/>
  <c r="N1011" i="2" a="1"/>
  <c r="N1011" i="2" s="1"/>
  <c r="S1011" i="2"/>
  <c r="N961" i="2" a="1"/>
  <c r="N961" i="2" s="1"/>
  <c r="S961" i="2"/>
  <c r="N945" i="2" a="1"/>
  <c r="N945" i="2" s="1"/>
  <c r="S945" i="2"/>
  <c r="S929" i="2"/>
  <c r="N929" i="2" a="1"/>
  <c r="N929" i="2" s="1"/>
  <c r="S897" i="2"/>
  <c r="N897" i="2" a="1"/>
  <c r="N897" i="2" s="1"/>
  <c r="S881" i="2"/>
  <c r="N881" i="2" a="1"/>
  <c r="N881" i="2" s="1"/>
  <c r="S865" i="2"/>
  <c r="N865" i="2" a="1"/>
  <c r="N865" i="2" s="1"/>
  <c r="S849" i="2"/>
  <c r="N849" i="2" a="1"/>
  <c r="N849" i="2" s="1"/>
  <c r="N833" i="2" a="1"/>
  <c r="N833" i="2" s="1"/>
  <c r="S833" i="2"/>
  <c r="N817" i="2" a="1"/>
  <c r="N817" i="2" s="1"/>
  <c r="S817" i="2"/>
  <c r="N806" i="2" a="1"/>
  <c r="N806" i="2" s="1"/>
  <c r="S806" i="2"/>
  <c r="S789" i="2"/>
  <c r="N789" i="2" a="1"/>
  <c r="N789" i="2" s="1"/>
  <c r="N773" i="2" a="1"/>
  <c r="N773" i="2" s="1"/>
  <c r="S773" i="2"/>
  <c r="S757" i="2"/>
  <c r="N757" i="2" a="1"/>
  <c r="N757" i="2" s="1"/>
  <c r="S725" i="2"/>
  <c r="N725" i="2" a="1"/>
  <c r="N725" i="2" s="1"/>
  <c r="N709" i="2" a="1"/>
  <c r="N709" i="2" s="1"/>
  <c r="S709" i="2"/>
  <c r="N692" i="2" a="1"/>
  <c r="N692" i="2" s="1"/>
  <c r="S692" i="2"/>
  <c r="N676" i="2" a="1"/>
  <c r="N676" i="2" s="1"/>
  <c r="S676" i="2"/>
  <c r="S982" i="2"/>
  <c r="N982" i="2" a="1"/>
  <c r="N982" i="2" s="1"/>
  <c r="S950" i="2"/>
  <c r="S918" i="2"/>
  <c r="N918" i="2" a="1"/>
  <c r="N918" i="2" s="1"/>
  <c r="N518" i="2" a="1"/>
  <c r="N518" i="2" s="1"/>
  <c r="S484" i="2"/>
  <c r="N484" i="2" a="1"/>
  <c r="N484" i="2" s="1"/>
  <c r="N323" i="2" a="1"/>
  <c r="N323" i="2" s="1"/>
  <c r="S323" i="2"/>
  <c r="N285" i="2" a="1"/>
  <c r="N285" i="2" s="1"/>
  <c r="S285" i="2"/>
  <c r="S205" i="2"/>
  <c r="N205" i="2" a="1"/>
  <c r="N205" i="2" s="1"/>
  <c r="N189" i="2" a="1"/>
  <c r="N189" i="2" s="1"/>
  <c r="S189" i="2"/>
  <c r="S173" i="2"/>
  <c r="N173" i="2" a="1"/>
  <c r="N173" i="2" s="1"/>
  <c r="N157" i="2" a="1"/>
  <c r="N157" i="2" s="1"/>
  <c r="S157" i="2"/>
  <c r="S60" i="2"/>
  <c r="N950" i="2" a="1"/>
  <c r="N950" i="2" s="1"/>
  <c r="S654" i="2"/>
  <c r="N923" i="2" a="1"/>
  <c r="N923" i="2" s="1"/>
  <c r="S799" i="2"/>
  <c r="N799" i="2" a="1"/>
  <c r="N799" i="2" s="1"/>
  <c r="N751" i="2" a="1"/>
  <c r="N751" i="2" s="1"/>
  <c r="S751" i="2"/>
  <c r="S735" i="2"/>
  <c r="N735" i="2" a="1"/>
  <c r="N735" i="2" s="1"/>
  <c r="S702" i="2"/>
  <c r="N702" i="2" a="1"/>
  <c r="N702" i="2" s="1"/>
  <c r="S620" i="2"/>
  <c r="N620" i="2" a="1"/>
  <c r="N620" i="2" s="1"/>
  <c r="N603" i="2" a="1"/>
  <c r="N603" i="2" s="1"/>
  <c r="S603" i="2"/>
  <c r="S587" i="2"/>
  <c r="N587" i="2" a="1"/>
  <c r="N587" i="2" s="1"/>
  <c r="S523" i="2"/>
  <c r="N523" i="2" a="1"/>
  <c r="N523" i="2" s="1"/>
  <c r="S507" i="2"/>
  <c r="N507" i="2" a="1"/>
  <c r="N507" i="2" s="1"/>
  <c r="N491" i="2" a="1"/>
  <c r="N491" i="2" s="1"/>
  <c r="S491" i="2"/>
  <c r="S473" i="2"/>
  <c r="N473" i="2" a="1"/>
  <c r="N473" i="2" s="1"/>
  <c r="N441" i="2" a="1"/>
  <c r="N441" i="2" s="1"/>
  <c r="S441" i="2"/>
  <c r="S393" i="2"/>
  <c r="N393" i="2" a="1"/>
  <c r="N393" i="2" s="1"/>
  <c r="S345" i="2"/>
  <c r="N345" i="2" a="1"/>
  <c r="N345" i="2" s="1"/>
  <c r="N328" i="2" a="1"/>
  <c r="N328" i="2" s="1"/>
  <c r="S328" i="2"/>
  <c r="S226" i="2"/>
  <c r="N226" i="2" a="1"/>
  <c r="N226" i="2" s="1"/>
  <c r="N178" i="2" a="1"/>
  <c r="N178" i="2" s="1"/>
  <c r="S178" i="2"/>
  <c r="S162" i="2"/>
  <c r="N162" i="2" a="1"/>
  <c r="N162" i="2" s="1"/>
  <c r="S81" i="2"/>
  <c r="N81" i="2" a="1"/>
  <c r="N81" i="2" s="1"/>
  <c r="S65" i="2"/>
  <c r="N65" i="2" a="1"/>
  <c r="N65" i="2" s="1"/>
  <c r="S1043" i="2"/>
  <c r="N1043" i="2" a="1"/>
  <c r="N1043" i="2" s="1"/>
  <c r="S1010" i="2"/>
  <c r="N1010" i="2" a="1"/>
  <c r="N1010" i="2" s="1"/>
  <c r="S994" i="2"/>
  <c r="N994" i="2" a="1"/>
  <c r="N994" i="2" s="1"/>
  <c r="N976" i="2" a="1"/>
  <c r="N976" i="2" s="1"/>
  <c r="S976" i="2"/>
  <c r="S944" i="2"/>
  <c r="N944" i="2" a="1"/>
  <c r="N944" i="2" s="1"/>
  <c r="N864" i="2" a="1"/>
  <c r="N864" i="2" s="1"/>
  <c r="S864" i="2"/>
  <c r="N848" i="2" a="1"/>
  <c r="N848" i="2" s="1"/>
  <c r="S848" i="2"/>
  <c r="N788" i="2" a="1"/>
  <c r="N788" i="2" s="1"/>
  <c r="S788" i="2"/>
  <c r="N772" i="2" a="1"/>
  <c r="N772" i="2" s="1"/>
  <c r="S772" i="2"/>
  <c r="N756" i="2" a="1"/>
  <c r="N756" i="2" s="1"/>
  <c r="S756" i="2"/>
  <c r="S740" i="2"/>
  <c r="N740" i="2" a="1"/>
  <c r="N740" i="2" s="1"/>
  <c r="N708" i="2" a="1"/>
  <c r="N708" i="2" s="1"/>
  <c r="S708" i="2"/>
  <c r="N659" i="2" a="1"/>
  <c r="N659" i="2" s="1"/>
  <c r="N576" i="2" a="1"/>
  <c r="N576" i="2" s="1"/>
  <c r="S576" i="2"/>
  <c r="S512" i="2"/>
  <c r="N512" i="2" a="1"/>
  <c r="N512" i="2" s="1"/>
  <c r="S462" i="2"/>
  <c r="N462" i="2" a="1"/>
  <c r="N462" i="2" s="1"/>
  <c r="S446" i="2"/>
  <c r="N446" i="2" a="1"/>
  <c r="N446" i="2" s="1"/>
  <c r="N414" i="2" a="1"/>
  <c r="N414" i="2" s="1"/>
  <c r="S414" i="2"/>
  <c r="S382" i="2"/>
  <c r="N382" i="2" a="1"/>
  <c r="N382" i="2" s="1"/>
  <c r="N333" i="2" a="1"/>
  <c r="N333" i="2" s="1"/>
  <c r="S333" i="2"/>
  <c r="S311" i="2"/>
  <c r="N311" i="2" a="1"/>
  <c r="N311" i="2" s="1"/>
  <c r="S279" i="2"/>
  <c r="N279" i="2" a="1"/>
  <c r="N279" i="2" s="1"/>
  <c r="S247" i="2"/>
  <c r="N247" i="2" a="1"/>
  <c r="N247" i="2" s="1"/>
  <c r="N745" i="2" a="1"/>
  <c r="N745" i="2" s="1"/>
  <c r="S518" i="2"/>
  <c r="S923" i="2"/>
  <c r="N644" i="2" a="1"/>
  <c r="N644" i="2" s="1"/>
  <c r="S644" i="2"/>
  <c r="N593" i="2" a="1"/>
  <c r="N593" i="2" s="1"/>
  <c r="S593" i="2"/>
  <c r="S577" i="2"/>
  <c r="N577" i="2" a="1"/>
  <c r="N577" i="2" s="1"/>
  <c r="S561" i="2"/>
  <c r="N561" i="2" a="1"/>
  <c r="N561" i="2" s="1"/>
  <c r="N545" i="2" a="1"/>
  <c r="N545" i="2" s="1"/>
  <c r="S545" i="2"/>
  <c r="S513" i="2"/>
  <c r="N513" i="2" a="1"/>
  <c r="N513" i="2" s="1"/>
  <c r="S479" i="2"/>
  <c r="N479" i="2" a="1"/>
  <c r="N479" i="2" s="1"/>
  <c r="N447" i="2" a="1"/>
  <c r="N447" i="2" s="1"/>
  <c r="S447" i="2"/>
  <c r="S415" i="2"/>
  <c r="N415" i="2" a="1"/>
  <c r="N415" i="2" s="1"/>
  <c r="S383" i="2"/>
  <c r="N383" i="2" a="1"/>
  <c r="N383" i="2" s="1"/>
  <c r="N367" i="2" a="1"/>
  <c r="N367" i="2" s="1"/>
  <c r="S367" i="2"/>
  <c r="N318" i="2" a="1"/>
  <c r="N318" i="2" s="1"/>
  <c r="S318" i="2"/>
  <c r="S280" i="2"/>
  <c r="N280" i="2" a="1"/>
  <c r="N280" i="2" s="1"/>
  <c r="N216" i="2" a="1"/>
  <c r="N216" i="2" s="1"/>
  <c r="S216" i="2"/>
  <c r="N200" i="2" a="1"/>
  <c r="N200" i="2" s="1"/>
  <c r="S200" i="2"/>
  <c r="S168" i="2"/>
  <c r="N168" i="2" a="1"/>
  <c r="N168" i="2" s="1"/>
  <c r="S152" i="2"/>
  <c r="N152" i="2" a="1"/>
  <c r="N152" i="2" s="1"/>
  <c r="N136" i="2" a="1"/>
  <c r="N136" i="2" s="1"/>
  <c r="S136" i="2"/>
  <c r="S55" i="2"/>
  <c r="N55" i="2" a="1"/>
  <c r="N55" i="2" s="1"/>
  <c r="N23" i="2" a="1"/>
  <c r="N23" i="2" s="1"/>
  <c r="S23" i="2"/>
  <c r="S1113" i="2"/>
  <c r="N1113" i="2" a="1"/>
  <c r="N1113" i="2" s="1"/>
  <c r="S1097" i="2"/>
  <c r="N1097" i="2" a="1"/>
  <c r="N1097" i="2" s="1"/>
  <c r="S1081" i="2"/>
  <c r="N1081" i="2" a="1"/>
  <c r="N1081" i="2" s="1"/>
  <c r="S1065" i="2"/>
  <c r="N1065" i="2" a="1"/>
  <c r="N1065" i="2" s="1"/>
  <c r="N1049" i="2" a="1"/>
  <c r="N1049" i="2" s="1"/>
  <c r="S1049" i="2"/>
  <c r="N468" i="2" a="1"/>
  <c r="N468" i="2" s="1"/>
  <c r="S301" i="2"/>
  <c r="N301" i="2" a="1"/>
  <c r="N301" i="2" s="1"/>
  <c r="N269" i="2" a="1"/>
  <c r="N269" i="2" s="1"/>
  <c r="S269" i="2"/>
  <c r="S253" i="2"/>
  <c r="N253" i="2" a="1"/>
  <c r="N253" i="2" s="1"/>
  <c r="S237" i="2"/>
  <c r="N237" i="2" a="1"/>
  <c r="N237" i="2" s="1"/>
  <c r="S221" i="2"/>
  <c r="N221" i="2" a="1"/>
  <c r="N221" i="2" s="1"/>
  <c r="S141" i="2"/>
  <c r="N141" i="2" a="1"/>
  <c r="N141" i="2" s="1"/>
  <c r="S125" i="2"/>
  <c r="N125" i="2" a="1"/>
  <c r="N125" i="2" s="1"/>
  <c r="N76" i="2" a="1"/>
  <c r="N76" i="2" s="1"/>
  <c r="S76" i="2"/>
  <c r="N44" i="2" a="1"/>
  <c r="N44" i="2" s="1"/>
  <c r="S44" i="2"/>
  <c r="S1118" i="2"/>
  <c r="N1118" i="2" a="1"/>
  <c r="N1118" i="2" s="1"/>
  <c r="S1086" i="2"/>
  <c r="N1086" i="2" a="1"/>
  <c r="N1086" i="2" s="1"/>
  <c r="S1070" i="2"/>
  <c r="N1070" i="2" a="1"/>
  <c r="N1070" i="2" s="1"/>
  <c r="S1021" i="2"/>
  <c r="N1021" i="2" a="1"/>
  <c r="N1021" i="2" s="1"/>
  <c r="N1005" i="2" a="1"/>
  <c r="N1005" i="2" s="1"/>
  <c r="S1005" i="2"/>
  <c r="S971" i="2"/>
  <c r="N971" i="2" a="1"/>
  <c r="N971" i="2" s="1"/>
  <c r="S939" i="2"/>
  <c r="N939" i="2" a="1"/>
  <c r="N939" i="2" s="1"/>
  <c r="N859" i="2" a="1"/>
  <c r="N859" i="2" s="1"/>
  <c r="S859" i="2"/>
  <c r="S843" i="2"/>
  <c r="N843" i="2" a="1"/>
  <c r="N843" i="2" s="1"/>
  <c r="S827" i="2"/>
  <c r="N827" i="2" a="1"/>
  <c r="N827" i="2" s="1"/>
  <c r="N783" i="2" a="1"/>
  <c r="N783" i="2" s="1"/>
  <c r="S783" i="2"/>
  <c r="N719" i="2" a="1"/>
  <c r="N719" i="2" s="1"/>
  <c r="S719" i="2"/>
  <c r="S638" i="2"/>
  <c r="N571" i="2" a="1"/>
  <c r="N571" i="2" s="1"/>
  <c r="S571" i="2"/>
  <c r="S539" i="2"/>
  <c r="N539" i="2" a="1"/>
  <c r="N539" i="2" s="1"/>
  <c r="S306" i="2"/>
  <c r="N290" i="2" a="1"/>
  <c r="N290" i="2" s="1"/>
  <c r="S290" i="2"/>
  <c r="N274" i="2" a="1"/>
  <c r="N274" i="2" s="1"/>
  <c r="S274" i="2"/>
  <c r="S258" i="2"/>
  <c r="N258" i="2" a="1"/>
  <c r="N258" i="2" s="1"/>
  <c r="S33" i="2"/>
  <c r="N33" i="2" a="1"/>
  <c r="N33" i="2" s="1"/>
  <c r="N960" i="2" a="1"/>
  <c r="N960" i="2" s="1"/>
  <c r="S912" i="2"/>
  <c r="N912" i="2" a="1"/>
  <c r="N912" i="2" s="1"/>
  <c r="S896" i="2"/>
  <c r="N896" i="2" a="1"/>
  <c r="N896" i="2" s="1"/>
  <c r="N880" i="2" a="1"/>
  <c r="N880" i="2" s="1"/>
  <c r="S880" i="2"/>
  <c r="N675" i="2" a="1"/>
  <c r="N675" i="2" s="1"/>
  <c r="S643" i="2"/>
  <c r="N643" i="2" a="1"/>
  <c r="N643" i="2" s="1"/>
  <c r="S478" i="2"/>
  <c r="N478" i="2" a="1"/>
  <c r="N478" i="2" s="1"/>
  <c r="N22" i="2" a="1"/>
  <c r="N22" i="2" s="1"/>
  <c r="S713" i="2"/>
  <c r="N403" i="2" a="1"/>
  <c r="N403" i="2" s="1"/>
  <c r="G23" i="4"/>
  <c r="S741" i="2"/>
  <c r="S351" i="2"/>
  <c r="S1108" i="2"/>
  <c r="N1108" i="2" a="1"/>
  <c r="N1108" i="2" s="1"/>
  <c r="S497" i="2"/>
  <c r="N497" i="2" a="1"/>
  <c r="N497" i="2" s="1"/>
  <c r="S463" i="2"/>
  <c r="N463" i="2" a="1"/>
  <c r="N463" i="2" s="1"/>
  <c r="S431" i="2"/>
  <c r="N431" i="2" a="1"/>
  <c r="N431" i="2" s="1"/>
  <c r="N399" i="2" a="1"/>
  <c r="N399" i="2" s="1"/>
  <c r="S399" i="2"/>
  <c r="S119" i="2"/>
  <c r="N119" i="2" a="1"/>
  <c r="N119" i="2" s="1"/>
  <c r="N103" i="2" a="1"/>
  <c r="N103" i="2" s="1"/>
  <c r="S103" i="2"/>
  <c r="N87" i="2" a="1"/>
  <c r="N87" i="2" s="1"/>
  <c r="S87" i="2"/>
  <c r="S71" i="2"/>
  <c r="N71" i="2" a="1"/>
  <c r="N71" i="2" s="1"/>
  <c r="S39" i="2"/>
  <c r="N39" i="2" a="1"/>
  <c r="N39" i="2" s="1"/>
  <c r="N1033" i="2" a="1"/>
  <c r="N1033" i="2" s="1"/>
  <c r="S1033" i="2"/>
  <c r="N1016" i="2" a="1"/>
  <c r="N1016" i="2" s="1"/>
  <c r="S1016" i="2"/>
  <c r="N1000" i="2" a="1"/>
  <c r="N1000" i="2" s="1"/>
  <c r="S1000" i="2"/>
  <c r="N966" i="2" a="1"/>
  <c r="N966" i="2" s="1"/>
  <c r="S966" i="2"/>
  <c r="S934" i="2"/>
  <c r="N934" i="2" a="1"/>
  <c r="N934" i="2" s="1"/>
  <c r="S902" i="2"/>
  <c r="N902" i="2" a="1"/>
  <c r="N902" i="2" s="1"/>
  <c r="N886" i="2" a="1"/>
  <c r="N886" i="2" s="1"/>
  <c r="S886" i="2"/>
  <c r="S870" i="2"/>
  <c r="N870" i="2" a="1"/>
  <c r="N870" i="2" s="1"/>
  <c r="N838" i="2" a="1"/>
  <c r="N838" i="2" s="1"/>
  <c r="S838" i="2"/>
  <c r="N778" i="2" a="1"/>
  <c r="N778" i="2" s="1"/>
  <c r="S778" i="2"/>
  <c r="S762" i="2"/>
  <c r="N762" i="2" a="1"/>
  <c r="N762" i="2" s="1"/>
  <c r="S746" i="2"/>
  <c r="N730" i="2" a="1"/>
  <c r="N730" i="2" s="1"/>
  <c r="S730" i="2"/>
  <c r="S697" i="2"/>
  <c r="N697" i="2" a="1"/>
  <c r="N697" i="2" s="1"/>
  <c r="N681" i="2" a="1"/>
  <c r="N681" i="2" s="1"/>
  <c r="S681" i="2"/>
  <c r="S649" i="2"/>
  <c r="N649" i="2" a="1"/>
  <c r="N649" i="2" s="1"/>
  <c r="N670" i="2" a="1"/>
  <c r="N670" i="2" s="1"/>
  <c r="S555" i="2"/>
  <c r="S457" i="2"/>
  <c r="N425" i="2" a="1"/>
  <c r="N425" i="2" s="1"/>
  <c r="S425" i="2"/>
  <c r="N409" i="2" a="1"/>
  <c r="N409" i="2" s="1"/>
  <c r="S409" i="2"/>
  <c r="S377" i="2"/>
  <c r="N377" i="2" a="1"/>
  <c r="N377" i="2" s="1"/>
  <c r="S361" i="2"/>
  <c r="N361" i="2" a="1"/>
  <c r="N361" i="2" s="1"/>
  <c r="N242" i="2" a="1"/>
  <c r="N242" i="2" s="1"/>
  <c r="S242" i="2"/>
  <c r="S210" i="2"/>
  <c r="N210" i="2" a="1"/>
  <c r="N210" i="2" s="1"/>
  <c r="N194" i="2" a="1"/>
  <c r="N194" i="2" s="1"/>
  <c r="S194" i="2"/>
  <c r="N146" i="2" a="1"/>
  <c r="N146" i="2" s="1"/>
  <c r="S146" i="2"/>
  <c r="S130" i="2"/>
  <c r="N130" i="2" a="1"/>
  <c r="N130" i="2" s="1"/>
  <c r="S17" i="2"/>
  <c r="N17" i="2" a="1"/>
  <c r="N17" i="2" s="1"/>
  <c r="N1107" i="2" a="1"/>
  <c r="N1107" i="2" s="1"/>
  <c r="S1107" i="2"/>
  <c r="N1091" i="2" a="1"/>
  <c r="N1091" i="2" s="1"/>
  <c r="S1091" i="2"/>
  <c r="N1075" i="2" a="1"/>
  <c r="N1075" i="2" s="1"/>
  <c r="S1075" i="2"/>
  <c r="S1059" i="2"/>
  <c r="S1027" i="2"/>
  <c r="N1027" i="2" a="1"/>
  <c r="N1027" i="2" s="1"/>
  <c r="S805" i="2"/>
  <c r="N691" i="2" a="1"/>
  <c r="N691" i="2" s="1"/>
  <c r="S608" i="2"/>
  <c r="N608" i="2" a="1"/>
  <c r="N608" i="2" s="1"/>
  <c r="N869" i="2" a="1"/>
  <c r="N869" i="2" s="1"/>
  <c r="S468" i="2"/>
  <c r="C35" i="4"/>
  <c r="S529" i="2"/>
  <c r="S670" i="2"/>
  <c r="S675" i="2"/>
  <c r="N1059" i="2" a="1"/>
  <c r="N1059" i="2" s="1"/>
  <c r="S1124" i="2"/>
  <c r="N1124" i="2" a="1"/>
  <c r="N1124" i="2" s="1"/>
  <c r="S1092" i="2"/>
  <c r="N1092" i="2" a="1"/>
  <c r="N1092" i="2" s="1"/>
  <c r="S1028" i="2"/>
  <c r="N1028" i="2" a="1"/>
  <c r="N1028" i="2" s="1"/>
  <c r="S995" i="2"/>
  <c r="N995" i="2" a="1"/>
  <c r="N995" i="2" s="1"/>
  <c r="N977" i="2" a="1"/>
  <c r="N977" i="2" s="1"/>
  <c r="S977" i="2"/>
  <c r="N913" i="2" a="1"/>
  <c r="N913" i="2" s="1"/>
  <c r="S913" i="2"/>
  <c r="S334" i="2"/>
  <c r="N334" i="2" a="1"/>
  <c r="N334" i="2" s="1"/>
  <c r="S296" i="2"/>
  <c r="N296" i="2" a="1"/>
  <c r="N296" i="2" s="1"/>
  <c r="S264" i="2"/>
  <c r="N264" i="2" a="1"/>
  <c r="N264" i="2" s="1"/>
  <c r="S248" i="2"/>
  <c r="N248" i="2" a="1"/>
  <c r="N248" i="2" s="1"/>
  <c r="S232" i="2"/>
  <c r="N232" i="2" a="1"/>
  <c r="N232" i="2" s="1"/>
  <c r="S184" i="2"/>
  <c r="N184" i="2" a="1"/>
  <c r="N184" i="2" s="1"/>
  <c r="N12" i="2" a="1"/>
  <c r="N12" i="2" s="1"/>
  <c r="S12" i="2"/>
  <c r="N854" i="2" a="1"/>
  <c r="N854" i="2" s="1"/>
  <c r="S822" i="2"/>
  <c r="N822" i="2" a="1"/>
  <c r="N822" i="2" s="1"/>
  <c r="N811" i="2" a="1"/>
  <c r="N811" i="2" s="1"/>
  <c r="S811" i="2"/>
  <c r="S794" i="2"/>
  <c r="N794" i="2" a="1"/>
  <c r="N794" i="2" s="1"/>
  <c r="N714" i="2" a="1"/>
  <c r="N714" i="2" s="1"/>
  <c r="S714" i="2"/>
  <c r="N665" i="2" a="1"/>
  <c r="N665" i="2" s="1"/>
  <c r="S665" i="2"/>
  <c r="S633" i="2"/>
  <c r="N633" i="2" a="1"/>
  <c r="N633" i="2" s="1"/>
  <c r="S614" i="2"/>
  <c r="N614" i="2" a="1"/>
  <c r="N614" i="2" s="1"/>
  <c r="S598" i="2"/>
  <c r="N598" i="2" a="1"/>
  <c r="N598" i="2" s="1"/>
  <c r="N582" i="2" a="1"/>
  <c r="N582" i="2" s="1"/>
  <c r="S582" i="2"/>
  <c r="N566" i="2" a="1"/>
  <c r="N566" i="2" s="1"/>
  <c r="S566" i="2"/>
  <c r="N550" i="2" a="1"/>
  <c r="N550" i="2" s="1"/>
  <c r="S550" i="2"/>
  <c r="S534" i="2"/>
  <c r="N534" i="2" a="1"/>
  <c r="N534" i="2" s="1"/>
  <c r="N502" i="2" a="1"/>
  <c r="N502" i="2" s="1"/>
  <c r="S502" i="2"/>
  <c r="S452" i="2"/>
  <c r="N452" i="2" a="1"/>
  <c r="N452" i="2" s="1"/>
  <c r="S436" i="2"/>
  <c r="N436" i="2" a="1"/>
  <c r="N436" i="2" s="1"/>
  <c r="S420" i="2"/>
  <c r="N420" i="2" a="1"/>
  <c r="N420" i="2" s="1"/>
  <c r="S404" i="2"/>
  <c r="N404" i="2" a="1"/>
  <c r="N404" i="2" s="1"/>
  <c r="N388" i="2" a="1"/>
  <c r="N388" i="2" s="1"/>
  <c r="S388" i="2"/>
  <c r="S372" i="2"/>
  <c r="N372" i="2" a="1"/>
  <c r="N372" i="2" s="1"/>
  <c r="S356" i="2"/>
  <c r="N356" i="2" a="1"/>
  <c r="N356" i="2" s="1"/>
  <c r="S340" i="2"/>
  <c r="N340" i="2" a="1"/>
  <c r="N340" i="2" s="1"/>
  <c r="N108" i="2" a="1"/>
  <c r="N108" i="2" s="1"/>
  <c r="S108" i="2"/>
  <c r="S92" i="2"/>
  <c r="N92" i="2" a="1"/>
  <c r="N92" i="2" s="1"/>
  <c r="N28" i="2" a="1"/>
  <c r="N28" i="2" s="1"/>
  <c r="S28" i="2"/>
  <c r="N6" i="2" a="1"/>
  <c r="N6" i="2" s="1"/>
  <c r="S6" i="2"/>
  <c r="S1102" i="2"/>
  <c r="N1102" i="2" a="1"/>
  <c r="N1102" i="2" s="1"/>
  <c r="S1054" i="2"/>
  <c r="N1054" i="2" a="1"/>
  <c r="N1054" i="2" s="1"/>
  <c r="N1038" i="2" a="1"/>
  <c r="N1038" i="2" s="1"/>
  <c r="S1038" i="2"/>
  <c r="S987" i="2"/>
  <c r="N987" i="2" a="1"/>
  <c r="N987" i="2" s="1"/>
  <c r="N955" i="2" a="1"/>
  <c r="N955" i="2" s="1"/>
  <c r="S955" i="2"/>
  <c r="N907" i="2" a="1"/>
  <c r="N907" i="2" s="1"/>
  <c r="S907" i="2"/>
  <c r="N891" i="2" a="1"/>
  <c r="N891" i="2" s="1"/>
  <c r="S891" i="2"/>
  <c r="N875" i="2" a="1"/>
  <c r="N875" i="2" s="1"/>
  <c r="S875" i="2"/>
  <c r="N767" i="2" a="1"/>
  <c r="N767" i="2" s="1"/>
  <c r="S767" i="2"/>
  <c r="N686" i="2" a="1"/>
  <c r="N686" i="2" s="1"/>
  <c r="S686" i="2"/>
  <c r="N113" i="2" a="1"/>
  <c r="N113" i="2" s="1"/>
  <c r="S97" i="2"/>
  <c r="N97" i="2" a="1"/>
  <c r="N97" i="2" s="1"/>
  <c r="S49" i="2"/>
  <c r="N49" i="2" a="1"/>
  <c r="N49" i="2" s="1"/>
  <c r="N746" i="2" a="1"/>
  <c r="N746" i="2" s="1"/>
  <c r="S660" i="2"/>
  <c r="N1123" i="2" a="1"/>
  <c r="N1123" i="2" s="1"/>
  <c r="S1123" i="2"/>
  <c r="S928" i="2"/>
  <c r="N928" i="2" a="1"/>
  <c r="N928" i="2" s="1"/>
  <c r="S832" i="2"/>
  <c r="N816" i="2" a="1"/>
  <c r="N816" i="2" s="1"/>
  <c r="S816" i="2"/>
  <c r="S724" i="2"/>
  <c r="N724" i="2" a="1"/>
  <c r="N724" i="2" s="1"/>
  <c r="N625" i="2" a="1"/>
  <c r="N625" i="2" s="1"/>
  <c r="S592" i="2"/>
  <c r="S560" i="2"/>
  <c r="N560" i="2" a="1"/>
  <c r="N560" i="2" s="1"/>
  <c r="S544" i="2"/>
  <c r="N544" i="2" a="1"/>
  <c r="N544" i="2" s="1"/>
  <c r="S528" i="2"/>
  <c r="N528" i="2" a="1"/>
  <c r="N528" i="2" s="1"/>
  <c r="S496" i="2"/>
  <c r="N496" i="2" a="1"/>
  <c r="N496" i="2" s="1"/>
  <c r="N430" i="2" a="1"/>
  <c r="N430" i="2" s="1"/>
  <c r="S430" i="2"/>
  <c r="S398" i="2"/>
  <c r="N398" i="2" a="1"/>
  <c r="N398" i="2" s="1"/>
  <c r="S366" i="2"/>
  <c r="N366" i="2" a="1"/>
  <c r="N366" i="2" s="1"/>
  <c r="S350" i="2"/>
  <c r="N350" i="2" a="1"/>
  <c r="N350" i="2" s="1"/>
  <c r="N317" i="2" a="1"/>
  <c r="N317" i="2" s="1"/>
  <c r="S317" i="2"/>
  <c r="S295" i="2"/>
  <c r="S263" i="2"/>
  <c r="N263" i="2" a="1"/>
  <c r="N263" i="2" s="1"/>
  <c r="N231" i="2" a="1"/>
  <c r="N231" i="2" s="1"/>
  <c r="S231" i="2"/>
  <c r="S199" i="2"/>
  <c r="N199" i="2" a="1"/>
  <c r="N199" i="2" s="1"/>
  <c r="S135" i="2"/>
  <c r="S86" i="2"/>
  <c r="S11" i="2"/>
  <c r="N901" i="2" a="1"/>
  <c r="N901" i="2" s="1"/>
  <c r="N435" i="2" a="1"/>
  <c r="N435" i="2" s="1"/>
  <c r="S284" i="2"/>
  <c r="N312" i="2" a="1"/>
  <c r="N312" i="2" s="1"/>
  <c r="S960" i="2"/>
  <c r="S625" i="2"/>
  <c r="S113" i="2"/>
  <c r="N60" i="2" a="1"/>
  <c r="N60" i="2" s="1"/>
  <c r="N638" i="2" a="1"/>
  <c r="N638" i="2" s="1"/>
  <c r="N626" i="2" a="1"/>
  <c r="N626" i="2" s="1"/>
  <c r="S151" i="2"/>
  <c r="N151" i="2" a="1"/>
  <c r="N151" i="2" s="1"/>
  <c r="S70" i="2"/>
  <c r="N86" i="2" a="1"/>
  <c r="N86" i="2" s="1"/>
  <c r="S1064" i="2"/>
  <c r="N1064" i="2" a="1"/>
  <c r="N1064" i="2" s="1"/>
  <c r="N999" i="2" a="1"/>
  <c r="N999" i="2" s="1"/>
  <c r="S999" i="2"/>
  <c r="S981" i="2"/>
  <c r="S965" i="2"/>
  <c r="S949" i="2"/>
  <c r="N949" i="2" a="1"/>
  <c r="N949" i="2" s="1"/>
  <c r="S933" i="2"/>
  <c r="N664" i="2" a="1"/>
  <c r="N664" i="2" s="1"/>
  <c r="S613" i="2"/>
  <c r="S581" i="2"/>
  <c r="N533" i="2" a="1"/>
  <c r="N533" i="2" s="1"/>
  <c r="S533" i="2"/>
  <c r="S501" i="2"/>
  <c r="N501" i="2" a="1"/>
  <c r="N501" i="2" s="1"/>
  <c r="S467" i="2"/>
  <c r="N371" i="2" a="1"/>
  <c r="N371" i="2" s="1"/>
  <c r="S339" i="2"/>
  <c r="N339" i="2" a="1"/>
  <c r="N339" i="2" s="1"/>
  <c r="N268" i="2" a="1"/>
  <c r="N268" i="2" s="1"/>
  <c r="S268" i="2"/>
  <c r="S236" i="2"/>
  <c r="N236" i="2" a="1"/>
  <c r="N236" i="2" s="1"/>
  <c r="S220" i="2"/>
  <c r="N220" i="2" a="1"/>
  <c r="N220" i="2" s="1"/>
  <c r="N27" i="2" a="1"/>
  <c r="N27" i="2" s="1"/>
  <c r="S27" i="2"/>
  <c r="S1117" i="2"/>
  <c r="S1053" i="2"/>
  <c r="N1053" i="2" a="1"/>
  <c r="N1053" i="2" s="1"/>
  <c r="N815" i="2" a="1"/>
  <c r="N815" i="2" s="1"/>
  <c r="S782" i="2"/>
  <c r="S766" i="2"/>
  <c r="N766" i="2" a="1"/>
  <c r="N766" i="2" s="1"/>
  <c r="N701" i="2" a="1"/>
  <c r="N701" i="2" s="1"/>
  <c r="S701" i="2"/>
  <c r="N685" i="2" a="1"/>
  <c r="N685" i="2" s="1"/>
  <c r="S685" i="2"/>
  <c r="N619" i="2" a="1"/>
  <c r="N619" i="2" s="1"/>
  <c r="S619" i="2"/>
  <c r="S586" i="2"/>
  <c r="S570" i="2"/>
  <c r="N570" i="2" a="1"/>
  <c r="N570" i="2" s="1"/>
  <c r="N538" i="2" a="1"/>
  <c r="N538" i="2" s="1"/>
  <c r="S538" i="2"/>
  <c r="N490" i="2" a="1"/>
  <c r="N490" i="2" s="1"/>
  <c r="S490" i="2"/>
  <c r="N456" i="2" a="1"/>
  <c r="N456" i="2" s="1"/>
  <c r="S456" i="2"/>
  <c r="N424" i="2" a="1"/>
  <c r="N424" i="2" s="1"/>
  <c r="S424" i="2"/>
  <c r="S408" i="2"/>
  <c r="N408" i="2" a="1"/>
  <c r="N408" i="2" s="1"/>
  <c r="N376" i="2" a="1"/>
  <c r="N376" i="2" s="1"/>
  <c r="S376" i="2"/>
  <c r="S289" i="2"/>
  <c r="N289" i="2" a="1"/>
  <c r="N289" i="2" s="1"/>
  <c r="S257" i="2"/>
  <c r="N129" i="2" a="1"/>
  <c r="N129" i="2" s="1"/>
  <c r="S129" i="2"/>
  <c r="S927" i="2"/>
  <c r="S895" i="2"/>
  <c r="S879" i="2"/>
  <c r="N879" i="2" a="1"/>
  <c r="N879" i="2" s="1"/>
  <c r="S831" i="2"/>
  <c r="N831" i="2" a="1"/>
  <c r="N831" i="2" s="1"/>
  <c r="S804" i="2"/>
  <c r="N804" i="2" a="1"/>
  <c r="N804" i="2" s="1"/>
  <c r="S787" i="2"/>
  <c r="N787" i="2" a="1"/>
  <c r="N787" i="2" s="1"/>
  <c r="S771" i="2"/>
  <c r="S166" i="2"/>
  <c r="S101" i="2"/>
  <c r="S69" i="2"/>
  <c r="N69" i="2" a="1"/>
  <c r="N69" i="2" s="1"/>
  <c r="N1127" i="2" a="1"/>
  <c r="N1127" i="2" s="1"/>
  <c r="S1127" i="2"/>
  <c r="S1047" i="2"/>
  <c r="S948" i="2"/>
  <c r="N580" i="2" a="1"/>
  <c r="N580" i="2" s="1"/>
  <c r="S580" i="2"/>
  <c r="N564" i="2" a="1"/>
  <c r="N564" i="2" s="1"/>
  <c r="S564" i="2"/>
  <c r="S548" i="2"/>
  <c r="S22" i="2"/>
  <c r="N713" i="2" a="1"/>
  <c r="N713" i="2" s="1"/>
  <c r="S225" i="2"/>
  <c r="S1100" i="2"/>
  <c r="N717" i="2" a="1"/>
  <c r="N717" i="2" s="1"/>
  <c r="N684" i="2" a="1"/>
  <c r="N684" i="2" s="1"/>
  <c r="S553" i="2"/>
  <c r="N391" i="2" a="1"/>
  <c r="N391" i="2" s="1"/>
  <c r="N144" i="2" a="1"/>
  <c r="N144" i="2" s="1"/>
  <c r="S128" i="2"/>
  <c r="S111" i="2"/>
  <c r="S901" i="2"/>
  <c r="N11" i="2" a="1"/>
  <c r="N11" i="2" s="1"/>
  <c r="N885" i="2" a="1"/>
  <c r="N885" i="2" s="1"/>
  <c r="N853" i="2" a="1"/>
  <c r="N853" i="2" s="1"/>
  <c r="S853" i="2"/>
  <c r="N821" i="2" a="1"/>
  <c r="N821" i="2" s="1"/>
  <c r="S821" i="2"/>
  <c r="S810" i="2"/>
  <c r="N810" i="2" a="1"/>
  <c r="N810" i="2" s="1"/>
  <c r="S777" i="2"/>
  <c r="N777" i="2" a="1"/>
  <c r="N777" i="2" s="1"/>
  <c r="S745" i="2"/>
  <c r="S648" i="2"/>
  <c r="N419" i="2" a="1"/>
  <c r="N419" i="2" s="1"/>
  <c r="S403" i="2"/>
  <c r="N387" i="2" a="1"/>
  <c r="N387" i="2" s="1"/>
  <c r="S387" i="2"/>
  <c r="S355" i="2"/>
  <c r="N322" i="2" a="1"/>
  <c r="N322" i="2" s="1"/>
  <c r="S322" i="2"/>
  <c r="S204" i="2"/>
  <c r="N188" i="2" a="1"/>
  <c r="N188" i="2" s="1"/>
  <c r="S188" i="2"/>
  <c r="S172" i="2"/>
  <c r="N172" i="2" a="1"/>
  <c r="N172" i="2" s="1"/>
  <c r="S156" i="2"/>
  <c r="N156" i="2" a="1"/>
  <c r="N156" i="2" s="1"/>
  <c r="S140" i="2"/>
  <c r="N140" i="2" a="1"/>
  <c r="N140" i="2" s="1"/>
  <c r="N124" i="2" a="1"/>
  <c r="N124" i="2" s="1"/>
  <c r="S124" i="2"/>
  <c r="N107" i="2" a="1"/>
  <c r="N107" i="2" s="1"/>
  <c r="S107" i="2"/>
  <c r="N91" i="2" a="1"/>
  <c r="N91" i="2" s="1"/>
  <c r="S91" i="2"/>
  <c r="S75" i="2"/>
  <c r="S59" i="2"/>
  <c r="N59" i="2" a="1"/>
  <c r="N59" i="2" s="1"/>
  <c r="S43" i="2"/>
  <c r="N43" i="2" a="1"/>
  <c r="N43" i="2" s="1"/>
  <c r="N1020" i="2" a="1"/>
  <c r="N1020" i="2" s="1"/>
  <c r="N1004" i="2" a="1"/>
  <c r="N1004" i="2" s="1"/>
  <c r="S1004" i="2"/>
  <c r="S970" i="2"/>
  <c r="N970" i="2" a="1"/>
  <c r="N970" i="2" s="1"/>
  <c r="N798" i="2" a="1"/>
  <c r="N798" i="2" s="1"/>
  <c r="S750" i="2"/>
  <c r="N750" i="2" a="1"/>
  <c r="N750" i="2" s="1"/>
  <c r="S637" i="2"/>
  <c r="N637" i="2" a="1"/>
  <c r="N637" i="2" s="1"/>
  <c r="N112" i="2" a="1"/>
  <c r="N112" i="2" s="1"/>
  <c r="N48" i="2" a="1"/>
  <c r="N48" i="2" s="1"/>
  <c r="S48" i="2"/>
  <c r="N467" i="2" a="1"/>
  <c r="N467" i="2" s="1"/>
  <c r="S506" i="2"/>
  <c r="S112" i="2"/>
  <c r="N1090" i="2" a="1"/>
  <c r="N1090" i="2" s="1"/>
  <c r="S993" i="2"/>
  <c r="S911" i="2"/>
  <c r="N739" i="2" a="1"/>
  <c r="N739" i="2" s="1"/>
  <c r="S591" i="2"/>
  <c r="S511" i="2"/>
  <c r="S461" i="2"/>
  <c r="N349" i="2" a="1"/>
  <c r="N349" i="2" s="1"/>
  <c r="S332" i="2"/>
  <c r="F20" i="4"/>
  <c r="H20" i="4" s="1"/>
  <c r="S316" i="2"/>
  <c r="S262" i="2"/>
  <c r="S246" i="2"/>
  <c r="N53" i="2" a="1"/>
  <c r="N53" i="2" s="1"/>
  <c r="S53" i="2"/>
  <c r="S10" i="2"/>
  <c r="N75" i="2" a="1"/>
  <c r="N75" i="2" s="1"/>
  <c r="S815" i="2"/>
  <c r="N695" i="2" a="1"/>
  <c r="N695" i="2" s="1"/>
  <c r="S679" i="2"/>
  <c r="N532" i="2" a="1"/>
  <c r="N532" i="2" s="1"/>
  <c r="S42" i="2"/>
  <c r="N284" i="2" a="1"/>
  <c r="N284" i="2" s="1"/>
  <c r="N581" i="2" a="1"/>
  <c r="N581" i="2" s="1"/>
  <c r="N215" i="2" a="1"/>
  <c r="N215" i="2" s="1"/>
  <c r="S215" i="2"/>
  <c r="S183" i="2"/>
  <c r="S167" i="2"/>
  <c r="N167" i="2" a="1"/>
  <c r="N167" i="2" s="1"/>
  <c r="N38" i="2" a="1"/>
  <c r="N38" i="2" s="1"/>
  <c r="N2" i="2" a="1"/>
  <c r="N2" i="2" s="1"/>
  <c r="S2" i="2"/>
  <c r="N917" i="2" a="1"/>
  <c r="N917" i="2" s="1"/>
  <c r="S869" i="2"/>
  <c r="N837" i="2" a="1"/>
  <c r="N837" i="2" s="1"/>
  <c r="S837" i="2"/>
  <c r="S793" i="2"/>
  <c r="N793" i="2" a="1"/>
  <c r="N793" i="2" s="1"/>
  <c r="N761" i="2" a="1"/>
  <c r="N761" i="2" s="1"/>
  <c r="S761" i="2"/>
  <c r="N729" i="2" a="1"/>
  <c r="N729" i="2" s="1"/>
  <c r="S729" i="2"/>
  <c r="S680" i="2"/>
  <c r="N680" i="2" a="1"/>
  <c r="N680" i="2" s="1"/>
  <c r="N632" i="2" a="1"/>
  <c r="N632" i="2" s="1"/>
  <c r="S632" i="2"/>
  <c r="N565" i="2" a="1"/>
  <c r="N565" i="2" s="1"/>
  <c r="S565" i="2"/>
  <c r="N549" i="2" a="1"/>
  <c r="N549" i="2" s="1"/>
  <c r="S549" i="2"/>
  <c r="N517" i="2" a="1"/>
  <c r="N517" i="2" s="1"/>
  <c r="S517" i="2"/>
  <c r="N483" i="2" a="1"/>
  <c r="N483" i="2" s="1"/>
  <c r="S483" i="2"/>
  <c r="S451" i="2"/>
  <c r="N451" i="2" a="1"/>
  <c r="N451" i="2" s="1"/>
  <c r="S435" i="2"/>
  <c r="N300" i="2" a="1"/>
  <c r="N300" i="2" s="1"/>
  <c r="S252" i="2"/>
  <c r="N252" i="2" a="1"/>
  <c r="N252" i="2" s="1"/>
  <c r="N938" i="2" a="1"/>
  <c r="N938" i="2" s="1"/>
  <c r="N922" i="2" a="1"/>
  <c r="N922" i="2" s="1"/>
  <c r="S922" i="2"/>
  <c r="S906" i="2"/>
  <c r="S890" i="2"/>
  <c r="N890" i="2" a="1"/>
  <c r="N890" i="2" s="1"/>
  <c r="N874" i="2" a="1"/>
  <c r="N874" i="2" s="1"/>
  <c r="S874" i="2"/>
  <c r="S858" i="2"/>
  <c r="N858" i="2" a="1"/>
  <c r="N858" i="2" s="1"/>
  <c r="S842" i="2"/>
  <c r="N842" i="2" a="1"/>
  <c r="N842" i="2" s="1"/>
  <c r="S826" i="2"/>
  <c r="S718" i="2"/>
  <c r="N209" i="2" a="1"/>
  <c r="N209" i="2" s="1"/>
  <c r="S193" i="2"/>
  <c r="N193" i="2" a="1"/>
  <c r="N193" i="2" s="1"/>
  <c r="S145" i="2"/>
  <c r="N80" i="2" a="1"/>
  <c r="N80" i="2" s="1"/>
  <c r="S80" i="2"/>
  <c r="S64" i="2"/>
  <c r="N64" i="2" a="1"/>
  <c r="N64" i="2" s="1"/>
  <c r="S16" i="2"/>
  <c r="N16" i="2" a="1"/>
  <c r="N16" i="2" s="1"/>
  <c r="N355" i="2" a="1"/>
  <c r="N355" i="2" s="1"/>
  <c r="N782" i="2" a="1"/>
  <c r="N782" i="2" s="1"/>
  <c r="N959" i="2" a="1"/>
  <c r="N959" i="2" s="1"/>
  <c r="N943" i="2" a="1"/>
  <c r="N943" i="2" s="1"/>
  <c r="S943" i="2"/>
  <c r="N723" i="2" a="1"/>
  <c r="N723" i="2" s="1"/>
  <c r="S690" i="2"/>
  <c r="S575" i="2"/>
  <c r="S559" i="2"/>
  <c r="S543" i="2"/>
  <c r="N543" i="2" a="1"/>
  <c r="N543" i="2" s="1"/>
  <c r="S527" i="2"/>
  <c r="N527" i="2" a="1"/>
  <c r="N527" i="2" s="1"/>
  <c r="S495" i="2"/>
  <c r="S477" i="2"/>
  <c r="N429" i="2" a="1"/>
  <c r="N429" i="2" s="1"/>
  <c r="S413" i="2"/>
  <c r="N413" i="2" a="1"/>
  <c r="N413" i="2" s="1"/>
  <c r="S310" i="2"/>
  <c r="N278" i="2" a="1"/>
  <c r="N278" i="2" s="1"/>
  <c r="S278" i="2"/>
  <c r="N198" i="2" a="1"/>
  <c r="N198" i="2" s="1"/>
  <c r="N117" i="2" a="1"/>
  <c r="N117" i="2" s="1"/>
  <c r="S37" i="2"/>
  <c r="N21" i="2" a="1"/>
  <c r="N21" i="2" s="1"/>
  <c r="G22" i="4"/>
  <c r="S884" i="2"/>
  <c r="S744" i="2"/>
  <c r="N631" i="2" a="1"/>
  <c r="N631" i="2" s="1"/>
  <c r="S466" i="2"/>
  <c r="N466" i="2" a="1"/>
  <c r="N466" i="2" s="1"/>
  <c r="S338" i="2"/>
  <c r="N74" i="2" a="1"/>
  <c r="N74" i="2" s="1"/>
  <c r="N873" i="2" a="1"/>
  <c r="N873" i="2" s="1"/>
  <c r="N1117" i="2" a="1"/>
  <c r="N1117" i="2" s="1"/>
  <c r="S917" i="2"/>
  <c r="S38" i="2"/>
  <c r="S360" i="2"/>
  <c r="N183" i="2" a="1"/>
  <c r="N183" i="2" s="1"/>
  <c r="N135" i="2" a="1"/>
  <c r="N135" i="2" s="1"/>
  <c r="N118" i="2" a="1"/>
  <c r="N118" i="2" s="1"/>
  <c r="S118" i="2"/>
  <c r="S102" i="2"/>
  <c r="N102" i="2" a="1"/>
  <c r="N102" i="2" s="1"/>
  <c r="S54" i="2"/>
  <c r="N54" i="2" a="1"/>
  <c r="N54" i="2" s="1"/>
  <c r="N1112" i="2" a="1"/>
  <c r="N1112" i="2" s="1"/>
  <c r="S1112" i="2"/>
  <c r="S1096" i="2"/>
  <c r="N1096" i="2" a="1"/>
  <c r="N1096" i="2" s="1"/>
  <c r="N1080" i="2" a="1"/>
  <c r="N1080" i="2" s="1"/>
  <c r="S1080" i="2"/>
  <c r="S1048" i="2"/>
  <c r="N1048" i="2" a="1"/>
  <c r="N1048" i="2" s="1"/>
  <c r="N1032" i="2" a="1"/>
  <c r="N1032" i="2" s="1"/>
  <c r="S1032" i="2"/>
  <c r="S1015" i="2"/>
  <c r="N1015" i="2" a="1"/>
  <c r="N1015" i="2" s="1"/>
  <c r="N696" i="2" a="1"/>
  <c r="N696" i="2" s="1"/>
  <c r="N597" i="2" a="1"/>
  <c r="N597" i="2" s="1"/>
  <c r="S597" i="2"/>
  <c r="S1101" i="2"/>
  <c r="N1101" i="2" a="1"/>
  <c r="N1101" i="2" s="1"/>
  <c r="S1085" i="2"/>
  <c r="S1069" i="2"/>
  <c r="N1069" i="2" a="1"/>
  <c r="N1069" i="2" s="1"/>
  <c r="N1037" i="2" a="1"/>
  <c r="N1037" i="2" s="1"/>
  <c r="S1037" i="2"/>
  <c r="N986" i="2" a="1"/>
  <c r="N986" i="2" s="1"/>
  <c r="S986" i="2"/>
  <c r="S954" i="2"/>
  <c r="N954" i="2" a="1"/>
  <c r="N954" i="2" s="1"/>
  <c r="N734" i="2" a="1"/>
  <c r="N734" i="2" s="1"/>
  <c r="N669" i="2" a="1"/>
  <c r="N669" i="2" s="1"/>
  <c r="S669" i="2"/>
  <c r="N653" i="2" a="1"/>
  <c r="N653" i="2" s="1"/>
  <c r="S653" i="2"/>
  <c r="S554" i="2"/>
  <c r="N554" i="2" a="1"/>
  <c r="N554" i="2" s="1"/>
  <c r="N522" i="2" a="1"/>
  <c r="N522" i="2" s="1"/>
  <c r="S522" i="2"/>
  <c r="S472" i="2"/>
  <c r="N472" i="2" a="1"/>
  <c r="N472" i="2" s="1"/>
  <c r="N440" i="2" a="1"/>
  <c r="N440" i="2" s="1"/>
  <c r="S440" i="2"/>
  <c r="N392" i="2" a="1"/>
  <c r="N392" i="2" s="1"/>
  <c r="S392" i="2"/>
  <c r="S344" i="2"/>
  <c r="S327" i="2"/>
  <c r="S305" i="2"/>
  <c r="N305" i="2" a="1"/>
  <c r="N305" i="2" s="1"/>
  <c r="S273" i="2"/>
  <c r="S241" i="2"/>
  <c r="N241" i="2" a="1"/>
  <c r="N241" i="2" s="1"/>
  <c r="N177" i="2" a="1"/>
  <c r="N177" i="2" s="1"/>
  <c r="G19" i="4"/>
  <c r="S177" i="2"/>
  <c r="S161" i="2"/>
  <c r="N161" i="2" a="1"/>
  <c r="N161" i="2" s="1"/>
  <c r="S96" i="2"/>
  <c r="N32" i="2" a="1"/>
  <c r="N32" i="2" s="1"/>
  <c r="S32" i="2"/>
  <c r="S1122" i="2"/>
  <c r="S1106" i="2"/>
  <c r="S1074" i="2"/>
  <c r="S1058" i="2"/>
  <c r="S1042" i="2"/>
  <c r="N1042" i="2" a="1"/>
  <c r="N1042" i="2" s="1"/>
  <c r="S1026" i="2"/>
  <c r="S1009" i="2"/>
  <c r="S975" i="2"/>
  <c r="S624" i="2"/>
  <c r="N445" i="2" a="1"/>
  <c r="N445" i="2" s="1"/>
  <c r="N230" i="2" a="1"/>
  <c r="N230" i="2" s="1"/>
  <c r="S214" i="2"/>
  <c r="N182" i="2" a="1"/>
  <c r="N182" i="2" s="1"/>
  <c r="S1063" i="2"/>
  <c r="N868" i="2" a="1"/>
  <c r="N868" i="2" s="1"/>
  <c r="N852" i="2" a="1"/>
  <c r="N852" i="2" s="1"/>
  <c r="N820" i="2" a="1"/>
  <c r="N820" i="2" s="1"/>
  <c r="S820" i="2"/>
  <c r="S809" i="2"/>
  <c r="N809" i="2" a="1"/>
  <c r="N809" i="2" s="1"/>
  <c r="S596" i="2"/>
  <c r="N500" i="2" a="1"/>
  <c r="N500" i="2" s="1"/>
  <c r="S500" i="2"/>
  <c r="N418" i="2" a="1"/>
  <c r="N418" i="2" s="1"/>
  <c r="N354" i="2" a="1"/>
  <c r="N354" i="2" s="1"/>
  <c r="N283" i="2" a="1"/>
  <c r="N283" i="2" s="1"/>
  <c r="N203" i="2" a="1"/>
  <c r="N203" i="2" s="1"/>
  <c r="N171" i="2" a="1"/>
  <c r="N171" i="2" s="1"/>
  <c r="N122" i="2" a="1"/>
  <c r="N122" i="2" s="1"/>
  <c r="N257" i="2" a="1"/>
  <c r="N257" i="2" s="1"/>
  <c r="N613" i="2" a="1"/>
  <c r="N613" i="2" s="1"/>
  <c r="S652" i="2"/>
  <c r="N648" i="2" a="1"/>
  <c r="N648" i="2" s="1"/>
  <c r="N965" i="2" a="1"/>
  <c r="N965" i="2" s="1"/>
  <c r="S300" i="2"/>
  <c r="S1020" i="2"/>
  <c r="S664" i="2"/>
  <c r="S419" i="2"/>
  <c r="S905" i="2"/>
  <c r="N668" i="2" a="1"/>
  <c r="N668" i="2" s="1"/>
  <c r="S537" i="2"/>
  <c r="N224" i="2" a="1"/>
  <c r="N224" i="2" s="1"/>
  <c r="S95" i="2"/>
  <c r="S684" i="2"/>
  <c r="N963" i="2" a="1"/>
  <c r="N963" i="2" s="1"/>
  <c r="N1121" i="2" a="1"/>
  <c r="N1121" i="2" s="1"/>
  <c r="S1121" i="2"/>
  <c r="S1105" i="2"/>
  <c r="N1089" i="2" a="1"/>
  <c r="N1089" i="2" s="1"/>
  <c r="N1057" i="2" a="1"/>
  <c r="N1057" i="2" s="1"/>
  <c r="S1057" i="2"/>
  <c r="S1041" i="2"/>
  <c r="N1041" i="2" a="1"/>
  <c r="N1041" i="2" s="1"/>
  <c r="N1025" i="2" a="1"/>
  <c r="N1025" i="2" s="1"/>
  <c r="S1025" i="2"/>
  <c r="N1008" i="2" a="1"/>
  <c r="N1008" i="2" s="1"/>
  <c r="S1008" i="2"/>
  <c r="N990" i="2" a="1"/>
  <c r="N990" i="2" s="1"/>
  <c r="S958" i="2"/>
  <c r="N958" i="2" a="1"/>
  <c r="N958" i="2" s="1"/>
  <c r="N942" i="2" a="1"/>
  <c r="N942" i="2" s="1"/>
  <c r="S926" i="2"/>
  <c r="N910" i="2" a="1"/>
  <c r="N910" i="2" s="1"/>
  <c r="S910" i="2"/>
  <c r="S894" i="2"/>
  <c r="N878" i="2" a="1"/>
  <c r="N878" i="2" s="1"/>
  <c r="N846" i="2" a="1"/>
  <c r="N846" i="2" s="1"/>
  <c r="S830" i="2"/>
  <c r="S803" i="2"/>
  <c r="N770" i="2" a="1"/>
  <c r="N770" i="2" s="1"/>
  <c r="N754" i="2" a="1"/>
  <c r="N754" i="2" s="1"/>
  <c r="S738" i="2"/>
  <c r="S722" i="2"/>
  <c r="S705" i="2"/>
  <c r="N705" i="2" a="1"/>
  <c r="N705" i="2" s="1"/>
  <c r="N657" i="2" a="1"/>
  <c r="N657" i="2" s="1"/>
  <c r="N641" i="2" a="1"/>
  <c r="N641" i="2" s="1"/>
  <c r="N623" i="2" a="1"/>
  <c r="N623" i="2" s="1"/>
  <c r="N606" i="2" a="1"/>
  <c r="N606" i="2" s="1"/>
  <c r="N574" i="2" a="1"/>
  <c r="N574" i="2" s="1"/>
  <c r="S542" i="2"/>
  <c r="N526" i="2" a="1"/>
  <c r="N526" i="2" s="1"/>
  <c r="N510" i="2" a="1"/>
  <c r="N510" i="2" s="1"/>
  <c r="N476" i="2" a="1"/>
  <c r="N476" i="2" s="1"/>
  <c r="N460" i="2" a="1"/>
  <c r="N460" i="2" s="1"/>
  <c r="N444" i="2" a="1"/>
  <c r="N444" i="2" s="1"/>
  <c r="S428" i="2"/>
  <c r="N412" i="2" a="1"/>
  <c r="N412" i="2" s="1"/>
  <c r="N396" i="2" a="1"/>
  <c r="N396" i="2" s="1"/>
  <c r="S380" i="2"/>
  <c r="N380" i="2" a="1"/>
  <c r="N380" i="2" s="1"/>
  <c r="N364" i="2" a="1"/>
  <c r="N364" i="2" s="1"/>
  <c r="S364" i="2"/>
  <c r="N348" i="2" a="1"/>
  <c r="N348" i="2" s="1"/>
  <c r="S348" i="2"/>
  <c r="N331" i="2" a="1"/>
  <c r="N331" i="2" s="1"/>
  <c r="N315" i="2" a="1"/>
  <c r="N315" i="2" s="1"/>
  <c r="S309" i="2"/>
  <c r="S293" i="2"/>
  <c r="N261" i="2" a="1"/>
  <c r="N261" i="2" s="1"/>
  <c r="S245" i="2"/>
  <c r="N197" i="2" a="1"/>
  <c r="N197" i="2" s="1"/>
  <c r="S181" i="2"/>
  <c r="S149" i="2"/>
  <c r="N133" i="2" a="1"/>
  <c r="N133" i="2" s="1"/>
  <c r="S133" i="2"/>
  <c r="N116" i="2" a="1"/>
  <c r="N116" i="2" s="1"/>
  <c r="S116" i="2"/>
  <c r="N100" i="2" a="1"/>
  <c r="N100" i="2" s="1"/>
  <c r="N84" i="2" a="1"/>
  <c r="N84" i="2" s="1"/>
  <c r="N52" i="2" a="1"/>
  <c r="N52" i="2" s="1"/>
  <c r="S52" i="2"/>
  <c r="S36" i="2"/>
  <c r="N36" i="2" a="1"/>
  <c r="N36" i="2" s="1"/>
  <c r="N9" i="2" a="1"/>
  <c r="N9" i="2" s="1"/>
  <c r="N889" i="2" a="1"/>
  <c r="N889" i="2" s="1"/>
  <c r="N700" i="2" a="1"/>
  <c r="N700" i="2" s="1"/>
  <c r="S521" i="2"/>
  <c r="S439" i="2"/>
  <c r="S407" i="2"/>
  <c r="S391" i="2"/>
  <c r="N79" i="2" a="1"/>
  <c r="N79" i="2" s="1"/>
  <c r="S883" i="2"/>
  <c r="N883" i="2" a="1"/>
  <c r="N883" i="2" s="1"/>
  <c r="S780" i="2"/>
  <c r="N780" i="2" a="1"/>
  <c r="N780" i="2" s="1"/>
  <c r="N856" i="2" a="1"/>
  <c r="N856" i="2" s="1"/>
  <c r="S904" i="2"/>
  <c r="N1115" i="2" a="1"/>
  <c r="N1115" i="2" s="1"/>
  <c r="N439" i="2" a="1"/>
  <c r="N439" i="2" s="1"/>
  <c r="N947" i="2" a="1"/>
  <c r="N947" i="2" s="1"/>
  <c r="N68" i="2" a="1"/>
  <c r="N68" i="2" s="1"/>
  <c r="S851" i="2"/>
  <c r="N542" i="2" a="1"/>
  <c r="N542" i="2" s="1"/>
  <c r="S460" i="2"/>
  <c r="N857" i="2" a="1"/>
  <c r="N857" i="2" s="1"/>
  <c r="S797" i="2"/>
  <c r="S733" i="2"/>
  <c r="N343" i="2" a="1"/>
  <c r="N343" i="2" s="1"/>
  <c r="N63" i="2" a="1"/>
  <c r="N63" i="2" s="1"/>
  <c r="S1013" i="2"/>
  <c r="N1013" i="2" a="1"/>
  <c r="N1013" i="2" s="1"/>
  <c r="N931" i="2" a="1"/>
  <c r="N931" i="2" s="1"/>
  <c r="S931" i="2"/>
  <c r="S915" i="2"/>
  <c r="N915" i="2" a="1"/>
  <c r="N915" i="2" s="1"/>
  <c r="N277" i="2" a="1"/>
  <c r="N277" i="2" s="1"/>
  <c r="S1002" i="2"/>
  <c r="N732" i="2" a="1"/>
  <c r="N732" i="2" s="1"/>
  <c r="N835" i="2" a="1"/>
  <c r="N835" i="2" s="1"/>
  <c r="N1116" i="2" a="1"/>
  <c r="N1116" i="2" s="1"/>
  <c r="S985" i="2"/>
  <c r="N765" i="2" a="1"/>
  <c r="N765" i="2" s="1"/>
  <c r="N423" i="2" a="1"/>
  <c r="N423" i="2" s="1"/>
  <c r="S192" i="2"/>
  <c r="N20" i="2" a="1"/>
  <c r="N20" i="2" s="1"/>
  <c r="S1126" i="2"/>
  <c r="N1126" i="2" a="1"/>
  <c r="N1126" i="2" s="1"/>
  <c r="N1110" i="2" a="1"/>
  <c r="N1110" i="2" s="1"/>
  <c r="S1110" i="2"/>
  <c r="N1094" i="2" a="1"/>
  <c r="N1094" i="2" s="1"/>
  <c r="S1094" i="2"/>
  <c r="N1078" i="2" a="1"/>
  <c r="N1078" i="2" s="1"/>
  <c r="S1078" i="2"/>
  <c r="N1062" i="2" a="1"/>
  <c r="N1062" i="2" s="1"/>
  <c r="S1062" i="2"/>
  <c r="S819" i="2"/>
  <c r="N819" i="2" a="1"/>
  <c r="N819" i="2" s="1"/>
  <c r="N1030" i="2" a="1"/>
  <c r="N1030" i="2" s="1"/>
  <c r="F23" i="4"/>
  <c r="H23" i="4" s="1"/>
  <c r="S889" i="2"/>
  <c r="N309" i="2" a="1"/>
  <c r="N309" i="2" s="1"/>
  <c r="S952" i="2"/>
  <c r="S261" i="2"/>
  <c r="S646" i="2"/>
  <c r="N646" i="2" a="1"/>
  <c r="N646" i="2" s="1"/>
  <c r="S611" i="2"/>
  <c r="S105" i="2"/>
  <c r="N41" i="2" a="1"/>
  <c r="N41" i="2" s="1"/>
  <c r="S41" i="2"/>
  <c r="S62" i="2"/>
  <c r="N10" i="4"/>
  <c r="E24" i="4"/>
  <c r="N1099" i="2" a="1"/>
  <c r="N1099" i="2" s="1"/>
  <c r="N764" i="2" a="1"/>
  <c r="N764" i="2" s="1"/>
  <c r="N374" i="2" a="1"/>
  <c r="N374" i="2" s="1"/>
  <c r="N191" i="2" a="1"/>
  <c r="N191" i="2" s="1"/>
  <c r="S1120" i="2"/>
  <c r="S443" i="2"/>
  <c r="S395" i="2"/>
  <c r="N19" i="2" a="1"/>
  <c r="N19" i="2" s="1"/>
  <c r="S276" i="2"/>
  <c r="S1088" i="2"/>
  <c r="N769" i="2" a="1"/>
  <c r="N769" i="2" s="1"/>
  <c r="N678" i="2" a="1"/>
  <c r="N678" i="2" s="1"/>
  <c r="S579" i="2"/>
  <c r="S298" i="2"/>
  <c r="N298" i="2" a="1"/>
  <c r="N298" i="2" s="1"/>
  <c r="S282" i="2"/>
  <c r="S266" i="2"/>
  <c r="N170" i="2" a="1"/>
  <c r="N170" i="2" s="1"/>
  <c r="S170" i="2"/>
  <c r="S154" i="2"/>
  <c r="N25" i="2" a="1"/>
  <c r="N25" i="2" s="1"/>
  <c r="N651" i="2" a="1"/>
  <c r="N651" i="2" s="1"/>
  <c r="N888" i="2" a="1"/>
  <c r="N888" i="2" s="1"/>
  <c r="S536" i="2"/>
  <c r="N287" i="2" a="1"/>
  <c r="N287" i="2" s="1"/>
  <c r="N239" i="2" a="1"/>
  <c r="N239" i="2" s="1"/>
  <c r="S239" i="2"/>
  <c r="N1040" i="2" a="1"/>
  <c r="N1040" i="2" s="1"/>
  <c r="S893" i="2"/>
  <c r="N877" i="2" a="1"/>
  <c r="N877" i="2" s="1"/>
  <c r="S244" i="2"/>
  <c r="S196" i="2"/>
  <c r="N536" i="2" a="1"/>
  <c r="N536" i="2" s="1"/>
  <c r="N611" i="2" a="1"/>
  <c r="N611" i="2" s="1"/>
  <c r="S727" i="2"/>
  <c r="S694" i="2"/>
  <c r="N694" i="2" a="1"/>
  <c r="N694" i="2" s="1"/>
  <c r="N595" i="2" a="1"/>
  <c r="N595" i="2" s="1"/>
  <c r="S547" i="2"/>
  <c r="S531" i="2"/>
  <c r="N531" i="2" a="1"/>
  <c r="N531" i="2" s="1"/>
  <c r="S515" i="2"/>
  <c r="N465" i="2" a="1"/>
  <c r="N465" i="2" s="1"/>
  <c r="S449" i="2"/>
  <c r="S417" i="2"/>
  <c r="S401" i="2"/>
  <c r="N401" i="2" a="1"/>
  <c r="N401" i="2" s="1"/>
  <c r="N353" i="2" a="1"/>
  <c r="N353" i="2" s="1"/>
  <c r="S353" i="2"/>
  <c r="N320" i="2" a="1"/>
  <c r="N320" i="2" s="1"/>
  <c r="S320" i="2"/>
  <c r="S234" i="2"/>
  <c r="S218" i="2"/>
  <c r="N218" i="2" a="1"/>
  <c r="N218" i="2" s="1"/>
  <c r="S186" i="2"/>
  <c r="S1051" i="2"/>
  <c r="S796" i="2"/>
  <c r="S716" i="2"/>
  <c r="N358" i="2" a="1"/>
  <c r="N358" i="2" s="1"/>
  <c r="N266" i="2" a="1"/>
  <c r="N266" i="2" s="1"/>
  <c r="N1072" i="2" a="1"/>
  <c r="N1072" i="2" s="1"/>
  <c r="N672" i="2" a="1"/>
  <c r="N672" i="2" s="1"/>
  <c r="N363" i="2" a="1"/>
  <c r="N363" i="2" s="1"/>
  <c r="N292" i="2" a="1"/>
  <c r="N292" i="2" s="1"/>
  <c r="N515" i="2" a="1"/>
  <c r="N515" i="2" s="1"/>
  <c r="S1104" i="2"/>
  <c r="N1012" i="2" a="1"/>
  <c r="N1012" i="2" s="1"/>
  <c r="S1012" i="2"/>
  <c r="N1007" i="2" a="1"/>
  <c r="N1007" i="2" s="1"/>
  <c r="N785" i="2" a="1"/>
  <c r="N785" i="2" s="1"/>
  <c r="N704" i="2" a="1"/>
  <c r="N704" i="2" s="1"/>
  <c r="S704" i="2"/>
  <c r="S688" i="2"/>
  <c r="S573" i="2"/>
  <c r="N573" i="2" a="1"/>
  <c r="N573" i="2" s="1"/>
  <c r="N557" i="2" a="1"/>
  <c r="N557" i="2" s="1"/>
  <c r="S557" i="2"/>
  <c r="N459" i="2" a="1"/>
  <c r="N459" i="2" s="1"/>
  <c r="S459" i="2"/>
  <c r="S411" i="2"/>
  <c r="S368" i="2"/>
  <c r="N368" i="2" a="1"/>
  <c r="N368" i="2" s="1"/>
  <c r="S347" i="2"/>
  <c r="S330" i="2"/>
  <c r="S233" i="2"/>
  <c r="N233" i="2" a="1"/>
  <c r="N233" i="2" s="1"/>
  <c r="S228" i="2"/>
  <c r="S212" i="2"/>
  <c r="N115" i="2" a="1"/>
  <c r="N115" i="2" s="1"/>
  <c r="S115" i="2"/>
  <c r="N83" i="2" a="1"/>
  <c r="N83" i="2" s="1"/>
  <c r="S51" i="2"/>
  <c r="S8" i="2"/>
  <c r="N8" i="2" a="1"/>
  <c r="N8" i="2" s="1"/>
  <c r="S352" i="2"/>
  <c r="S1072" i="2"/>
  <c r="N893" i="2" a="1"/>
  <c r="N893" i="2" s="1"/>
  <c r="N850" i="2" a="1"/>
  <c r="N850" i="2" s="1"/>
  <c r="S265" i="2"/>
  <c r="S661" i="2"/>
  <c r="S785" i="2"/>
  <c r="S914" i="2"/>
  <c r="N914" i="2" a="1"/>
  <c r="N914" i="2" s="1"/>
  <c r="N845" i="2" a="1"/>
  <c r="N845" i="2" s="1"/>
  <c r="S845" i="2"/>
  <c r="N829" i="2" a="1"/>
  <c r="N829" i="2" s="1"/>
  <c r="S829" i="2"/>
  <c r="S802" i="2"/>
  <c r="S737" i="2"/>
  <c r="N726" i="2" a="1"/>
  <c r="N726" i="2" s="1"/>
  <c r="S726" i="2"/>
  <c r="S672" i="2"/>
  <c r="S656" i="2"/>
  <c r="N645" i="2" a="1"/>
  <c r="N645" i="2" s="1"/>
  <c r="S645" i="2"/>
  <c r="S640" i="2"/>
  <c r="S629" i="2"/>
  <c r="N629" i="2" a="1"/>
  <c r="N629" i="2" s="1"/>
  <c r="N622" i="2" a="1"/>
  <c r="N622" i="2" s="1"/>
  <c r="S605" i="2"/>
  <c r="S541" i="2"/>
  <c r="N530" i="2" a="1"/>
  <c r="N530" i="2" s="1"/>
  <c r="S530" i="2"/>
  <c r="N525" i="2" a="1"/>
  <c r="N525" i="2" s="1"/>
  <c r="N498" i="2" a="1"/>
  <c r="N498" i="2" s="1"/>
  <c r="S498" i="2"/>
  <c r="S314" i="2"/>
  <c r="N180" i="2" a="1"/>
  <c r="N180" i="2" s="1"/>
  <c r="N99" i="2" a="1"/>
  <c r="N99" i="2" s="1"/>
  <c r="S35" i="2"/>
  <c r="S5" i="2"/>
  <c r="N5" i="2" a="1"/>
  <c r="N5" i="2" s="1"/>
  <c r="N432" i="2" a="1"/>
  <c r="N432" i="2" s="1"/>
  <c r="N314" i="2" a="1"/>
  <c r="N314" i="2" s="1"/>
  <c r="S525" i="2"/>
  <c r="N605" i="2" a="1"/>
  <c r="N605" i="2" s="1"/>
  <c r="S962" i="2"/>
  <c r="N400" i="2" a="1"/>
  <c r="N400" i="2" s="1"/>
  <c r="S137" i="2"/>
  <c r="S924" i="2"/>
  <c r="N892" i="2" a="1"/>
  <c r="N892" i="2" s="1"/>
  <c r="S844" i="2"/>
  <c r="S671" i="2"/>
  <c r="S655" i="2"/>
  <c r="S556" i="2"/>
  <c r="S474" i="2"/>
  <c r="S426" i="2"/>
  <c r="S410" i="2"/>
  <c r="N394" i="2" a="1"/>
  <c r="N394" i="2" s="1"/>
  <c r="S291" i="2"/>
  <c r="S259" i="2"/>
  <c r="S243" i="2"/>
  <c r="S211" i="2"/>
  <c r="S195" i="2"/>
  <c r="S131" i="2"/>
  <c r="S98" i="2"/>
  <c r="N82" i="2" a="1"/>
  <c r="N82" i="2" s="1"/>
  <c r="S18" i="2"/>
  <c r="S7" i="2"/>
  <c r="S706" i="2"/>
  <c r="N706" i="2" a="1"/>
  <c r="N706" i="2" s="1"/>
  <c r="S607" i="2"/>
  <c r="N607" i="2" a="1"/>
  <c r="N607" i="2" s="1"/>
  <c r="N397" i="2" a="1"/>
  <c r="N397" i="2" s="1"/>
  <c r="S397" i="2"/>
  <c r="N365" i="2" a="1"/>
  <c r="N365" i="2" s="1"/>
  <c r="S365" i="2"/>
  <c r="S294" i="2"/>
  <c r="N294" i="2" a="1"/>
  <c r="N294" i="2" s="1"/>
  <c r="S85" i="2"/>
  <c r="N85" i="2" a="1"/>
  <c r="N85" i="2" s="1"/>
  <c r="N1047" i="2" a="1"/>
  <c r="N1047" i="2" s="1"/>
  <c r="S1031" i="2"/>
  <c r="N1031" i="2" a="1"/>
  <c r="N1031" i="2" s="1"/>
  <c r="N1014" i="2" a="1"/>
  <c r="N1014" i="2" s="1"/>
  <c r="S1014" i="2"/>
  <c r="S998" i="2"/>
  <c r="N980" i="2" a="1"/>
  <c r="N980" i="2" s="1"/>
  <c r="S916" i="2"/>
  <c r="N916" i="2" a="1"/>
  <c r="N916" i="2" s="1"/>
  <c r="N900" i="2" a="1"/>
  <c r="N900" i="2" s="1"/>
  <c r="S900" i="2"/>
  <c r="N792" i="2" a="1"/>
  <c r="N792" i="2" s="1"/>
  <c r="N776" i="2" a="1"/>
  <c r="N776" i="2" s="1"/>
  <c r="S776" i="2"/>
  <c r="N760" i="2" a="1"/>
  <c r="N760" i="2" s="1"/>
  <c r="N744" i="2" a="1"/>
  <c r="N744" i="2" s="1"/>
  <c r="N728" i="2" a="1"/>
  <c r="N728" i="2" s="1"/>
  <c r="S728" i="2"/>
  <c r="S712" i="2"/>
  <c r="S695" i="2"/>
  <c r="N679" i="2" a="1"/>
  <c r="N679" i="2" s="1"/>
  <c r="S663" i="2"/>
  <c r="N612" i="2" a="1"/>
  <c r="N612" i="2" s="1"/>
  <c r="N548" i="2" a="1"/>
  <c r="N548" i="2" s="1"/>
  <c r="S532" i="2"/>
  <c r="S402" i="2"/>
  <c r="S386" i="2"/>
  <c r="N386" i="2" a="1"/>
  <c r="N386" i="2" s="1"/>
  <c r="S375" i="2"/>
  <c r="N375" i="2" a="1"/>
  <c r="N375" i="2" s="1"/>
  <c r="N370" i="2" a="1"/>
  <c r="N370" i="2" s="1"/>
  <c r="G14" i="4"/>
  <c r="F14" i="4"/>
  <c r="H14" i="4" s="1"/>
  <c r="N338" i="2" a="1"/>
  <c r="N338" i="2" s="1"/>
  <c r="S299" i="2"/>
  <c r="N299" i="2" a="1"/>
  <c r="N299" i="2" s="1"/>
  <c r="N288" i="2" a="1"/>
  <c r="N288" i="2" s="1"/>
  <c r="S288" i="2"/>
  <c r="S283" i="2"/>
  <c r="S267" i="2"/>
  <c r="N267" i="2" a="1"/>
  <c r="N267" i="2" s="1"/>
  <c r="S251" i="2"/>
  <c r="N251" i="2" a="1"/>
  <c r="N251" i="2" s="1"/>
  <c r="S235" i="2"/>
  <c r="N219" i="2" a="1"/>
  <c r="N219" i="2" s="1"/>
  <c r="S219" i="2"/>
  <c r="S187" i="2"/>
  <c r="S155" i="2"/>
  <c r="S139" i="2"/>
  <c r="N139" i="2" a="1"/>
  <c r="N139" i="2" s="1"/>
  <c r="S122" i="2"/>
  <c r="S106" i="2"/>
  <c r="S90" i="2"/>
  <c r="S74" i="2"/>
  <c r="N58" i="2" a="1"/>
  <c r="N58" i="2" s="1"/>
  <c r="S58" i="2"/>
  <c r="N477" i="2" a="1"/>
  <c r="N477" i="2" s="1"/>
  <c r="N998" i="2" a="1"/>
  <c r="N998" i="2" s="1"/>
  <c r="N1003" i="2" a="1"/>
  <c r="N1003" i="2" s="1"/>
  <c r="N663" i="2" a="1"/>
  <c r="N663" i="2" s="1"/>
  <c r="G20" i="4"/>
  <c r="S760" i="2"/>
  <c r="S595" i="2"/>
  <c r="S175" i="2"/>
  <c r="S825" i="2"/>
  <c r="N797" i="2" a="1"/>
  <c r="N797" i="2" s="1"/>
  <c r="N733" i="2" a="1"/>
  <c r="N733" i="2" s="1"/>
  <c r="S700" i="2"/>
  <c r="N618" i="2" a="1"/>
  <c r="N618" i="2" s="1"/>
  <c r="N585" i="2" a="1"/>
  <c r="N585" i="2" s="1"/>
  <c r="N553" i="2" a="1"/>
  <c r="N553" i="2" s="1"/>
  <c r="S423" i="2"/>
  <c r="N863" i="2" a="1"/>
  <c r="N863" i="2" s="1"/>
  <c r="S863" i="2"/>
  <c r="S847" i="2"/>
  <c r="N847" i="2" a="1"/>
  <c r="N847" i="2" s="1"/>
  <c r="N755" i="2" a="1"/>
  <c r="N755" i="2" s="1"/>
  <c r="S755" i="2"/>
  <c r="S674" i="2"/>
  <c r="N674" i="2" a="1"/>
  <c r="N674" i="2" s="1"/>
  <c r="N658" i="2" a="1"/>
  <c r="N658" i="2" s="1"/>
  <c r="S658" i="2"/>
  <c r="N642" i="2" a="1"/>
  <c r="N642" i="2" s="1"/>
  <c r="S642" i="2"/>
  <c r="N895" i="2" a="1"/>
  <c r="N895" i="2" s="1"/>
  <c r="N1111" i="2" a="1"/>
  <c r="N1111" i="2" s="1"/>
  <c r="S1095" i="2"/>
  <c r="S1079" i="2"/>
  <c r="S964" i="2"/>
  <c r="S932" i="2"/>
  <c r="N932" i="2" a="1"/>
  <c r="N932" i="2" s="1"/>
  <c r="N884" i="2" a="1"/>
  <c r="N884" i="2" s="1"/>
  <c r="S852" i="2"/>
  <c r="S836" i="2"/>
  <c r="N836" i="2" a="1"/>
  <c r="N836" i="2" s="1"/>
  <c r="S647" i="2"/>
  <c r="S631" i="2"/>
  <c r="N596" i="2" a="1"/>
  <c r="N596" i="2" s="1"/>
  <c r="N516" i="2" a="1"/>
  <c r="N516" i="2" s="1"/>
  <c r="S516" i="2"/>
  <c r="N482" i="2" a="1"/>
  <c r="N482" i="2" s="1"/>
  <c r="S482" i="2"/>
  <c r="N471" i="2" a="1"/>
  <c r="N471" i="2" s="1"/>
  <c r="S471" i="2"/>
  <c r="N450" i="2" a="1"/>
  <c r="N450" i="2" s="1"/>
  <c r="S450" i="2"/>
  <c r="S434" i="2"/>
  <c r="N434" i="2" a="1"/>
  <c r="N434" i="2" s="1"/>
  <c r="G11" i="4"/>
  <c r="F11" i="4"/>
  <c r="H11" i="4" s="1"/>
  <c r="S354" i="2"/>
  <c r="N321" i="2" a="1"/>
  <c r="N321" i="2" s="1"/>
  <c r="S321" i="2"/>
  <c r="S203" i="2"/>
  <c r="S171" i="2"/>
  <c r="N42" i="2" a="1"/>
  <c r="N42" i="2" s="1"/>
  <c r="S26" i="2"/>
  <c r="N575" i="2" a="1"/>
  <c r="N575" i="2" s="1"/>
  <c r="N712" i="2" a="1"/>
  <c r="N712" i="2" s="1"/>
  <c r="N47" i="2" a="1"/>
  <c r="N47" i="2" s="1"/>
  <c r="N310" i="2" a="1"/>
  <c r="N310" i="2" s="1"/>
  <c r="N937" i="2" a="1"/>
  <c r="N937" i="2" s="1"/>
  <c r="N316" i="2" a="1"/>
  <c r="N316" i="2" s="1"/>
  <c r="S748" i="2"/>
  <c r="N727" i="2" a="1"/>
  <c r="N727" i="2" s="1"/>
  <c r="N511" i="2" a="1"/>
  <c r="N511" i="2" s="1"/>
  <c r="N841" i="2" a="1"/>
  <c r="N841" i="2" s="1"/>
  <c r="S489" i="2"/>
  <c r="S349" i="2"/>
  <c r="S230" i="2"/>
  <c r="S198" i="2"/>
  <c r="S749" i="2"/>
  <c r="S182" i="2"/>
  <c r="F19" i="4"/>
  <c r="H19" i="4" s="1"/>
  <c r="S21" i="2"/>
  <c r="F22" i="4"/>
  <c r="H22" i="4" s="1"/>
  <c r="N975" i="2" a="1"/>
  <c r="N975" i="2" s="1"/>
  <c r="N166" i="2" a="1"/>
  <c r="N166" i="2" s="1"/>
  <c r="S445" i="2"/>
  <c r="C34" i="4"/>
  <c r="N1083" i="2" a="1"/>
  <c r="N1083" i="2" s="1"/>
  <c r="S1083" i="2"/>
  <c r="N1046" i="2" a="1"/>
  <c r="N1046" i="2" s="1"/>
  <c r="S1046" i="2"/>
  <c r="S1035" i="2"/>
  <c r="N1035" i="2" a="1"/>
  <c r="N1035" i="2" s="1"/>
  <c r="S840" i="2"/>
  <c r="N840" i="2" a="1"/>
  <c r="N840" i="2" s="1"/>
  <c r="S813" i="2"/>
  <c r="N813" i="2" a="1"/>
  <c r="N813" i="2" s="1"/>
  <c r="N808" i="2" a="1"/>
  <c r="N808" i="2" s="1"/>
  <c r="S808" i="2"/>
  <c r="N775" i="2" a="1"/>
  <c r="N775" i="2" s="1"/>
  <c r="S775" i="2"/>
  <c r="N759" i="2" a="1"/>
  <c r="N759" i="2" s="1"/>
  <c r="S759" i="2"/>
  <c r="N743" i="2" a="1"/>
  <c r="N743" i="2" s="1"/>
  <c r="S743" i="2"/>
  <c r="S711" i="2"/>
  <c r="N711" i="2" a="1"/>
  <c r="N711" i="2" s="1"/>
  <c r="S662" i="2"/>
  <c r="N662" i="2" a="1"/>
  <c r="N662" i="2" s="1"/>
  <c r="S630" i="2"/>
  <c r="N630" i="2" a="1"/>
  <c r="N630" i="2" s="1"/>
  <c r="N617" i="2" a="1"/>
  <c r="N617" i="2" s="1"/>
  <c r="S617" i="2"/>
  <c r="N600" i="2" a="1"/>
  <c r="N600" i="2" s="1"/>
  <c r="S600" i="2"/>
  <c r="S563" i="2"/>
  <c r="N563" i="2" a="1"/>
  <c r="N563" i="2" s="1"/>
  <c r="S499" i="2"/>
  <c r="N499" i="2" a="1"/>
  <c r="N499" i="2" s="1"/>
  <c r="N481" i="2" a="1"/>
  <c r="N481" i="2" s="1"/>
  <c r="S481" i="2"/>
  <c r="S433" i="2"/>
  <c r="N433" i="2" a="1"/>
  <c r="N433" i="2" s="1"/>
  <c r="S385" i="2"/>
  <c r="N385" i="2" a="1"/>
  <c r="N385" i="2" s="1"/>
  <c r="S369" i="2"/>
  <c r="N369" i="2" a="1"/>
  <c r="N369" i="2" s="1"/>
  <c r="S250" i="2"/>
  <c r="N250" i="2" a="1"/>
  <c r="N250" i="2" s="1"/>
  <c r="N207" i="2" a="1"/>
  <c r="N207" i="2" s="1"/>
  <c r="S207" i="2"/>
  <c r="S202" i="2"/>
  <c r="N202" i="2" a="1"/>
  <c r="N202" i="2" s="1"/>
  <c r="F15" i="4"/>
  <c r="H15" i="4" s="1"/>
  <c r="S138" i="2"/>
  <c r="S121" i="2"/>
  <c r="N121" i="2" a="1"/>
  <c r="N121" i="2" s="1"/>
  <c r="N94" i="2" a="1"/>
  <c r="N94" i="2" s="1"/>
  <c r="S94" i="2"/>
  <c r="G16" i="4"/>
  <c r="F16" i="4"/>
  <c r="H16" i="4" s="1"/>
  <c r="S89" i="2"/>
  <c r="N73" i="2" a="1"/>
  <c r="N73" i="2" s="1"/>
  <c r="S73" i="2"/>
  <c r="S25" i="2"/>
  <c r="F12" i="4"/>
  <c r="H12" i="4" s="1"/>
  <c r="G12" i="4"/>
  <c r="S1084" i="2"/>
  <c r="N771" i="2" a="1"/>
  <c r="N771" i="2" s="1"/>
  <c r="S381" i="2"/>
  <c r="N381" i="2" a="1"/>
  <c r="N381" i="2" s="1"/>
  <c r="N624" i="2" a="1"/>
  <c r="N624" i="2" s="1"/>
  <c r="N911" i="2" a="1"/>
  <c r="N911" i="2" s="1"/>
  <c r="N993" i="2" a="1"/>
  <c r="N993" i="2" s="1"/>
  <c r="S418" i="2"/>
  <c r="S612" i="2"/>
  <c r="S1111" i="2"/>
  <c r="S429" i="2"/>
  <c r="S488" i="2"/>
  <c r="S150" i="2"/>
  <c r="F21" i="4"/>
  <c r="H21" i="4" s="1"/>
  <c r="G21" i="4"/>
  <c r="N150" i="2" a="1"/>
  <c r="N150" i="2" s="1"/>
  <c r="S134" i="2"/>
  <c r="F13" i="4"/>
  <c r="H13" i="4" s="1"/>
  <c r="N4" i="2" a="1"/>
  <c r="N4" i="2" s="1"/>
  <c r="S4" i="2"/>
  <c r="F17" i="4"/>
  <c r="H17" i="4" s="1"/>
  <c r="N1106" i="2" a="1"/>
  <c r="N1106" i="2" s="1"/>
  <c r="N1019" i="2" a="1"/>
  <c r="N1019" i="2" s="1"/>
  <c r="N1095" i="2" a="1"/>
  <c r="N1095" i="2" s="1"/>
  <c r="S370" i="2"/>
  <c r="S792" i="2"/>
  <c r="G15" i="4"/>
  <c r="S678" i="2"/>
  <c r="F18" i="4"/>
  <c r="H18" i="4" s="1"/>
  <c r="N1058" i="2" a="1"/>
  <c r="N1058" i="2" s="1"/>
  <c r="N1122" i="2" a="1"/>
  <c r="N1122" i="2" s="1"/>
  <c r="N101" i="2" a="1"/>
  <c r="N101" i="2" s="1"/>
  <c r="N214" i="2" a="1"/>
  <c r="N214" i="2" s="1"/>
  <c r="N235" i="2" a="1"/>
  <c r="N235" i="2" s="1"/>
  <c r="N134" i="2" a="1"/>
  <c r="N134" i="2" s="1"/>
  <c r="N867" i="2" a="1"/>
  <c r="N867" i="2" s="1"/>
  <c r="N997" i="2" a="1"/>
  <c r="N997" i="2" s="1"/>
  <c r="G17" i="4"/>
  <c r="N246" i="2" a="1"/>
  <c r="N246" i="2" s="1"/>
  <c r="N262" i="2" a="1"/>
  <c r="N262" i="2" s="1"/>
  <c r="N37" i="2" a="1"/>
  <c r="N37" i="2" s="1"/>
  <c r="N591" i="2" a="1"/>
  <c r="N591" i="2" s="1"/>
  <c r="N927" i="2" a="1"/>
  <c r="N927" i="2" s="1"/>
  <c r="N1009" i="2" a="1"/>
  <c r="N1009" i="2" s="1"/>
  <c r="N106" i="2" a="1"/>
  <c r="N106" i="2" s="1"/>
  <c r="N824" i="2" a="1"/>
  <c r="N824" i="2" s="1"/>
  <c r="N964" i="2" a="1"/>
  <c r="N964" i="2" s="1"/>
  <c r="N1026" i="2" a="1"/>
  <c r="N1026" i="2" s="1"/>
  <c r="N1074" i="2" a="1"/>
  <c r="N1074" i="2" s="1"/>
  <c r="N495" i="2" a="1"/>
  <c r="N495" i="2" s="1"/>
  <c r="N690" i="2" a="1"/>
  <c r="N690" i="2" s="1"/>
  <c r="N332" i="2" a="1"/>
  <c r="N332" i="2" s="1"/>
  <c r="G13" i="4"/>
  <c r="S959" i="2"/>
  <c r="S980" i="2"/>
  <c r="S1068" i="2"/>
  <c r="S1052" i="2"/>
  <c r="S1036" i="2"/>
  <c r="S969" i="2"/>
  <c r="S921" i="2"/>
  <c r="S814" i="2"/>
  <c r="N814" i="2" a="1"/>
  <c r="N814" i="2" s="1"/>
  <c r="S781" i="2"/>
  <c r="S765" i="2"/>
  <c r="S636" i="2"/>
  <c r="S601" i="2"/>
  <c r="N569" i="2" a="1"/>
  <c r="N569" i="2" s="1"/>
  <c r="N537" i="2" a="1"/>
  <c r="N537" i="2" s="1"/>
  <c r="N505" i="2" a="1"/>
  <c r="N505" i="2" s="1"/>
  <c r="S455" i="2"/>
  <c r="S359" i="2"/>
  <c r="S343" i="2"/>
  <c r="S326" i="2"/>
  <c r="S304" i="2"/>
  <c r="N272" i="2" a="1"/>
  <c r="N272" i="2" s="1"/>
  <c r="S256" i="2"/>
  <c r="S240" i="2"/>
  <c r="S224" i="2"/>
  <c r="S208" i="2"/>
  <c r="S176" i="2"/>
  <c r="S160" i="2"/>
  <c r="N128" i="2" a="1"/>
  <c r="N128" i="2" s="1"/>
  <c r="S79" i="2"/>
  <c r="S63" i="2"/>
  <c r="N31" i="2" a="1"/>
  <c r="N31" i="2" s="1"/>
  <c r="S31" i="2"/>
  <c r="N15" i="2" a="1"/>
  <c r="N15" i="2" s="1"/>
  <c r="S1073" i="2"/>
  <c r="S990" i="2"/>
  <c r="S974" i="2"/>
  <c r="S878" i="2"/>
  <c r="S862" i="2"/>
  <c r="S846" i="2"/>
  <c r="N830" i="2" a="1"/>
  <c r="N830" i="2" s="1"/>
  <c r="N803" i="2" a="1"/>
  <c r="N803" i="2" s="1"/>
  <c r="S786" i="2"/>
  <c r="N722" i="2" a="1"/>
  <c r="N722" i="2" s="1"/>
  <c r="N689" i="2" a="1"/>
  <c r="N689" i="2" s="1"/>
  <c r="S689" i="2"/>
  <c r="S673" i="2"/>
  <c r="N673" i="2" a="1"/>
  <c r="N673" i="2" s="1"/>
  <c r="S623" i="2"/>
  <c r="S606" i="2"/>
  <c r="S590" i="2"/>
  <c r="S574" i="2"/>
  <c r="S558" i="2"/>
  <c r="S444" i="2"/>
  <c r="N428" i="2" a="1"/>
  <c r="N428" i="2" s="1"/>
  <c r="S331" i="2"/>
  <c r="S315" i="2"/>
  <c r="N245" i="2" a="1"/>
  <c r="N245" i="2" s="1"/>
  <c r="S229" i="2"/>
  <c r="N213" i="2" a="1"/>
  <c r="N213" i="2" s="1"/>
  <c r="S213" i="2"/>
  <c r="S165" i="2"/>
  <c r="S84" i="2"/>
  <c r="S9" i="2"/>
  <c r="S3" i="2"/>
  <c r="S667" i="2"/>
  <c r="S584" i="2"/>
  <c r="A1" i="28" a="1"/>
  <c r="A1" i="28" s="1"/>
  <c r="S569" i="2"/>
  <c r="S1018" i="2"/>
  <c r="N968" i="2" a="1"/>
  <c r="N968" i="2" s="1"/>
  <c r="S872" i="2"/>
  <c r="N683" i="2" a="1"/>
  <c r="N683" i="2" s="1"/>
  <c r="N635" i="2" a="1"/>
  <c r="N635" i="2" s="1"/>
  <c r="S635" i="2"/>
  <c r="S568" i="2"/>
  <c r="S552" i="2"/>
  <c r="S520" i="2"/>
  <c r="S470" i="2"/>
  <c r="S454" i="2"/>
  <c r="S438" i="2"/>
  <c r="S390" i="2"/>
  <c r="S358" i="2"/>
  <c r="S342" i="2"/>
  <c r="S303" i="2"/>
  <c r="S191" i="2"/>
  <c r="N110" i="2" a="1"/>
  <c r="N110" i="2" s="1"/>
  <c r="S14" i="2"/>
  <c r="S1040" i="2"/>
  <c r="S973" i="2"/>
  <c r="S877" i="2"/>
  <c r="N802" i="2" a="1"/>
  <c r="N802" i="2" s="1"/>
  <c r="N640" i="2" a="1"/>
  <c r="N640" i="2" s="1"/>
  <c r="S622" i="2"/>
  <c r="S308" i="2"/>
  <c r="S260" i="2"/>
  <c r="N132" i="2" a="1"/>
  <c r="N132" i="2" s="1"/>
  <c r="S1125" i="2"/>
  <c r="N1061" i="2" a="1"/>
  <c r="N1061" i="2" s="1"/>
  <c r="S978" i="2"/>
  <c r="N882" i="2" a="1"/>
  <c r="N882" i="2" s="1"/>
  <c r="S882" i="2"/>
  <c r="S774" i="2"/>
  <c r="S758" i="2"/>
  <c r="S742" i="2"/>
  <c r="N710" i="2" a="1"/>
  <c r="N710" i="2" s="1"/>
  <c r="S610" i="2"/>
  <c r="S594" i="2"/>
  <c r="S578" i="2"/>
  <c r="S562" i="2"/>
  <c r="S480" i="2"/>
  <c r="S297" i="2"/>
  <c r="S281" i="2"/>
  <c r="S249" i="2"/>
  <c r="S169" i="2"/>
  <c r="S72" i="2"/>
  <c r="G18" i="4"/>
  <c r="N860" i="2" a="1"/>
  <c r="N860" i="2" s="1"/>
  <c r="S860" i="2"/>
  <c r="N639" i="2" a="1"/>
  <c r="N639" i="2" s="1"/>
  <c r="S639" i="2"/>
  <c r="G10" i="4"/>
  <c r="F10" i="4"/>
  <c r="C4" i="4" l="1"/>
  <c r="K24" i="4"/>
  <c r="K25" i="4" s="1"/>
  <c r="N24" i="4"/>
  <c r="H10" i="4"/>
  <c r="F24" i="4"/>
  <c r="G2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ตัวแบบข้อมูล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Midterm 1_67 หลัก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Midterm1_67หลัก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<sst xmlns="http://schemas.openxmlformats.org/spreadsheetml/2006/main" count="64462" uniqueCount="3114">
  <si>
    <t>วันที่</t>
  </si>
  <si>
    <t>เวลา</t>
  </si>
  <si>
    <t>ลำดับ</t>
  </si>
  <si>
    <t>วิชา</t>
  </si>
  <si>
    <t>กลุ่ม</t>
  </si>
  <si>
    <t>ชั้นปี</t>
  </si>
  <si>
    <t>นศ.</t>
  </si>
  <si>
    <t>ผู้สอน</t>
  </si>
  <si>
    <t>อาคาร</t>
  </si>
  <si>
    <t>ห้อง</t>
  </si>
  <si>
    <t>หมายเหตุ</t>
  </si>
  <si>
    <t>ให้ภาควิชา
(แยกตามชื่อผู้สอน)</t>
  </si>
  <si>
    <t xml:space="preserve">จ. 26 ส.ค. 67 </t>
  </si>
  <si>
    <t>09:30:00 - 12:30:00</t>
  </si>
  <si>
    <t xml:space="preserve"> 4</t>
  </si>
  <si>
    <t xml:space="preserve"> 01066556 POWER ELECTRONICS</t>
  </si>
  <si>
    <t xml:space="preserve"> 1</t>
  </si>
  <si>
    <t xml:space="preserve"> 3</t>
  </si>
  <si>
    <t xml:space="preserve"> 27</t>
  </si>
  <si>
    <t>รศ.ดร.ชนินทร์  บุญลักษณานุสรณ์</t>
  </si>
  <si>
    <t xml:space="preserve"> </t>
  </si>
  <si>
    <t xml:space="preserve"> 2</t>
  </si>
  <si>
    <t xml:space="preserve"> 41</t>
  </si>
  <si>
    <t>จ. 26 ส.ค. 67</t>
  </si>
  <si>
    <t xml:space="preserve"> 5</t>
  </si>
  <si>
    <t xml:space="preserve"> 01066585 OPERATION RESEARCH</t>
  </si>
  <si>
    <t xml:space="preserve"> 0</t>
  </si>
  <si>
    <t>ผศ.สุมิตร  พนาอุดมทรัพย์</t>
  </si>
  <si>
    <t xml:space="preserve"> 7</t>
  </si>
  <si>
    <t xml:space="preserve"> 01226003 MATHEMATICS FOR CHEMICAL ENGINEERING 2</t>
  </si>
  <si>
    <t xml:space="preserve"> 201</t>
  </si>
  <si>
    <t xml:space="preserve"> 37</t>
  </si>
  <si>
    <t>รศ.ดร.อมตะ อนันต์พินิจวัฒนา</t>
  </si>
  <si>
    <t xml:space="preserve"> 202</t>
  </si>
  <si>
    <t xml:space="preserve"> 34</t>
  </si>
  <si>
    <t xml:space="preserve"> 8</t>
  </si>
  <si>
    <t xml:space="preserve"> 01366121 APPLICATIONS OF NUMERICAL METHODS</t>
  </si>
  <si>
    <t xml:space="preserve"> 11</t>
  </si>
  <si>
    <t xml:space="preserve"> อาคาร 12 ชั้น</t>
  </si>
  <si>
    <t xml:space="preserve"> E12-107</t>
  </si>
  <si>
    <t xml:space="preserve"> 0/11</t>
  </si>
  <si>
    <t>ภ.เคมี</t>
  </si>
  <si>
    <t>เพิ่มแถว</t>
  </si>
  <si>
    <t xml:space="preserve"> E12-201</t>
  </si>
  <si>
    <t xml:space="preserve"> 0/37</t>
  </si>
  <si>
    <t xml:space="preserve"> E12-202</t>
  </si>
  <si>
    <t xml:space="preserve"> 0/34</t>
  </si>
  <si>
    <t xml:space="preserve"> 12</t>
  </si>
  <si>
    <t xml:space="preserve"> 90595003 ENGLISH FOR ACADEMIC PURPOSES</t>
  </si>
  <si>
    <t xml:space="preserve"> 102</t>
  </si>
  <si>
    <t xml:space="preserve"> 59</t>
  </si>
  <si>
    <t>ผศ.ดร.รวิภัทร  ลาภเจริญสุข,ดร.จันทร์ปรียา  บุณยรัตพันธุ์</t>
  </si>
  <si>
    <t xml:space="preserve"> E12-702</t>
  </si>
  <si>
    <t xml:space="preserve"> 28/59</t>
  </si>
  <si>
    <t>GenEd</t>
  </si>
  <si>
    <t xml:space="preserve"> E12-703</t>
  </si>
  <si>
    <t xml:space="preserve"> 31/59</t>
  </si>
  <si>
    <t xml:space="preserve"> 103</t>
  </si>
  <si>
    <t>ผศ.ดร.รวิภัทร  ลาภเจริญสุข,อ.ธนภูมิ  พุ่มพนม</t>
  </si>
  <si>
    <t xml:space="preserve"> E12-1002  </t>
  </si>
  <si>
    <t xml:space="preserve"> E12-1003  </t>
  </si>
  <si>
    <t xml:space="preserve"> 01006515 DESIGN METHODS FOR INNOVATIONS</t>
  </si>
  <si>
    <t xml:space="preserve"> 101</t>
  </si>
  <si>
    <t xml:space="preserve"> 40</t>
  </si>
  <si>
    <t>ผศ.ดร.รณน เจียรตระกูล,รศ.ดร.มนัสชนก จงประสิทธิ์พร,รศ.ดร.จรสวรรณ โกยวานิช</t>
  </si>
  <si>
    <t xml:space="preserve"> HM</t>
  </si>
  <si>
    <t xml:space="preserve"> HM-301</t>
  </si>
  <si>
    <t xml:space="preserve"> 40/40</t>
  </si>
  <si>
    <t xml:space="preserve"> 9</t>
  </si>
  <si>
    <t xml:space="preserve"> 01526407 BIG DATA ANALYTICS</t>
  </si>
  <si>
    <t xml:space="preserve"> 91</t>
  </si>
  <si>
    <t>ผศ.ดร.อิสระ  อนันตวราศิลป์</t>
  </si>
  <si>
    <t xml:space="preserve"> 34/34</t>
  </si>
  <si>
    <t xml:space="preserve"> 01006721 NUMERICAL  METHODS</t>
  </si>
  <si>
    <t xml:space="preserve"> 38</t>
  </si>
  <si>
    <t>ผศ.ดร.วิจิตรสวัสดิ์  สุขสวัสดิ์ ณ อยุธยา</t>
  </si>
  <si>
    <t xml:space="preserve"> HM-302</t>
  </si>
  <si>
    <t xml:space="preserve"> 38/38</t>
  </si>
  <si>
    <t xml:space="preserve"> 10</t>
  </si>
  <si>
    <t xml:space="preserve"> 01536301 PRINCIPLES OF ACCOUNTING</t>
  </si>
  <si>
    <t xml:space="preserve"> 911</t>
  </si>
  <si>
    <t xml:space="preserve"> 22</t>
  </si>
  <si>
    <t>ผศ.ดร.วุฒิชัย   ชาติพัฒนานันท์</t>
  </si>
  <si>
    <t xml:space="preserve"> 22/22</t>
  </si>
  <si>
    <t xml:space="preserve"> 01006722 INTRODUCTION TO STOCHASTIC PROCESSES</t>
  </si>
  <si>
    <t xml:space="preserve"> 55</t>
  </si>
  <si>
    <t>ดร.พิมพ์ประไพ ไทยเนียม,ดร.อนุวัฒน์ ตั้งธนวัฒน์สกุล</t>
  </si>
  <si>
    <t xml:space="preserve"> HM-303</t>
  </si>
  <si>
    <t xml:space="preserve"> 36/55</t>
  </si>
  <si>
    <t xml:space="preserve"> 13016394 BIG DATA</t>
  </si>
  <si>
    <t xml:space="preserve"> 6</t>
  </si>
  <si>
    <t xml:space="preserve"> 6/6</t>
  </si>
  <si>
    <t xml:space="preserve"> HM-305</t>
  </si>
  <si>
    <t xml:space="preserve"> 19/55</t>
  </si>
  <si>
    <t xml:space="preserve"> 13</t>
  </si>
  <si>
    <t xml:space="preserve"> 96642120 FROM EXCEL TO EXCELLENT</t>
  </si>
  <si>
    <t>รศ.ดร.วีระ    บุญจริง</t>
  </si>
  <si>
    <t xml:space="preserve"> 12/12</t>
  </si>
  <si>
    <t xml:space="preserve"> 01068002 ENGINEERING STATISTICS</t>
  </si>
  <si>
    <t xml:space="preserve"> 54</t>
  </si>
  <si>
    <t>ผศ.ดร.นรินทร์ ธรรมารักษ์วัฒนะ</t>
  </si>
  <si>
    <t xml:space="preserve"> เครื่องกล</t>
  </si>
  <si>
    <t xml:space="preserve"> ME-210</t>
  </si>
  <si>
    <t xml:space="preserve"> 35/54</t>
  </si>
  <si>
    <t xml:space="preserve"> 106</t>
  </si>
  <si>
    <t>ผศ.ดร.รวิภัทร  ลาภเจริญสุข,อ.สิริรัตน์  ปัญญาสุขสกุล</t>
  </si>
  <si>
    <t xml:space="preserve"> ME-212</t>
  </si>
  <si>
    <t xml:space="preserve"> 19/54</t>
  </si>
  <si>
    <t xml:space="preserve"> 107</t>
  </si>
  <si>
    <t xml:space="preserve"> 27/27</t>
  </si>
  <si>
    <t xml:space="preserve"> 110</t>
  </si>
  <si>
    <t xml:space="preserve"> 28</t>
  </si>
  <si>
    <t>ผศ.ดร.รวิภัทร  ลาภเจริญสุข,อ.กิตติยา สาธิตธาดา</t>
  </si>
  <si>
    <t xml:space="preserve"> ME-214</t>
  </si>
  <si>
    <t xml:space="preserve"> 28/28</t>
  </si>
  <si>
    <t xml:space="preserve"> 109</t>
  </si>
  <si>
    <t>ผศ.ดร.รวิภัทร  ลาภเจริญสุข,ดร.วีรยา  ดลสมสกุลกิจ</t>
  </si>
  <si>
    <t xml:space="preserve"> ME-303</t>
  </si>
  <si>
    <t xml:space="preserve"> 54/54</t>
  </si>
  <si>
    <t xml:space="preserve"> 111</t>
  </si>
  <si>
    <t>ผศ.ดร.รวิภัทร  ลาภเจริญสุข,อ.สุนทรียา  สันติโชตินันท์</t>
  </si>
  <si>
    <t xml:space="preserve"> ME-310</t>
  </si>
  <si>
    <t xml:space="preserve"> 108</t>
  </si>
  <si>
    <t xml:space="preserve"> 36</t>
  </si>
  <si>
    <t xml:space="preserve"> ME-312</t>
  </si>
  <si>
    <t xml:space="preserve"> 36/36</t>
  </si>
  <si>
    <t xml:space="preserve"> 104</t>
  </si>
  <si>
    <t xml:space="preserve"> 58</t>
  </si>
  <si>
    <t xml:space="preserve"> ME-401</t>
  </si>
  <si>
    <t xml:space="preserve"> 35/58</t>
  </si>
  <si>
    <t xml:space="preserve"> 105</t>
  </si>
  <si>
    <t xml:space="preserve"> 60</t>
  </si>
  <si>
    <t xml:space="preserve"> ME-402</t>
  </si>
  <si>
    <t xml:space="preserve"> 60/60</t>
  </si>
  <si>
    <t xml:space="preserve"> ME-408</t>
  </si>
  <si>
    <t xml:space="preserve"> 23/58</t>
  </si>
  <si>
    <t>13:30:00 - 16:30:00</t>
  </si>
  <si>
    <t xml:space="preserve"> 01066653 MACHINE AUTOMATION</t>
  </si>
  <si>
    <t xml:space="preserve"> 31</t>
  </si>
  <si>
    <t>รศ.ประภาษ  อุคคกิมาพันธุ์,ผศ.สาท  คำมูล,รศ.ไสว    พงศ์สวัสดิ์,รศ.ดร.อัมพวัน  จุลเสรีวงศ์,รศ.ดร.พิทยา  ปานนิล,ผศ.ดร.กฤษณ์ เสมอพิทักษ์,รศ.ดร.ธีรวัฒน์ เทพมณี,รศ.ดร.อภินัย   ฤกษ์รัตน์</t>
  </si>
  <si>
    <t xml:space="preserve"> 01526410 BLOCKCHAIN AND CRYPTOCURRENCY TECHNOLOGIES</t>
  </si>
  <si>
    <t>ผศ.ดร.ศรัณย์ อินทโกสุม</t>
  </si>
  <si>
    <t xml:space="preserve"> 39/39</t>
  </si>
  <si>
    <t xml:space="preserve"> 13016364 MACHINE LEARNING</t>
  </si>
  <si>
    <t>ผศ.ดร.ยุทธนา  คิดใจเดียว</t>
  </si>
  <si>
    <t xml:space="preserve"> 2/2</t>
  </si>
  <si>
    <t xml:space="preserve"> 01286662 MACHINE LEARNING</t>
  </si>
  <si>
    <t xml:space="preserve"> 18</t>
  </si>
  <si>
    <t xml:space="preserve"> 17/17</t>
  </si>
  <si>
    <t xml:space="preserve"> 01536303 MARKETING MANAGEMENT</t>
  </si>
  <si>
    <t xml:space="preserve"> 921</t>
  </si>
  <si>
    <t xml:space="preserve"> 26</t>
  </si>
  <si>
    <t xml:space="preserve"> 26/26</t>
  </si>
  <si>
    <t xml:space="preserve"> 01356333 QUALITY ENGINEERING</t>
  </si>
  <si>
    <t xml:space="preserve"> 19</t>
  </si>
  <si>
    <t>รศ.ดร.ชุมพล  ยวงใย,Assoc. Prof. Dr.Chen-Yang Cheng</t>
  </si>
  <si>
    <t xml:space="preserve"> 19/19</t>
  </si>
  <si>
    <t xml:space="preserve"> 01536505 PROJECT MANAGEMENT</t>
  </si>
  <si>
    <t xml:space="preserve"> 931</t>
  </si>
  <si>
    <t>รศ.ดร.จักรพงษ์  พงษ์เพ็ง</t>
  </si>
  <si>
    <t xml:space="preserve"> 01216961 CONTROL SYSTEMS AND ELECTRONICS FOR PRODUCTION ENGINEERING</t>
  </si>
  <si>
    <t>ผศ.ดร.อุดม  จันทร์จรัสสุข</t>
  </si>
  <si>
    <t xml:space="preserve"> 31/31</t>
  </si>
  <si>
    <t xml:space="preserve"> 14026420 INDUSTRIAL LAWS</t>
  </si>
  <si>
    <t xml:space="preserve"> ทุกชั้นปี</t>
  </si>
  <si>
    <t xml:space="preserve"> 95</t>
  </si>
  <si>
    <t>ผศ.ดร.ธีรเวช ทิตย์สีแสง</t>
  </si>
  <si>
    <t xml:space="preserve"> 42/95</t>
  </si>
  <si>
    <t>รศ.ประภาษ  อุคคกิมาพันธุ์,รศ.ดร.พิทยา  ปานนิล</t>
  </si>
  <si>
    <t xml:space="preserve"> 41/41</t>
  </si>
  <si>
    <t xml:space="preserve"> 53/95</t>
  </si>
  <si>
    <t xml:space="preserve"> 01226081 WASTE TREATMENT AND POLLUTION CONTROL</t>
  </si>
  <si>
    <t>ดร.นริศรา ทองบุญชู</t>
  </si>
  <si>
    <t xml:space="preserve"> 78</t>
  </si>
  <si>
    <t xml:space="preserve"> 45/78</t>
  </si>
  <si>
    <t xml:space="preserve"> 35</t>
  </si>
  <si>
    <t xml:space="preserve"> ME-410</t>
  </si>
  <si>
    <t xml:space="preserve"> 35/35</t>
  </si>
  <si>
    <t xml:space="preserve"> 33/78</t>
  </si>
  <si>
    <t>อ. 27 ส.ค. 67</t>
  </si>
  <si>
    <t xml:space="preserve"> 01016110 ELECTRICAL ENGINEERING MATHEMATICS</t>
  </si>
  <si>
    <t>อ.ปราโมทย์  วาดเขียน,รศ.ดร.จีรสุดา    โกษียาภรณ์</t>
  </si>
  <si>
    <t xml:space="preserve"> 42</t>
  </si>
  <si>
    <t xml:space="preserve"> 01026464 ENERGY STORAGE TECHNOLOGIES</t>
  </si>
  <si>
    <t>ศ.ดร.สุรินทร์      คำฝอย</t>
  </si>
  <si>
    <t xml:space="preserve"> 15</t>
  </si>
  <si>
    <t xml:space="preserve"> 01066557 ELECTRICAL POWER SYSTEM</t>
  </si>
  <si>
    <t>รศ.ดร.อานันทวัฒน์  คุณากร</t>
  </si>
  <si>
    <t xml:space="preserve"> 01216800 COMPUTER AIDED DESIGN FOR MANUFACTURING</t>
  </si>
  <si>
    <t xml:space="preserve"> 61</t>
  </si>
  <si>
    <t>ผศ.ดร.สรรพสิทธิ์    ลิ่มนรรัตน์,ดร.พลชัย  โชติปรายนกุล</t>
  </si>
  <si>
    <t xml:space="preserve"> 52</t>
  </si>
  <si>
    <t>ผศ.ดร.สรรพสิทธิ์    ลิ่มนรรัตน์,ดร.พลชัย  โชติปรายนกุล,ดร.คณัชญ์ อนุรักษ์ภราดร</t>
  </si>
  <si>
    <t xml:space="preserve"> 24</t>
  </si>
  <si>
    <t xml:space="preserve"> 01336023 BIOMEDICAL INSTRUMENTATION</t>
  </si>
  <si>
    <t xml:space="preserve"> 193</t>
  </si>
  <si>
    <t>รศ.ดร.ชูชาติ  ปิณฑวิรุจน์</t>
  </si>
  <si>
    <t xml:space="preserve"> 01416614 ADVANCED COMPUTER PROGRAMMING FOR RAI</t>
  </si>
  <si>
    <t>ดร.ศรุชา ยรรยง</t>
  </si>
  <si>
    <t xml:space="preserve"> 32</t>
  </si>
  <si>
    <t xml:space="preserve"> 29</t>
  </si>
  <si>
    <t xml:space="preserve"> 01416633 REINFORCEMENT LEARNING</t>
  </si>
  <si>
    <t>อ.ณัฐภาสน์ คุ้มกลาง,ดร.ภูมิ  คงห้วยรอบ</t>
  </si>
  <si>
    <t xml:space="preserve"> 01006030 CALCULUS 1</t>
  </si>
  <si>
    <t xml:space="preserve"> 16</t>
  </si>
  <si>
    <t xml:space="preserve"> 57</t>
  </si>
  <si>
    <t>ดร.จีรายุทธ  หงษ์เวียงจันทร์</t>
  </si>
  <si>
    <t xml:space="preserve"> E12-401</t>
  </si>
  <si>
    <t xml:space="preserve"> 28/57</t>
  </si>
  <si>
    <t xml:space="preserve"> 01006710 INTRODUCTION TO CALCULUS</t>
  </si>
  <si>
    <t xml:space="preserve"> 901</t>
  </si>
  <si>
    <t>ดร.พิมพ์ขวัญ หาญนันทอนันต์</t>
  </si>
  <si>
    <t xml:space="preserve"> 28/29</t>
  </si>
  <si>
    <t xml:space="preserve"> E12-402</t>
  </si>
  <si>
    <t xml:space="preserve"> 1/29</t>
  </si>
  <si>
    <t xml:space="preserve"> E12-403</t>
  </si>
  <si>
    <t xml:space="preserve"> 1/57</t>
  </si>
  <si>
    <t xml:space="preserve"> 902</t>
  </si>
  <si>
    <t xml:space="preserve"> 28/35</t>
  </si>
  <si>
    <t xml:space="preserve"> 17</t>
  </si>
  <si>
    <t xml:space="preserve"> 43</t>
  </si>
  <si>
    <t>ผศ.ดร.ภัทรานิษฐ์ วงศ์พร้อมรัตน์</t>
  </si>
  <si>
    <t xml:space="preserve"> E12-404</t>
  </si>
  <si>
    <t xml:space="preserve"> 28/43</t>
  </si>
  <si>
    <t xml:space="preserve"> 7/35</t>
  </si>
  <si>
    <t xml:space="preserve"> E12-405</t>
  </si>
  <si>
    <t xml:space="preserve"> 15/43</t>
  </si>
  <si>
    <t xml:space="preserve"> 907</t>
  </si>
  <si>
    <t>ผศ.ดร.ตุลยา   ลิมปิติ</t>
  </si>
  <si>
    <t xml:space="preserve"> E12-406</t>
  </si>
  <si>
    <t xml:space="preserve"> E12-407</t>
  </si>
  <si>
    <t>รศ.ดร.สกนธ์   คล่องบุญจิต</t>
  </si>
  <si>
    <t xml:space="preserve"> E12-501</t>
  </si>
  <si>
    <t xml:space="preserve"> 28/37</t>
  </si>
  <si>
    <t xml:space="preserve"> 908</t>
  </si>
  <si>
    <t xml:space="preserve"> 28/38</t>
  </si>
  <si>
    <t xml:space="preserve"> E12-502</t>
  </si>
  <si>
    <t xml:space="preserve"> 9/37</t>
  </si>
  <si>
    <t xml:space="preserve"> 10/38</t>
  </si>
  <si>
    <t xml:space="preserve"> 25</t>
  </si>
  <si>
    <t xml:space="preserve"> E12-503</t>
  </si>
  <si>
    <t xml:space="preserve"> 01406107 INTRODUCTION TO CALCULUS FOR ELECTRICAL ENGINEERING</t>
  </si>
  <si>
    <t>ผศ.ดร.ณัฐกานต์ พุทธรักษ์</t>
  </si>
  <si>
    <t xml:space="preserve"> 28/40</t>
  </si>
  <si>
    <t xml:space="preserve"> E12-504</t>
  </si>
  <si>
    <t xml:space="preserve"> 12/40</t>
  </si>
  <si>
    <t xml:space="preserve"> 39</t>
  </si>
  <si>
    <t xml:space="preserve"> E12-505</t>
  </si>
  <si>
    <t xml:space="preserve"> 28/39</t>
  </si>
  <si>
    <t xml:space="preserve"> 01006032 ELEMENTARY DIFFERENTIAL EQUATIONS AND LINEAR ALGEBRA</t>
  </si>
  <si>
    <t>ผศ.ดร.นภศูล  วงษ์วานิช</t>
  </si>
  <si>
    <t xml:space="preserve"> E12-506</t>
  </si>
  <si>
    <t xml:space="preserve"> 11/39</t>
  </si>
  <si>
    <t xml:space="preserve"> 47</t>
  </si>
  <si>
    <t>ผศ.ดร.จินดา ไชยช่วย</t>
  </si>
  <si>
    <t xml:space="preserve"> E12-507</t>
  </si>
  <si>
    <t xml:space="preserve"> 28/47</t>
  </si>
  <si>
    <t xml:space="preserve"> E12-508</t>
  </si>
  <si>
    <t xml:space="preserve"> 19/47</t>
  </si>
  <si>
    <t xml:space="preserve"> E12-601</t>
  </si>
  <si>
    <t xml:space="preserve"> E12-602</t>
  </si>
  <si>
    <t xml:space="preserve"> 46</t>
  </si>
  <si>
    <t>รศ.ดร.ถาวร เบญจนราสุทธิ์</t>
  </si>
  <si>
    <t xml:space="preserve"> E12-603</t>
  </si>
  <si>
    <t xml:space="preserve"> 28/46</t>
  </si>
  <si>
    <t xml:space="preserve"> 01006040 MATHEMATICAL FOUNDATIONS FOR ENGINEERING</t>
  </si>
  <si>
    <t>ผศ.ดร.วิวัฒน์ เกยูรวงศ์</t>
  </si>
  <si>
    <t xml:space="preserve"> 28/55</t>
  </si>
  <si>
    <t xml:space="preserve"> E12-605</t>
  </si>
  <si>
    <t xml:space="preserve"> 18/46</t>
  </si>
  <si>
    <t xml:space="preserve"> 27/55</t>
  </si>
  <si>
    <t xml:space="preserve"> E12-606</t>
  </si>
  <si>
    <t>ดร.สัณฐิติ อยู่มาก</t>
  </si>
  <si>
    <t xml:space="preserve"> 28/54</t>
  </si>
  <si>
    <t xml:space="preserve"> E12-607</t>
  </si>
  <si>
    <t xml:space="preserve"> 26/54</t>
  </si>
  <si>
    <t>รศ.ดร.ธีรยศ เวียงทอง</t>
  </si>
  <si>
    <t xml:space="preserve"> E12-701</t>
  </si>
  <si>
    <t xml:space="preserve"> 01217001 CALCULUS 1</t>
  </si>
  <si>
    <t xml:space="preserve"> 30</t>
  </si>
  <si>
    <t xml:space="preserve"> 21</t>
  </si>
  <si>
    <t xml:space="preserve"> 21/21</t>
  </si>
  <si>
    <t xml:space="preserve"> 01006031 CALCULUS 2</t>
  </si>
  <si>
    <t xml:space="preserve"> 69</t>
  </si>
  <si>
    <t>รศ.ดร.สุริภณ  สมควรพาณิชย์,รศ.ดร.ถาวร เบญจนราสุทธิ์,อ.นิจจารีย์  สัตยารักษ์,ผศ.ดร.จินดา ไชยช่วย,ดร.สิริพร วินเทอร์,รศ.ดร.สกนธ์   คล่องบุญจิต,ผศ.ดร.ธวัชชัย  คำประภัสสร,ผศ.ดร.นภศูล  วงษ์วานิช,ดร.นัชนัยน์ รุ่งเหมือนฟ้า</t>
  </si>
  <si>
    <t xml:space="preserve"> 28/69</t>
  </si>
  <si>
    <t xml:space="preserve"> 41/69</t>
  </si>
  <si>
    <t xml:space="preserve"> 20</t>
  </si>
  <si>
    <t xml:space="preserve"> 01217003 ELEMENTARY DIFFERENTIAL EQUATIONS AND LINEAR ALGEBRA</t>
  </si>
  <si>
    <t xml:space="preserve"> 15/15</t>
  </si>
  <si>
    <t>ผศ.สองเมือง   นันทขว้าง</t>
  </si>
  <si>
    <t xml:space="preserve"> E12-801</t>
  </si>
  <si>
    <t xml:space="preserve"> 01026208 ELECTRICAL INSTRUMENTS AND MEASUREMENTS</t>
  </si>
  <si>
    <t xml:space="preserve"> 48</t>
  </si>
  <si>
    <t>ผศ.ชายชาญ โพธิสาร</t>
  </si>
  <si>
    <t xml:space="preserve"> 28/48</t>
  </si>
  <si>
    <t xml:space="preserve"> E12-802</t>
  </si>
  <si>
    <t xml:space="preserve"> 20/48</t>
  </si>
  <si>
    <t xml:space="preserve"> 01016107 INTRODUCTION TO CALCULUS FOR ELECTRICAL ENGINEERING</t>
  </si>
  <si>
    <t xml:space="preserve"> 51</t>
  </si>
  <si>
    <t>ผศ.ดร.สิรภพ     ตู้ประกาย</t>
  </si>
  <si>
    <t xml:space="preserve"> E12-803</t>
  </si>
  <si>
    <t xml:space="preserve"> 28/51</t>
  </si>
  <si>
    <t xml:space="preserve"> 49</t>
  </si>
  <si>
    <t>รศ.ดร.ศิริเดช  บุญแสง</t>
  </si>
  <si>
    <t xml:space="preserve"> 28/49</t>
  </si>
  <si>
    <t xml:space="preserve"> E12-804</t>
  </si>
  <si>
    <t xml:space="preserve"> 23/51</t>
  </si>
  <si>
    <t xml:space="preserve"> 21/49</t>
  </si>
  <si>
    <t xml:space="preserve"> 50</t>
  </si>
  <si>
    <t>ผศ.ดร.สมเกียรติ   ฤกษ์วรัญญู</t>
  </si>
  <si>
    <t xml:space="preserve"> E12-805</t>
  </si>
  <si>
    <t xml:space="preserve"> 28/50</t>
  </si>
  <si>
    <t>ผศ.ดร.นิรุธ   จิรสุวรรณกุล</t>
  </si>
  <si>
    <t xml:space="preserve"> E12-806</t>
  </si>
  <si>
    <t xml:space="preserve"> 22/50</t>
  </si>
  <si>
    <t xml:space="preserve"> 01016109 LINEAR ALGEBRA AND DIFFERENTIAL EQUATIONS</t>
  </si>
  <si>
    <t xml:space="preserve"> E12-901</t>
  </si>
  <si>
    <t xml:space="preserve"> 01116201 LINEAR ALGEBRA AND DIFFERENTIAL EQUATIONS</t>
  </si>
  <si>
    <t>ผศ.ดร.ณัฐวุฒิ ชาวเมือง</t>
  </si>
  <si>
    <t>ภ.อาหาร</t>
  </si>
  <si>
    <t xml:space="preserve"> E12-902</t>
  </si>
  <si>
    <t xml:space="preserve"> E12-903</t>
  </si>
  <si>
    <t>ดร.พลชัย  โชติปรายนกุล,ดร.คณัชญ์ อนุรักษ์ภราดร</t>
  </si>
  <si>
    <t xml:space="preserve"> 28/52</t>
  </si>
  <si>
    <t xml:space="preserve"> E12-904</t>
  </si>
  <si>
    <t xml:space="preserve"> 24/52</t>
  </si>
  <si>
    <t xml:space="preserve"> 01076418 HIGH PERFORMANCE COMPUTING</t>
  </si>
  <si>
    <t>รศ.ดร.สุรินทร์  กิตติธรกุล</t>
  </si>
  <si>
    <t xml:space="preserve"> E12-1001</t>
  </si>
  <si>
    <t xml:space="preserve"> 01226011 PRINCIPLES AND CALCULATIONS IN CHEMICAL ENGINEERING</t>
  </si>
  <si>
    <t>ผศ.ศิริพันธ์ มุรธาธัญลักษณ์</t>
  </si>
  <si>
    <t xml:space="preserve"> 28/34</t>
  </si>
  <si>
    <t>ดร.พลชัย  โชติปรายนกุล</t>
  </si>
  <si>
    <t xml:space="preserve"> 28/61</t>
  </si>
  <si>
    <t xml:space="preserve"> 6/34</t>
  </si>
  <si>
    <t xml:space="preserve"> 33/61</t>
  </si>
  <si>
    <t>ผศ.ดร.ณัฐพร ชื่นเจริญ</t>
  </si>
  <si>
    <t>ดร.วรุตม์ สูอำพัน</t>
  </si>
  <si>
    <t xml:space="preserve"> 32/32</t>
  </si>
  <si>
    <t>รศ.ดร.รณชัย  ติยะรัตนาชัย</t>
  </si>
  <si>
    <t xml:space="preserve"> 01286334 SOFTWARE DESIGN AND ARCHITECTURE</t>
  </si>
  <si>
    <t xml:space="preserve"> 43/43</t>
  </si>
  <si>
    <t xml:space="preserve"> 903</t>
  </si>
  <si>
    <t xml:space="preserve"> 45</t>
  </si>
  <si>
    <t>ดร.ทศพร สุรินทร์แก้ว</t>
  </si>
  <si>
    <t xml:space="preserve"> HM-306</t>
  </si>
  <si>
    <t xml:space="preserve"> 45/45</t>
  </si>
  <si>
    <t xml:space="preserve"> 92</t>
  </si>
  <si>
    <t xml:space="preserve"> HM-401</t>
  </si>
  <si>
    <t xml:space="preserve"> 24/48</t>
  </si>
  <si>
    <t xml:space="preserve"> 13006009 PROBABILITY AND STATISTICS</t>
  </si>
  <si>
    <t>ผศ.ดร.พนารัตน์  เชิญถนอมวงศ์</t>
  </si>
  <si>
    <t xml:space="preserve"> 1/1</t>
  </si>
  <si>
    <t xml:space="preserve"> HM-402</t>
  </si>
  <si>
    <t xml:space="preserve"> 33</t>
  </si>
  <si>
    <t xml:space="preserve"> 13016228 SOFTWARE DESIGN AND ARCHITECTURE</t>
  </si>
  <si>
    <t>ผศ.ดร.พุทธา สักกะพลางกูร</t>
  </si>
  <si>
    <t xml:space="preserve"> HM-403</t>
  </si>
  <si>
    <t xml:space="preserve"> 18/38</t>
  </si>
  <si>
    <t xml:space="preserve"> 01006719 PROBABILITY AND STATISTICS 1</t>
  </si>
  <si>
    <t xml:space="preserve"> 24/42</t>
  </si>
  <si>
    <t xml:space="preserve"> HM-404</t>
  </si>
  <si>
    <t xml:space="preserve"> 20/38</t>
  </si>
  <si>
    <t xml:space="preserve"> 18/42</t>
  </si>
  <si>
    <t xml:space="preserve"> 905</t>
  </si>
  <si>
    <t>ดร.พิชญานิน มูลเมือง</t>
  </si>
  <si>
    <t xml:space="preserve"> HM-405</t>
  </si>
  <si>
    <t xml:space="preserve"> 24/46</t>
  </si>
  <si>
    <t xml:space="preserve"> 93</t>
  </si>
  <si>
    <t xml:space="preserve"> 18/34</t>
  </si>
  <si>
    <t xml:space="preserve"> HM-406</t>
  </si>
  <si>
    <t xml:space="preserve"> 22/46</t>
  </si>
  <si>
    <t xml:space="preserve"> 16/34</t>
  </si>
  <si>
    <t xml:space="preserve"> 23</t>
  </si>
  <si>
    <t xml:space="preserve"> 01336006 MEASUREMENT AND INSTRUMENTATION FOR BIOMEDICAL ENGINEER</t>
  </si>
  <si>
    <t xml:space="preserve"> HM-501</t>
  </si>
  <si>
    <t xml:space="preserve"> 18/57</t>
  </si>
  <si>
    <t xml:space="preserve"> 01526102 DATA STRUCTURES AND ALGORITHMS</t>
  </si>
  <si>
    <t>ดร.ศิรสิทธิ์ โล่ห์ชนะจิต</t>
  </si>
  <si>
    <t xml:space="preserve"> 24/38</t>
  </si>
  <si>
    <t xml:space="preserve"> 904</t>
  </si>
  <si>
    <t xml:space="preserve"> HM-502</t>
  </si>
  <si>
    <t xml:space="preserve"> 39/57</t>
  </si>
  <si>
    <t xml:space="preserve"> 01366222 PRINCIPLE CALCULATION IN CHEMICAL ENGINEERING</t>
  </si>
  <si>
    <t>ผศ.ดร.ธัชนันต์ สมานมูลย์</t>
  </si>
  <si>
    <t xml:space="preserve"> HM-503</t>
  </si>
  <si>
    <t xml:space="preserve"> 11/11</t>
  </si>
  <si>
    <t xml:space="preserve"> 14/38</t>
  </si>
  <si>
    <t xml:space="preserve"> 906</t>
  </si>
  <si>
    <t>รศ.ดร.สุตาภัทร  แคว้นเขาเม็ง</t>
  </si>
  <si>
    <t xml:space="preserve"> HM-601</t>
  </si>
  <si>
    <t xml:space="preserve"> 01526103 OPTIMIZATION METHODS</t>
  </si>
  <si>
    <t xml:space="preserve">ดร.จุไรรัตน์ บุญคุณ </t>
  </si>
  <si>
    <t xml:space="preserve"> 40/55</t>
  </si>
  <si>
    <t xml:space="preserve"> HM-602</t>
  </si>
  <si>
    <t xml:space="preserve"> 15/55</t>
  </si>
  <si>
    <t xml:space="preserve"> 01006001 ENGINEERING MATHEMATICS 1</t>
  </si>
  <si>
    <t>อ.สยาม  สงวนรัมย์</t>
  </si>
  <si>
    <t xml:space="preserve"> 24/24</t>
  </si>
  <si>
    <t>รศ.ดร.สุริภณ  สมควรพาณิชย์</t>
  </si>
  <si>
    <t xml:space="preserve"> 14</t>
  </si>
  <si>
    <t>รศ.ดร.สุธิชัย  ชัยสิทธิ์ศักดิ์</t>
  </si>
  <si>
    <t xml:space="preserve"> 44</t>
  </si>
  <si>
    <t xml:space="preserve"> 01346000 ENGINEERING MATHEMATICS 1</t>
  </si>
  <si>
    <t>ผศ.ดร.สมเกียรติ   ฤกษ์วรัญญู,ผศ.ดร.สิรภพ     ตู้ประกาย</t>
  </si>
  <si>
    <t xml:space="preserve"> 42/42</t>
  </si>
  <si>
    <t>ผศ.ดร.ธวัชชัย  คำประภัสสร</t>
  </si>
  <si>
    <t xml:space="preserve"> 01046700 ENGINEERING MATHEMATICS 3</t>
  </si>
  <si>
    <t>ผศ.ดร.เมธา  คงพูน</t>
  </si>
  <si>
    <t xml:space="preserve"> 35/48</t>
  </si>
  <si>
    <t xml:space="preserve"> 13/48</t>
  </si>
  <si>
    <t>ดร.สิริพร วินเทอร์</t>
  </si>
  <si>
    <t xml:space="preserve"> 56</t>
  </si>
  <si>
    <t xml:space="preserve"> 56/56</t>
  </si>
  <si>
    <t>ผศ.ดร.ใจปอง เกษมสุวรรณ์</t>
  </si>
  <si>
    <t xml:space="preserve"> 44/44</t>
  </si>
  <si>
    <t xml:space="preserve"> 01006003 ENGINEERING MATHEMATICS 3</t>
  </si>
  <si>
    <t xml:space="preserve"> 53</t>
  </si>
  <si>
    <t xml:space="preserve"> 53/53</t>
  </si>
  <si>
    <t>ดร.นัชนัยน์ รุ่งเหมือนฟ้า</t>
  </si>
  <si>
    <t xml:space="preserve"> 30/30</t>
  </si>
  <si>
    <t xml:space="preserve"> 50/50</t>
  </si>
  <si>
    <t xml:space="preserve"> 01046739 ELECTRONICS PACKAGING SYSTEM</t>
  </si>
  <si>
    <t>อ.อิทธิภูมิ  บุญพิคำ</t>
  </si>
  <si>
    <t xml:space="preserve"> 01066654 ELECTRICAL SYSTEM DESIGN FOR INDUSTRIAL AUTOMATION</t>
  </si>
  <si>
    <t>ผศ.สาท  คำมูล,รศ.ไสว    พงศ์สวัสดิ์,รศ.ดร.อัมพวัน  จุลเสรีวงศ์,รศ.ดร.พิทยา  ปานนิล,ผศ.ดร.กฤษณ์ เสมอพิทักษ์,รศ.ดร.ธีรวัฒน์ เทพมณี,รศ.ดร.อภินัย   ฤกษ์รัตน์</t>
  </si>
  <si>
    <t xml:space="preserve"> 01376051 CONSTRUCTION ENGINEERING AND MANAGEMENT</t>
  </si>
  <si>
    <t xml:space="preserve"> 01346007 DATA COMMUNICATIONS AND NETWORKING</t>
  </si>
  <si>
    <t>ดร.สมปอง วิเศษพานิชกิจ,ผศ.ดร.ธเนศ   พัฒนธาดาพงษ์,ผศ.ดร.นภัทร  สระเอี่ยม</t>
  </si>
  <si>
    <t xml:space="preserve"> E12-101</t>
  </si>
  <si>
    <t xml:space="preserve"> 0/36</t>
  </si>
  <si>
    <t xml:space="preserve"> 01016263 DATA COMMUNICATIONS AND NETWORKING</t>
  </si>
  <si>
    <t xml:space="preserve"> 0/49</t>
  </si>
  <si>
    <t xml:space="preserve"> E12-109</t>
  </si>
  <si>
    <t xml:space="preserve"> 0/41</t>
  </si>
  <si>
    <t xml:space="preserve"> 01026303 ELECTRICAL POWER SYSTEMS</t>
  </si>
  <si>
    <t>ผศ.ดร.ชาย  ชมภูอินไหว</t>
  </si>
  <si>
    <t xml:space="preserve"> 01116215 UNIT OPERATIONS IN FOOD ENGINEERING</t>
  </si>
  <si>
    <t xml:space="preserve"> 301</t>
  </si>
  <si>
    <t>ผศ.ดร.ธีรินทร์  ฉายศิริโชติ,ผศ.ดร.ณัฐวุฒิ ชาวเมือง</t>
  </si>
  <si>
    <t>ศ.ดร.อิสระชัย  งามหรู</t>
  </si>
  <si>
    <t xml:space="preserve"> 5/61</t>
  </si>
  <si>
    <t xml:space="preserve"> 01046717 DIGITAL INTEGRATED CIRCUITS</t>
  </si>
  <si>
    <t>ศ.ดร.วรากร   เกษมสุวรรณ์,ผศ.ดร.กสิน  วิเชียรชม</t>
  </si>
  <si>
    <t>รศ.ดร.สมชาติ  จิริวิภากร</t>
  </si>
  <si>
    <t xml:space="preserve"> 3/59</t>
  </si>
  <si>
    <t xml:space="preserve"> 01106108 FLUID MECHANICS</t>
  </si>
  <si>
    <t>ผศ.ดร.วันพุทธ แซ่ฉั่ว</t>
  </si>
  <si>
    <t xml:space="preserve"> 28/44</t>
  </si>
  <si>
    <t xml:space="preserve"> 16/44</t>
  </si>
  <si>
    <t xml:space="preserve"> 01106111 ENGINEERING ECONOMICS AND AGRICULTURAL SUSTAINABILITY</t>
  </si>
  <si>
    <t xml:space="preserve"> 01226021 CHEMICAL ENGINEERING KINETICS AND REACTOR DESIGN</t>
  </si>
  <si>
    <t>รศ.ดร.ดวงกมล ณ ระนอง</t>
  </si>
  <si>
    <t>13:30:00 - 12:30:00</t>
  </si>
  <si>
    <t xml:space="preserve"> 01216843 FOOD ENGINEERING</t>
  </si>
  <si>
    <t>ผศ.ดร.มธุรดา จิโนรส,ผศ.ดร.ธีรินทร์  ฉายศิริโชติ,ผศ.ดร.ณัฐวุฒิ ชาวเมือง</t>
  </si>
  <si>
    <t xml:space="preserve"> 28/36</t>
  </si>
  <si>
    <t xml:space="preserve"> 8/36</t>
  </si>
  <si>
    <t xml:space="preserve"> 01006716 LINEAR ALGEBRA</t>
  </si>
  <si>
    <t xml:space="preserve"> 66</t>
  </si>
  <si>
    <t xml:space="preserve"> 36/66</t>
  </si>
  <si>
    <t xml:space="preserve"> 30/66</t>
  </si>
  <si>
    <t xml:space="preserve"> 01526301 ETHICS AND LAW FOR FINANCIAL ENGINEERS</t>
  </si>
  <si>
    <t>ดร.พิมพ์ประไพ ไทยเนียม,ดร.ชัชชัย ลาภปรารถนา</t>
  </si>
  <si>
    <t xml:space="preserve"> 01006531 BUSINESS COMMUNICATION</t>
  </si>
  <si>
    <t>ดร.พิมพ์ประไพ ไทยเนียม,นายพิพัฒน์ พีรยวัฒนา</t>
  </si>
  <si>
    <t xml:space="preserve"> 01416319 MANUFACTURING PROCESS</t>
  </si>
  <si>
    <t xml:space="preserve"> 36/53</t>
  </si>
  <si>
    <t xml:space="preserve"> 01306103 RENEWABLE ENERGY</t>
  </si>
  <si>
    <t xml:space="preserve"> 17/53</t>
  </si>
  <si>
    <t>อ.สยาม  สงวนรัมย์,ดร.บำรุง  พ่วงเกิด</t>
  </si>
  <si>
    <t xml:space="preserve"> 01326333 STRUCTURAL ANALYSIS</t>
  </si>
  <si>
    <t xml:space="preserve"> 337</t>
  </si>
  <si>
    <t>ผศ.ดร.อำพน จรัสจรุงเกียรติ</t>
  </si>
  <si>
    <t xml:space="preserve"> 01286120 ELEMENTARY SYSTEMS PROGRAMMING</t>
  </si>
  <si>
    <t>ผศ.ดร.วิศิษฏ์   หิรัญกิตติ,นายไพโรจน์ เจตนชัย</t>
  </si>
  <si>
    <t xml:space="preserve"> 24/47</t>
  </si>
  <si>
    <t xml:space="preserve"> 01426017 MECHANICAL VIBRATION</t>
  </si>
  <si>
    <t>ผศ.ดร.มนต์ศักดิ์  พิมสาร</t>
  </si>
  <si>
    <t xml:space="preserve"> 18/26</t>
  </si>
  <si>
    <t xml:space="preserve"> 23/47</t>
  </si>
  <si>
    <t xml:space="preserve"> 8/26</t>
  </si>
  <si>
    <t xml:space="preserve"> 13016386 ENTERPRISE SOFTWARE DEVELOPMENT</t>
  </si>
  <si>
    <t>ผศ.ดร.วิศิษฏ์   หิรัญกิตติ</t>
  </si>
  <si>
    <t xml:space="preserve"> 01516144 REFRIGERATION AND AIR CONDITONING</t>
  </si>
  <si>
    <t>ดร.กิตติภาส วศินารมณ์</t>
  </si>
  <si>
    <t xml:space="preserve"> 10/10</t>
  </si>
  <si>
    <t xml:space="preserve"> 01286622 WEB SERVICE DEVELOPMENT AND SERVICE-ORIENTED ARCHITECTURE</t>
  </si>
  <si>
    <t>ผศ.ดร.วิศิษฏ์   หิรัญกิตติ,ดร.สุวิจักขณ์ ฟังประเสริฐกุล</t>
  </si>
  <si>
    <t xml:space="preserve"> 18/28</t>
  </si>
  <si>
    <t xml:space="preserve"> 01366431 CHEMICAL ENGINEERING KINETICS AND REACTOR DESIGN</t>
  </si>
  <si>
    <t xml:space="preserve"> 18/18</t>
  </si>
  <si>
    <t xml:space="preserve"> 10/28</t>
  </si>
  <si>
    <t xml:space="preserve"> 01356420 OPERATIONS RESEARCH</t>
  </si>
  <si>
    <t>ผศ.ดร.เชาวลิต หามนตรี</t>
  </si>
  <si>
    <t xml:space="preserve"> 203</t>
  </si>
  <si>
    <t xml:space="preserve"> 204</t>
  </si>
  <si>
    <t xml:space="preserve"> 62</t>
  </si>
  <si>
    <t xml:space="preserve"> 35/62</t>
  </si>
  <si>
    <t xml:space="preserve"> 01096035 STRUCTURAL ANALYSIS</t>
  </si>
  <si>
    <t xml:space="preserve"> 302</t>
  </si>
  <si>
    <t xml:space="preserve"> 80</t>
  </si>
  <si>
    <t>ดร.ทรงศักดิ์ สุธาสุประดิษฐ์</t>
  </si>
  <si>
    <t xml:space="preserve"> 42/80</t>
  </si>
  <si>
    <t xml:space="preserve"> 27/62</t>
  </si>
  <si>
    <t xml:space="preserve"> 38/80</t>
  </si>
  <si>
    <t xml:space="preserve"> 01056303 MECHANICAL VIBRATIONS</t>
  </si>
  <si>
    <t>ดร.กลวัชร เฉลิมพงศ์</t>
  </si>
  <si>
    <t xml:space="preserve"> 52/52</t>
  </si>
  <si>
    <t xml:space="preserve"> 75</t>
  </si>
  <si>
    <t xml:space="preserve"> 45/75</t>
  </si>
  <si>
    <t xml:space="preserve"> 251</t>
  </si>
  <si>
    <t xml:space="preserve"> 83</t>
  </si>
  <si>
    <t>ดร.บำรุง  พ่วงเกิด</t>
  </si>
  <si>
    <t xml:space="preserve"> 42/83</t>
  </si>
  <si>
    <t xml:space="preserve"> 30/75</t>
  </si>
  <si>
    <t xml:space="preserve"> 41/83</t>
  </si>
  <si>
    <t xml:space="preserve"> 01066453 PROCESS INSTRUMENTATION</t>
  </si>
  <si>
    <t>รศ.ดร.ทวีพล ซื่อสัตย์</t>
  </si>
  <si>
    <t xml:space="preserve"> 01046764 ACOUSTIC ENGINEERING</t>
  </si>
  <si>
    <t>ผศ.พลศาสตร์  เลิศประเสริฐ</t>
  </si>
  <si>
    <t>ผศ.สาท  คำมูล</t>
  </si>
  <si>
    <t xml:space="preserve"> 01156212 MECHANICAL VIBRATIONS</t>
  </si>
  <si>
    <t>ผศ.ดร.อุนนัต  พิณโสภณ</t>
  </si>
  <si>
    <t xml:space="preserve"> 47/47</t>
  </si>
  <si>
    <t xml:space="preserve"> 01376505 CONSTRUCTION ENGINEERING AND MANAGEMENT</t>
  </si>
  <si>
    <t xml:space="preserve"> 351</t>
  </si>
  <si>
    <t xml:space="preserve"> 01068011 PROCESS INSTRUMENTATION</t>
  </si>
  <si>
    <t xml:space="preserve"> 01076032 ELEMENTARY DIFFERENTIAL EQUATIONS AND LINEAR ALGEBRA</t>
  </si>
  <si>
    <t>รศ.ดร.อรฉัตร จิตต์โสภักตร์</t>
  </si>
  <si>
    <t xml:space="preserve"> 01216778 TOOLS ENGINEERING &amp; PRESS DIE DESIGN</t>
  </si>
  <si>
    <t>พ. 28 ส.ค. 67</t>
  </si>
  <si>
    <t xml:space="preserve"> 01016111 PROBABILITY AND STATISTICS FOR ENGINEERS</t>
  </si>
  <si>
    <t>ผศ.อัครพล   ตรีรัตน์,ผศ.ดร.ตุลยา   ลิมปิติ</t>
  </si>
  <si>
    <t xml:space="preserve"> 01046733 OPTOELECTRONICS</t>
  </si>
  <si>
    <t xml:space="preserve">ผศ.ดร.วีระ  เพ็งจันทร์ </t>
  </si>
  <si>
    <t xml:space="preserve"> 01216976 COMPUTER AIDED DESIGN AND COMPUTER AIDED ENGINEERING</t>
  </si>
  <si>
    <t xml:space="preserve"> 01336024 ELECTRIC CIRCUIT ANALYSIS OF BIOMEDICAL ENGINEER</t>
  </si>
  <si>
    <t xml:space="preserve"> 01416634 INTRODUCTION TO PROMPT ENGINEERING</t>
  </si>
  <si>
    <t>ดร.พุทธชาติ ขันต้นธง</t>
  </si>
  <si>
    <t xml:space="preserve"> 01526416 FINANCIAL DATA ANALYTICS</t>
  </si>
  <si>
    <t>ผศ.ดร.ชัยวัฒน์  หนูทอง,ดร.พิมพ์ประไพ ไทยเนียม</t>
  </si>
  <si>
    <t xml:space="preserve"> 01016471 NETWORK PROGRAMMING</t>
  </si>
  <si>
    <t>ผศ.ดร.กฤษณ์  วงรุจิระ</t>
  </si>
  <si>
    <t xml:space="preserve"> 0/8</t>
  </si>
  <si>
    <t xml:space="preserve"> 01306035 PROBABILITY AND STATISTICS FOR ENGINEERING</t>
  </si>
  <si>
    <t xml:space="preserve"> 0/39</t>
  </si>
  <si>
    <t xml:space="preserve"> 0/24</t>
  </si>
  <si>
    <t xml:space="preserve"> 0/32</t>
  </si>
  <si>
    <t xml:space="preserve">พ. 28 ส.ค. 67 </t>
  </si>
  <si>
    <t xml:space="preserve"> 01006012 COMPUTER PROGRAMMING</t>
  </si>
  <si>
    <t>ผศ.มนต์ชัย   แช่มช้อย</t>
  </si>
  <si>
    <t xml:space="preserve"> 01026211 ENGINEERING ELECTRONICS</t>
  </si>
  <si>
    <t>รศ.ดร.อนุวัฒน์  จางวนิชเลิศ,รศ.ดร.ธีรยศ เวียงทอง</t>
  </si>
  <si>
    <t>ผศ.คณัฐ    ตังติสานนท์</t>
  </si>
  <si>
    <t xml:space="preserve"> 28/56</t>
  </si>
  <si>
    <t xml:space="preserve"> 28/42</t>
  </si>
  <si>
    <t>รศ.ดร.เฉลิมชาติ มานพ</t>
  </si>
  <si>
    <t xml:space="preserve"> 14/42</t>
  </si>
  <si>
    <t xml:space="preserve"> 01046704 ELECTRIC CIRCUITS ANALYSIS 1</t>
  </si>
  <si>
    <t>ดร.เทอดศักดิ์       ลิ่วหาทอง</t>
  </si>
  <si>
    <t>อ.วิบูลย์  พร้อมพานิชย์</t>
  </si>
  <si>
    <t>ผศ.ดร.สุรเดช  ตรีไตรลักษณะ</t>
  </si>
  <si>
    <t xml:space="preserve"> 01076001 INTRODUCTION TO COMPUTER ENGINEERING</t>
  </si>
  <si>
    <t>อ.จิระศักดิ์ สิทธิกร</t>
  </si>
  <si>
    <t>ผศ.บัณฑิต   พัสยา</t>
  </si>
  <si>
    <t xml:space="preserve"> 01076034 PRINCIPLES OF SOFTWARE DEVELOPMENT PROCESS</t>
  </si>
  <si>
    <t>ผศ.ดร.ชุติเมษฏ์  ศรีนิลทา</t>
  </si>
  <si>
    <t>รศ.ดร.อรรถสิทธิ์  หล่าสกุล</t>
  </si>
  <si>
    <t xml:space="preserve"> 28/53</t>
  </si>
  <si>
    <t xml:space="preserve"> 25/53</t>
  </si>
  <si>
    <t xml:space="preserve"> 01076035 SOFTWARE DEVELOPMENT PROCESS IN PRACTICE</t>
  </si>
  <si>
    <t>ผศ.ดร.รัฐชัย ชาวอุทัย</t>
  </si>
  <si>
    <t>ผศ.เกียรติณรงค์   ทองประเสริฐ</t>
  </si>
  <si>
    <t xml:space="preserve"> 9/9</t>
  </si>
  <si>
    <t xml:space="preserve"> 25/25</t>
  </si>
  <si>
    <t xml:space="preserve"> 28/60</t>
  </si>
  <si>
    <t xml:space="preserve"> 01116202 ENGINEERING STATISTIC AND DATA ANALYSIS</t>
  </si>
  <si>
    <t xml:space="preserve"> 65</t>
  </si>
  <si>
    <t>ผศ.ดร.เอกสิทธิ์  ศรีธรรม</t>
  </si>
  <si>
    <t xml:space="preserve"> 28/65</t>
  </si>
  <si>
    <t xml:space="preserve"> 32/60</t>
  </si>
  <si>
    <t xml:space="preserve"> 37/65</t>
  </si>
  <si>
    <t xml:space="preserve"> 01006050 COMPUTER ALGORITHM, CODING AND NETWORK</t>
  </si>
  <si>
    <t xml:space="preserve"> 28/41</t>
  </si>
  <si>
    <t xml:space="preserve"> 13/41</t>
  </si>
  <si>
    <t xml:space="preserve"> 01226010 ENGINEERING MATERIALS FOR CHEMICAL ENGINEER</t>
  </si>
  <si>
    <t>รศ.ดร.พรสวรรค์  อัศวแสงรัตน์</t>
  </si>
  <si>
    <t xml:space="preserve"> 28/32</t>
  </si>
  <si>
    <t xml:space="preserve"> 4/32</t>
  </si>
  <si>
    <t xml:space="preserve"> 28/33</t>
  </si>
  <si>
    <t xml:space="preserve"> 5/33</t>
  </si>
  <si>
    <t xml:space="preserve"> 01236250 ELECTROMAGNETIC FIELDS</t>
  </si>
  <si>
    <t>ผศ.ดร.พิชญ   สุพรรณกูล</t>
  </si>
  <si>
    <t xml:space="preserve"> 28/45</t>
  </si>
  <si>
    <t xml:space="preserve"> 17/45</t>
  </si>
  <si>
    <t xml:space="preserve"> 01006718 DISCRETE MATHEMATICS</t>
  </si>
  <si>
    <t xml:space="preserve"> 36/54</t>
  </si>
  <si>
    <t xml:space="preserve"> 01276206 PROBABILITY AND RANDOM VARIABLES</t>
  </si>
  <si>
    <t>รศ.ดร.ศักดิ์ชัย ทิพย์จักษุรัตน์</t>
  </si>
  <si>
    <t xml:space="preserve"> 18/54</t>
  </si>
  <si>
    <t>ดร.พิมพ์ประไพ ไทยเนียม</t>
  </si>
  <si>
    <t xml:space="preserve"> 37/37</t>
  </si>
  <si>
    <t xml:space="preserve"> 01526106 COMPUTER NETWORKING AND THE INTERNET</t>
  </si>
  <si>
    <t xml:space="preserve"> 45/56</t>
  </si>
  <si>
    <t xml:space="preserve"> 01286222 DATA STRUCTURES AND ALGORITHMS</t>
  </si>
  <si>
    <t>อ.สันธนะ  อู่อุดมยิ่ง</t>
  </si>
  <si>
    <t xml:space="preserve"> 11/56</t>
  </si>
  <si>
    <t xml:space="preserve"> 01336020 FUNDAMENTAL OF BIOMATERIALS</t>
  </si>
  <si>
    <t>ผศ.ดร.กษม ศรีรัศมี</t>
  </si>
  <si>
    <t xml:space="preserve"> 18/35</t>
  </si>
  <si>
    <t xml:space="preserve"> 01416304 FEEDBACK CONTROL</t>
  </si>
  <si>
    <t>ศ.ปิติเขต สู้รักษา</t>
  </si>
  <si>
    <t xml:space="preserve"> 24/28</t>
  </si>
  <si>
    <t xml:space="preserve"> 17/35</t>
  </si>
  <si>
    <t xml:space="preserve"> 4/28</t>
  </si>
  <si>
    <t xml:space="preserve"> 01426005 MECHANICS OF MATERIALS</t>
  </si>
  <si>
    <t>ผศ.ดร.จิตราภรณ์   วงศางาม</t>
  </si>
  <si>
    <t>ศ.ปิติเขต สู้รักษา,ผศ.ดร.ณรงค์ อภิรัตน์สกุล</t>
  </si>
  <si>
    <t xml:space="preserve"> 18/31</t>
  </si>
  <si>
    <t xml:space="preserve"> 01516110 MECHANICS OF MATERIALS</t>
  </si>
  <si>
    <t xml:space="preserve"> 13016380 SOFTWARE DEVELOPMENT FOR MOBILE DEVICES</t>
  </si>
  <si>
    <t>ดร.พิพัฒน์   สุขวัฒนา</t>
  </si>
  <si>
    <t xml:space="preserve"> 7/7</t>
  </si>
  <si>
    <t xml:space="preserve"> 01336102 BIOMEDICAL ELECTRONICS</t>
  </si>
  <si>
    <t>รศ.ดร.สุพันธุ์ ตั้งจิตกุศลมั่น</t>
  </si>
  <si>
    <t xml:space="preserve"> 13/31</t>
  </si>
  <si>
    <t xml:space="preserve"> 01216501 NUMERICAL METHODS FOR ENGINEERING</t>
  </si>
  <si>
    <t>ผศ.ดร.วิภู  ศรีสืบสาย</t>
  </si>
  <si>
    <t xml:space="preserve"> 01346004 COMPUTER PROGRAMMING</t>
  </si>
  <si>
    <t xml:space="preserve"> 01076008 SOFTWARE DEVELOPMENT PROCESSES</t>
  </si>
  <si>
    <t xml:space="preserve"> 35/60</t>
  </si>
  <si>
    <t xml:space="preserve"> 25/60</t>
  </si>
  <si>
    <t xml:space="preserve"> 01016113 PROBABILITY AND STATISTICS FOR ELECTRICAL ENGINEERING</t>
  </si>
  <si>
    <t xml:space="preserve"> 01066064 ELECTRIC CIRCUIT</t>
  </si>
  <si>
    <t>ศ.ดร.วรพงศ์  ตั้งศรีรัตน์</t>
  </si>
  <si>
    <t xml:space="preserve"> 01056204 MECHANICS OF MATERIALS</t>
  </si>
  <si>
    <t xml:space="preserve"> 01156233 MECHANICS OF MATERIALS</t>
  </si>
  <si>
    <t>ผศ.ดร.ปัญญา  ขันธ์สุวรรณ</t>
  </si>
  <si>
    <t xml:space="preserve"> 51/51</t>
  </si>
  <si>
    <t>ดร.จิรภูมิ บุตรโท</t>
  </si>
  <si>
    <t xml:space="preserve"> 01046619 SIGNALS AND SYSTEMS</t>
  </si>
  <si>
    <t>ผศ.ดร.สุเมฆ วิศยทักษิณ</t>
  </si>
  <si>
    <t xml:space="preserve"> 01216760 PRODUCTION ENGINEERING DRAWING</t>
  </si>
  <si>
    <t xml:space="preserve"> 240</t>
  </si>
  <si>
    <t>ดร.สุวารี ชาญกิจมั่นคง,ดร.คณัชญ์ อนุรักษ์ภราดร</t>
  </si>
  <si>
    <t xml:space="preserve"> 252</t>
  </si>
  <si>
    <t xml:space="preserve"> 254</t>
  </si>
  <si>
    <t xml:space="preserve"> 260</t>
  </si>
  <si>
    <t xml:space="preserve"> 300</t>
  </si>
  <si>
    <t xml:space="preserve"> 01416316 COMPUTER PROGRAMMING FOR RAI</t>
  </si>
  <si>
    <t>ดร.ภูมิ  คงห้วยรอบ</t>
  </si>
  <si>
    <t xml:space="preserve"> 01006015 ENGINEERING DRAWING</t>
  </si>
  <si>
    <t xml:space="preserve"> 222</t>
  </si>
  <si>
    <t xml:space="preserve"> 63</t>
  </si>
  <si>
    <t>อ.ทรงกลด  แซ่อึ้ง,ผศ.ดร.ชดชนก  อัฑฒพงศ์,ดร.ช่อธรรม ศรีนิล</t>
  </si>
  <si>
    <t xml:space="preserve"> 28/63</t>
  </si>
  <si>
    <t xml:space="preserve"> 01046719 SIGNALS AND SYSTEMS</t>
  </si>
  <si>
    <t xml:space="preserve"> 7/63</t>
  </si>
  <si>
    <t xml:space="preserve"> 224</t>
  </si>
  <si>
    <t xml:space="preserve"> 01026306 ILLUMINATION ENGINEERING</t>
  </si>
  <si>
    <t xml:space="preserve"> 01006010 ENGINEERING MECHANICS</t>
  </si>
  <si>
    <t>รศ.ดร.เชาว์   ชมภูอินไหว,ผศ.ดร.ชาย  ชมภูอินไหว</t>
  </si>
  <si>
    <t>ดร.จิราพร อ่อนมั่นคง</t>
  </si>
  <si>
    <t>รศ.ดร.เชาว์   ชมภูอินไหว</t>
  </si>
  <si>
    <t xml:space="preserve"> 01016355 MICROWAVE ENGINEERING</t>
  </si>
  <si>
    <t>ผศ.ดร.พิชญ   สุพรรณกูล,ผศ.ดร.สถาพร  พรหมวงศ์</t>
  </si>
  <si>
    <t xml:space="preserve"> 20/20</t>
  </si>
  <si>
    <t xml:space="preserve"> 8/8</t>
  </si>
  <si>
    <t xml:space="preserve"> 253</t>
  </si>
  <si>
    <t xml:space="preserve"> 01386203 SOIL AND WATER ENGINEERING</t>
  </si>
  <si>
    <t>ผศ.ดร.ทรงวุฒิ  แสงจันทร์,ผศ.จรัสชัย   เย็นพยับ</t>
  </si>
  <si>
    <t xml:space="preserve"> 01386101 MATHEMATIC FOR AGRO-INDUSTRIAL SYSTEMS ENGINEERING 1</t>
  </si>
  <si>
    <t xml:space="preserve"> 29/29</t>
  </si>
  <si>
    <t xml:space="preserve"> 01226091 MEMBRANE TECHNOLOGY</t>
  </si>
  <si>
    <t xml:space="preserve"> 01106116 MATERIAL HANDLING ENGINEERING</t>
  </si>
  <si>
    <t>ผศ.ดร.จิราพร ศรีภิญโญวณิชย์ จงยิ่งเจริญ,ผศ.จรัสชัย   เย็นพยับ</t>
  </si>
  <si>
    <t xml:space="preserve"> 01236340 DATABASE SYSTEM</t>
  </si>
  <si>
    <t>อ.นิจจารีย์  สัตยารักษ์</t>
  </si>
  <si>
    <t xml:space="preserve"> 01346010 MICROWAVE TECHNOLOGY AND TRANSMISSION</t>
  </si>
  <si>
    <t xml:space="preserve"> 01006801 INTRODUCTION TO ENGINEERING PROGRAMMING</t>
  </si>
  <si>
    <t>ผศ.ดร.ภาสุ พูนภักดี</t>
  </si>
  <si>
    <t xml:space="preserve"> 36/60</t>
  </si>
  <si>
    <t xml:space="preserve"> 01006715 COMPUTER PROGRAMMING</t>
  </si>
  <si>
    <t xml:space="preserve"> 24/60</t>
  </si>
  <si>
    <t>ผศ.Lin Min Min Myint</t>
  </si>
  <si>
    <t xml:space="preserve"> 33/33</t>
  </si>
  <si>
    <t xml:space="preserve"> 01006813 INTRODUCTION TO PROGRAMMING</t>
  </si>
  <si>
    <t>ดร.นัทธพงศ์ จึงธีรพานิช</t>
  </si>
  <si>
    <t xml:space="preserve"> 45/54</t>
  </si>
  <si>
    <t xml:space="preserve"> 9/54</t>
  </si>
  <si>
    <t xml:space="preserve"> 01286342 ARTIFICIAL INTELLIGENCE</t>
  </si>
  <si>
    <t xml:space="preserve"> 01326502 HIGHWAY AND TRANSPORTATION ENGINEERING</t>
  </si>
  <si>
    <t>ผศ.ดร.จำรัส  พิทักษ์ศฤงคาร,ผศ.ดร.จารุวิสข์  ปราบณศักดิ์,รศ.ดร.ปรีดา  จาตุรพงศ์</t>
  </si>
  <si>
    <t xml:space="preserve"> 24/40</t>
  </si>
  <si>
    <t xml:space="preserve"> 16/40</t>
  </si>
  <si>
    <t xml:space="preserve"> 01416511 MOBILE ROBOTS</t>
  </si>
  <si>
    <t>ดร.ศรุชา ยรรยง,อ.ณัฐภาสน์ คุ้มกลาง</t>
  </si>
  <si>
    <t xml:space="preserve"> 96642170 INTRODUCTION TO LOGIC</t>
  </si>
  <si>
    <t xml:space="preserve"> 01306021 ENGINEERING ELECTROMAGNETICS</t>
  </si>
  <si>
    <t>ศ.ดร.ชูวงค์ พงศ์เจริญพาณิชย์</t>
  </si>
  <si>
    <t xml:space="preserve"> 18/27</t>
  </si>
  <si>
    <t xml:space="preserve"> 01356204 ENGINEERING ECONOMY</t>
  </si>
  <si>
    <t xml:space="preserve"> 9/27</t>
  </si>
  <si>
    <t xml:space="preserve"> 13016223 ARTIFICIAL INTELLIGENCE</t>
  </si>
  <si>
    <t xml:space="preserve"> 3/3</t>
  </si>
  <si>
    <t xml:space="preserve"> 01006519 INTRODUCTION TO ENVIRONMENTAL PRINCIPLES</t>
  </si>
  <si>
    <t xml:space="preserve"> 237</t>
  </si>
  <si>
    <t>ผศ.ดร.ชดชนก  อัฑฒพงศ์</t>
  </si>
  <si>
    <t>ผศ.ดร.ณัตวิภา  เจียระไนวชิระ</t>
  </si>
  <si>
    <t xml:space="preserve"> 01376510 SELECTED TOPICS IN CONSTRUCTION ENGINEERING</t>
  </si>
  <si>
    <t>อ.แหลมทอง  เหล่าคงถาวร,ผศ.ดร.อำพน จรัสจรุงเกียรติ,รศ.ดร.ปรีดา  จาตุรพงศ์,รศ.ดร.วิรุฬห์ คำชุม</t>
  </si>
  <si>
    <t>ผศ.ดร.เอกพจน์   ตันตราภิวัฒน์</t>
  </si>
  <si>
    <t>รศ.ดร.วิฑาดา เจษฏารัตนชัย</t>
  </si>
  <si>
    <t xml:space="preserve"> 01068008 PROGRAMMABLE LOGIC CONTROL SYSTEM</t>
  </si>
  <si>
    <t>ผศ.ดร.สุธรรม สัทธรรมสกุล</t>
  </si>
  <si>
    <t>รศ.ดร.ชินรักษ์  เธียรพงษ์</t>
  </si>
  <si>
    <t xml:space="preserve"> 01066452 PROGRAMMABLE LOGIC CONTROL SYSTEMS</t>
  </si>
  <si>
    <t xml:space="preserve"> 01216775 OPERATIONS RESEARCH</t>
  </si>
  <si>
    <t xml:space="preserve"> 48/48</t>
  </si>
  <si>
    <t>ผศ.ดร.ณัฐวุฒิ เรืองตระกูล</t>
  </si>
  <si>
    <t xml:space="preserve"> 46/46</t>
  </si>
  <si>
    <t xml:space="preserve"> 01066656 PROGRAMMABLE AUTOMATION CONTROLLERS AND THEIR APPLICATIONS</t>
  </si>
  <si>
    <t>ผศ.ดร.กฤษณ์ เสมอพิทักษ์</t>
  </si>
  <si>
    <t xml:space="preserve"> 01076103 PROGRAMMING FUNDAMENTAL</t>
  </si>
  <si>
    <t>ผศ.ธนา  หงษ์สุวรรณ</t>
  </si>
  <si>
    <t xml:space="preserve"> 01156221 RAIL TRACK ENGINEERING</t>
  </si>
  <si>
    <t>ผศ.ดร.จิตราภรณ์   วงศางาม,อ.พิเศษ</t>
  </si>
  <si>
    <t>พฤ. 29 ส.ค. 67</t>
  </si>
  <si>
    <t xml:space="preserve"> 01006024 GENERAL CHEMISTRY</t>
  </si>
  <si>
    <t>ผศ.ดร.สันติ     วัฒนานุสรณ์,ผศ.ดร.ธัชนันต์ สมานมูลย์</t>
  </si>
  <si>
    <t xml:space="preserve"> 01006740 BIOLOGY</t>
  </si>
  <si>
    <t>รศ.ดร.สรินพร วิสิฐสัทธาพงศ์</t>
  </si>
  <si>
    <t xml:space="preserve"> 01276342 ARTIFICIAL INTELLIGENCE</t>
  </si>
  <si>
    <t>รศ.ดร.เกียรติกูล  เจียรนัยธนะกิจ</t>
  </si>
  <si>
    <t xml:space="preserve"> 01516152 ELECTRICAL ENGINEERING</t>
  </si>
  <si>
    <t xml:space="preserve"> 266</t>
  </si>
  <si>
    <t>ผศ.ดร.เปี่ยมภูมิ   สฤกพฤกษ์</t>
  </si>
  <si>
    <t>09:00:00 - 12:00:00</t>
  </si>
  <si>
    <t xml:space="preserve"> 01526203 FINANCIAL MANAGEMENT</t>
  </si>
  <si>
    <t>ดร.พิมพ์ประไพ ไทยเนียม,รศ.ดร.ปริยดา สุขเจริญสิน</t>
  </si>
  <si>
    <t xml:space="preserve"> 01526205 INTRODUCTION TO ECONOMETRICS</t>
  </si>
  <si>
    <t>ดร.พิมพ์ประไพ ไทยเนียม,ผศ.ดร.วิศิษฏ์ ชัยศรีสวัสดิ์สุข</t>
  </si>
  <si>
    <t xml:space="preserve"> 13016243 HUMAN-COMPUTER INTERACTION</t>
  </si>
  <si>
    <t>ผศ.ดร.ชมพูนุท   เต็งเจริญ</t>
  </si>
  <si>
    <t xml:space="preserve"> 96643048 BUSINESS COMPUTING AND VISUALIZATION</t>
  </si>
  <si>
    <t xml:space="preserve"> 205</t>
  </si>
  <si>
    <t>ผศ.ดร.ชวาลย์  ศรีวงษ์</t>
  </si>
  <si>
    <t xml:space="preserve"> 28/205</t>
  </si>
  <si>
    <t>วิชาวิทย์</t>
  </si>
  <si>
    <t xml:space="preserve"> 01016606 ELECTROMAGNETIC FIELDS</t>
  </si>
  <si>
    <t xml:space="preserve"> 01026206 ELECTROMAGNETIC FIELDS</t>
  </si>
  <si>
    <t xml:space="preserve"> 9/205</t>
  </si>
  <si>
    <t xml:space="preserve"> 122</t>
  </si>
  <si>
    <t>ผศ.ดร.พัชราภรณ์ วีระชวนะศักดิ์</t>
  </si>
  <si>
    <t xml:space="preserve"> 28/122</t>
  </si>
  <si>
    <t xml:space="preserve"> 01116204 THERMODYNAMICS AND POWER SYSTEMS</t>
  </si>
  <si>
    <t>ผศ.สมัคร   รักแม่</t>
  </si>
  <si>
    <t xml:space="preserve"> 01006045 GENERAL CHEMISTRY FOR ENGINEERING</t>
  </si>
  <si>
    <t xml:space="preserve"> 10/122</t>
  </si>
  <si>
    <t xml:space="preserve"> 28/193</t>
  </si>
  <si>
    <t>ผศ.ดร.ปิยะนาถ สมมณี</t>
  </si>
  <si>
    <t xml:space="preserve"> 25/193</t>
  </si>
  <si>
    <t>ผศ.ดร.ชัยยันต์   เจตนาเสน</t>
  </si>
  <si>
    <t xml:space="preserve"> 127</t>
  </si>
  <si>
    <t xml:space="preserve"> 28/127</t>
  </si>
  <si>
    <t xml:space="preserve"> 01226008 PHYSICAL AND ANALYTICAL CHEMISTRY</t>
  </si>
  <si>
    <t>ผศ.ดร.สุรัตน์ อารีรัตน์</t>
  </si>
  <si>
    <t xml:space="preserve"> 28/31</t>
  </si>
  <si>
    <t xml:space="preserve"> 3/31</t>
  </si>
  <si>
    <t xml:space="preserve"> 15/127</t>
  </si>
  <si>
    <t xml:space="preserve"> 01276241 DATABASE SYSTEMS</t>
  </si>
  <si>
    <t>ผศ.ดร.ปกรณ์ วัฒนจตุรพร</t>
  </si>
  <si>
    <t xml:space="preserve"> 01306212 PROGRAMMABLE LOGIC AND SEQUENCES CONTROL (PLC)</t>
  </si>
  <si>
    <t>ผศ.ดร.พิชชา ประสิทธิ์มีบุญ,ดร.พิชญานิน มูลเมือง</t>
  </si>
  <si>
    <t xml:space="preserve"> 01336018 THERMODYNAMICS</t>
  </si>
  <si>
    <t>ผศ.ดร.ตรีสุคนธ์ ตรีบุพชาติสกุล</t>
  </si>
  <si>
    <t xml:space="preserve"> 01276111 CIRCUITS AND ELECTRONICS</t>
  </si>
  <si>
    <t>ผศ.ดร.อำนาจ  ขาวเน</t>
  </si>
  <si>
    <t xml:space="preserve"> 36/48</t>
  </si>
  <si>
    <t xml:space="preserve"> 01356423 PROJECT MANAGEMENT</t>
  </si>
  <si>
    <t>รศ.ดร.สิทธิพร  พิมพ์สกุล</t>
  </si>
  <si>
    <t xml:space="preserve"> 5/5</t>
  </si>
  <si>
    <t xml:space="preserve"> 12/48</t>
  </si>
  <si>
    <t xml:space="preserve"> 01286624 ADVANCED DATABASE SYSTEMS</t>
  </si>
  <si>
    <t>ศ.ดร.ศุภมิตร  จิตตะยโศธร</t>
  </si>
  <si>
    <t xml:space="preserve"> 14/14</t>
  </si>
  <si>
    <t xml:space="preserve"> 01336107 ELECTROMAGNETICS</t>
  </si>
  <si>
    <t>ดร.วิบูลย์  ปิยวัฒนเมธา</t>
  </si>
  <si>
    <t>ดร.ปิยาภรณ์ ศรีเจริญเวช,ดร.ปรางค์ทิพย์ ฤทธิโชติ แก้วเพ็งกรอ</t>
  </si>
  <si>
    <t xml:space="preserve"> 42/110</t>
  </si>
  <si>
    <t xml:space="preserve"> 26/110</t>
  </si>
  <si>
    <t xml:space="preserve"> 01076598 INTRODUCTION TO DATA ANALYTICS</t>
  </si>
  <si>
    <t xml:space="preserve"> 01096050 CIVIL ENGINEERING MATERIALS AND TESTING</t>
  </si>
  <si>
    <t xml:space="preserve"> 01066051 ELECTROMAGNETIC FIELDS</t>
  </si>
  <si>
    <t>รศ.ดร.ทัตยา   ปุคคละนันทน์</t>
  </si>
  <si>
    <t xml:space="preserve"> 35/63</t>
  </si>
  <si>
    <t xml:space="preserve"> 01066553 FLUID POWER CONTROL</t>
  </si>
  <si>
    <t xml:space="preserve"> 147</t>
  </si>
  <si>
    <t>รศ.ดร.มนตรี    ทองคำ</t>
  </si>
  <si>
    <t xml:space="preserve"> 35/147</t>
  </si>
  <si>
    <t xml:space="preserve"> 60/147</t>
  </si>
  <si>
    <t xml:space="preserve"> 52/147</t>
  </si>
  <si>
    <t>13:00:00 - 16:00:00</t>
  </si>
  <si>
    <t>ดร.พิมพ์ประไพ ไทยเนียม,ผศ.ดร.ทองใหญ่ อัยยะวรากูล</t>
  </si>
  <si>
    <t xml:space="preserve"> 01526207 EQUITY AND FIXED INCOME VALUATION</t>
  </si>
  <si>
    <t>ดร.พิมพ์ประไพ ไทยเนียม,รศ.ดร.ณดา จันทร์สม</t>
  </si>
  <si>
    <t xml:space="preserve"> 01046720 STATISTICS AND DATA ANALYSIS FOR ENGINEERS</t>
  </si>
  <si>
    <t xml:space="preserve"> 0/53</t>
  </si>
  <si>
    <t xml:space="preserve"> 0/47</t>
  </si>
  <si>
    <t>ผศ.ดร.ประสันต์ ชุ่มใจหาญ</t>
  </si>
  <si>
    <t>ผศ.ดร.ภรณ์เพ็ญ ลภิรัตนากูล</t>
  </si>
  <si>
    <t xml:space="preserve"> 01026312 CONTROL SYSTEMS</t>
  </si>
  <si>
    <t>รศ.ดร.สุพัฒน์  กิตติรัตน์สัจจา</t>
  </si>
  <si>
    <t>รศ.ดร.สุพัฒน์  กิตติรัตน์สัจจา,รศ.ดร.สมยศ เกียรติวนิชวิไล</t>
  </si>
  <si>
    <t>รศ.ดร.สมยศ เกียรติวนิชวิไล</t>
  </si>
  <si>
    <t>ดร.คณัชญ์ อนุรักษ์ภราดร</t>
  </si>
  <si>
    <t xml:space="preserve"> 01076109 OBJECT ORIENTED DATA STRUCTURES</t>
  </si>
  <si>
    <t>ผศ.ดร.ธนัญชัย ตรีภาค</t>
  </si>
  <si>
    <t xml:space="preserve"> 01116216 SEPARATION PROCESSES IN FOOD ENGINEERING</t>
  </si>
  <si>
    <t>ผศ.ดร.มธุรดา จิโนรส,ผศ.ดร.ธีรินทร์  ฉายศิริโชติ</t>
  </si>
  <si>
    <t xml:space="preserve"> 01226018 CHEMICAL PROCESS INSTRUMENTATION</t>
  </si>
  <si>
    <t xml:space="preserve"> 01106114 INTELLIGENT POSTHARVEST ENGINEERING</t>
  </si>
  <si>
    <t>ผศ.ดร.รวิภัทร  ลาภเจริญสุข,ดร.จิราพร อ่อนมั่นคง</t>
  </si>
  <si>
    <t xml:space="preserve"> 01376012 STRENGTH OF MATERIALS</t>
  </si>
  <si>
    <t>ผศ.ดร.อัฏฐวิทย์  สุจริตพงศ์</t>
  </si>
  <si>
    <t xml:space="preserve"> 01376021 INTRODUCTION TO STRUCTURAL ANALYSIS AND MECHANIC OF MATERIALS</t>
  </si>
  <si>
    <t xml:space="preserve"> 85</t>
  </si>
  <si>
    <t xml:space="preserve"> 28/85</t>
  </si>
  <si>
    <t xml:space="preserve"> 01386208 MACHINE DESIGN</t>
  </si>
  <si>
    <t xml:space="preserve"> 23/23</t>
  </si>
  <si>
    <t xml:space="preserve"> 29/85</t>
  </si>
  <si>
    <t xml:space="preserve"> 01386407 FUNDAMENTALS OF PRECISION AGRICULTURE</t>
  </si>
  <si>
    <t>ผศ.ดร.วสุ  อุดมเพทายกุล</t>
  </si>
  <si>
    <t xml:space="preserve"> 01006717 DIFFERENTIAL EQUATIONS</t>
  </si>
  <si>
    <t xml:space="preserve"> 36/62</t>
  </si>
  <si>
    <t xml:space="preserve"> 01416801 MATHEMATICS OF DATA SCIENCE AND DATA ANALYTIC</t>
  </si>
  <si>
    <t>รศ.ดร.วรรณดี เพชรมณีล้ำค่า,ดร.ภู เอี่ยมเจริญยิ่ง</t>
  </si>
  <si>
    <t xml:space="preserve"> 26/62</t>
  </si>
  <si>
    <t>รศ.ดร.วรรณดี เพชรมณีล้ำค่า,นางสาว.รพีพรรณ พรหมอยู่</t>
  </si>
  <si>
    <t xml:space="preserve"> 01416301 DIFFERENTIAL EQUATIONS AND MATRIX ALGEBRA</t>
  </si>
  <si>
    <t>รศ.ดร.สมยศ เกียรติวนิชวิไล,ดร.จุฑารัตน์ ชาวไร่เงิน</t>
  </si>
  <si>
    <t xml:space="preserve"> 01286663 DATA SCIENCE AND DATA ANALYTICS</t>
  </si>
  <si>
    <t>ผศ.ดร.ชัยวัฒน์  หนูทอง,ดร.นัทธพงศ์ จึงธีรพานิช</t>
  </si>
  <si>
    <t xml:space="preserve"> 18/21</t>
  </si>
  <si>
    <t>รศ.ดร.วรรณดี เพชรมณีล้ำค่า,อ.บีอิ้ง แซ่อัง</t>
  </si>
  <si>
    <t xml:space="preserve"> 3/21</t>
  </si>
  <si>
    <t xml:space="preserve"> 01426018 COMPUTER AIDED MECHANICAL ENGINEERING DESIGN</t>
  </si>
  <si>
    <t xml:space="preserve"> 13016390 EMBEDDED SYSTEM SOFTWARE</t>
  </si>
  <si>
    <t xml:space="preserve"> 01286213 COMPUTER ARCHITECTURE AND ORGANIZATION</t>
  </si>
  <si>
    <t xml:space="preserve"> 01326506 GEOTECHNICAL ENGINEERING</t>
  </si>
  <si>
    <t>รศ.ดร.วิรุฬห์ คำชุม,ดร.ช่อธรรม ศรีนิล,ดร.ธยานันท์  บุณยรักษ์</t>
  </si>
  <si>
    <t xml:space="preserve"> 01286641 REAL-TIME EMBEDDED SYSTEM DESIGN AND DEVELOPMENT</t>
  </si>
  <si>
    <t>ผศ.ดร.วิศิษฏ์   หิรัญกิตติ,อ.นัทธพงศ์ วัฒนะศิริ,นายไพโรจน์ เจตนชัย</t>
  </si>
  <si>
    <t xml:space="preserve"> 01366432 MECHANICAL AND THERMAL SEPARATIONS</t>
  </si>
  <si>
    <t>รศ.ดร.ญาณีพร  พัชรวรโชติ,ผศ.ดร.ภัทรานิษฐ์ วงศ์พร้อมรัตน์</t>
  </si>
  <si>
    <t xml:space="preserve"> 01286121 COMPUTER PROGRAMMING</t>
  </si>
  <si>
    <t xml:space="preserve"> 40/47</t>
  </si>
  <si>
    <t xml:space="preserve"> - </t>
  </si>
  <si>
    <t xml:space="preserve"> 01306011 DIFFERENTIAL EQUATIONS FOR ENGINEERS</t>
  </si>
  <si>
    <t xml:space="preserve"> 1:2</t>
  </si>
  <si>
    <t xml:space="preserve"> 40/51</t>
  </si>
  <si>
    <t xml:space="preserve"> 7/47</t>
  </si>
  <si>
    <t xml:space="preserve"> 11/51</t>
  </si>
  <si>
    <t xml:space="preserve"> 01068001 THERMO-FLUIDS</t>
  </si>
  <si>
    <t>รศ.ดร.นวภัทรา  หนูนาค,ผศ.ดร.เอกสิทธิ์  ศรีธรรม</t>
  </si>
  <si>
    <t>ผศ.มณฑล  ใจกุศล</t>
  </si>
  <si>
    <t xml:space="preserve"> 01216776 ENGINEERING ECONOMY</t>
  </si>
  <si>
    <t xml:space="preserve"> 01016354 OPTICAL COMMUNICATIONS</t>
  </si>
  <si>
    <t>ดร.สมปอง วิเศษพานิชกิจ,ผศ.ดร.สิรภพ     ตู้ประกาย</t>
  </si>
  <si>
    <t xml:space="preserve"> 35/57</t>
  </si>
  <si>
    <t xml:space="preserve"> 22/57</t>
  </si>
  <si>
    <t xml:space="preserve"> 01346011 OPTICAL COMMUNICATIONS AND NETWORKING</t>
  </si>
  <si>
    <t xml:space="preserve"> 01056312 NUMERICAL METHODS</t>
  </si>
  <si>
    <t xml:space="preserve"> 01156210 COMPUTER AIDED MECHANICAL DESIGN</t>
  </si>
  <si>
    <t>รศ.ดร.จารุวัตร    เจริญสุข</t>
  </si>
  <si>
    <t xml:space="preserve"> 01068009 INDUSTRIAL ROBOTICS AND MACHINE VISION</t>
  </si>
  <si>
    <t>ศ. 30 ส.ค. 67</t>
  </si>
  <si>
    <t xml:space="preserve"> 01046734 SOLAR CELLS</t>
  </si>
  <si>
    <t xml:space="preserve"> 01046737 SEMICONDUCTOR MATERIAL PROCESSING</t>
  </si>
  <si>
    <t>ผศ.ดร.โยธิน วงศ์ประเสริฐ</t>
  </si>
  <si>
    <t xml:space="preserve"> 01046774 POWER ELECTRONICS</t>
  </si>
  <si>
    <t>อ.ชินภัทร  นันทจิวากรชัย</t>
  </si>
  <si>
    <t xml:space="preserve"> 01336026 COMPUTER-AIDED DESIGN IN BIOMEDICAL APPLICATIONS</t>
  </si>
  <si>
    <t>อ.สุเมธ วิมลวิทยา,ดร.จีรวรรณ  ธนรักษ์</t>
  </si>
  <si>
    <t xml:space="preserve"> 01336211 FUNDAMENTAL OF BIOMEDICAL IMAGING</t>
  </si>
  <si>
    <t>ดร.May Phu Paing,ดร.Jamie Alexander O'Reilly</t>
  </si>
  <si>
    <t xml:space="preserve"> 01356253 FUNDAMENTALS OF ELECTRICAL ENGINEERING</t>
  </si>
  <si>
    <t xml:space="preserve"> 100</t>
  </si>
  <si>
    <t>ผศ.ดร.ธีรพล  โพธิ์พงศ์วิวัฒน์,นายณัฐพล  มฤคทัต</t>
  </si>
  <si>
    <t xml:space="preserve"> 01416613 FUNDAMENTALS OF AR, VR AND MIXED REALITY</t>
  </si>
  <si>
    <t>ดร.ภูมิ  คงห้วยรอบ,นายประวิตร พงศ์รัตนเดชาชัย</t>
  </si>
  <si>
    <t xml:space="preserve"> 01526211 FINANCIAL RISK MANAGEMENT</t>
  </si>
  <si>
    <t xml:space="preserve"> 01526221 INTRODUCTION TO ECONOMICS</t>
  </si>
  <si>
    <t>ดร.พิมพ์ประไพ ไทยเนียม,รศ.ดร.อดิศร์ อิศรางกูล ณ อยุธยา</t>
  </si>
  <si>
    <t xml:space="preserve"> 01016608 DIGITAL CIRCUIT AND LOGIC DESIGN</t>
  </si>
  <si>
    <t>ผศ.ดร.กฤษณ์  วงรุจิระ,ดร.สมปอง วิเศษพานิชกิจ,ผศ.ดร.นภัทร  สระเอี่ยม</t>
  </si>
  <si>
    <t xml:space="preserve"> 0/46</t>
  </si>
  <si>
    <t xml:space="preserve"> 01006011 ENGINEERING MATERIALS</t>
  </si>
  <si>
    <t>ผศ.ดร.มธุรดา จิโนรส</t>
  </si>
  <si>
    <t xml:space="preserve"> 01236258 PRINCIPLES OF COMMUNICATIONS</t>
  </si>
  <si>
    <t>รศ.ดร.ชวลิต  เบญจางคประเสริฐ</t>
  </si>
  <si>
    <t>ผศ.ดร.นรินทร์ อติวงศ์แสงทอง</t>
  </si>
  <si>
    <t xml:space="preserve"> 01076031 CALCULUS</t>
  </si>
  <si>
    <t xml:space="preserve"> 01026217 FUNDAMENTAL OF ELECTRICAL MACHINES</t>
  </si>
  <si>
    <t xml:space="preserve"> 01076140 CALCULUS 1</t>
  </si>
  <si>
    <t>ผศ.ดร.วรชาติ สุวรรณงาม</t>
  </si>
  <si>
    <t xml:space="preserve"> 01216764 MANUFACTURING PROCESSES</t>
  </si>
  <si>
    <t>รศ.ดร.กรรณชัย  กัลยาศิริ</t>
  </si>
  <si>
    <t xml:space="preserve"> 28/62</t>
  </si>
  <si>
    <t xml:space="preserve"> 01046709 SEMICONDUCTOR DEVICES</t>
  </si>
  <si>
    <t>รศ.ดร.เติมพงษ์  เพ็ชรกูล</t>
  </si>
  <si>
    <t xml:space="preserve"> 6/62</t>
  </si>
  <si>
    <t xml:space="preserve"> 01016254 DIGITAL CIRCUIT AND LOGIC DESIGN</t>
  </si>
  <si>
    <t xml:space="preserve"> 41:42</t>
  </si>
  <si>
    <t xml:space="preserve"> 4/4</t>
  </si>
  <si>
    <t xml:space="preserve"> 01006708 CHEMISTRY</t>
  </si>
  <si>
    <t>รศ.ดร.ดวงกมล  กลีสัน</t>
  </si>
  <si>
    <t xml:space="preserve"> 01416312 ELECTRIC CIRCUIT AND ELECTRONICS</t>
  </si>
  <si>
    <t xml:space="preserve"> 01006727 GENERAL CHEMISTRY</t>
  </si>
  <si>
    <t>อ.Matthew Paul Gleeson</t>
  </si>
  <si>
    <t xml:space="preserve"> 01306020 ELECTRIC CIRCUITS</t>
  </si>
  <si>
    <t>ผศ.ดร.ธีรพล  โพธิ์พงศ์วิวัฒน์,ดร.ทศพร สุรินทร์แก้ว</t>
  </si>
  <si>
    <t xml:space="preserve"> 36/51</t>
  </si>
  <si>
    <t xml:space="preserve"> 01276222 DATA STRUCTURE AND ALGORITHMS</t>
  </si>
  <si>
    <t xml:space="preserve"> 15/51</t>
  </si>
  <si>
    <t>รศ.ดร.วรรณดี เพชรมณีล้ำค่า</t>
  </si>
  <si>
    <t>ผศ.ดร.กนกทิพย์   บุณยรัตกลิน</t>
  </si>
  <si>
    <t xml:space="preserve"> 01366223 THERMODYNAMICS</t>
  </si>
  <si>
    <t xml:space="preserve"> 01006510 INTRODUCTION TO ECONOMICS</t>
  </si>
  <si>
    <t>รศ.ดร.จักรพงษ์  พงษ์เพ็ง,ผศ.ดร.สันติ   ชัยศรีสวัสดิ์สุข</t>
  </si>
  <si>
    <t>ผศ.ดร.ธีรพล  โพธิ์พงศ์วิวัฒน์</t>
  </si>
  <si>
    <t xml:space="preserve"> 24/33</t>
  </si>
  <si>
    <t xml:space="preserve"> 9/33</t>
  </si>
  <si>
    <t xml:space="preserve"> 01306041 POWER ELECTRONICS</t>
  </si>
  <si>
    <t>ดร.สมภพ ผลไม้</t>
  </si>
  <si>
    <t xml:space="preserve"> 01426007 FLUID MECHANICS</t>
  </si>
  <si>
    <t>ผศ.ดร.มธุรส  สุชาตะวัฒน์</t>
  </si>
  <si>
    <t xml:space="preserve"> 18/33</t>
  </si>
  <si>
    <t xml:space="preserve"> 15/33</t>
  </si>
  <si>
    <t xml:space="preserve"> 01536502 PRODUCTION AND OPERATIONS MANAGEMENT</t>
  </si>
  <si>
    <t xml:space="preserve"> 01516143 FLUID MECHANICS</t>
  </si>
  <si>
    <t xml:space="preserve"> 13016399 SOFTWARE ENTREPRENEURSHIP</t>
  </si>
  <si>
    <t>ผศ.ดร.วิศิษฏ์   หิรัญกิตติ,อ.พุทธิพงษ์ อนันตโสภณ</t>
  </si>
  <si>
    <t xml:space="preserve"> 01226013 THERMODYNAMICS</t>
  </si>
  <si>
    <t>รศ.ดร.เกรียงศักดิ์ ไกรวัฒนวงศ์</t>
  </si>
  <si>
    <t xml:space="preserve"> 01016485 GLOBAL NAVIGATION SATELLITE SYSTEM (GNSS) TECHNOLOGY AND LOCATION INTELLIGENCE</t>
  </si>
  <si>
    <t xml:space="preserve"> 01066555 MECHANICS OF MECHINERY</t>
  </si>
  <si>
    <t xml:space="preserve"> 01056212 MECHANICS OF MACHINERY</t>
  </si>
  <si>
    <t xml:space="preserve"> 01076627 ICT SECURITY ARCHITECTURE AND MANAGEMENT</t>
  </si>
  <si>
    <t>ดร.พงษ์ศักดิ์ กีรติวินทกร</t>
  </si>
  <si>
    <t xml:space="preserve"> 57/57</t>
  </si>
  <si>
    <t xml:space="preserve"> 01068013 CONTROL VALVES AND ACTUATORS</t>
  </si>
  <si>
    <t xml:space="preserve"> 01236254 CIRCUITS AND ELECTRONICS</t>
  </si>
  <si>
    <t>ผศ.สรพงษ์  วชิรรัตนพรกุล,ดร.นัชนัยน์ รุ่งเหมือนฟ้า</t>
  </si>
  <si>
    <t xml:space="preserve"> 01156232 FLUID MECHANICS</t>
  </si>
  <si>
    <t xml:space="preserve"> 01026307 HIGH VOLTAGE ENGINEERING</t>
  </si>
  <si>
    <t>รศ.ดร.นรเศรษฐ พัฒนเดช</t>
  </si>
  <si>
    <t xml:space="preserve"> 01026422 POWER QUALITY</t>
  </si>
  <si>
    <t xml:space="preserve"> 01046776 ACTIVE FILTERS DESIGN</t>
  </si>
  <si>
    <t>ผศ.ดร.แสงระวี  บัวแก้ว</t>
  </si>
  <si>
    <t xml:space="preserve"> 01376048 FOUNDATION ENGINEERING AND DESIGN</t>
  </si>
  <si>
    <t>รศ.ดร.วิรุฬห์ คำชุม,ดร.ประทีป หลือประเสริฐ,ดร.ช่อธรรม ศรีนิล</t>
  </si>
  <si>
    <t xml:space="preserve"> 01416309 ENGINEERING 3D DRAWING</t>
  </si>
  <si>
    <t>ดร.กนกนุช ทรงสุวรรณกิจ</t>
  </si>
  <si>
    <t>รศ.ดร.พีรวุฒิ  ยุทธโกวิท</t>
  </si>
  <si>
    <t xml:space="preserve"> 01106109 THERMODYNAMICS AND THERMAL APPLICATIONS</t>
  </si>
  <si>
    <t>ผศ.ดร.ประสันต์ ชุ่มใจหาญ,ผศ.ดร.วันพุทธ แซ่ฉั่ว</t>
  </si>
  <si>
    <t>ดร.ปุณยวีร์  ฉายศิริ</t>
  </si>
  <si>
    <t xml:space="preserve"> 01116213 FOOD PROCESSING</t>
  </si>
  <si>
    <t>ผศ.ดร.พิมพ์เพ็ญ  พรเฉลิมพงศ์</t>
  </si>
  <si>
    <t xml:space="preserve"> 01046735 SENSORS AND TRANSDUCERS</t>
  </si>
  <si>
    <t xml:space="preserve"> 01216777 MAINTENANCE ENGINEERING</t>
  </si>
  <si>
    <t>ดร.สุวารี ชาญกิจมั่นคง</t>
  </si>
  <si>
    <t xml:space="preserve"> 01226019 UNIT OPERATIONS</t>
  </si>
  <si>
    <t>ผศ.ดร.อภินันท์ นัมคณิสรณ์</t>
  </si>
  <si>
    <t xml:space="preserve"> 01106117 AGRICULTURAL INSTRUMENTATION AND IOT</t>
  </si>
  <si>
    <t xml:space="preserve"> 501</t>
  </si>
  <si>
    <t xml:space="preserve"> 01386309 AGRICULTURAL INSTRUMENTATION AND INTERNET OF THINGS</t>
  </si>
  <si>
    <t xml:space="preserve"> 01386115 COMPUTER PROGRAMMING FOR AGRO-INDUSTRIAL SYSTEMS ENGINEERING</t>
  </si>
  <si>
    <t xml:space="preserve"> 05366031 THERMAL AND STATISTICS PHYSICS</t>
  </si>
  <si>
    <t>รศ.ดร.อาภาภรณ์  สกุลการะเวก,รศ.ดร.รัชนก  สมพรเสน่ห์</t>
  </si>
  <si>
    <t xml:space="preserve"> 01006802 ENGINEERING DRAWING</t>
  </si>
  <si>
    <t>ดร.Ariva Sugandi Permana</t>
  </si>
  <si>
    <t xml:space="preserve"> 01416306 SAFETY AND STANDARDIZATION IN RAI</t>
  </si>
  <si>
    <t xml:space="preserve">นายสัญชัย ทองจันทรา </t>
  </si>
  <si>
    <t xml:space="preserve"> 36/57</t>
  </si>
  <si>
    <t xml:space="preserve"> 21/57</t>
  </si>
  <si>
    <t xml:space="preserve"> 01356323 AUTOMATION SYSTEMS</t>
  </si>
  <si>
    <t>ผศ.ดร.รณน เจียรตระกูล</t>
  </si>
  <si>
    <t xml:space="preserve"> 01286233 WEB PROGRAMMING</t>
  </si>
  <si>
    <t xml:space="preserve"> 01286324 OPERATING SYSTEMS</t>
  </si>
  <si>
    <t xml:space="preserve"> 01286111 CIRCUITS AND ELECTRONICS</t>
  </si>
  <si>
    <t>ผศ.ดร.กสิน  วิเชียรชม</t>
  </si>
  <si>
    <t xml:space="preserve"> 01306106 ELECTRICAL MACHINES AND DRIVES</t>
  </si>
  <si>
    <t>ศ.ดร.วิจิตร กิณเรศ</t>
  </si>
  <si>
    <t xml:space="preserve"> 16/16</t>
  </si>
  <si>
    <t xml:space="preserve"> 13006108 BASIC ELECTRICITY AND ELECTRONICS</t>
  </si>
  <si>
    <t xml:space="preserve"> 01516142 HEAT AND MASS TRANSFER</t>
  </si>
  <si>
    <t>ผศ.ดร.เมฆ  ศรีหล่มสัก</t>
  </si>
  <si>
    <t xml:space="preserve"> 01366434 THERMODYNAMIC SEPARATIONS</t>
  </si>
  <si>
    <t xml:space="preserve"> 01326601 HYDRAULICS</t>
  </si>
  <si>
    <t>ศ.ดร.อุมา สีบุญเรือง,ดร.Ariva Sugandi Permana</t>
  </si>
  <si>
    <t xml:space="preserve"> 18/37</t>
  </si>
  <si>
    <t xml:space="preserve"> 24/41</t>
  </si>
  <si>
    <t xml:space="preserve"> 19/37</t>
  </si>
  <si>
    <t xml:space="preserve"> 17/41</t>
  </si>
  <si>
    <t xml:space="preserve"> 01426030 HEAT TRANSFER</t>
  </si>
  <si>
    <t xml:space="preserve"> 01056305 HEAT TRANSFER</t>
  </si>
  <si>
    <t xml:space="preserve"> 01096020 SURVEYING</t>
  </si>
  <si>
    <t>นายถนอม  ศรีวรษา,ผศ.ดร.ชิสาพัชร์ สุปัญญาโชติสกุล</t>
  </si>
  <si>
    <t>ผศ.ดร.ชิสาพัชร์ สุปัญญาโชติสกุล</t>
  </si>
  <si>
    <t xml:space="preserve"> 01156214 HEAT TRANSFER</t>
  </si>
  <si>
    <t xml:space="preserve"> 01066655 DIGITAL FACTORY TECHNOLOGIES</t>
  </si>
  <si>
    <t>รศ.ดร.อัมพวัน  จุลเสรีวงศ์</t>
  </si>
  <si>
    <t xml:space="preserve"> 01066454 QUALITY CONTROL AND INDUSTRIAL MANAGEMENT</t>
  </si>
  <si>
    <t>ผศ.ดร.พงษ์ชัย  นิลาศ</t>
  </si>
  <si>
    <t xml:space="preserve"> 01096164 HYDROLOGY AND CLIMATE CHANGE FOR SUSTAINABILITY</t>
  </si>
  <si>
    <t xml:space="preserve"> 01016357 ANTENNA ENGINEERING</t>
  </si>
  <si>
    <t xml:space="preserve"> 01376020 SURVEYING</t>
  </si>
  <si>
    <t xml:space="preserve"> 50/83</t>
  </si>
  <si>
    <t xml:space="preserve"> 33/83</t>
  </si>
  <si>
    <t xml:space="preserve"> 01376501 SOIL MECHANICS AND FOUNDATION ENGINEERING</t>
  </si>
  <si>
    <t>ส. 31 ส.ค. 67</t>
  </si>
  <si>
    <t xml:space="preserve"> 01006020 GENERAL PHYSICS 1</t>
  </si>
  <si>
    <t xml:space="preserve"> 292</t>
  </si>
  <si>
    <t>อ.สุรชาติ  กมลดิลก,ผศ.ดร.กีรยุทธ์  ศรีนวลจันทร์,ดร.วิฑูรย์  ยินดีสุข,ดร.เมตยา  กิติวรรณ</t>
  </si>
  <si>
    <t xml:space="preserve"> 28/292</t>
  </si>
  <si>
    <t xml:space="preserve"> 01116203 NUMERICAL METHODS FOR ENGINEERS</t>
  </si>
  <si>
    <t>ผศ.ดร.เจษฎา   ชัยโฉม</t>
  </si>
  <si>
    <t xml:space="preserve"> 01016108 ADVANCED CALCULUS FOR ELECTRICAL ENGINEERING</t>
  </si>
  <si>
    <t>ผศ.ดร.ตุลยา   ลิมปิติ,ผศ.ดร.ณัฐกานต์ พุทธรักษ์</t>
  </si>
  <si>
    <t xml:space="preserve"> 01016484 MOBILE NETWORK PLANNING AND OPTIMIZATION</t>
  </si>
  <si>
    <t>ผศ.ดร.พิเชฐ ม่วงนวล</t>
  </si>
  <si>
    <t xml:space="preserve"> 01346016 DIGITAL COMMUNICATIONS</t>
  </si>
  <si>
    <t>ศ.ดร.พรชัย ทรัพย์นิธิ,รศ.ดร.พิสิฐ  บุญศรีเมือง</t>
  </si>
  <si>
    <t xml:space="preserve"> 01346030 DIGITAL AND LOGIC DESIGN</t>
  </si>
  <si>
    <t xml:space="preserve">ผศ.ดร.ยศศิริ  อาริยะกุล </t>
  </si>
  <si>
    <t xml:space="preserve"> 12/292</t>
  </si>
  <si>
    <t xml:space="preserve"> 28/351</t>
  </si>
  <si>
    <t xml:space="preserve"> 43/351</t>
  </si>
  <si>
    <t xml:space="preserve"> 171</t>
  </si>
  <si>
    <t xml:space="preserve"> 28/171</t>
  </si>
  <si>
    <t xml:space="preserve"> 01046710 DIGITAL AND LOGIC  DESIGN</t>
  </si>
  <si>
    <t xml:space="preserve"> 3/171</t>
  </si>
  <si>
    <t xml:space="preserve"> 01006723 GENERAL PHYSICS 1</t>
  </si>
  <si>
    <t xml:space="preserve"> 01306202 ROBOTICS</t>
  </si>
  <si>
    <t>ผศ.Harihara S. Ramamoorthy</t>
  </si>
  <si>
    <t xml:space="preserve"> 01356251 MANUFACTURING PROCESSES</t>
  </si>
  <si>
    <t>ผศ.ดร.พชรพล ตัณฑวิรุฬห์</t>
  </si>
  <si>
    <t xml:space="preserve"> 01426028 DYNAMICS OF MACHINERY</t>
  </si>
  <si>
    <t>ผศ.ดร.กีรยุทธ์  ศรีนวลจันทร์,ดร.วิฑูรย์  ยินดีสุข</t>
  </si>
  <si>
    <t xml:space="preserve"> 01276223 COMPUTER NETWORKS</t>
  </si>
  <si>
    <t>ผศ.ดร.ประธาน บุรณศิริ</t>
  </si>
  <si>
    <t xml:space="preserve"> 01286326 THEORY OF COMPUTATION</t>
  </si>
  <si>
    <t xml:space="preserve"> 01516154 ENGINEERING ECONOMY</t>
  </si>
  <si>
    <t xml:space="preserve"> 01536641 PERSPECTIVES ON SYSTEMS ENGINEERING</t>
  </si>
  <si>
    <t>ดร.วิทยา สุหฤทดำรง</t>
  </si>
  <si>
    <t xml:space="preserve"> 13/13</t>
  </si>
  <si>
    <t>รศ.ดร.นวพันธ์       ขยันกิจ</t>
  </si>
  <si>
    <t xml:space="preserve"> 01416417 DEEP LEARNING AND APPLICATION</t>
  </si>
  <si>
    <t>Dr.Weon Keun Song</t>
  </si>
  <si>
    <t>ดร.Jamie Alexander OReilly,ดร.Jamie Alexander O'Reilly</t>
  </si>
  <si>
    <t xml:space="preserve"> 01416521 INTRODUCTION TO ALGORITHMS</t>
  </si>
  <si>
    <t>ผศ.ดร.อนรรฆพล  แสนทน</t>
  </si>
  <si>
    <t xml:space="preserve"> 01006702 PHYSICS 1</t>
  </si>
  <si>
    <t>ดร.ชินพรรธน์  รัตนศิรวิทย์</t>
  </si>
  <si>
    <t xml:space="preserve"> 18/29</t>
  </si>
  <si>
    <t>ดร.May Phu Paing,ดร.จีรวรรณ  ธนรักษ์</t>
  </si>
  <si>
    <t xml:space="preserve"> 24/43</t>
  </si>
  <si>
    <t xml:space="preserve"> 19/43</t>
  </si>
  <si>
    <t xml:space="preserve"> 11/29</t>
  </si>
  <si>
    <t xml:space="preserve"> 370</t>
  </si>
  <si>
    <t xml:space="preserve"> 42/370</t>
  </si>
  <si>
    <t xml:space="preserve"> 54/370</t>
  </si>
  <si>
    <t xml:space="preserve"> 01066066 ENGINEERING ELECTRONICS</t>
  </si>
  <si>
    <t>รศ.ดร.อภินัย   ฤกษ์รัตน์</t>
  </si>
  <si>
    <t xml:space="preserve"> 35/39</t>
  </si>
  <si>
    <t xml:space="preserve"> 4/39</t>
  </si>
  <si>
    <t>อ.ธรรมรัตน์  แต่งตั้ง</t>
  </si>
  <si>
    <t xml:space="preserve"> 01156237 MANUFACTURING PROCESSES</t>
  </si>
  <si>
    <t xml:space="preserve"> 49/49</t>
  </si>
  <si>
    <t xml:space="preserve"> 10/370</t>
  </si>
  <si>
    <t xml:space="preserve"> 01068007 CONTROL SYSTEMS</t>
  </si>
  <si>
    <t>รศ.ดร.อาจินต์ น่วมสำราญ</t>
  </si>
  <si>
    <t xml:space="preserve"> 01016332 DIGITAL COMMUNICATIONS</t>
  </si>
  <si>
    <t xml:space="preserve"> 01046618 ELECTRONICS ENGINEERING 2</t>
  </si>
  <si>
    <t>รศ.จิรวัฒน์   ปานกลาง</t>
  </si>
  <si>
    <t xml:space="preserve"> 01056308 ELECTRICAL MACHINES</t>
  </si>
  <si>
    <t xml:space="preserve"> 01356434 MANAGEMENT SYSTEM SUSTAINABILITY</t>
  </si>
  <si>
    <t>รศ.ดร.ยลพัชร์ อารีรบ</t>
  </si>
  <si>
    <t xml:space="preserve"> 01026330 ENERGY CONSERVATION AND MANAGEMENT</t>
  </si>
  <si>
    <t>รศ.ดร.อรรถพล   เง่าพิทักษ์กุล</t>
  </si>
  <si>
    <t xml:space="preserve"> 01376025 CONCRETE AND CIVIL ENGINEERING MATERIALS</t>
  </si>
  <si>
    <t xml:space="preserve"> 84</t>
  </si>
  <si>
    <t>ผศ.ดร.รัฐภูมิ ปริชาตปรีชา</t>
  </si>
  <si>
    <t xml:space="preserve"> 28/84</t>
  </si>
  <si>
    <t>รศ.ดร.อรรถพล   เง่าพิทักษ์กุล,ดร.สัณฐิติ อยู่มาก</t>
  </si>
  <si>
    <t xml:space="preserve"> 01236252 MATHEMATICS FOR DATA SCIENCE</t>
  </si>
  <si>
    <t xml:space="preserve"> 64</t>
  </si>
  <si>
    <t>ผศ.ดร.ณัฐวุฒิ ชาวเมือง,ผศ.ดร.ธนวิชญ์ อนุวงศ์พินิจ</t>
  </si>
  <si>
    <t xml:space="preserve"> 28/64</t>
  </si>
  <si>
    <t xml:space="preserve"> 01106106 MECHANICS OF MATERIALS</t>
  </si>
  <si>
    <t>ผศ.ดร.รวิภัทร  ลาภเจริญสุข</t>
  </si>
  <si>
    <t xml:space="preserve"> 8/64</t>
  </si>
  <si>
    <t xml:space="preserve"> 01046718 ELECTRONICS ENGINEERING 2</t>
  </si>
  <si>
    <t xml:space="preserve"> 01106122 DATA SCIENCE AND ARTIFICIAL INTELLIGENCE FOR AGRICULTURE</t>
  </si>
  <si>
    <t xml:space="preserve"> 01006804 ENGINEERING MATERIALS</t>
  </si>
  <si>
    <t>อ.พิศรุต ภูมิรัตน</t>
  </si>
  <si>
    <t xml:space="preserve"> 36/46</t>
  </si>
  <si>
    <t xml:space="preserve"> 01416518 INDUSTRIAL AUTOMATION</t>
  </si>
  <si>
    <t xml:space="preserve"> 10/46</t>
  </si>
  <si>
    <t xml:space="preserve"> 01426015 MECHANICAL ENGINEERING DESIGN</t>
  </si>
  <si>
    <t>ดร.ภานุกร กรุสวนสมบัติ</t>
  </si>
  <si>
    <t xml:space="preserve"> 01516115 ELECTRICAL POWER SYSTEMS</t>
  </si>
  <si>
    <t xml:space="preserve"> 01016259 DIGITAL COMMUNICATIONS</t>
  </si>
  <si>
    <t xml:space="preserve"> 35/52</t>
  </si>
  <si>
    <t xml:space="preserve"> 01096335 FUNDAMENTALS OF GEOLOGY AND SOIL MECHANICS</t>
  </si>
  <si>
    <t xml:space="preserve"> 73</t>
  </si>
  <si>
    <t>อ.อุบะ   ศิริแก้ว,ผศ.ดร.ธนาดล  คงสมบูรณ์,รศ.ดร.ศลิษา ไชยพุทธ</t>
  </si>
  <si>
    <t xml:space="preserve"> 42/73</t>
  </si>
  <si>
    <t xml:space="preserve"> 17/52</t>
  </si>
  <si>
    <t xml:space="preserve"> 31/73</t>
  </si>
  <si>
    <t xml:space="preserve"> 01226071 PETROLEUM AND NATURAL GAS TECHNOLOGY</t>
  </si>
  <si>
    <t xml:space="preserve"> 01096031 CONCRETE TECHNOLOGY</t>
  </si>
  <si>
    <t xml:space="preserve"> 01156211 MACHINE DESIGN</t>
  </si>
  <si>
    <t>ผศ.ดร.สิริชัย  ธรรมารักษ์วัฒนะ</t>
  </si>
  <si>
    <t xml:space="preserve"> 01068004 ELECTRICAL MACHINES</t>
  </si>
  <si>
    <t xml:space="preserve"> 01216955 POLLUTION CONTROL AND WASTE TREATMENT</t>
  </si>
  <si>
    <t>รศ.ดร.จรสวรรณ โกยวานิช</t>
  </si>
  <si>
    <t xml:space="preserve"> 01376111 ENGINEERING ECONOMICS FOR CIVIL ENGINEERING</t>
  </si>
  <si>
    <t>อ.แหลมทอง  เหล่าคงถาวร</t>
  </si>
  <si>
    <t>ผศ.ดร.ธนาดล  คงสมบูรณ์,รศ.ดร.ศลิษา ไชยพุทธ</t>
  </si>
  <si>
    <t xml:space="preserve"> 59/59</t>
  </si>
  <si>
    <t xml:space="preserve"> 01096111 ENGINEERING ECONOMICS FOR CIVIL ENGINEERING</t>
  </si>
  <si>
    <t xml:space="preserve"> 401</t>
  </si>
  <si>
    <t xml:space="preserve"> 45/60</t>
  </si>
  <si>
    <t xml:space="preserve"> 05366023 ELECTRONIC CIRCUITS</t>
  </si>
  <si>
    <t>รศ.ดร.สาหร่าย  เล็กชะอุ่ม</t>
  </si>
  <si>
    <t xml:space="preserve"> 01068025 HYBRID AND ELECTRIC VEHICLE</t>
  </si>
  <si>
    <t>รศ.ร.อ.ดร.วีระเชษฐ์  ขันเงิน,รศ.ดร.ทวีพล ซื่อสัตย์</t>
  </si>
  <si>
    <t xml:space="preserve"> 15/60</t>
  </si>
  <si>
    <t>อา. 1 ก.ย. 67</t>
  </si>
  <si>
    <t xml:space="preserve"> 01016250 ELECTRIC CIRCUIT ANALYSIS</t>
  </si>
  <si>
    <t>รศ.ดร.พิพัฒน์ พรหมมี,รศ.ดร.มนตรี  คำเงิน</t>
  </si>
  <si>
    <t xml:space="preserve"> 01066554 SEQUENCE CONTROL AND PLC</t>
  </si>
  <si>
    <t>ผศ.เทพจิตร์  เชยโภคา</t>
  </si>
  <si>
    <t xml:space="preserve"> 01216765 ELECTRICAL ENGINEERING</t>
  </si>
  <si>
    <t>ผศ.ดร.เปี่ยมภูมิ   สฤกพฤกษ์,ผศ.ดร.ธีรพล  โพธิ์พงศ์วิวัฒน์,นายณัฐพล  มฤคทัต</t>
  </si>
  <si>
    <t xml:space="preserve"> 01306024 ELECTRICAL ENGINEERING MATERIALS</t>
  </si>
  <si>
    <t xml:space="preserve"> 01336212 COMPUTER PROGRAMMING IN BIOMEDICAL ENGINEERING</t>
  </si>
  <si>
    <t>ดร.May Phu Paing</t>
  </si>
  <si>
    <t xml:space="preserve"> 01416515 ROBOTICS LABORATORY 2</t>
  </si>
  <si>
    <t>อ.Supun Dissanayaka,อ.ณัฐภาสน์ คุ้มกลาง,ดร.จุฑารัตน์ ชาวไร่เงิน</t>
  </si>
  <si>
    <t xml:space="preserve"> 01016602 ELECTRIC CIRCUIT ANALYSIS</t>
  </si>
  <si>
    <t>ผศ.ดร.เปี่ยมภูมิ   สฤกพฤกษ์,ผศ.ดร.ธีรพล  โพธิ์พงศ์วิวัฒน์</t>
  </si>
  <si>
    <t xml:space="preserve"> 4/60</t>
  </si>
  <si>
    <t xml:space="preserve"> 01346002 ELECTRIC CIRCUIT ANALYSIS</t>
  </si>
  <si>
    <t xml:space="preserve"> 01346012 ANTENNA AND WAVE PROPAGATION</t>
  </si>
  <si>
    <t>ศ.ดร.ชูวงค์ พงศ์เจริญพาณิชย์,ผศ.ดร.เวธิต  ภาคย์พิสุทธิ์</t>
  </si>
  <si>
    <t xml:space="preserve"> 05366035 PHYSICS AND TECHNOLOGY OF SEMICONDUCTOR DEVICES</t>
  </si>
  <si>
    <t>รศ.ดร.รัชนก  สมพรเสน่ห์</t>
  </si>
  <si>
    <t>เพิ่มห้อง</t>
  </si>
  <si>
    <t xml:space="preserve"> 01236256 MICROCONTROLLER AND EMBEDDED SYSTEMS</t>
  </si>
  <si>
    <t>ผศ. ไพศาล สิทธิโยภาสกุล,ดร. สมสิน ทองไกรรัตน์</t>
  </si>
  <si>
    <t>28/53</t>
  </si>
  <si>
    <t>25/53</t>
  </si>
  <si>
    <t>28/45</t>
  </si>
  <si>
    <t>17/45</t>
  </si>
  <si>
    <t xml:space="preserve"> 01276314 MICROCONTROLLER INTERFACING</t>
  </si>
  <si>
    <t>ผศ.สรยุทธ  กลมกล่อม</t>
  </si>
  <si>
    <t xml:space="preserve"> 01356322 COMPUTER AND INFORMATION TECHNOLOGY FOR INDUSTRIAL  ENGINEERING</t>
  </si>
  <si>
    <t xml:space="preserve"> 01306105 ELECTRICAL POWER SYSTEMS</t>
  </si>
  <si>
    <t xml:space="preserve"> 01416416 INFORMATION SYSTEMS, DATABASES AND APPLICATION</t>
  </si>
  <si>
    <t xml:space="preserve"> 01426029 THERMODYNAMICS</t>
  </si>
  <si>
    <t xml:space="preserve"> 01536682 LOGISTICS AND SUPPLY CHAIN MANAGEMENT</t>
  </si>
  <si>
    <t xml:space="preserve"> 01366321 FLUID MECHANICS</t>
  </si>
  <si>
    <t>ดร.เอกราช บำรุงไทยชัยชาญ</t>
  </si>
  <si>
    <t xml:space="preserve"> 01516141 THERMODYNAMICS</t>
  </si>
  <si>
    <t xml:space="preserve"> 01056200 THERMODYNAMICS</t>
  </si>
  <si>
    <t xml:space="preserve"> 01066063 NUMERICAL COMPUTATION</t>
  </si>
  <si>
    <t>ผศ.สุมิตร  พนาอุดมทรัพย์,ผศ.ดร.นพดล   มณีรัตน์</t>
  </si>
  <si>
    <t xml:space="preserve"> 01226012 FLUID MECHANICS</t>
  </si>
  <si>
    <t xml:space="preserve"> 01116209 CONTROL AND AUTOMATION</t>
  </si>
  <si>
    <t xml:space="preserve"> 01006051 DRAWING AND COMPUTER AIDED DRAWING FOR ENGINEERING</t>
  </si>
  <si>
    <t>อ.ชัยทัต มณีอินทร์</t>
  </si>
  <si>
    <t xml:space="preserve"> 01156231 THERMODYNAMICS</t>
  </si>
  <si>
    <t xml:space="preserve"> 58/58</t>
  </si>
  <si>
    <t xml:space="preserve"> 01068020 NON-DESTRUCTIVE TESTING FOR MAINTENANCE</t>
  </si>
  <si>
    <t>รศ.ดร.ทวีพล ซื่อสัตย์,ดร.ธีระวัฒน์ หนูนาค</t>
  </si>
  <si>
    <t xml:space="preserve"> 01026410 ENERGY CONVERSION TECHNOLOGY</t>
  </si>
  <si>
    <t>อ.ดุสิต  สุขสวัสดิ์</t>
  </si>
  <si>
    <t xml:space="preserve"> 01386113 FUNDAMENTAL ENGINEERING 1</t>
  </si>
  <si>
    <t>ผศ.ดร.รวิภัทร  ลาภเจริญสุข,ดร.จีรายุทธ  หงษ์เวียงจันทร์,ผศ.จรัสชัย   เย็นพยับ</t>
  </si>
  <si>
    <t xml:space="preserve"> 01116208 MEASUREMENT AND INSTRUMENTATION IN FOOD INDUSTRY</t>
  </si>
  <si>
    <t>รศ.ดร.นวภัทรา  หนูนาค</t>
  </si>
  <si>
    <t xml:space="preserve"> 01386302 AGRICULTURAL MECHATRONICS</t>
  </si>
  <si>
    <t>ดร.ศุภวัฒน์  ชัยสวัสดิ์,ผศ.ดร.เจษฎา สายใจ</t>
  </si>
  <si>
    <t xml:space="preserve"> 01106110 FUNDAMENTAL OF ELECTRICAL ENGINEERING</t>
  </si>
  <si>
    <t>ผศ.ดร.เจษฎา สายใจ</t>
  </si>
  <si>
    <t xml:space="preserve"> 01376506 FUNDAMENTALS OF GEOLOGY AND SOIL MECHANICS</t>
  </si>
  <si>
    <t xml:space="preserve"> 28/83</t>
  </si>
  <si>
    <t xml:space="preserve"> 01106118 HYDRAULIC AND PNEUMATIC CONTROL</t>
  </si>
  <si>
    <t>ดร.ศุภวัฒน์  ชัยสวัสดิ์,ดร.จิราพร อ่อนมั่นคง,ผศ.ดร.เจษฎา สายใจ</t>
  </si>
  <si>
    <t xml:space="preserve"> 27/83</t>
  </si>
  <si>
    <t xml:space="preserve"> 01376053 SOIL MECHANICS</t>
  </si>
  <si>
    <t>ดร.ช่อธรรม ศรีนิล</t>
  </si>
  <si>
    <t xml:space="preserve"> 01536401 INTRODUCTION TO TECHNOLOGICAL ENTREPRENEURSHIP</t>
  </si>
  <si>
    <t xml:space="preserve"> 01326231 MECHANICS OF MATERIALS 1</t>
  </si>
  <si>
    <t xml:space="preserve"> 01326301 REINFORCED CONCRETE DESIGN</t>
  </si>
  <si>
    <t>ผศ.ดร.ณัฎฐ์ดนัย สินสมุทรผดุง,ผศ.ดร.ภาณุมาศ ไทรงาม</t>
  </si>
  <si>
    <t xml:space="preserve"> 01006803 ENGINEERING MECHANICS</t>
  </si>
  <si>
    <t xml:space="preserve"> 45/57</t>
  </si>
  <si>
    <t xml:space="preserve"> 12/57</t>
  </si>
  <si>
    <t xml:space="preserve"> 01276209 DISCRETE MATHEMATICS</t>
  </si>
  <si>
    <t xml:space="preserve"> 01006731 ENGINEERING STATISTICS</t>
  </si>
  <si>
    <t xml:space="preserve"> 01366631 PROCESS SAFETY AND WASTE MANAGEMENT</t>
  </si>
  <si>
    <t>ศ.ดร.อัญชลีพร  วาริทสวัสดิ์ หล่อทองคำ,ผศ.ดร.ธัชนันต์ สมานมูลย์</t>
  </si>
  <si>
    <t xml:space="preserve"> 01276121 COMPUTER PROGRAMMING</t>
  </si>
  <si>
    <t xml:space="preserve"> 01516122 RENEWABLE AND SUSTAINABLE ENERGY</t>
  </si>
  <si>
    <t>ผศ.ดร.เมธาวี นุกูลอุดมพานิชย์</t>
  </si>
  <si>
    <t xml:space="preserve"> 01096012 STRENGTH OF MATERIALS</t>
  </si>
  <si>
    <t>ผศ.ดร.อัฏฐวิทย์  สุจริตพงศ์,ผศ.ดร.อำพน จรัสจรุงเกียรติ</t>
  </si>
  <si>
    <t xml:space="preserve"> 70</t>
  </si>
  <si>
    <t xml:space="preserve"> 42/70</t>
  </si>
  <si>
    <t xml:space="preserve"> 01066657 FACTORY AUTOMATION DESIGN</t>
  </si>
  <si>
    <t>รศ.ไสว    พงศ์สวัสดิ์</t>
  </si>
  <si>
    <t xml:space="preserve"> 28/70</t>
  </si>
  <si>
    <t xml:space="preserve"> 01068003 ELECTRICAL MEASUREMENT AND INSTRUMENTS</t>
  </si>
  <si>
    <t>รศ.ดร.วิทยา  ทิพย์สุวรรณพร</t>
  </si>
  <si>
    <t xml:space="preserve"> 01156222 RAIL SIGNALING AND CONTROL</t>
  </si>
  <si>
    <t>อ.พิเศษ,ดร.ภานุกร กรุสวนสมบัติ</t>
  </si>
  <si>
    <t xml:space="preserve"> 01096090 REINFORCED CONCRETE DESIGN</t>
  </si>
  <si>
    <t xml:space="preserve"> 79</t>
  </si>
  <si>
    <t>ผศ.ดร.อาทิตย์  เพชรศศิธร,ผศ.ดร.ณัฎฐ์ดนัย สินสมุทรผดุง</t>
  </si>
  <si>
    <t xml:space="preserve"> 42/79</t>
  </si>
  <si>
    <t xml:space="preserve"> 37/79</t>
  </si>
  <si>
    <t xml:space="preserve"> 60/101</t>
  </si>
  <si>
    <t xml:space="preserve"> 41/101</t>
  </si>
  <si>
    <t xml:space="preserve"> 01216774 INDUSTRIAL WORK STUDY</t>
  </si>
  <si>
    <t>ผศ.ดร.กิตติวัฒน์   สิริเกษมสุข</t>
  </si>
  <si>
    <t xml:space="preserve"> 01376022 REINFORCED CONCRETE DESIGN</t>
  </si>
  <si>
    <t>ผศ.ดร.อาทิตย์  เพชรศศิธร,ผศ.ดร.ภาณุมาศ ไทรงาม</t>
  </si>
  <si>
    <t>ID #</t>
  </si>
  <si>
    <t>ภาค</t>
  </si>
  <si>
    <t>นาย/นาง/นางสาว</t>
  </si>
  <si>
    <t>ชื่อ</t>
  </si>
  <si>
    <t>สกุล</t>
  </si>
  <si>
    <t>01366121 APPLICATIONS OF NUMERICAL METHODS</t>
  </si>
  <si>
    <t>อาคาร 12 ชั้น</t>
  </si>
  <si>
    <t>E12-107</t>
  </si>
  <si>
    <t>นางสาว</t>
  </si>
  <si>
    <t>เบญจรัตน์</t>
  </si>
  <si>
    <t>นุชนาฏ์</t>
  </si>
  <si>
    <t>01226003 MATHEMATICS FOR CHEMICAL ENGINEERING 2</t>
  </si>
  <si>
    <t>E12-202</t>
  </si>
  <si>
    <t>นางสา</t>
  </si>
  <si>
    <t>ฐาปนี</t>
  </si>
  <si>
    <t>ศุภกิจวัฒนา</t>
  </si>
  <si>
    <t>90595003 ENGLISH FOR ACADEMIC PURPOSES</t>
  </si>
  <si>
    <t>E12-703</t>
  </si>
  <si>
    <t>ชมพูนุช</t>
  </si>
  <si>
    <t>ดวงดีวงศ์</t>
  </si>
  <si>
    <t>14026420 INDUSTRIAL LAWS</t>
  </si>
  <si>
    <t>เครื่องกล</t>
  </si>
  <si>
    <t>ME-401</t>
  </si>
  <si>
    <t>01416614 ADVANCED COMPUTER PROGRAMMING FOR RAI</t>
  </si>
  <si>
    <t>HM</t>
  </si>
  <si>
    <t>HM-303</t>
  </si>
  <si>
    <t>เมธินี</t>
  </si>
  <si>
    <t>สงไทย</t>
  </si>
  <si>
    <t>01306035 PROBABILITY AND STATISTICS FOR ENGINEERING</t>
  </si>
  <si>
    <t>E12-109</t>
  </si>
  <si>
    <t>01336024 ELECTRIC CIRCUIT ANALYSIS OF BIOMEDICAL ENGINEER</t>
  </si>
  <si>
    <t>01006024 GENERAL CHEMISTRY</t>
  </si>
  <si>
    <t>E12-407</t>
  </si>
  <si>
    <t>E12-503</t>
  </si>
  <si>
    <t>พิมพลอย</t>
  </si>
  <si>
    <t>ประเสริฐวสุ</t>
  </si>
  <si>
    <t>01046720 STATISTICS AND DATA ANALYSIS FOR ENGINEERS</t>
  </si>
  <si>
    <t>นาย</t>
  </si>
  <si>
    <t>อานนท์พร</t>
  </si>
  <si>
    <t>สุวรรณพลาย</t>
  </si>
  <si>
    <t>01386407 FUNDAMENTALS OF PRECISION AGRICULTURE</t>
  </si>
  <si>
    <t>01306020 ELECTRIC CIRCUITS</t>
  </si>
  <si>
    <t>01006020 GENERAL PHYSICS 1</t>
  </si>
  <si>
    <t>E12-401</t>
  </si>
  <si>
    <t>E12-402</t>
  </si>
  <si>
    <t>E12-403</t>
  </si>
  <si>
    <t>05366035 PHYSICS AND TECHNOLOGY OF SEMICONDUCTOR DEVICES</t>
  </si>
  <si>
    <t>E12-507</t>
  </si>
  <si>
    <t>01116208 MEASUREMENT AND INSTRUMENTATION IN FOOD INDUSTRY</t>
  </si>
  <si>
    <t>E12-502</t>
  </si>
  <si>
    <t>E12-1002</t>
  </si>
  <si>
    <t>จันทรา</t>
  </si>
  <si>
    <t>ชูอำไพ</t>
  </si>
  <si>
    <t>ชลธิชา</t>
  </si>
  <si>
    <t>นาคชูแก้ว</t>
  </si>
  <si>
    <t>01006710 INTRODUCTION TO CALCULUS</t>
  </si>
  <si>
    <t>ผศ.ดร.พุทธา  สักกะพลางกูร</t>
  </si>
  <si>
    <t>HM-403</t>
  </si>
  <si>
    <t>01336006 MEASUREMENT AND INSTRUMENTATION FOR BIOMEDICAL ENGINEER</t>
  </si>
  <si>
    <t>HM-502</t>
  </si>
  <si>
    <t>01016608 DIGITAL CIRCUIT AND LOGIC DESIGN</t>
  </si>
  <si>
    <t>นาง</t>
  </si>
  <si>
    <t>ประเสริฐพร</t>
  </si>
  <si>
    <t>ผลโพธิ์</t>
  </si>
  <si>
    <t>E12-404</t>
  </si>
  <si>
    <t>E12-406</t>
  </si>
  <si>
    <t>01526103 OPTIMIZATION METHODS</t>
  </si>
  <si>
    <t>HM-601</t>
  </si>
  <si>
    <t>ณัฐพงศ์</t>
  </si>
  <si>
    <t>มุงอินทร์</t>
  </si>
  <si>
    <t>01526301 ETHICS AND LAW FOR FINANCIAL ENGINEERS</t>
  </si>
  <si>
    <t>HM-302</t>
  </si>
  <si>
    <t>01276206 PROBABILITY AND RANDOM VARIABLES</t>
  </si>
  <si>
    <t>HM-301</t>
  </si>
  <si>
    <t>กันต์ธิตา</t>
  </si>
  <si>
    <t>ปางวิสุทธิวงศ์</t>
  </si>
  <si>
    <t>01416316 COMPUTER PROGRAMMING FOR RAI</t>
  </si>
  <si>
    <t>01276241 DATABASE SYSTEMS</t>
  </si>
  <si>
    <t>อรทัย</t>
  </si>
  <si>
    <t>พุ่มย้อย</t>
  </si>
  <si>
    <t>01416801 MATHEMATICS OF DATA SCIENCE AND DATA ANALYTIC</t>
  </si>
  <si>
    <t>01416312 ELECTRIC CIRCUIT AND ELECTRONICS</t>
  </si>
  <si>
    <t>นงนุท</t>
  </si>
  <si>
    <t>รอดจินดา</t>
  </si>
  <si>
    <t>E12-501</t>
  </si>
  <si>
    <t>01286326 THEORY OF COMPUTATION</t>
  </si>
  <si>
    <t>HM-306</t>
  </si>
  <si>
    <t>01006723 GENERAL PHYSICS 1</t>
  </si>
  <si>
    <t>รศ.ดร.นวพันธ์  ขยันกิจ</t>
  </si>
  <si>
    <t>HM-404</t>
  </si>
  <si>
    <t>01006702 PHYSICS 1</t>
  </si>
  <si>
    <t>HM-501</t>
  </si>
  <si>
    <t>01526407 BIG DATA ANALYTICS</t>
  </si>
  <si>
    <t>จิราภรณ์</t>
  </si>
  <si>
    <t>นอบน้อม</t>
  </si>
  <si>
    <t>ME-214</t>
  </si>
  <si>
    <t>นวรัตน์</t>
  </si>
  <si>
    <t>วุฒิอุดม</t>
  </si>
  <si>
    <t>ME-303</t>
  </si>
  <si>
    <t>บงกช</t>
  </si>
  <si>
    <t>ทองทา</t>
  </si>
  <si>
    <t>01046700 ENGINEERING MATHEMATICS 3</t>
  </si>
  <si>
    <t>ME-312</t>
  </si>
  <si>
    <t>01006030 CALCULUS 1</t>
  </si>
  <si>
    <t>01066453 PROCESS INSTRUMENTATION</t>
  </si>
  <si>
    <t>01006012 COMPUTER PROGRAMMING</t>
  </si>
  <si>
    <t>E12-602</t>
  </si>
  <si>
    <t>สิทธา</t>
  </si>
  <si>
    <t>แซ่โค้ว</t>
  </si>
  <si>
    <t>01286222 DATA STRUCTURES AND ALGORITHMS</t>
  </si>
  <si>
    <t>HM-305</t>
  </si>
  <si>
    <t>E12-505</t>
  </si>
  <si>
    <t>อารีรัตน์</t>
  </si>
  <si>
    <t>บุตุธรรม</t>
  </si>
  <si>
    <t>E12-506</t>
  </si>
  <si>
    <t>ดิเรกฤทธิ์</t>
  </si>
  <si>
    <t>จันทรวงษ์</t>
  </si>
  <si>
    <t>E12-201</t>
  </si>
  <si>
    <t>01536502 PRODUCTION AND OPERATIONS MANAGEMENT</t>
  </si>
  <si>
    <t>HM-405</t>
  </si>
  <si>
    <t>อัชรี</t>
  </si>
  <si>
    <t>เป้าวิสิทธิ์</t>
  </si>
  <si>
    <t>01106109 THERMODYNAMICS AND THERMAL APPLICATIONS</t>
  </si>
  <si>
    <t>01066063 NUMERICAL COMPUTATION</t>
  </si>
  <si>
    <t>01156231 THERMODYNAMICS</t>
  </si>
  <si>
    <t>ME-402</t>
  </si>
  <si>
    <t>01156222 RAIL SIGNALING AND CONTROL</t>
  </si>
  <si>
    <t>01096090 REINFORCED CONCRETE DESIGN</t>
  </si>
  <si>
    <t>01096035 STRUCTURAL ANALYSIS</t>
  </si>
  <si>
    <t>พิมพวดี</t>
  </si>
  <si>
    <t>พลแก้ง</t>
  </si>
  <si>
    <t>01216775 OPERATIONS RESEARCH</t>
  </si>
  <si>
    <t>กฤษณ์</t>
  </si>
  <si>
    <t>01066656 PROGRAMMABLE AUTOMATION CONTROLLERS AND THEIR APPLICATIONS</t>
  </si>
  <si>
    <t>ME-408</t>
  </si>
  <si>
    <t>ธราธิป</t>
  </si>
  <si>
    <t>นวมยากูล</t>
  </si>
  <si>
    <t>01066051 ELECTROMAGNETIC FIELDS</t>
  </si>
  <si>
    <t>รศ.ดร.มนตรี  ทองคำ</t>
  </si>
  <si>
    <t>E12-508</t>
  </si>
  <si>
    <t>01066066 ENGINEERING ELECTRONICS</t>
  </si>
  <si>
    <t>ME-310</t>
  </si>
  <si>
    <t>01116209 CONTROL AND AUTOMATION</t>
  </si>
  <si>
    <t>01216774 INDUSTRIAL WORK STUDY</t>
  </si>
  <si>
    <t>อมต</t>
  </si>
  <si>
    <t>หลวงพล</t>
  </si>
  <si>
    <t>ME-212</t>
  </si>
  <si>
    <t>E12-504</t>
  </si>
  <si>
    <t>กนกทิพย์</t>
  </si>
  <si>
    <t>มิตะถา</t>
  </si>
  <si>
    <t>01066064 ELECTRIC CIRCUIT</t>
  </si>
  <si>
    <t>01026306 ILLUMINATION ENGINEERING</t>
  </si>
  <si>
    <t>ณัฐวัตร</t>
  </si>
  <si>
    <t>จิตรภักดี</t>
  </si>
  <si>
    <t>01216764 MANUFACTURING PROCESSES</t>
  </si>
  <si>
    <t>อวยพร</t>
  </si>
  <si>
    <t>นิ่งน้อย</t>
  </si>
  <si>
    <t>05366031 THERMAL AND STATISTICS PHYSICS</t>
  </si>
  <si>
    <t>E12-603</t>
  </si>
  <si>
    <t>01416309 ENGINEERING 3D DRAWING</t>
  </si>
  <si>
    <t>E12-702</t>
  </si>
  <si>
    <t>E12-801</t>
  </si>
  <si>
    <t>พิมใจ</t>
  </si>
  <si>
    <t>ภู่ชนะกิจ</t>
  </si>
  <si>
    <t>ทุกชั้นปี</t>
  </si>
  <si>
    <t>ME-410</t>
  </si>
  <si>
    <t>สุกานต์ภิรมย์</t>
  </si>
  <si>
    <t>ศรีวงษ์</t>
  </si>
  <si>
    <t>01226011 PRINCIPLES AND CALCULATIONS IN CHEMICAL ENGINEERING</t>
  </si>
  <si>
    <t>E12-1003</t>
  </si>
  <si>
    <t>01376505 CONSTRUCTION ENGINEERING AND MANAGEMENT</t>
  </si>
  <si>
    <t>พิสันดิ์</t>
  </si>
  <si>
    <t>ผศ.คณัฐ  ตังติสานนท์</t>
  </si>
  <si>
    <t>01156214 HEAT TRANSFER</t>
  </si>
  <si>
    <t>01376501 SOIL MECHANICS AND FOUNDATION ENGINEERING</t>
  </si>
  <si>
    <t>ME-210</t>
  </si>
  <si>
    <t>วทัญญู</t>
  </si>
  <si>
    <t>ไพโรจน์</t>
  </si>
  <si>
    <t>วาสนา</t>
  </si>
  <si>
    <t>ม่วงโพธิ์</t>
  </si>
  <si>
    <t>01006032 ELEMENTARY DIFFERENTIAL EQUATIONS AND LINEAR ALGEBRA</t>
  </si>
  <si>
    <t>จุลวิชช์</t>
  </si>
  <si>
    <t>มาฟัก</t>
  </si>
  <si>
    <t>01346004 COMPUTER PROGRAMMING</t>
  </si>
  <si>
    <t>01216501 NUMERICAL METHODS FOR ENGINEERING</t>
  </si>
  <si>
    <t>เจตน์จำนงค์</t>
  </si>
  <si>
    <t>เกษประดิษฐ์</t>
  </si>
  <si>
    <t>01068001 THERMO-FLUIDS</t>
  </si>
  <si>
    <t>01226013 THERMODYNAMICS</t>
  </si>
  <si>
    <t>หฤษฎ์</t>
  </si>
  <si>
    <t>สิริโภคากร</t>
  </si>
  <si>
    <t>01096335 FUNDAMENTALS OF GEOLOGY AND SOIL MECHANICS</t>
  </si>
  <si>
    <t>ทัศนีย์</t>
  </si>
  <si>
    <t>แสงแผ้ว</t>
  </si>
  <si>
    <t>01306011 DIFFERENTIAL EQUATIONS FOR ENGINEERS</t>
  </si>
  <si>
    <t>ผศ.ดร.นภศูล วงษ์วานิช</t>
  </si>
  <si>
    <t>ณัฐนันท์</t>
  </si>
  <si>
    <t>วันลักษณ์</t>
  </si>
  <si>
    <t>01416306 SAFETY AND STANDARDIZATION IN RAI</t>
  </si>
  <si>
    <t>01096020 SURVEYING</t>
  </si>
  <si>
    <t>E12-601</t>
  </si>
  <si>
    <t>01016471 NETWORK PROGRAMMING</t>
  </si>
  <si>
    <t>มณีรัตน์</t>
  </si>
  <si>
    <t>อนุพันธ์สืบสาย</t>
  </si>
  <si>
    <t>ณรงค์ศักดิ์</t>
  </si>
  <si>
    <t>มโนสิทธิชัย</t>
  </si>
  <si>
    <t>13016390 EMBEDDED SYSTEM SOFTWARE</t>
  </si>
  <si>
    <t>ครุฑหุ่น</t>
  </si>
  <si>
    <t>01286334 SOFTWARE DESIGN AND ARCHITECTURE</t>
  </si>
  <si>
    <t>กมลวรรณ</t>
  </si>
  <si>
    <t>ถาวร</t>
  </si>
  <si>
    <t>ณัฐพันธ์</t>
  </si>
  <si>
    <t>บุญเสนอ</t>
  </si>
  <si>
    <t>01076032 ELEMENTARY DIFFERENTIAL EQUATIONS AND LINEAR ALGEBRA</t>
  </si>
  <si>
    <t>นิตยา</t>
  </si>
  <si>
    <t>นากสุก</t>
  </si>
  <si>
    <t>ผศ.บัณฑิต  พัสยา</t>
  </si>
  <si>
    <t>01376510 SELECTED TOPICS IN CONSTRUCTION ENGINEERING</t>
  </si>
  <si>
    <t>01096050 CIVIL ENGINEERING MATERIALS AND TESTING</t>
  </si>
  <si>
    <t>เกื้อกูล</t>
  </si>
  <si>
    <t>ฤกษ์วัฒนากูล</t>
  </si>
  <si>
    <t>01416301 DIFFERENTIAL EQUATIONS AND MATRIX ALGEBRA</t>
  </si>
  <si>
    <t>E12-606</t>
  </si>
  <si>
    <t>นครศักดิ์</t>
  </si>
  <si>
    <t>แสงศรี</t>
  </si>
  <si>
    <t>01096164 HYDROLOGY AND CLIMATE CHANGE FOR SUSTAINABILITY</t>
  </si>
  <si>
    <t>สุภารัตน์</t>
  </si>
  <si>
    <t>E12-607</t>
  </si>
  <si>
    <t>ณัฐพล</t>
  </si>
  <si>
    <t>มฤคทัต</t>
  </si>
  <si>
    <t>01156237 MANUFACTURING PROCESSES</t>
  </si>
  <si>
    <t>01006804 ENGINEERING MATERIALS</t>
  </si>
  <si>
    <t>01236256 MICROCONTROLLER AND EMBEDDED SYSTEMS</t>
  </si>
  <si>
    <t>E12-802</t>
  </si>
  <si>
    <t>01326301 REINFORCED CONCRETE DESIGN</t>
  </si>
  <si>
    <t>พัชรา</t>
  </si>
  <si>
    <t>ชัยลิขิตเจริญ</t>
  </si>
  <si>
    <t>01216778 TOOLS ENGINEERING &amp; PRESS DIE DESIGN</t>
  </si>
  <si>
    <t>มนิตย์</t>
  </si>
  <si>
    <t>บุบผาชาติ</t>
  </si>
  <si>
    <t>01286342 ARTIFICIAL INTELLIGENCE</t>
  </si>
  <si>
    <t>ธีรเดช</t>
  </si>
  <si>
    <t>คำวิไล</t>
  </si>
  <si>
    <t>01006519 INTRODUCTION TO ENVIRONMENTAL PRINCIPLES</t>
  </si>
  <si>
    <t>ณัฐชยา</t>
  </si>
  <si>
    <t>สวัสดีผล</t>
  </si>
  <si>
    <t>E12-605</t>
  </si>
  <si>
    <t>ธราเทพ</t>
  </si>
  <si>
    <t>01156211 MACHINE DESIGN</t>
  </si>
  <si>
    <t>01096012 STRENGTH OF MATERIALS</t>
  </si>
  <si>
    <t>สุธัญญา</t>
  </si>
  <si>
    <t>สิงหนุวัฒนะ</t>
  </si>
  <si>
    <t>01346000 ENGINEERING MATHEMATICS 1</t>
  </si>
  <si>
    <t>วิโรจน์</t>
  </si>
  <si>
    <t>วุฒิ</t>
  </si>
  <si>
    <t>01156233 MECHANICS OF MATERIALS</t>
  </si>
  <si>
    <t>เอนก</t>
  </si>
  <si>
    <t>สร้อยทรัพย์</t>
  </si>
  <si>
    <t>01066555 MECHANICS OF MECHINERY</t>
  </si>
  <si>
    <t>บุญนำ</t>
  </si>
  <si>
    <t>01066452 PROGRAMMABLE LOGIC CONTROL SYSTEMS</t>
  </si>
  <si>
    <t>อำนาจ</t>
  </si>
  <si>
    <t>คูตะคุ</t>
  </si>
  <si>
    <t>วราภรณ์</t>
  </si>
  <si>
    <t>มาไพศาลทรัพย์</t>
  </si>
  <si>
    <t>05366023 ELECTRONIC CIRCUITS</t>
  </si>
  <si>
    <t>สุวัลณา</t>
  </si>
  <si>
    <t>คูหากาญจน์</t>
  </si>
  <si>
    <t>01016263 DATA COMMUNICATIONS AND NETWORKING</t>
  </si>
  <si>
    <t>สถิต</t>
  </si>
  <si>
    <t>01156210 COMPUTER AIDED MECHANICAL DESIGN</t>
  </si>
  <si>
    <t>สุวรรณา</t>
  </si>
  <si>
    <t>ยิ้มย่อง</t>
  </si>
  <si>
    <t>01356323 AUTOMATION SYSTEMS</t>
  </si>
  <si>
    <t>01376020 SURVEYING</t>
  </si>
  <si>
    <t>ดร.พิมพ์ขวัญ  หาญนันทอนันต์</t>
  </si>
  <si>
    <t>รุ่งนภา</t>
  </si>
  <si>
    <t>อินทร์มีศรี</t>
  </si>
  <si>
    <t>กำธร</t>
  </si>
  <si>
    <t>สุขพิมาย</t>
  </si>
  <si>
    <t>01068008 PROGRAMMABLE LOGIC CONTROL SYSTEM</t>
  </si>
  <si>
    <t>สิทธิชัย</t>
  </si>
  <si>
    <t>บุญกิจ</t>
  </si>
  <si>
    <t>E12-701</t>
  </si>
  <si>
    <t>E12-803</t>
  </si>
  <si>
    <t>ชาคริต</t>
  </si>
  <si>
    <t>เทียนทอง</t>
  </si>
  <si>
    <t>ทนงศักดิ์</t>
  </si>
  <si>
    <t>ใจชื่นแสน</t>
  </si>
  <si>
    <t>HM-602</t>
  </si>
  <si>
    <t>สุชาดา</t>
  </si>
  <si>
    <t>แดงอินทวัฒน์</t>
  </si>
  <si>
    <t>01216776 ENGINEERING ECONOMY</t>
  </si>
  <si>
    <t>ยุวรี</t>
  </si>
  <si>
    <t>ดีมิตร</t>
  </si>
  <si>
    <t>01076627 ICT SECURITY ARCHITECTURE AND MANAGEMENT</t>
  </si>
  <si>
    <t>อัยยรัช</t>
  </si>
  <si>
    <t>ยิ้มพงษ์</t>
  </si>
  <si>
    <t>E12-804</t>
  </si>
  <si>
    <t>จามร</t>
  </si>
  <si>
    <t>จันทร์ซุย</t>
  </si>
  <si>
    <t>ชยนนท์</t>
  </si>
  <si>
    <t>คูหาสวรรค์</t>
  </si>
  <si>
    <t>01116202 ENGINEERING STATISTIC AND DATA ANALYSIS</t>
  </si>
  <si>
    <t>นิภาพร</t>
  </si>
  <si>
    <t>เจริญผ่อง</t>
  </si>
  <si>
    <t>ทรรศวรรณ</t>
  </si>
  <si>
    <t>จงทอง</t>
  </si>
  <si>
    <t>01236254 CIRCUITS AND ELECTRONICS</t>
  </si>
  <si>
    <t>เบญจมาภรณ์</t>
  </si>
  <si>
    <t>จันทร์แสงสุก</t>
  </si>
  <si>
    <t>ณัฐธยาน์</t>
  </si>
  <si>
    <t>แป้นประสิทธิ์</t>
  </si>
  <si>
    <t>01006003 ENGINEERING MATHEMATICS 3</t>
  </si>
  <si>
    <t>ขวัญชีวา</t>
  </si>
  <si>
    <t>ต๊ะยามัน</t>
  </si>
  <si>
    <t>01116213 FOOD PROCESSING</t>
  </si>
  <si>
    <t>E12-805</t>
  </si>
  <si>
    <t>ใสใจ</t>
  </si>
  <si>
    <t>เชี่ยวประกอบกิจ</t>
  </si>
  <si>
    <t>กาญจนาพร</t>
  </si>
  <si>
    <t>ชัยณรงค์</t>
  </si>
  <si>
    <t>จิรภา</t>
  </si>
  <si>
    <t>โคมเดือน</t>
  </si>
  <si>
    <t>01536301 PRINCIPLES OF ACCOUNTING</t>
  </si>
  <si>
    <t>จุฑาภรณ์</t>
  </si>
  <si>
    <t>นิลาทวงค์</t>
  </si>
  <si>
    <t>เมธาวี</t>
  </si>
  <si>
    <t>รัตนปราโมทย์</t>
  </si>
  <si>
    <t>01346007 DATA COMMUNICATIONS AND NETWORKING</t>
  </si>
  <si>
    <t>E12-101</t>
  </si>
  <si>
    <t>ผศ.เกียรติณรงค์  ทองประเสริฐ</t>
  </si>
  <si>
    <t>นุชรอด</t>
  </si>
  <si>
    <t>01236250 ELECTROMAGNETIC FIELDS</t>
  </si>
  <si>
    <t>E12-903</t>
  </si>
  <si>
    <t>บุญยืน</t>
  </si>
  <si>
    <t>กลัดแขก</t>
  </si>
  <si>
    <t>01226091 MEMBRANE TECHNOLOGY</t>
  </si>
  <si>
    <t>พศิกา</t>
  </si>
  <si>
    <t>แก้วผอม</t>
  </si>
  <si>
    <t>01346010 MICROWAVE TECHNOLOGY AND TRANSMISSION</t>
  </si>
  <si>
    <t>01006801 INTRODUCTION TO ENGINEERING PROGRAMMING</t>
  </si>
  <si>
    <t>สัมพันธ์</t>
  </si>
  <si>
    <t>สังข์ทอง</t>
  </si>
  <si>
    <t>01026206 ELECTROMAGNETIC FIELDS</t>
  </si>
  <si>
    <t>01216777 MAINTENANCE ENGINEERING</t>
  </si>
  <si>
    <t>E12-806</t>
  </si>
  <si>
    <t>01068020 NON-DESTRUCTIVE TESTING FOR MAINTENANCE</t>
  </si>
  <si>
    <t>01376022 REINFORCED CONCRETE DESIGN</t>
  </si>
  <si>
    <t>จันทรารัตน์</t>
  </si>
  <si>
    <t>ศรีพุ่มพวง</t>
  </si>
  <si>
    <t>สิริทินี</t>
  </si>
  <si>
    <t>กิ่งช้าง</t>
  </si>
  <si>
    <t>อาทิสุดา</t>
  </si>
  <si>
    <t>ชาญวิกรณ์</t>
  </si>
  <si>
    <t>ชนัญชิดา</t>
  </si>
  <si>
    <t>01526106 COMPUTER NETWORKING AND THE INTERNET</t>
  </si>
  <si>
    <t>01306212 PROGRAMMABLE LOGIC AND SEQUENCES CONTROL (PLC)</t>
  </si>
  <si>
    <t>E12-901</t>
  </si>
  <si>
    <t>พงษ์พัฒน์</t>
  </si>
  <si>
    <t>เนือกขุนทด</t>
  </si>
  <si>
    <t>01006716 LINEAR ALGEBRA</t>
  </si>
  <si>
    <t>อัจฉราวดี</t>
  </si>
  <si>
    <t>ยอดดำเนิน</t>
  </si>
  <si>
    <t>HM-503</t>
  </si>
  <si>
    <t>อัจจิมา</t>
  </si>
  <si>
    <t>คงศักดิ์ไพศาล</t>
  </si>
  <si>
    <t>01076001 INTRODUCTION TO COMPUTER ENGINEERING</t>
  </si>
  <si>
    <t>มนทิรา</t>
  </si>
  <si>
    <t>เสกสรร</t>
  </si>
  <si>
    <t>ขาวปลอด</t>
  </si>
  <si>
    <t>ธีรนันท์</t>
  </si>
  <si>
    <t>01226021 CHEMICAL ENGINEERING KINETICS AND REACTOR DESIGN</t>
  </si>
  <si>
    <t>01416319 MANUFACTURING PROCESS</t>
  </si>
  <si>
    <t>ชยันต์</t>
  </si>
  <si>
    <t>สอนบุญเกิด</t>
  </si>
  <si>
    <t>01006813 INTRODUCTION TO PROGRAMMING</t>
  </si>
  <si>
    <t>01156221 RAIL TRACK ENGINEERING</t>
  </si>
  <si>
    <t>ภูเบศ</t>
  </si>
  <si>
    <t>อุทัยวัฒนานนท์</t>
  </si>
  <si>
    <t>01016354 OPTICAL COMMUNICATIONS</t>
  </si>
  <si>
    <t>ชูชาติ</t>
  </si>
  <si>
    <t>พูตระกูล</t>
  </si>
  <si>
    <t>01326333 STRUCTURAL ANALYSIS</t>
  </si>
  <si>
    <t>ไชยสงค์</t>
  </si>
  <si>
    <t>ณัฐพงษ์</t>
  </si>
  <si>
    <t>รอดเจียม</t>
  </si>
  <si>
    <t>มานะชัย</t>
  </si>
  <si>
    <t>เหลืองจารุธร</t>
  </si>
  <si>
    <t>รัชนี</t>
  </si>
  <si>
    <t>นาคทรงแก้ว</t>
  </si>
  <si>
    <t>สัญญา</t>
  </si>
  <si>
    <t>แสนบุตร</t>
  </si>
  <si>
    <t>วิธวินท์</t>
  </si>
  <si>
    <t>ห.เพียรเจริญ</t>
  </si>
  <si>
    <t>01006010 ENGINEERING MECHANICS</t>
  </si>
  <si>
    <t>01056312 NUMERICAL METHODS</t>
  </si>
  <si>
    <t>01068009 INDUSTRIAL ROBOTICS AND MACHINE VISION</t>
  </si>
  <si>
    <t>01006803 ENGINEERING MECHANICS</t>
  </si>
  <si>
    <t>01276121 COMPUTER PROGRAMMING</t>
  </si>
  <si>
    <t>HM-402</t>
  </si>
  <si>
    <t>จำนวน</t>
  </si>
  <si>
    <t>ให้ภาควิชา</t>
  </si>
  <si>
    <t xml:space="preserve">เจ้าหน้าที่ </t>
  </si>
  <si>
    <t>Recheck</t>
  </si>
  <si>
    <t>รศ.ดร.อมตะ  อนันต์พินิจวัฒนา</t>
  </si>
  <si>
    <t>ภ.อุตสาหการ</t>
  </si>
  <si>
    <t>ภ.คอมพิวเตอร์</t>
  </si>
  <si>
    <t>ภ.วัดคุม</t>
  </si>
  <si>
    <t>ผศ.ดร.วุฒิชัย  ชาติพัฒนานันท์</t>
  </si>
  <si>
    <t>ภ.โยธา</t>
  </si>
  <si>
    <t>ดร.พิมพ์ประไพ  ไทยเนียม,ดร.อนุวัฒน์ ตั้งธนวัฒน์สกุล</t>
  </si>
  <si>
    <t>SIIE</t>
  </si>
  <si>
    <t>รศ.ดร.วีระ  บุญจริง</t>
  </si>
  <si>
    <t>ผศ.ดร.นรินทร์  ธรรมารักษ์วัฒนะ</t>
  </si>
  <si>
    <t>ผศ.ดร.ศรัณย์  อินทโกสุม</t>
  </si>
  <si>
    <t>ภ.อิเล็ก</t>
  </si>
  <si>
    <t>วิชาบริหารธุรกิจ</t>
  </si>
  <si>
    <t>ดร.นริศรา  ทองบุญชู</t>
  </si>
  <si>
    <t>ภ.เกษตร</t>
  </si>
  <si>
    <t>ภ.ชีวการแพทย์</t>
  </si>
  <si>
    <t>ส่วนกลาง</t>
  </si>
  <si>
    <t>ผศ.ดร.ภัทรานิษฐ์  วงศ์พร้อมรัตน์</t>
  </si>
  <si>
    <t>ผศ.ดร.ตุลยา  ลิมปิติ</t>
  </si>
  <si>
    <t>ภ.โทร</t>
  </si>
  <si>
    <t>รศ.ดร.สกนธ์  คล่องบุญจิต</t>
  </si>
  <si>
    <t>ผศ.ดร.ณัฐกานต์  พุทธรักษ์</t>
  </si>
  <si>
    <t>ผศ.ดร.จินดา  ไชยช่วย</t>
  </si>
  <si>
    <t>ภ.ไฟฟ้า</t>
  </si>
  <si>
    <t>รศ.ดร.ถาวร  เบญจนราสุทธิ์</t>
  </si>
  <si>
    <t>ผศ.ดร.วิวัฒน์  เกยูรวงศ์</t>
  </si>
  <si>
    <t>ดร.สัณฐิติ  อยู่มาก</t>
  </si>
  <si>
    <t>จัด</t>
  </si>
  <si>
    <t>รศ.ดร.ธีรยศ  เวียงทอง</t>
  </si>
  <si>
    <t>ผศ.สองเมือง  นันทขว้าง</t>
  </si>
  <si>
    <t>ผศ.ชายชาญ  โพธิสาร</t>
  </si>
  <si>
    <t>ผศ.ดร.สิรภพ  ตู้ประกาย</t>
  </si>
  <si>
    <t>ผศ.ดร.สมเกียรติ  ฤกษ์วรัญญู</t>
  </si>
  <si>
    <t>ผศ.ดร.นิรุธ  จิรสุวรรณกุล</t>
  </si>
  <si>
    <t>ผศ.ดร.ณัฐวุฒิ  ชาวเมือง</t>
  </si>
  <si>
    <t>สถาพร</t>
  </si>
  <si>
    <t>พงษ์ประยูร</t>
  </si>
  <si>
    <t>ผศ.ศิริพันธ์  มุรธาธัญลักษณ์</t>
  </si>
  <si>
    <t>ผศ.ดร.ณัฐพร  ชื่นเจริญ</t>
  </si>
  <si>
    <t>ดร.ศรุชา  ยรรยง</t>
  </si>
  <si>
    <t>RAI</t>
  </si>
  <si>
    <t>ดร.วรุตม์  สูอำพัน</t>
  </si>
  <si>
    <t>ดร.ทศพร  สุรินทร์แก้ว</t>
  </si>
  <si>
    <t>ดร.พิชญานิน  มูลเมือง</t>
  </si>
  <si>
    <t>ผศ.ดร.ธัชนันต์  สมานมูลย์</t>
  </si>
  <si>
    <t>ดร.ศิรสิทธิ์  โล่ห์ชนะจิต</t>
  </si>
  <si>
    <t>ภ.เครื่องกล</t>
  </si>
  <si>
    <t>ดร.จุไรรัตน์  บุญคุณ</t>
  </si>
  <si>
    <t>สองปริญญา</t>
  </si>
  <si>
    <t>ดร.นัชนัยน์  รุ่งเหมือนฟ้า</t>
  </si>
  <si>
    <t>ผศ.ดร.วันพุทธ  แซ่ฉั่ว</t>
  </si>
  <si>
    <t>รศ.ดร.ดวงกมล  ณ ระนอง</t>
  </si>
  <si>
    <t>ผศ.ดร.อำพน  จรัสจรุงเกียรติ</t>
  </si>
  <si>
    <t>ผศ.ดร.วิศิษฎ์  หิรัญกิตติ</t>
  </si>
  <si>
    <t>ดร.กิตติภาส  วศินารมณ์</t>
  </si>
  <si>
    <t>ผศ.ดร.เชาวลิต  หามนตรี</t>
  </si>
  <si>
    <t>ดร.ทรงศักดิ์  สุธาสุประดิษฐ์</t>
  </si>
  <si>
    <t>ดร.กลวัชร  เฉลิมพงศ์</t>
  </si>
  <si>
    <t>รศ.ดร.ทวีพล  ซื่อสัตย์</t>
  </si>
  <si>
    <t>รศ.ดร.อรฉัตร  จิตต์โสภักตร์</t>
  </si>
  <si>
    <t>ผศ.มนต์ชัย  แช่มช้อย</t>
  </si>
  <si>
    <t>รศ.ดร.เฉลิมชาติ  มานพ</t>
  </si>
  <si>
    <t>ดร.เทอดศักดิ์  ลิ่วหาทอง</t>
  </si>
  <si>
    <t>อ.จิระศักดิ์  สิทธิกร</t>
  </si>
  <si>
    <t>ผศ.ดร.ชุติเมษฎ์  ศรีนิลทา</t>
  </si>
  <si>
    <t>ผศ.ดร.รัฐชัย  ชาวอุทัย</t>
  </si>
  <si>
    <t>ผศ.ดร.พิชญ  สุพรรณกูล</t>
  </si>
  <si>
    <t>รศ.ดร.ศักดิ์ชัย  ทิพย์จักษุรัตน์</t>
  </si>
  <si>
    <t>ดร.พิมพ์ประไพ  ไทยเนียม</t>
  </si>
  <si>
    <t>ผศ.ดร.กษม  ศรีรัศมี</t>
  </si>
  <si>
    <t>ศ.ปิติเขต  สู้รักษา</t>
  </si>
  <si>
    <t>ผศ.ดร.จิตราภรณ์  วงศางาม</t>
  </si>
  <si>
    <t>ดร.พิพัฒน์  สุขวัฒนา</t>
  </si>
  <si>
    <t>รศ.ดร.สุพันธุ์  ตั้งจิตกุศลมั่น</t>
  </si>
  <si>
    <t>ผศ.ดร.สุเมฆ  วิศยทักษิณ</t>
  </si>
  <si>
    <t>ดร.จิราพร  อ่อนมั่นคง</t>
  </si>
  <si>
    <t>รศ.ดร.เชาว์  ชมภูอินไหว</t>
  </si>
  <si>
    <t>ผศ.ดร.ภาสุ  พูนภักดี</t>
  </si>
  <si>
    <t>ดร.นัทธพงศ์  จึงธีรพานิช</t>
  </si>
  <si>
    <t>ศ.ดร.ชูวงค์  พงศ์เจริญพาณิชย์</t>
  </si>
  <si>
    <t>ผศ.ดร.เอกพจน์  ตันตราภิวัฒน์</t>
  </si>
  <si>
    <t>รศ.ดร.วิฑาดา  เจษฏารัตนชัย</t>
  </si>
  <si>
    <t>ผศ.ดร.สุธรรม  สัทธรรมสกุล</t>
  </si>
  <si>
    <t>ผศ.ดร.ณัฐวุฒิ  เรืองตระกูล</t>
  </si>
  <si>
    <t>ผศ.ดร.กฤษณ์  เสมอพิทักษ์</t>
  </si>
  <si>
    <t>ผศ.ดร.ปิยะนาถ  สมมณี</t>
  </si>
  <si>
    <t>ผศ.ดร.ชัยยันต์  เจตนาเสน</t>
  </si>
  <si>
    <t>ผศ.ดร.สุรัตน์  อารีรัตน์</t>
  </si>
  <si>
    <t>สองปริญญา อก.</t>
  </si>
  <si>
    <t>รศ.ดร.สรินพร  วิสิฐสัทธาพงศ์</t>
  </si>
  <si>
    <t>ผศ.ดร.ปกรณ์  วัฒนจตุรพร</t>
  </si>
  <si>
    <t>ผศ.ดร.ตรีสุคนธ์  ตรีบุพชาติสกุล</t>
  </si>
  <si>
    <t>ผศ.ดร.เปี่ยมภูมิ  สฤกพฤกษ์</t>
  </si>
  <si>
    <t>รศ.ดร.ทัตยา  ปุคคละนันทน์</t>
  </si>
  <si>
    <t>ผศ.ดร.ประสันต์  ชุ่มใจหาญ</t>
  </si>
  <si>
    <t>ผศ.ดร.ภรณ์เพ็ญ  ลภิรัตนากูล</t>
  </si>
  <si>
    <t>รศ.ดร.สมยศ  เกียรติวนิชวิไล</t>
  </si>
  <si>
    <t>ดร.คณัชญ์  อนุรักษ์ภราดร</t>
  </si>
  <si>
    <t>ผศ.ดร.ธนัญชัย  ตรีภาค</t>
  </si>
  <si>
    <t>อก.</t>
  </si>
  <si>
    <t>ผศ.ดร.อัฎฐวิทย์  สุจริตพงศ์</t>
  </si>
  <si>
    <t>ผศ.ดร.ภรณ์เพ็ญ  ลภิรัตนากูล (สองปริญญา)</t>
  </si>
  <si>
    <t>รศ.ดร.จารุวัตร  เจริญสุข</t>
  </si>
  <si>
    <t>ผศ.ดร.มธุรดา  จิโนรส</t>
  </si>
  <si>
    <t>ผศ.ดร.นรินทร์  อติวงศ์แสงทอง</t>
  </si>
  <si>
    <t>ผศ.ดร.วรชาติ  สุวรรณงาม</t>
  </si>
  <si>
    <t>ศ.ดร.สุรินทร์  คำฝอย</t>
  </si>
  <si>
    <t>รศ.ดร.วรรณดี  เพชรมณีล้ำค่า</t>
  </si>
  <si>
    <t>ผศ.ดร.กนกทิพย์  บุณยรัตกลิน</t>
  </si>
  <si>
    <t>ดร.สมภพ  ผลไม้</t>
  </si>
  <si>
    <t xml:space="preserve"> 17/17 (ยกเลิกสอบ)</t>
  </si>
  <si>
    <t>รศ.ดร.เกรียงศักดิ์  ไกรวัฒนวงศ์</t>
  </si>
  <si>
    <t>ดร.จิรภูมิ  บุตรโท</t>
  </si>
  <si>
    <t>ดร.พงษ์ศักดิ์  กีรติวินทกร</t>
  </si>
  <si>
    <t>ดร.สุวารี  ชาญกิจมั่นคง</t>
  </si>
  <si>
    <t>ผศ.ดร.อภินันท์  นัมคณิสรณ์</t>
  </si>
  <si>
    <t xml:space="preserve"> รวมกับกลุ่ม 44 </t>
  </si>
  <si>
    <t>ไม่จัด</t>
  </si>
  <si>
    <t>นายสัญชัย  ทองจันทรา</t>
  </si>
  <si>
    <t>ผศ.ดร.รณน  เจียรตระกูล</t>
  </si>
  <si>
    <t>ดร.กนกนุช  ทรงสุวรรณกิจ</t>
  </si>
  <si>
    <t>ศ.ดร.วิจิตร  กิณเรศ</t>
  </si>
  <si>
    <t>ผศ.ดร.ชิสาพัชร์  สุปัญญาโชติสกุล</t>
  </si>
  <si>
    <t>ผศ.ดร.เจษฎา  ชัยโฉม</t>
  </si>
  <si>
    <t>ผศ.ดร.พิเชฐ  ม่วงนวล</t>
  </si>
  <si>
    <t>ผศ.ดร.ยศศิริ  อาริยะกุล</t>
  </si>
  <si>
    <t>ผศ.ดร.พชรพล  ตัณฑวิรุฬห์</t>
  </si>
  <si>
    <t>ผศ.ดร.ประธาน  บุรณศิริ</t>
  </si>
  <si>
    <t>ดร.วิทยา  สุหฤทดำรง</t>
  </si>
  <si>
    <t>รศ.ดร.อภินัย  ฤกษ์รัตน์</t>
  </si>
  <si>
    <t>รศ.ดร.อาจินต์  น่วมสำราญ</t>
  </si>
  <si>
    <t>รศ.ดร.อรรถพล  เง่าพิทักษ์กุล</t>
  </si>
  <si>
    <t>ผศ.ดร.รัฐภูมิ  ปริชาตปรีชา</t>
  </si>
  <si>
    <t>รศ.จิรวัฒน์  ปานกลาง</t>
  </si>
  <si>
    <t>อ.พิศรุต  ภูมิรัตน</t>
  </si>
  <si>
    <t>ดร.ภานุกร  กรุสวนสมบัติ</t>
  </si>
  <si>
    <t>รศ.ดร.ยลพัชร์  อารีรบ</t>
  </si>
  <si>
    <t>รศ.ดร.จรสวรรณ  โกยวานิช</t>
  </si>
  <si>
    <t>ดร.เอกราช  บำรุงไทยชัยชาญ</t>
  </si>
  <si>
    <t>อ.ชัยทัต  มณีอินทร์</t>
  </si>
  <si>
    <t>ผศ.ดร.เจษฎา  สายใจ</t>
  </si>
  <si>
    <t>ดร.ช่อธรรม  ศรีนิล</t>
  </si>
  <si>
    <t>ดร.พุทธชาติ  ขันต้นธง</t>
  </si>
  <si>
    <t>ผศ.ดร.เมธาวี  นุกูลอุดมพานิชย์</t>
  </si>
  <si>
    <t>รศ.ไสว  พงศ์สวัสดิ์</t>
  </si>
  <si>
    <t>ผศ.ดร.กิตติวัฒน์  สิริเกษมสุข</t>
  </si>
  <si>
    <t>ป้ายชื่อแถว</t>
  </si>
  <si>
    <t xml:space="preserve">สรุปจำนวนห้องที่ใช้สอบ Midterm 1/67 </t>
  </si>
  <si>
    <t>วัน</t>
  </si>
  <si>
    <t>ME</t>
  </si>
  <si>
    <t>E12</t>
  </si>
  <si>
    <t>รวม (ห้อง)</t>
  </si>
  <si>
    <t>ผลรวมทั้งหมด</t>
  </si>
  <si>
    <t/>
  </si>
  <si>
    <t>วิจิตรสวัสดิ์</t>
  </si>
  <si>
    <t>สุขสวัสดิ์ ณ อยุธยา</t>
  </si>
  <si>
    <t>นรินทร์</t>
  </si>
  <si>
    <t>ธรรมารักษ์วัฒนะ</t>
  </si>
  <si>
    <t xml:space="preserve">ชนินทร์ </t>
  </si>
  <si>
    <t>บุญลักษณานุสรณ์</t>
  </si>
  <si>
    <t>วรพงศ์</t>
  </si>
  <si>
    <t>ตั้งศรีรัตน์</t>
  </si>
  <si>
    <t>66016065 นายพรภวิษย์ จิตต์กำแหง</t>
  </si>
  <si>
    <t>นภศูล</t>
  </si>
  <si>
    <t>วงษ์วานิช</t>
  </si>
  <si>
    <t>ดอน</t>
  </si>
  <si>
    <t>อิศรากร</t>
  </si>
  <si>
    <t>เสมอพิทักษ์</t>
  </si>
  <si>
    <t>ทัตยา</t>
  </si>
  <si>
    <t>ปุคคละนันทน์</t>
  </si>
  <si>
    <t>เทพจิตร์</t>
  </si>
  <si>
    <t>เชยโภคา</t>
  </si>
  <si>
    <t>สักรียา</t>
  </si>
  <si>
    <t>ชิตวงศ์</t>
  </si>
  <si>
    <t>เบญจนราสุทธิ์</t>
  </si>
  <si>
    <t>อาจินต์</t>
  </si>
  <si>
    <t>น่วมสำราญ</t>
  </si>
  <si>
    <t>พิทยา</t>
  </si>
  <si>
    <t>ปานนิล</t>
  </si>
  <si>
    <t>สองเมือง</t>
  </si>
  <si>
    <t>นันทขว้าง</t>
  </si>
  <si>
    <t>นพดล</t>
  </si>
  <si>
    <t>ทวีพล</t>
  </si>
  <si>
    <t>ซื่อสัตย์</t>
  </si>
  <si>
    <t>67016099 นายสุทัสสะ มณีรัตน์</t>
  </si>
  <si>
    <t>อัครวรรษ</t>
  </si>
  <si>
    <t>เริงรื่น</t>
  </si>
  <si>
    <t>สุธรรม</t>
  </si>
  <si>
    <t>สัทธรรมสกุุล</t>
  </si>
  <si>
    <t>สังวาล</t>
  </si>
  <si>
    <t>บกสุวรรณ</t>
  </si>
  <si>
    <t>ทรงชัย</t>
  </si>
  <si>
    <t>วีระทวีมาศ</t>
  </si>
  <si>
    <t>สัทธรรมสกุล</t>
  </si>
  <si>
    <t>สิริชัย</t>
  </si>
  <si>
    <t>สาท</t>
  </si>
  <si>
    <t>คำมูล</t>
  </si>
  <si>
    <t xml:space="preserve">พิชชา </t>
  </si>
  <si>
    <t>ประสิทธิ์มีบุญ</t>
  </si>
  <si>
    <t>ไสว</t>
  </si>
  <si>
    <t>พงศ์สวัสดิ์</t>
  </si>
  <si>
    <t>สุมิตร</t>
  </si>
  <si>
    <t>พนาอุดมทรัพย์</t>
  </si>
  <si>
    <t>พงษ์ชัย</t>
  </si>
  <si>
    <t>นิลาศ</t>
  </si>
  <si>
    <t>อภินัย</t>
  </si>
  <si>
    <t>ฤกษ์รัตน์</t>
  </si>
  <si>
    <t xml:space="preserve">นาย </t>
  </si>
  <si>
    <t>ธีรวัฒน์</t>
  </si>
  <si>
    <t>เทพมณี</t>
  </si>
  <si>
    <t>วิทยา</t>
  </si>
  <si>
    <t xml:space="preserve"> ทิพย์สุวรรณพร</t>
  </si>
  <si>
    <t>อัมพวัน</t>
  </si>
  <si>
    <t>จุลเสรีวงศ์</t>
  </si>
  <si>
    <t>ทิพย์สุวรรณพร</t>
  </si>
  <si>
    <t>หมายเหตุ (ใส่รหัสนักศึกษาพร้อมชื่อนามสกุล)</t>
  </si>
  <si>
    <t>พิมพ์ขวัญ</t>
  </si>
  <si>
    <t>หาญนันทอนันต์</t>
  </si>
  <si>
    <t>ตรีสุคนธ์</t>
  </si>
  <si>
    <t>ตรีบุพชาติสกุล</t>
  </si>
  <si>
    <t>01336023 BIOMEDICAL INSTRUMENTATION</t>
  </si>
  <si>
    <t>ปิณฑวิรุจน์</t>
  </si>
  <si>
    <t>HM-406</t>
  </si>
  <si>
    <t>กษม</t>
  </si>
  <si>
    <t>ศรีรัศมี</t>
  </si>
  <si>
    <t>จีรวรรณ</t>
  </si>
  <si>
    <t>ธนรักษ์</t>
  </si>
  <si>
    <t>May Phu</t>
  </si>
  <si>
    <t>Paing</t>
  </si>
  <si>
    <t>วิบูลย์</t>
  </si>
  <si>
    <t>ปิยวัฒนเมธา</t>
  </si>
  <si>
    <t>01336020 FUNDAMENTAL OF BIOMATERIALS</t>
  </si>
  <si>
    <t>HM-401</t>
  </si>
  <si>
    <t xml:space="preserve">Matthew Paul </t>
  </si>
  <si>
    <t>Gleeson</t>
  </si>
  <si>
    <t>01336102 BIOMEDICAL ELECTRONICS</t>
  </si>
  <si>
    <t xml:space="preserve">สุพันธุ์  </t>
  </si>
  <si>
    <t>ตั้งจิตกุศลมั่น</t>
  </si>
  <si>
    <t>01006740 BIOLOGY</t>
  </si>
  <si>
    <t xml:space="preserve">สรินพร </t>
  </si>
  <si>
    <t xml:space="preserve"> วิสิฐสัทธาพงศ์</t>
  </si>
  <si>
    <t>01336018 THERMODYNAMICS</t>
  </si>
  <si>
    <t>01336107 ELECTROMAGNETICS</t>
  </si>
  <si>
    <t>01006727 GENERAL CHEMISTRY</t>
  </si>
  <si>
    <t>01336211 FUNDAMENTAL OF BIOMEDICAL IMAGING</t>
  </si>
  <si>
    <t>01426030 HEAT TRANSFER</t>
  </si>
  <si>
    <t>01006719 PROBABILITY AND STATISTICS 1</t>
  </si>
  <si>
    <t>01006722 INTRODUCTION TO STOCHASTIC PROCESSES</t>
  </si>
  <si>
    <t>สันติพนธ์</t>
  </si>
  <si>
    <t>อนันต์วัฒนาพร</t>
  </si>
  <si>
    <t>01526410 BLOCKCHAIN AND CRYPTOCURRENCY TECHNOLOGIES</t>
  </si>
  <si>
    <t>สุภัสสร</t>
  </si>
  <si>
    <t>พรหมบุตร</t>
  </si>
  <si>
    <t>ณัฐหทัย</t>
  </si>
  <si>
    <t>วัชรินทร์ชลาลัย</t>
  </si>
  <si>
    <t>อัจฉริยา</t>
  </si>
  <si>
    <t>บุญเนตร</t>
  </si>
  <si>
    <t xml:space="preserve">ทศพร  </t>
  </si>
  <si>
    <t>สุรินทร์แก้ว</t>
  </si>
  <si>
    <t xml:space="preserve">พิชญานิน  </t>
  </si>
  <si>
    <t>มูลเมือง</t>
  </si>
  <si>
    <t>พลอยรุ้ง</t>
  </si>
  <si>
    <t>มินบำรุง</t>
  </si>
  <si>
    <t>01526102 DATA STRUCTURES AND ALGORITHMS</t>
  </si>
  <si>
    <t>ถาดนาค</t>
  </si>
  <si>
    <t>วิภาดา</t>
  </si>
  <si>
    <t>ทองพับ</t>
  </si>
  <si>
    <t>Mr.</t>
  </si>
  <si>
    <t xml:space="preserve">Lin Min Min </t>
  </si>
  <si>
    <t>Myint</t>
  </si>
  <si>
    <t>01426017 MECHANICAL VIBRATION</t>
  </si>
  <si>
    <t>Jamie Alexander</t>
  </si>
  <si>
    <t>Oreilly</t>
  </si>
  <si>
    <t>Ashan</t>
  </si>
  <si>
    <t>Eranga Kudabalage</t>
  </si>
  <si>
    <t>01426005 MECHANICS OF MATERIALS</t>
  </si>
  <si>
    <t>01416511 MOBILE ROBOTS</t>
  </si>
  <si>
    <t>01006717 DIFFERENTIAL EQUATIONS</t>
  </si>
  <si>
    <t>01286121 COMPUTER PROGRAMMING</t>
  </si>
  <si>
    <t>01006708 CHEMISTRY</t>
  </si>
  <si>
    <t>01286324 OPERATING SYSTEMS</t>
  </si>
  <si>
    <t xml:space="preserve">พิศรุต  </t>
  </si>
  <si>
    <t>ภูมิรัตน</t>
  </si>
  <si>
    <t>01276223 COMPUTER NETWORKS</t>
  </si>
  <si>
    <t>01416417 DEEP LEARNING AND APPLICATION</t>
  </si>
  <si>
    <t>เจ้าหน้าที่</t>
  </si>
  <si>
    <t>สราวุฒิ</t>
  </si>
  <si>
    <t>ประมวลสิงห์</t>
  </si>
  <si>
    <t>อมตะ</t>
  </si>
  <si>
    <t>อนันต์พินิวัฒนา</t>
  </si>
  <si>
    <t>เอกราช</t>
  </si>
  <si>
    <t>บำรุงไทยชัยชาญ</t>
  </si>
  <si>
    <t>สันติ</t>
  </si>
  <si>
    <t>วัฒนานุสรณ์</t>
  </si>
  <si>
    <t>01226081 WASTE TREATMENT AND POLLUTION CONTROL</t>
  </si>
  <si>
    <t>นริศรา</t>
  </si>
  <si>
    <t>ทองบุญชู</t>
  </si>
  <si>
    <t>ฤกษ์เกษมสันติ์</t>
  </si>
  <si>
    <t>ภัทรานิษฐ์</t>
  </si>
  <si>
    <t>วงศ์พร้อมรัตน์</t>
  </si>
  <si>
    <t>E12-405</t>
  </si>
  <si>
    <t>วลัยรัตน์</t>
  </si>
  <si>
    <t>จันทรอัมพร</t>
  </si>
  <si>
    <t>พรสวรรค์</t>
  </si>
  <si>
    <t>อัศวแสงรัตน์</t>
  </si>
  <si>
    <t>E12-1001</t>
  </si>
  <si>
    <t xml:space="preserve">ศิริพันธ์  </t>
  </si>
  <si>
    <t>มุรธาธัญลักษณ์</t>
  </si>
  <si>
    <t xml:space="preserve">E12-1002  </t>
  </si>
  <si>
    <t xml:space="preserve">E12-1003  </t>
  </si>
  <si>
    <t>01366222 PRINCIPLE CALCULATION IN CHEMICAL ENGINEERING</t>
  </si>
  <si>
    <t>ธัชนันต์</t>
  </si>
  <si>
    <t>สมานมูลย์</t>
  </si>
  <si>
    <t>ญาณีพร</t>
  </si>
  <si>
    <t>พัชรวรโชติ</t>
  </si>
  <si>
    <t>ธีรพร</t>
  </si>
  <si>
    <t>สุธีวงศ์</t>
  </si>
  <si>
    <t>01366431 CHEMICAL ENGINEERING KINETICS AND REACTOR DESIGN</t>
  </si>
  <si>
    <t>ดวงกมล</t>
  </si>
  <si>
    <t>ณ ระนอง</t>
  </si>
  <si>
    <t>01226010 ENGINEERING MATERIALS FOR CHEMICAL ENGINEER</t>
  </si>
  <si>
    <t>เกรียงศักดิ์</t>
  </si>
  <si>
    <t>ไกรวัฒนวงศ์</t>
  </si>
  <si>
    <t>01226008 PHYSICAL AND ANALYTICAL CHEMISTRY</t>
  </si>
  <si>
    <t>สุรัตน์</t>
  </si>
  <si>
    <t>01226018 CHEMICAL PROCESS INSTRUMENTATION</t>
  </si>
  <si>
    <t>อภินันท์</t>
  </si>
  <si>
    <t>นัมคณิสรณ์</t>
  </si>
  <si>
    <t>01366432 MECHANICAL AND THERMAL SEPARATIONS</t>
  </si>
  <si>
    <t>พัขรวรโชติ</t>
  </si>
  <si>
    <t>01366223 THERMODYNAMICS</t>
  </si>
  <si>
    <t>01226019 UNIT OPERATIONS</t>
  </si>
  <si>
    <t>01366434 THERMODYNAMIC SEPARATIONS</t>
  </si>
  <si>
    <t>01226071 PETROLEUM AND NATURAL GAS TECHNOLOGY</t>
  </si>
  <si>
    <t>01366321 FLUID MECHANICS</t>
  </si>
  <si>
    <t>01226012 FLUID MECHANICS</t>
  </si>
  <si>
    <t>01366631 PROCESS SAFETY AND WASTE MANAGEMENT</t>
  </si>
  <si>
    <t>01006721 NUMERICAL  METHODS</t>
  </si>
  <si>
    <t>01068002 ENGINEERING STATISTICS</t>
  </si>
  <si>
    <t>01066653 MACHINE AUTOMATION</t>
  </si>
  <si>
    <t>01006031 CALCULUS 2</t>
  </si>
  <si>
    <t>01066654 ELECTRICAL SYSTEM DESIGN FOR INDUSTRIAL AUTOMATION</t>
  </si>
  <si>
    <t>01068011 PROCESS INSTRUMENTATION</t>
  </si>
  <si>
    <t>01026211 ENGINEERING ELECTRONICS</t>
  </si>
  <si>
    <t>01006050 COMPUTER ALGORITHM, CODING AND NETWORK</t>
  </si>
  <si>
    <t>01006015 ENGINEERING DRAWING</t>
  </si>
  <si>
    <t>01216760 PRODUCTION ENGINEERING DRAWING</t>
  </si>
  <si>
    <t>01116204 THERMODYNAMICS AND POWER SYSTEMS</t>
  </si>
  <si>
    <t>01006045 GENERAL CHEMISTRY FOR ENGINEERING</t>
  </si>
  <si>
    <t>ผศ.ดร.พิชชา ประสิทธิ์มีบุญ</t>
  </si>
  <si>
    <t>01026312 CONTROL SYSTEMS</t>
  </si>
  <si>
    <t>01006011 ENGINEERING MATERIALS</t>
  </si>
  <si>
    <t>01026217 FUNDAMENTAL OF ELECTRICAL MACHINES</t>
  </si>
  <si>
    <t>01076140 CALCULUS 1</t>
  </si>
  <si>
    <t>01068013 CONTROL VALVES AND ACTUATORS</t>
  </si>
  <si>
    <t>อิสระชัย</t>
  </si>
  <si>
    <t>งามหรู</t>
  </si>
  <si>
    <t>01066655 DIGITAL FACTORY TECHNOLOGIES</t>
  </si>
  <si>
    <t>01066454 QUALITY CONTROL AND INDUSTRIAL MANAGEMENT</t>
  </si>
  <si>
    <t>01306202 ROBOTICS</t>
  </si>
  <si>
    <t>01068007 CONTROL SYSTEMS</t>
  </si>
  <si>
    <t>01106106 MECHANICS OF MATERIALS</t>
  </si>
  <si>
    <t>01106122 DATA SCIENCE AND ARTIFICIAL INTELLIGENCE FOR AGRICULTURE</t>
  </si>
  <si>
    <t>01066557 ELECTRICAL POWER SYSTEM</t>
  </si>
  <si>
    <t>01068004 ELECTRICAL MACHINES</t>
  </si>
  <si>
    <t>01068025 HYBRID AND ELECTRIC VEHICLE</t>
  </si>
  <si>
    <t>01216765 ELECTRICAL ENGINEERING</t>
  </si>
  <si>
    <t>01106110 FUNDAMENTAL OF ELECTRICAL ENGINEERING</t>
  </si>
  <si>
    <t>01066657 FACTORY AUTOMATION DESIGN</t>
  </si>
  <si>
    <t>01068003 ELECTRICAL MEASUREMENT AND INSTRUMENTS</t>
  </si>
  <si>
    <t>ตุลยา</t>
  </si>
  <si>
    <t>ลิมปิติ</t>
  </si>
  <si>
    <t>วงรุจิระ</t>
  </si>
  <si>
    <t>01406107 INTRODUCTION TO CALCULUS FOR ELECTRICAL ENGINEERING</t>
  </si>
  <si>
    <t>ณัฐกานต์</t>
  </si>
  <si>
    <t>พุทธรักษ์</t>
  </si>
  <si>
    <t>พีระเมศร์</t>
  </si>
  <si>
    <t>โชติกวีกิจญาดา</t>
  </si>
  <si>
    <t>01016107 INTRODUCTION TO CALCULUS FOR ELECTRICAL ENGINEERING</t>
  </si>
  <si>
    <t>สิรภพ</t>
  </si>
  <si>
    <t>ตู้ประกาย</t>
  </si>
  <si>
    <t>สมปอง</t>
  </si>
  <si>
    <t>วิเศษพานิชกิจ</t>
  </si>
  <si>
    <t>ธเนศ</t>
  </si>
  <si>
    <t>พัฒนธาดาพงษ์</t>
  </si>
  <si>
    <t>นภัทร</t>
  </si>
  <si>
    <t>สระเอี่ยม</t>
  </si>
  <si>
    <t>01016109 LINEAR ALGEBRA AND DIFFERENTIAL EQUATIONS</t>
  </si>
  <si>
    <t>จีรสุดา</t>
  </si>
  <si>
    <t>โกษียาภรณ์</t>
  </si>
  <si>
    <t>E12-902</t>
  </si>
  <si>
    <t xml:space="preserve">เวธิต </t>
  </si>
  <si>
    <t>ภาคพิสุทธิ์</t>
  </si>
  <si>
    <t>นายอนุสรณ์ วงค์ษา ป.เอก รหัส 64601165</t>
  </si>
  <si>
    <t>พิสิฐ</t>
  </si>
  <si>
    <t>บุญศรีเมือง</t>
  </si>
  <si>
    <t>E12-904</t>
  </si>
  <si>
    <t>มนตรี</t>
  </si>
  <si>
    <t>คำเงิน</t>
  </si>
  <si>
    <t>พิเชฐ</t>
  </si>
  <si>
    <t>ม่วงนวล</t>
  </si>
  <si>
    <t>มนต์ชัย</t>
  </si>
  <si>
    <t>แช่มช้อย</t>
  </si>
  <si>
    <t>พิชญ</t>
  </si>
  <si>
    <t>สุพรรณกูล</t>
  </si>
  <si>
    <t>ปราโมทย์</t>
  </si>
  <si>
    <t>วาดเขียน</t>
  </si>
  <si>
    <t>นายธนัสสรณ์ วงศ์พัชรธรรม ป.โท รหัส 66016050</t>
  </si>
  <si>
    <t>จิรภูมิ</t>
  </si>
  <si>
    <t>บุตรโท</t>
  </si>
  <si>
    <t>นางสาวธนันพัชญ์  ธนากุลเกษรัตน์ ป.เอก 64601062</t>
  </si>
  <si>
    <t>01016113 PROBABILITY AND STATISTICS FOR ELECTRICAL ENGINEERING</t>
  </si>
  <si>
    <t xml:space="preserve">อัครพล </t>
  </si>
  <si>
    <t>ตรีรัตน์</t>
  </si>
  <si>
    <t>01016355 MICROWAVE ENGINEERING</t>
  </si>
  <si>
    <t>พิพัฒน์</t>
  </si>
  <si>
    <t>พรหมมี</t>
  </si>
  <si>
    <t>นาย จิรัฏฐ์ ฉิมน้อย ป.เอก 65016018</t>
  </si>
  <si>
    <t>01306021 ENGINEERING ELECTROMAGNETICS</t>
  </si>
  <si>
    <t>ชูวงค์</t>
  </si>
  <si>
    <t>พงศ์เจริญพาณฺชย์</t>
  </si>
  <si>
    <t>นายธนพล เหมชัย ป.โท รหัส 67016032</t>
  </si>
  <si>
    <t>ศรวัฒน์</t>
  </si>
  <si>
    <t>ชิวปรีชา</t>
  </si>
  <si>
    <t>01016606 ELECTROMAGNETIC FIELDS</t>
  </si>
  <si>
    <t>นายวุฒิพงศ์ ธิสงค์ ป.โท รหัส 66016169</t>
  </si>
  <si>
    <t>01346011 OPTICAL COMMUNICATIONS AND NETWORKING</t>
  </si>
  <si>
    <t>01016254 DIGITAL CIRCUIT AND LOGIC DESIGN</t>
  </si>
  <si>
    <t>พรหมวงศ์</t>
  </si>
  <si>
    <t>นายธนดนย์ มั่นคง ป.เอก รหัส 66016046</t>
  </si>
  <si>
    <t>01016485 GLOBAL NAVIGATION SATELLITE SYSTEM (GNSS) TECHNOLOGY AND LOCATION INTELLIGENCE</t>
  </si>
  <si>
    <t>01016357 ANTENNA ENGINEERING</t>
  </si>
  <si>
    <t>01016108 ADVANCED CALCULUS FOR ELECTRICAL ENGINEERING</t>
  </si>
  <si>
    <t>สมเกียรติ</t>
  </si>
  <si>
    <t>ฤกษ์วรัญญู</t>
  </si>
  <si>
    <t>01016484 MOBILE NETWORK PLANNING AND OPTIMIZATION</t>
  </si>
  <si>
    <t>01346016 DIGITAL COMMUNICATIONS</t>
  </si>
  <si>
    <t>พรชัย</t>
  </si>
  <si>
    <t>ทรัพย์นิธิ</t>
  </si>
  <si>
    <t>วิภา</t>
  </si>
  <si>
    <t>แสงพิสิทธิ์</t>
  </si>
  <si>
    <t>01016259 DIGITAL COMMUNICATIONS</t>
  </si>
  <si>
    <t>นศ</t>
  </si>
  <si>
    <t>01016602 ELECTRIC CIRCUIT ANALYSIS</t>
  </si>
  <si>
    <t>01346002 ELECTRIC CIRCUIT ANALYSIS</t>
  </si>
  <si>
    <t>01346012 ANTENNA AND WAVE PROPAGATION</t>
  </si>
  <si>
    <t xml:space="preserve">อิสระ  </t>
  </si>
  <si>
    <t>อนันตวราศิลป์</t>
  </si>
  <si>
    <t>13016394 BIG DATA</t>
  </si>
  <si>
    <t>ปริญญา</t>
  </si>
  <si>
    <t>เอกปริญญา</t>
  </si>
  <si>
    <t>96642120 FROM EXCEL TO EXCELLENT</t>
  </si>
  <si>
    <t>วีระ</t>
  </si>
  <si>
    <t>บุญจริง</t>
  </si>
  <si>
    <t>ธนา</t>
  </si>
  <si>
    <t>หงษ์สุวรรณ</t>
  </si>
  <si>
    <t>นิจจารีย์</t>
  </si>
  <si>
    <t>สัตยารักษ์</t>
  </si>
  <si>
    <t>01026208 ELECTRICAL INSTRUMENTS AND MEASUREMENTS</t>
  </si>
  <si>
    <t>บุณย์ชนะ</t>
  </si>
  <si>
    <t>ภู่ระหงษ์</t>
  </si>
  <si>
    <t>01076418 HIGH PERFORMANCE COMPUTING</t>
  </si>
  <si>
    <t>รศ.ดร.สุรินทร์ กิตติธรกุล</t>
  </si>
  <si>
    <t>เกียรติกูล</t>
  </si>
  <si>
    <t>เจียรนัยธนะกิจ</t>
  </si>
  <si>
    <t>13006009 PROBABILITY AND STATISTICS</t>
  </si>
  <si>
    <t>ธนัญชัย</t>
  </si>
  <si>
    <t>ตรีภาค</t>
  </si>
  <si>
    <t>13016228 SOFTWARE DESIGN AND ARCHITECTURE</t>
  </si>
  <si>
    <t>พร้อมพานิชย์</t>
  </si>
  <si>
    <t>ชมพูนุท</t>
  </si>
  <si>
    <t>เต็งเจริญ</t>
  </si>
  <si>
    <t>สุขวัฒนา</t>
  </si>
  <si>
    <t>พนารัตน์</t>
  </si>
  <si>
    <t>เชิญถนอมวงศ์</t>
  </si>
  <si>
    <t>นัชนัยน์</t>
  </si>
  <si>
    <t>รุ่งเหมือนฟ้า</t>
  </si>
  <si>
    <t>สรพงษ์</t>
  </si>
  <si>
    <t>วชิรรัตนพรกุล</t>
  </si>
  <si>
    <t>01286120 ELEMENTARY SYSTEMS PROGRAMMING</t>
  </si>
  <si>
    <t>วิศิษฏ์</t>
  </si>
  <si>
    <t>หิรัญกิตติ</t>
  </si>
  <si>
    <t>13016386 ENTERPRISE SOFTWARE DEVELOPMENT</t>
  </si>
  <si>
    <t>เจริญ</t>
  </si>
  <si>
    <t>วงษ์ชุ่มเย็น</t>
  </si>
  <si>
    <t>01286622 WEB SERVICE DEVELOPMENT AND SERVICE-ORIENTED ARCHITECTURE</t>
  </si>
  <si>
    <t>วันวิสา</t>
  </si>
  <si>
    <t>ชัชวงษ์</t>
  </si>
  <si>
    <t>อรรถพล</t>
  </si>
  <si>
    <t>ป้อมสถิตย์</t>
  </si>
  <si>
    <t>อรฉัตร</t>
  </si>
  <si>
    <t>จิตต์โสภักตร์</t>
  </si>
  <si>
    <t>จิระศักดิ์</t>
  </si>
  <si>
    <t>สิทธิกร</t>
  </si>
  <si>
    <t>01076034 PRINCIPLES OF SOFTWARE DEVELOPMENT PROCESS</t>
  </si>
  <si>
    <t>วัจนพงศ์</t>
  </si>
  <si>
    <t>เกษมศิริ</t>
  </si>
  <si>
    <t>ชุติเมษฎ์</t>
  </si>
  <si>
    <t>ศรีนิลทา</t>
  </si>
  <si>
    <t>จิรายุ</t>
  </si>
  <si>
    <t>เพชรแหน</t>
  </si>
  <si>
    <t>01076035 SOFTWARE DEVELOPMENT PROCESS IN PRACTICE</t>
  </si>
  <si>
    <t>รัฐชัย</t>
  </si>
  <si>
    <t>ชาวอุทัย</t>
  </si>
  <si>
    <t>เกียรติณรงค์</t>
  </si>
  <si>
    <t>ทองประเสริฐ</t>
  </si>
  <si>
    <t>เกล็ดดาว</t>
  </si>
  <si>
    <t>สัตย์เจริญ</t>
  </si>
  <si>
    <t xml:space="preserve">บัณฑิต </t>
  </si>
  <si>
    <t>พัสยา</t>
  </si>
  <si>
    <t>ดลชัย</t>
  </si>
  <si>
    <t>สุขเจริญผล</t>
  </si>
  <si>
    <t>ไพศาล</t>
  </si>
  <si>
    <t>สิทธิโยภาสกุล</t>
  </si>
  <si>
    <t>คณัฐ</t>
  </si>
  <si>
    <t>ตังติสานนท์</t>
  </si>
  <si>
    <t>01006718 DISCRETE MATHEMATICS</t>
  </si>
  <si>
    <t>สุรินทร์</t>
  </si>
  <si>
    <t>กิตติธรกุล</t>
  </si>
  <si>
    <t>ศักดิ์ชัย</t>
  </si>
  <si>
    <t>ทิพย์จักษุรัตน์</t>
  </si>
  <si>
    <t>13016380 SOFTWARE DEVELOPMENT FOR MOBILE DEVICES</t>
  </si>
  <si>
    <t>01076008 SOFTWARE DEVELOPMENT PROCESSES</t>
  </si>
  <si>
    <t>นัทธพงศ์</t>
  </si>
  <si>
    <t>จึงธีรพานิช</t>
  </si>
  <si>
    <t>96642170 INTRODUCTION TO LOGIC</t>
  </si>
  <si>
    <t>พิกุลแก้ว</t>
  </si>
  <si>
    <t>13016223 ARTIFICIAL INTELLIGENCE</t>
  </si>
  <si>
    <t>อรรถสิทธิ์</t>
  </si>
  <si>
    <t>หล่าสกุล</t>
  </si>
  <si>
    <t>01076103 PROGRAMMING FUNDAMENTAL</t>
  </si>
  <si>
    <t>ชวลิต</t>
  </si>
  <si>
    <t>เบญจางคประเสริฐ</t>
  </si>
  <si>
    <t>ปกรณ์</t>
  </si>
  <si>
    <t>วัฒนจตุรพร</t>
  </si>
  <si>
    <t>01276111 CIRCUITS AND ELECTRONICS</t>
  </si>
  <si>
    <t>ขาวเน</t>
  </si>
  <si>
    <t>01286624 ADVANCED DATABASE SYSTEMS</t>
  </si>
  <si>
    <t>01076598 INTRODUCTION TO DATA ANALYTICS</t>
  </si>
  <si>
    <t>01076109 OBJECT ORIENTED DATA STRUCTURES</t>
  </si>
  <si>
    <t>01286663 DATA SCIENCE AND DATA ANALYTICS</t>
  </si>
  <si>
    <t>01286213 COMPUTER ARCHITECTURE AND ORGANIZATION</t>
  </si>
  <si>
    <t>01286641 REAL-TIME EMBEDDED SYSTEM DESIGN AND DEVELOPMENT</t>
  </si>
  <si>
    <t>01236258 PRINCIPLES OF COMMUNICATIONS</t>
  </si>
  <si>
    <t>01076031 CALCULUS</t>
  </si>
  <si>
    <t>01276222 DATA STRUCTURE AND ALGORITHMS</t>
  </si>
  <si>
    <t>13016399 SOFTWARE ENTREPRENEURSHIP</t>
  </si>
  <si>
    <t>01286233 WEB PROGRAMMING</t>
  </si>
  <si>
    <t>สรยุทธ</t>
  </si>
  <si>
    <t>กลมกล่อม</t>
  </si>
  <si>
    <t>01376025 CONCRETE AND CIVIL ENGINEERING MATERIALS</t>
  </si>
  <si>
    <t>01236252 MATHEMATICS FOR DATA SCIENCE</t>
  </si>
  <si>
    <t>ผศ.ดร.ธนวิชญ์ อนุวงศ์พินิจ</t>
  </si>
  <si>
    <t>ธนวิชญ์</t>
  </si>
  <si>
    <t>อนุวงศ์พินิจ</t>
  </si>
  <si>
    <t>01276314 MICROCONTROLLER INTERFACING</t>
  </si>
  <si>
    <t>01416416 INFORMATION SYSTEMS, DATABASES AND APPLICATION</t>
  </si>
  <si>
    <t>01106118 HYDRAULIC AND PNEUMATIC CONTROL</t>
  </si>
  <si>
    <t>01276209 DISCRETE MATHEMATICS</t>
  </si>
  <si>
    <t xml:space="preserve">สุตาภัทร </t>
  </si>
  <si>
    <t>แคว้นเขาเม็ง</t>
  </si>
  <si>
    <t>01006001 ENGINEERING MATHEMATICS 1</t>
  </si>
  <si>
    <t>สยาม</t>
  </si>
  <si>
    <t>สงวนรัมย์</t>
  </si>
  <si>
    <t>บำรุง</t>
  </si>
  <si>
    <t>พ่วงเกิด</t>
  </si>
  <si>
    <t>กลวัชร</t>
  </si>
  <si>
    <t>เฉลิมพงศ์</t>
  </si>
  <si>
    <t>จินดา</t>
  </si>
  <si>
    <t>เจริญพรพาณิชย์</t>
  </si>
  <si>
    <t>มนต์ศักดิ์</t>
  </si>
  <si>
    <t>พิมสาร</t>
  </si>
  <si>
    <t>01516144 REFRIGERATION AND AIR CONDITONING</t>
  </si>
  <si>
    <t>กิตติภาส</t>
  </si>
  <si>
    <t>วศินารมณ์</t>
  </si>
  <si>
    <t>01056303 MECHANICAL VIBRATIONS</t>
  </si>
  <si>
    <t>วิฑาดา</t>
  </si>
  <si>
    <t>เจษฎารัตนชัย</t>
  </si>
  <si>
    <t>01156212 MECHANICAL VIBRATIONS</t>
  </si>
  <si>
    <t>อุนนัต</t>
  </si>
  <si>
    <t>พิณโสภณ</t>
  </si>
  <si>
    <t>จิตราภรณ์</t>
  </si>
  <si>
    <t>วงศางาม</t>
  </si>
  <si>
    <t>01516110 MECHANICS OF MATERIALS</t>
  </si>
  <si>
    <t>ณัตวิภา</t>
  </si>
  <si>
    <t>เจียระไนวชิระ</t>
  </si>
  <si>
    <t>01056204 MECHANICS OF MATERIALS</t>
  </si>
  <si>
    <t>ปัญญา</t>
  </si>
  <si>
    <t>ขันธ์สุวรรณ</t>
  </si>
  <si>
    <t xml:space="preserve">เอกพจน์  </t>
  </si>
  <si>
    <t>ตันตราภิวัฒน์</t>
  </si>
  <si>
    <t>ชินรักษ์</t>
  </si>
  <si>
    <t>เธียรพงษ์</t>
  </si>
  <si>
    <t>ปรีชา</t>
  </si>
  <si>
    <t>การินทร์</t>
  </si>
  <si>
    <t xml:space="preserve">ณัฐวุฒิ  </t>
  </si>
  <si>
    <t>เรืองตระกูล</t>
  </si>
  <si>
    <t>เดไปวา</t>
  </si>
  <si>
    <t>01066553 FLUID POWER CONTROL</t>
  </si>
  <si>
    <t>ภรณ์เพ็ญ</t>
  </si>
  <si>
    <t>ลภิรัตนากูล</t>
  </si>
  <si>
    <t>01426018 COMPUTER AIDED MECHANICAL ENGINEERING DESIGN</t>
  </si>
  <si>
    <t>มณฑล</t>
  </si>
  <si>
    <t>ใจกุศล</t>
  </si>
  <si>
    <t>จารุวัตร</t>
  </si>
  <si>
    <t>เจริญสุข</t>
  </si>
  <si>
    <t>01426007 FLUID MECHANICS</t>
  </si>
  <si>
    <t>มธุรส</t>
  </si>
  <si>
    <t>สุชาตะวัฒน์</t>
  </si>
  <si>
    <t>01516143 FLUID MECHANICS</t>
  </si>
  <si>
    <t>01056212 MECHANICS OF MACHINERY</t>
  </si>
  <si>
    <t>เมฆ</t>
  </si>
  <si>
    <t>ศรีหล่มสัก</t>
  </si>
  <si>
    <t>01156232 FLUID MECHANICS</t>
  </si>
  <si>
    <t>01006802 ENGINEERING DRAWING</t>
  </si>
  <si>
    <t>01516142 HEAT AND MASS TRANSFER</t>
  </si>
  <si>
    <t>01056305 HEAT TRANSFER</t>
  </si>
  <si>
    <t>ภานุกร</t>
  </si>
  <si>
    <t>กรุสวนสมบัติ</t>
  </si>
  <si>
    <t>01426028 DYNAMICS OF MACHINERY</t>
  </si>
  <si>
    <t>01426015 MECHANICAL ENGINEERING DESIGN</t>
  </si>
  <si>
    <t>01096031 CONCRETE TECHNOLOGY</t>
  </si>
  <si>
    <t>01096111 ENGINEERING ECONOMICS FOR CIVIL ENGINEERING</t>
  </si>
  <si>
    <t>01426029 THERMODYNAMICS</t>
  </si>
  <si>
    <t>01516141 THERMODYNAMICS</t>
  </si>
  <si>
    <t>01056200 THERMODYNAMICS</t>
  </si>
  <si>
    <t>01006731 ENGINEERING STATISTICS</t>
  </si>
  <si>
    <t>01006515 DESIGN METHODS FOR INNOVATIONS</t>
  </si>
  <si>
    <t xml:space="preserve">รณน </t>
  </si>
  <si>
    <t>เจียรตระกูล</t>
  </si>
  <si>
    <t>นางสาวพรกนก แซ่ฉาย 64601096</t>
  </si>
  <si>
    <t>พิมพ์ประไพ</t>
  </si>
  <si>
    <t>ไทยเนียม</t>
  </si>
  <si>
    <t>01356333 QUALITY ENGINEERING</t>
  </si>
  <si>
    <t>ชุมพล</t>
  </si>
  <si>
    <t>ยวงใย</t>
  </si>
  <si>
    <t>01216961 CONTROL SYSTEMS AND ELECTRONICS FOR PRODUCTION ENGINEERING</t>
  </si>
  <si>
    <t>อุดม</t>
  </si>
  <si>
    <t>จันทร์จรัสสุข</t>
  </si>
  <si>
    <t>สกนธ์</t>
  </si>
  <si>
    <t>คล่องบุญจิต</t>
  </si>
  <si>
    <t xml:space="preserve">คณัชญ์ </t>
  </si>
  <si>
    <t>อนุรักษ์ภราดร</t>
  </si>
  <si>
    <t>01217001 CALCULUS 1</t>
  </si>
  <si>
    <t>ทศพล</t>
  </si>
  <si>
    <t>เกียรติเจริญผล</t>
  </si>
  <si>
    <t>01217003 ELEMENTARY DIFFERENTIAL EQUATIONS AND LINEAR ALGEBRA</t>
  </si>
  <si>
    <t>เผ่าภัค</t>
  </si>
  <si>
    <t>ศิริสุข</t>
  </si>
  <si>
    <t>01216800 COMPUTER AIDED DESIGN FOR MANUFACTURING</t>
  </si>
  <si>
    <t>นุกูลอุดมพานิชย์</t>
  </si>
  <si>
    <t xml:space="preserve">พลชัย  </t>
  </si>
  <si>
    <t>โชติปรายนกุล</t>
  </si>
  <si>
    <t>จุไรรัตน์</t>
  </si>
  <si>
    <t>บุญคุณ</t>
  </si>
  <si>
    <t>มนัสชนก</t>
  </si>
  <si>
    <t>จงประสิทธิ์พร</t>
  </si>
  <si>
    <t>01116215 UNIT OPERATIONS IN FOOD ENGINEERING</t>
  </si>
  <si>
    <t>01006531 BUSINESS COMMUNICATION</t>
  </si>
  <si>
    <t>สิทธิพร</t>
  </si>
  <si>
    <t>พิมพ์สกุล</t>
  </si>
  <si>
    <t>01356420 OPERATIONS RESEARCH</t>
  </si>
  <si>
    <t>เชาวลิต</t>
  </si>
  <si>
    <t>หามนตรี</t>
  </si>
  <si>
    <t>01216976 COMPUTER AIDED DESIGN AND COMPUTER AIDED ENGINEERING</t>
  </si>
  <si>
    <t xml:space="preserve">วิภู </t>
  </si>
  <si>
    <t>ศรีสืบสาย</t>
  </si>
  <si>
    <t xml:space="preserve">สุวารี </t>
  </si>
  <si>
    <t>ชาญกิจมั่นคง</t>
  </si>
  <si>
    <t>01106116 MATERIAL HANDLING ENGINEERING</t>
  </si>
  <si>
    <t>ภาสุ</t>
  </si>
  <si>
    <t>พูนภักดี</t>
  </si>
  <si>
    <t>01006715 COMPUTER PROGRAMMING</t>
  </si>
  <si>
    <t>01356204 ENGINEERING ECONOMY</t>
  </si>
  <si>
    <t>01356423 PROJECT MANAGEMENT</t>
  </si>
  <si>
    <t xml:space="preserve">พชรพล </t>
  </si>
  <si>
    <t>ตัณฑวิรุฬห์</t>
  </si>
  <si>
    <t>กรรณชัย</t>
  </si>
  <si>
    <t>กัลยาศิริ</t>
  </si>
  <si>
    <t xml:space="preserve">กิตติวัฒน์  </t>
  </si>
  <si>
    <t>สิริเกษมสุข</t>
  </si>
  <si>
    <t>01356251 MANUFACTURING PROCESSES</t>
  </si>
  <si>
    <t>01516154 ENGINEERING ECONOMY</t>
  </si>
  <si>
    <t>ยลพัชร์</t>
  </si>
  <si>
    <t>อารีรบ</t>
  </si>
  <si>
    <t>01216955 POLLUTION CONTROL AND WASTE TREATMENT</t>
  </si>
  <si>
    <t>01356322 COMPUTER AND INFORMATION TECHNOLOGY FOR INDUSTRIAL  ENGINEERING</t>
  </si>
  <si>
    <t>01516122 RENEWABLE AND SUSTAINABLE ENERGY</t>
  </si>
  <si>
    <t xml:space="preserve">จรสวรรณ </t>
  </si>
  <si>
    <t>โกยวานิช</t>
  </si>
  <si>
    <t>จีรายุทธ</t>
  </si>
  <si>
    <t>หงษ์เวียงจันทร์</t>
  </si>
  <si>
    <t>วสุ</t>
  </si>
  <si>
    <t>อุดมเพทายกุล</t>
  </si>
  <si>
    <t>จิราพร</t>
  </si>
  <si>
    <t>ศรีภิญโญวณิชย์ จงยิ่งเจริญ</t>
  </si>
  <si>
    <t>01106108 FLUID MECHANICS</t>
  </si>
  <si>
    <t>วันพุทธ</t>
  </si>
  <si>
    <t>แซ่ฉั่ว</t>
  </si>
  <si>
    <t>01106111 ENGINEERING ECONOMICS AND AGRICULTURAL SUSTAINABILITY</t>
  </si>
  <si>
    <t>เจษฎา</t>
  </si>
  <si>
    <t>สายใจ</t>
  </si>
  <si>
    <t>อ่อนมั่นคง</t>
  </si>
  <si>
    <t>ประสันต์</t>
  </si>
  <si>
    <t>ชุ่มใจหาญ</t>
  </si>
  <si>
    <t>01386203 SOIL AND WATER ENGINEERING</t>
  </si>
  <si>
    <t>01386101 MATHEMATIC FOR AGRO-INDUSTRIAL SYSTEMS ENGINEERING 1</t>
  </si>
  <si>
    <t>01106114 INTELLIGENT POSTHARVEST ENGINEERING</t>
  </si>
  <si>
    <t>รวิภัทร</t>
  </si>
  <si>
    <t>ลาภเจริญสุข</t>
  </si>
  <si>
    <t>01386208 MACHINE DESIGN</t>
  </si>
  <si>
    <t>01106117 AGRICULTURAL INSTRUMENTATION AND IOT</t>
  </si>
  <si>
    <t>01386309 AGRICULTURAL INSTRUMENTATION AND INTERNET OF THINGS</t>
  </si>
  <si>
    <t>01386115 COMPUTER PROGRAMMING FOR AGRO-INDUSTRIAL SYSTEMS ENGINEERING</t>
  </si>
  <si>
    <t>ปานมนัส</t>
  </si>
  <si>
    <t>ศิริสมบูรณ์</t>
  </si>
  <si>
    <t>01386302 AGRICULTURAL MECHATRONICS</t>
  </si>
  <si>
    <t>*อ จรัสชัย เดินทางไปปฏิบัติงานเพื่อเป็นที่ปรึกษาในโครงการวิจัยและพัฒนาเครื่องเก็บเกี่ยวมันสำปะหลัง 23 ส.ค.-1 ก.ย.</t>
  </si>
  <si>
    <t>พีรวุฒิ</t>
  </si>
  <si>
    <t>ยุทธโกวิท</t>
  </si>
  <si>
    <t>วิจิตร</t>
  </si>
  <si>
    <t>กิณเรศ</t>
  </si>
  <si>
    <t>01006040 MATHEMATICAL FOUNDATIONS FOR ENGINEERING</t>
  </si>
  <si>
    <t>วิวัฒน์</t>
  </si>
  <si>
    <t>เกยูรวงศ์</t>
  </si>
  <si>
    <t>สัณฐิติ</t>
  </si>
  <si>
    <t>อยู่มาก</t>
  </si>
  <si>
    <t>ธีรยศ</t>
  </si>
  <si>
    <t>เวียงทอง</t>
  </si>
  <si>
    <t>ภพ</t>
  </si>
  <si>
    <t>จันทร์เจริญสุข</t>
  </si>
  <si>
    <t>ชายชาญ</t>
  </si>
  <si>
    <t>โพธิสาร</t>
  </si>
  <si>
    <t>สุพัฒน์</t>
  </si>
  <si>
    <t>กิตติรัตน์สัจจา</t>
  </si>
  <si>
    <t>ศิริเดช</t>
  </si>
  <si>
    <t>บุญแสง</t>
  </si>
  <si>
    <t>เฉลิมชาติ</t>
  </si>
  <si>
    <t>มานพ</t>
  </si>
  <si>
    <t>นิรุธ</t>
  </si>
  <si>
    <t>จิรสุวรรณกุล</t>
  </si>
  <si>
    <t>เชาว์</t>
  </si>
  <si>
    <t>ชมภูอินไหว</t>
  </si>
  <si>
    <t>วรุตม์</t>
  </si>
  <si>
    <t>สูอำพัน</t>
  </si>
  <si>
    <t>01026303 ELECTRICAL POWER SYSTEMS</t>
  </si>
  <si>
    <t xml:space="preserve">ชาย </t>
  </si>
  <si>
    <t>น.ส</t>
  </si>
  <si>
    <t>ปิยะนาถ</t>
  </si>
  <si>
    <t>สมมณี</t>
  </si>
  <si>
    <t>ดุสิต</t>
  </si>
  <si>
    <t>สุขสวัสดิ์</t>
  </si>
  <si>
    <t>(TA) 66016052 นายธนาธิป  แก้วพิทักษ์</t>
  </si>
  <si>
    <t>สมชาติ</t>
  </si>
  <si>
    <t>จิริวิภากร</t>
  </si>
  <si>
    <t>(TA) 67016102 นางสาวอชริญา  คุณีพงษ์</t>
  </si>
  <si>
    <t>ชัยทัต</t>
  </si>
  <si>
    <t>มณีอินทร์</t>
  </si>
  <si>
    <t>นรเศรษฐ</t>
  </si>
  <si>
    <t>พัฒนเดช</t>
  </si>
  <si>
    <t>01306103 RENEWABLE ENERGY</t>
  </si>
  <si>
    <t>อนุวัฒน์</t>
  </si>
  <si>
    <t>จางวนิชเลิศ</t>
  </si>
  <si>
    <t>ชาย</t>
  </si>
  <si>
    <t>วรชาติ</t>
  </si>
  <si>
    <t>สุวรรณงาม</t>
  </si>
  <si>
    <t>ภูมิ</t>
  </si>
  <si>
    <t>คงห้วยรอบ</t>
  </si>
  <si>
    <t>อานันทวัฒน์</t>
  </si>
  <si>
    <t>คุณากร</t>
  </si>
  <si>
    <t>ชัยยันต์</t>
  </si>
  <si>
    <t>เจตนาเสน</t>
  </si>
  <si>
    <t>01516152 ELECTRICAL ENGINEERING</t>
  </si>
  <si>
    <t>เปี่ยมภูมิ</t>
  </si>
  <si>
    <t>สฤกพฤกษ์</t>
  </si>
  <si>
    <t>เง่าพิทักษ์กุล</t>
  </si>
  <si>
    <t>สมยศ</t>
  </si>
  <si>
    <t>เกียรติวนิชวิไล</t>
  </si>
  <si>
    <t>01356253 FUNDAMENTALS OF ELECTRICAL ENGINEERING</t>
  </si>
  <si>
    <t>ธีรพล</t>
  </si>
  <si>
    <t>โพธิ์พงศ์วิวัฒน์</t>
  </si>
  <si>
    <t>01306041 POWER ELECTRONICS</t>
  </si>
  <si>
    <t>สมภพ</t>
  </si>
  <si>
    <t>ผลไม้</t>
  </si>
  <si>
    <t>01026307 HIGH VOLTAGE ENGINEERING</t>
  </si>
  <si>
    <t>ปุณยวีร์</t>
  </si>
  <si>
    <t>ฉายศิริ</t>
  </si>
  <si>
    <t>01306106 ELECTRICAL MACHINES AND DRIVES</t>
  </si>
  <si>
    <t>01026330 ENERGY CONSERVATION AND MANAGEMENT</t>
  </si>
  <si>
    <t>01416518 INDUSTRIAL AUTOMATION</t>
  </si>
  <si>
    <t>01516115 ELECTRICAL POWER SYSTEMS</t>
  </si>
  <si>
    <t>01306105 ELECTRICAL POWER SYSTEMS</t>
  </si>
  <si>
    <t>01006051 DRAWING AND COMPUTER AIDED DRAWING FOR ENGINEERING</t>
  </si>
  <si>
    <t>01286662 MACHINE LEARNING</t>
  </si>
  <si>
    <t>แสงระวี</t>
  </si>
  <si>
    <t>บัวแก้ว</t>
  </si>
  <si>
    <t>01346030 DIGITAL AND LOGIC DESIGN</t>
  </si>
  <si>
    <t>01046718 ELECTRONICS ENGINEERING 2</t>
  </si>
  <si>
    <t>นาวสาว</t>
  </si>
  <si>
    <t>จริยา</t>
  </si>
  <si>
    <t>วงศ์เตชธรรม</t>
  </si>
  <si>
    <t>01046710 DIGITAL AND LOGIC  DESIGN</t>
  </si>
  <si>
    <t>Harihara S.</t>
  </si>
  <si>
    <t>Ramamoorthy</t>
  </si>
  <si>
    <t>01046709 SEMICONDUCTOR DEVICES</t>
  </si>
  <si>
    <t>เกรียงไกร</t>
  </si>
  <si>
    <t>สุขสุด</t>
  </si>
  <si>
    <t>เติมพงษ์</t>
  </si>
  <si>
    <t>เพ็ชรกูล</t>
  </si>
  <si>
    <t>01046735 SENSORS AND TRANSDUCERS</t>
  </si>
  <si>
    <t>01046704 ELECTRIC CIRCUITS ANALYSIS 1</t>
  </si>
  <si>
    <t>เทอดศักดิ์</t>
  </si>
  <si>
    <t>ลิ่วหาทอง</t>
  </si>
  <si>
    <t>เมธา</t>
  </si>
  <si>
    <t>คงพูน</t>
  </si>
  <si>
    <t>โยธิน</t>
  </si>
  <si>
    <t>วงศ์ประเสริฐ</t>
  </si>
  <si>
    <t>กสิน</t>
  </si>
  <si>
    <t>วิเชียรชม</t>
  </si>
  <si>
    <t>01046717 DIGITAL INTEGRATED CIRCUITS</t>
  </si>
  <si>
    <t>01286111 CIRCUITS AND ELECTRONICS</t>
  </si>
  <si>
    <t>จิรวัฒน์</t>
  </si>
  <si>
    <t>ปานกลาง</t>
  </si>
  <si>
    <t>ชินภัทร</t>
  </si>
  <si>
    <t>นันทจิวากรชัย</t>
  </si>
  <si>
    <t>01416304 FEEDBACK CONTROL</t>
  </si>
  <si>
    <t>อติวงศ์แสงทอง</t>
  </si>
  <si>
    <t>01046719 SIGNALS AND SYSTEMS</t>
  </si>
  <si>
    <t>01046764 ACOUSTIC ENGINEERING</t>
  </si>
  <si>
    <t>พลศาสตร์</t>
  </si>
  <si>
    <t>เลิศประเสริฐ</t>
  </si>
  <si>
    <t>สุธิชัย</t>
  </si>
  <si>
    <t>ชัยสิทธิ์ศักดิ์</t>
  </si>
  <si>
    <t>ยศศิริ</t>
  </si>
  <si>
    <t>อาริยะกุล</t>
  </si>
  <si>
    <t>ยุทธนา</t>
  </si>
  <si>
    <t>คิดใจเดียว</t>
  </si>
  <si>
    <t>รังสรรค์</t>
  </si>
  <si>
    <t>เมืองเหลือ</t>
  </si>
  <si>
    <t>วรากร</t>
  </si>
  <si>
    <t>เกษมสุวรรณ์</t>
  </si>
  <si>
    <t>เพ็งจันทร์</t>
  </si>
  <si>
    <t>ศุภกร</t>
  </si>
  <si>
    <t>สุวรรณ์</t>
  </si>
  <si>
    <t>สุเมฆ</t>
  </si>
  <si>
    <t>วิศยทักษิณ</t>
  </si>
  <si>
    <t>13006108 BASIC ELECTRICITY AND ELECTRONICS</t>
  </si>
  <si>
    <t>13016364 MACHINE LEARNING</t>
  </si>
  <si>
    <t>สุรเดช</t>
  </si>
  <si>
    <t>ตรีไตรลักษณะ</t>
  </si>
  <si>
    <t>สุริภณ</t>
  </si>
  <si>
    <t>สมควรพาณิชย์</t>
  </si>
  <si>
    <t>อิทธิภูมิ</t>
  </si>
  <si>
    <t>บุญพิคำ</t>
  </si>
  <si>
    <t>01416521 INTRODUCTION TO ALGORITHMS</t>
  </si>
  <si>
    <t>สมัคร</t>
  </si>
  <si>
    <t>รักแม่</t>
  </si>
  <si>
    <t xml:space="preserve">เอกสิทธิ์  </t>
  </si>
  <si>
    <t>ศรีธรรม</t>
  </si>
  <si>
    <t>01116201 LINEAR ALGEBRA AND DIFFERENTIAL EQUATIONS</t>
  </si>
  <si>
    <t>ชาวเมือง</t>
  </si>
  <si>
    <t>นวภัทรา</t>
  </si>
  <si>
    <t>หนูนาค</t>
  </si>
  <si>
    <t xml:space="preserve">ธีรินทร์  </t>
  </si>
  <si>
    <t>ฉายศิริโชติ</t>
  </si>
  <si>
    <t>01216843 FOOD ENGINEERING</t>
  </si>
  <si>
    <t xml:space="preserve">มธุรดา </t>
  </si>
  <si>
    <t>จิโนรส</t>
  </si>
  <si>
    <t>ณัฐวุฒิ</t>
  </si>
  <si>
    <t xml:space="preserve">เจษฎา  </t>
  </si>
  <si>
    <t>ชัยโฉม</t>
  </si>
  <si>
    <t>เอกพงษ์</t>
  </si>
  <si>
    <t>ชีวิตโสภณ</t>
  </si>
  <si>
    <t xml:space="preserve">สมัคร   </t>
  </si>
  <si>
    <t xml:space="preserve">ธีรินทร์ </t>
  </si>
  <si>
    <t>01116216 SEPARATION PROCESSES IN FOOD ENGINEERING</t>
  </si>
  <si>
    <t>มธุรดา</t>
  </si>
  <si>
    <t>พิมพ์เพ็ญ</t>
  </si>
  <si>
    <t>พรเฉลิมพงศ์</t>
  </si>
  <si>
    <t xml:space="preserve">พิมพ์เพ็ญ  </t>
  </si>
  <si>
    <t>01116203 NUMERICAL METHODS FOR ENGINEERS</t>
  </si>
  <si>
    <t>ปิติเขต</t>
  </si>
  <si>
    <t>สู้รักษา</t>
  </si>
  <si>
    <t>นายสัญชัย ซุน รหัส 66016100</t>
  </si>
  <si>
    <t>ศรุชา</t>
  </si>
  <si>
    <t>ยรรยง</t>
  </si>
  <si>
    <t xml:space="preserve">จุฑารัตน์ </t>
  </si>
  <si>
    <t>ชาวไร่เงิน</t>
  </si>
  <si>
    <t>นายธนกร เกรียงอุดม รหัส 64601219</t>
  </si>
  <si>
    <t>Mr</t>
  </si>
  <si>
    <t>Dio</t>
  </si>
  <si>
    <t>Tony</t>
  </si>
  <si>
    <t xml:space="preserve">Mr. </t>
  </si>
  <si>
    <t>Supun</t>
  </si>
  <si>
    <t>Dissanayaka</t>
  </si>
  <si>
    <t xml:space="preserve">วรรณดี </t>
  </si>
  <si>
    <t>เพชรมณีล้ำค่า</t>
  </si>
  <si>
    <t>Weon Keun</t>
  </si>
  <si>
    <t>Song</t>
  </si>
  <si>
    <t>สัญชัย</t>
  </si>
  <si>
    <t>ทองจันทรา</t>
  </si>
  <si>
    <t>กนกนุช</t>
  </si>
  <si>
    <t>ทรงสุวรรณกิจ</t>
  </si>
  <si>
    <t>อนรรฆพล</t>
  </si>
  <si>
    <t>แสนทน</t>
  </si>
  <si>
    <t>พุทธชาติ</t>
  </si>
  <si>
    <t>ขันต้นธง</t>
  </si>
  <si>
    <t>วุฒิชัย</t>
  </si>
  <si>
    <t>ชาติพัฒนานันท์</t>
  </si>
  <si>
    <t>01536505 PROJECT MANAGEMENT</t>
  </si>
  <si>
    <t xml:space="preserve">จักรพงษ์ </t>
  </si>
  <si>
    <t>พงษ์เพ็ง</t>
  </si>
  <si>
    <t xml:space="preserve">รณชัย  </t>
  </si>
  <si>
    <t>ติยะรัตนาชัย</t>
  </si>
  <si>
    <t>ทรงศักดิ์</t>
  </si>
  <si>
    <t>สุธาสุประดิษฐ์</t>
  </si>
  <si>
    <t>ศลิษา</t>
  </si>
  <si>
    <t>ไชยพุทธ</t>
  </si>
  <si>
    <t>อำพน</t>
  </si>
  <si>
    <t>จรัสจรุงเกียรติ</t>
  </si>
  <si>
    <t>ชลิดา</t>
  </si>
  <si>
    <t>อู่ตะเภา</t>
  </si>
  <si>
    <t>ขวัญพฤกษ์</t>
  </si>
  <si>
    <t>ภาณุมาศ</t>
  </si>
  <si>
    <t>ไทรงาม</t>
  </si>
  <si>
    <t>จำรัส</t>
  </si>
  <si>
    <t>พิทักษ์ศฤงคาร</t>
  </si>
  <si>
    <t>แหลมทอง</t>
  </si>
  <si>
    <t>เหล่าคงถาวร</t>
  </si>
  <si>
    <t>ภาสกร</t>
  </si>
  <si>
    <t>ขันทองทิพย์</t>
  </si>
  <si>
    <t>อุบะ</t>
  </si>
  <si>
    <t>ศิริแก้ว</t>
  </si>
  <si>
    <t>ทรงกลด</t>
  </si>
  <si>
    <t>แซ่อึ้ง</t>
  </si>
  <si>
    <t>ช่อธรรม</t>
  </si>
  <si>
    <t>ศรีนิล</t>
  </si>
  <si>
    <t>ธยานันท์</t>
  </si>
  <si>
    <t>บุณยรักษ์</t>
  </si>
  <si>
    <t>01326502 HIGHWAY AND TRANSPORTATION ENGINEERING</t>
  </si>
  <si>
    <t>จารุวิสข์</t>
  </si>
  <si>
    <t>ปราบณศักดิ์</t>
  </si>
  <si>
    <t>ชดชนก</t>
  </si>
  <si>
    <t>อัฑฒพงศ์</t>
  </si>
  <si>
    <t>อ.แหลมทอง  เหล่าคงถาวร,ผศ.ดร.อำพน จรัสจรุงเกียรติ,รศ.ดร.ปรีดา  จาตุรพงศ์,           รศ.ดร.วิรุฬห์ คำชุม</t>
  </si>
  <si>
    <t>อ.แหลมทอง  เหล่าคงถาวร,ผศ.ดร.อำพน   จรัสจรุงเกียรติ,รศ.ดร.ปรีดา  จาตุรพงศ์,      รศ.ดร.วิรุฬห์ คำชุม</t>
  </si>
  <si>
    <t>ปรีดา</t>
  </si>
  <si>
    <t>จาตุรพงศ์</t>
  </si>
  <si>
    <t>วิรุฬห์</t>
  </si>
  <si>
    <t>คำชุม</t>
  </si>
  <si>
    <t>01376012 STRENGTH OF MATERIALS</t>
  </si>
  <si>
    <t>อัฎฐวิทย์</t>
  </si>
  <si>
    <t>สุจริตพงศ์</t>
  </si>
  <si>
    <t>01376021 INTRODUCTION TO STRUCTURAL ANALYSIS AND MECHANIC OF MATERIALS</t>
  </si>
  <si>
    <t>01326506 GEOTECHNICAL ENGINEERING</t>
  </si>
  <si>
    <t>01006510 INTRODUCTION TO ECONOMICS</t>
  </si>
  <si>
    <t>นัฐพร</t>
  </si>
  <si>
    <t>นวกิจรังสรรค์</t>
  </si>
  <si>
    <t>01376048 FOUNDATION ENGINEERING AND DESIGN</t>
  </si>
  <si>
    <t>Ariva Sugandi</t>
  </si>
  <si>
    <t>Permana</t>
  </si>
  <si>
    <t>01326601 HYDRAULICS</t>
  </si>
  <si>
    <t>อุมา</t>
  </si>
  <si>
    <t>สีบุญเรือง</t>
  </si>
  <si>
    <t>นายถนอม  ศรีวรษา,ผศ.ดร.ชิสาพัชร์               สุปัญญาโชติสกุล</t>
  </si>
  <si>
    <t>ถนอม</t>
  </si>
  <si>
    <t>ศรีวรษา</t>
  </si>
  <si>
    <t>ชิสาพัชร์</t>
  </si>
  <si>
    <t>สุปัญญาโชติสกุล</t>
  </si>
  <si>
    <t>นายถนอม  ศรีวรษา,  ผศ.ดร.ชิสาพัชร์           สุปัญญาโชติสกุล</t>
  </si>
  <si>
    <t>ประทีป</t>
  </si>
  <si>
    <t>หลือประเสริฐ</t>
  </si>
  <si>
    <t>พิณิช</t>
  </si>
  <si>
    <t>ธนชัยโชคศิริกุล</t>
  </si>
  <si>
    <t>ธนาดล</t>
  </si>
  <si>
    <t>คงสมบูรณ์</t>
  </si>
  <si>
    <t>01536641 PERSPECTIVES ON SYSTEMS ENGINEERING</t>
  </si>
  <si>
    <t>สุหฤทดำรง</t>
  </si>
  <si>
    <t>รัฐภูมิ</t>
  </si>
  <si>
    <t>ปริชาตปรีชา</t>
  </si>
  <si>
    <t>01376111 ENGINEERING ECONOMICS FOR CIVIL ENGINEERING</t>
  </si>
  <si>
    <t>01536682 LOGISTICS AND SUPPLY CHAIN MANAGEMENT</t>
  </si>
  <si>
    <t>01376506 FUNDAMENTALS OF GEOLOGY AND SOIL MECHANICS</t>
  </si>
  <si>
    <t>01376053 SOIL MECHANICS</t>
  </si>
  <si>
    <t>01536401 INTRODUCTION TO TECHNOLOGICAL ENTREPRENEURSHIP</t>
  </si>
  <si>
    <t>01326231 MECHANICS OF MATERIALS 1</t>
  </si>
  <si>
    <t>ณัฎฐ์ดนัย</t>
  </si>
  <si>
    <t>สินสมุทรผดุง</t>
  </si>
  <si>
    <t>อาทิตย์</t>
  </si>
  <si>
    <t>เพชรศศิธร</t>
  </si>
  <si>
    <t>สรุปข้อมูลทุกฝ่าย</t>
  </si>
  <si>
    <t>รวมแถวทั้งหมด</t>
  </si>
  <si>
    <t>รวมแถวจากชีท</t>
  </si>
  <si>
    <t>ส่งภาคชีทหลัก</t>
  </si>
  <si>
    <t>ภาคส่งกลับ</t>
  </si>
  <si>
    <t>จำนวนอาจารย์</t>
  </si>
  <si>
    <t>โควตาภาค</t>
  </si>
  <si>
    <t>ว่าง</t>
  </si>
  <si>
    <t>กรอก</t>
  </si>
  <si>
    <t>หาเพิ่มหรือเอาออก</t>
  </si>
  <si>
    <t>คืน</t>
  </si>
  <si>
    <t>recheck</t>
  </si>
  <si>
    <t>24+ผู้บริหาร 1</t>
  </si>
  <si>
    <t>รวม</t>
  </si>
  <si>
    <t>ไม่ใส่เจ้าหน้าที่</t>
  </si>
  <si>
    <t>สรุป</t>
  </si>
  <si>
    <t>0/11</t>
  </si>
  <si>
    <t>0/37</t>
  </si>
  <si>
    <t>0/34</t>
  </si>
  <si>
    <t>28/59</t>
  </si>
  <si>
    <t>31/59</t>
  </si>
  <si>
    <t>40/40</t>
  </si>
  <si>
    <t>รณน</t>
  </si>
  <si>
    <t>34/34</t>
  </si>
  <si>
    <t>อิสระ</t>
  </si>
  <si>
    <t>38/38</t>
  </si>
  <si>
    <t>22/22</t>
  </si>
  <si>
    <t>36/55</t>
  </si>
  <si>
    <t>19/55</t>
  </si>
  <si>
    <t>35/54</t>
  </si>
  <si>
    <t>19/54</t>
  </si>
  <si>
    <t>27/27</t>
  </si>
  <si>
    <t>28/28</t>
  </si>
  <si>
    <t>54/54</t>
  </si>
  <si>
    <t>36/36</t>
  </si>
  <si>
    <t>35/58</t>
  </si>
  <si>
    <t>60/60</t>
  </si>
  <si>
    <t>23/58</t>
  </si>
  <si>
    <t>39/39</t>
  </si>
  <si>
    <t>17/17</t>
  </si>
  <si>
    <t>19/19</t>
  </si>
  <si>
    <t>31/31</t>
  </si>
  <si>
    <t>42/95</t>
  </si>
  <si>
    <t>41/41</t>
  </si>
  <si>
    <t>53/95</t>
  </si>
  <si>
    <t>45/78</t>
  </si>
  <si>
    <t>35/35</t>
  </si>
  <si>
    <t>33/78</t>
  </si>
  <si>
    <t>28/57</t>
  </si>
  <si>
    <t>28/29</t>
  </si>
  <si>
    <t>28/35</t>
  </si>
  <si>
    <t>28/43</t>
  </si>
  <si>
    <t>15/43</t>
  </si>
  <si>
    <t>28/37</t>
  </si>
  <si>
    <t>28/38</t>
  </si>
  <si>
    <t>28/40</t>
  </si>
  <si>
    <t>28/39</t>
  </si>
  <si>
    <t>28/47</t>
  </si>
  <si>
    <t>19/47</t>
  </si>
  <si>
    <t>28/46</t>
  </si>
  <si>
    <t>28/55</t>
  </si>
  <si>
    <t>18/46</t>
  </si>
  <si>
    <t>27/55</t>
  </si>
  <si>
    <t>28/54</t>
  </si>
  <si>
    <t>26/54</t>
  </si>
  <si>
    <t>21/21</t>
  </si>
  <si>
    <t>28/69</t>
  </si>
  <si>
    <t>41/69</t>
  </si>
  <si>
    <t>15/15</t>
  </si>
  <si>
    <t>28/48</t>
  </si>
  <si>
    <t>20/48</t>
  </si>
  <si>
    <t>28/51</t>
  </si>
  <si>
    <t>28/49</t>
  </si>
  <si>
    <t>23/51</t>
  </si>
  <si>
    <t>21/49</t>
  </si>
  <si>
    <t>28/50</t>
  </si>
  <si>
    <t>22/50</t>
  </si>
  <si>
    <t>28/52</t>
  </si>
  <si>
    <t>24/52</t>
  </si>
  <si>
    <t>28/34</t>
  </si>
  <si>
    <t>ศิริพันธ์</t>
  </si>
  <si>
    <t>28/61</t>
  </si>
  <si>
    <t>33/61</t>
  </si>
  <si>
    <t>พลชัย</t>
  </si>
  <si>
    <t>32/32</t>
  </si>
  <si>
    <t>43/43</t>
  </si>
  <si>
    <t>45/45</t>
  </si>
  <si>
    <t>24/48</t>
  </si>
  <si>
    <t>18/38</t>
  </si>
  <si>
    <t>24/42</t>
  </si>
  <si>
    <t>20/38</t>
  </si>
  <si>
    <t>18/42</t>
  </si>
  <si>
    <t>24/46</t>
  </si>
  <si>
    <t>18/34</t>
  </si>
  <si>
    <t>22/46</t>
  </si>
  <si>
    <t>16/34</t>
  </si>
  <si>
    <t>18/57</t>
  </si>
  <si>
    <t>24/38</t>
  </si>
  <si>
    <t>39/57</t>
  </si>
  <si>
    <t>14/38</t>
  </si>
  <si>
    <t>สุตาภัทร</t>
  </si>
  <si>
    <t>40/55</t>
  </si>
  <si>
    <t>15/55</t>
  </si>
  <si>
    <t>24/24</t>
  </si>
  <si>
    <t>42/42</t>
  </si>
  <si>
    <t>35/48</t>
  </si>
  <si>
    <t>13/48</t>
  </si>
  <si>
    <t>56/56</t>
  </si>
  <si>
    <t>44/44</t>
  </si>
  <si>
    <t>53/53</t>
  </si>
  <si>
    <t>30/30</t>
  </si>
  <si>
    <t>50/50</t>
  </si>
  <si>
    <t>0/36</t>
  </si>
  <si>
    <t>0/49</t>
  </si>
  <si>
    <t>0/41</t>
  </si>
  <si>
    <t>28/44</t>
  </si>
  <si>
    <t>16/44</t>
  </si>
  <si>
    <t>28/36</t>
  </si>
  <si>
    <t>36/66</t>
  </si>
  <si>
    <t>30/66</t>
  </si>
  <si>
    <t>36/53</t>
  </si>
  <si>
    <t>17/53</t>
  </si>
  <si>
    <t>24/47</t>
  </si>
  <si>
    <t>18/26</t>
  </si>
  <si>
    <t>23/47</t>
  </si>
  <si>
    <t>18/28</t>
  </si>
  <si>
    <t>18/18</t>
  </si>
  <si>
    <t>35/62</t>
  </si>
  <si>
    <t>42/80</t>
  </si>
  <si>
    <t>27/62</t>
  </si>
  <si>
    <t>38/80</t>
  </si>
  <si>
    <t>52/52</t>
  </si>
  <si>
    <t>45/75</t>
  </si>
  <si>
    <t>42/83</t>
  </si>
  <si>
    <t>30/75</t>
  </si>
  <si>
    <t>41/83</t>
  </si>
  <si>
    <t>47/47</t>
  </si>
  <si>
    <t>26/26</t>
  </si>
  <si>
    <t>0/8</t>
  </si>
  <si>
    <t>0/39</t>
  </si>
  <si>
    <t>0/24</t>
  </si>
  <si>
    <t>0/32</t>
  </si>
  <si>
    <t>28/56</t>
  </si>
  <si>
    <t>28/42</t>
  </si>
  <si>
    <t>14/42</t>
  </si>
  <si>
    <t>25/25</t>
  </si>
  <si>
    <t>28/60</t>
  </si>
  <si>
    <t>28/65</t>
  </si>
  <si>
    <t>32/60</t>
  </si>
  <si>
    <t>37/65</t>
  </si>
  <si>
    <t>28/41</t>
  </si>
  <si>
    <t>13/41</t>
  </si>
  <si>
    <t>28/32</t>
  </si>
  <si>
    <t>28/33</t>
  </si>
  <si>
    <t>36/54</t>
  </si>
  <si>
    <t>18/54</t>
  </si>
  <si>
    <t>37/37</t>
  </si>
  <si>
    <t>45/56</t>
  </si>
  <si>
    <t>18/35</t>
  </si>
  <si>
    <t>24/28</t>
  </si>
  <si>
    <t>17/35</t>
  </si>
  <si>
    <t>18/31</t>
  </si>
  <si>
    <t>สุพันธุ์</t>
  </si>
  <si>
    <t>13/31</t>
  </si>
  <si>
    <t>วิภู</t>
  </si>
  <si>
    <t>35/60</t>
  </si>
  <si>
    <t>25/60</t>
  </si>
  <si>
    <t>51/51</t>
  </si>
  <si>
    <t>28/63</t>
  </si>
  <si>
    <t>20/20</t>
  </si>
  <si>
    <t>สุวารี</t>
  </si>
  <si>
    <t>29/29</t>
  </si>
  <si>
    <t>36/60</t>
  </si>
  <si>
    <t>24/60</t>
  </si>
  <si>
    <t>33/33</t>
  </si>
  <si>
    <t>45/54</t>
  </si>
  <si>
    <t>24/40</t>
  </si>
  <si>
    <t>16/40</t>
  </si>
  <si>
    <t>18/27</t>
  </si>
  <si>
    <t>เอกพจน์</t>
  </si>
  <si>
    <t>48/48</t>
  </si>
  <si>
    <t>46/46</t>
  </si>
  <si>
    <t>28/205</t>
  </si>
  <si>
    <t>9/205</t>
  </si>
  <si>
    <t>28/122</t>
  </si>
  <si>
    <t>10/122</t>
  </si>
  <si>
    <t>28/193</t>
  </si>
  <si>
    <t>25/193</t>
  </si>
  <si>
    <t>28/127</t>
  </si>
  <si>
    <t>28/31</t>
  </si>
  <si>
    <t>15/127</t>
  </si>
  <si>
    <t>สรินพร</t>
  </si>
  <si>
    <t>วิสิฐสัทธาพงศ์</t>
  </si>
  <si>
    <t>พิชชา</t>
  </si>
  <si>
    <t>36/48</t>
  </si>
  <si>
    <t>14/14</t>
  </si>
  <si>
    <t>42/110</t>
  </si>
  <si>
    <t>26/110</t>
  </si>
  <si>
    <t>35/63</t>
  </si>
  <si>
    <t>35/147</t>
  </si>
  <si>
    <t>60/147</t>
  </si>
  <si>
    <t>52/147</t>
  </si>
  <si>
    <t>0/53</t>
  </si>
  <si>
    <t>0/47</t>
  </si>
  <si>
    <t>28/85</t>
  </si>
  <si>
    <t>23/23</t>
  </si>
  <si>
    <t>29/85</t>
  </si>
  <si>
    <t>36/62</t>
  </si>
  <si>
    <t>26/62</t>
  </si>
  <si>
    <t>18/21</t>
  </si>
  <si>
    <t>40/47</t>
  </si>
  <si>
    <t>40/51</t>
  </si>
  <si>
    <t>35/57</t>
  </si>
  <si>
    <t>22/57</t>
  </si>
  <si>
    <t>0/46</t>
  </si>
  <si>
    <t>28/62</t>
  </si>
  <si>
    <t>36/51</t>
  </si>
  <si>
    <t>15/51</t>
  </si>
  <si>
    <t>24/33</t>
  </si>
  <si>
    <t>18/33</t>
  </si>
  <si>
    <t>15/33</t>
  </si>
  <si>
    <t>17/17 (ยกเลิกสอบ)</t>
  </si>
  <si>
    <t>57/57</t>
  </si>
  <si>
    <t>รวมกับกลุ่ม 44</t>
  </si>
  <si>
    <t>36/57</t>
  </si>
  <si>
    <t>21/57</t>
  </si>
  <si>
    <t>16/16</t>
  </si>
  <si>
    <t>18/37</t>
  </si>
  <si>
    <t>24/41</t>
  </si>
  <si>
    <t>19/37</t>
  </si>
  <si>
    <t>17/41</t>
  </si>
  <si>
    <t>50/83</t>
  </si>
  <si>
    <t>33/83</t>
  </si>
  <si>
    <t>28/292</t>
  </si>
  <si>
    <t>12/292</t>
  </si>
  <si>
    <t>28/351</t>
  </si>
  <si>
    <t>43/351</t>
  </si>
  <si>
    <t>28/171</t>
  </si>
  <si>
    <t>3/171</t>
  </si>
  <si>
    <t>13/13</t>
  </si>
  <si>
    <t>18/29</t>
  </si>
  <si>
    <t>24/43</t>
  </si>
  <si>
    <t>19/43</t>
  </si>
  <si>
    <t>42/370</t>
  </si>
  <si>
    <t>54/370</t>
  </si>
  <si>
    <t>35/39</t>
  </si>
  <si>
    <t>49/49</t>
  </si>
  <si>
    <t>10/370</t>
  </si>
  <si>
    <t>28/84</t>
  </si>
  <si>
    <t>28/64</t>
  </si>
  <si>
    <t>36/46</t>
  </si>
  <si>
    <t>35/52</t>
  </si>
  <si>
    <t>42/73</t>
  </si>
  <si>
    <t>17/52</t>
  </si>
  <si>
    <t>31/73</t>
  </si>
  <si>
    <t>จรสวรรณ</t>
  </si>
  <si>
    <t>59/59</t>
  </si>
  <si>
    <t>45/60</t>
  </si>
  <si>
    <t>15/60</t>
  </si>
  <si>
    <t>58/58</t>
  </si>
  <si>
    <t>28/83</t>
  </si>
  <si>
    <t>27/83</t>
  </si>
  <si>
    <t>45/57</t>
  </si>
  <si>
    <t>42/70</t>
  </si>
  <si>
    <t>28/70</t>
  </si>
  <si>
    <t>42/79</t>
  </si>
  <si>
    <t>37/79</t>
  </si>
  <si>
    <t>60/101</t>
  </si>
  <si>
    <t>41/101</t>
  </si>
  <si>
    <t>รายชื่อกรรมการคุมสอบกลางภาค ประจำภาคเรียนที่ 1/2567</t>
  </si>
  <si>
    <t>คุมคนละ 3 ครั้ง ยกเว้นหน.แผนกที่มีแถบสีแดงคนละ 2 ครั้ง</t>
  </si>
  <si>
    <t>ลำดับที่</t>
  </si>
  <si>
    <t>นามสกุล</t>
  </si>
  <si>
    <t>แผนก</t>
  </si>
  <si>
    <t>ครั้งที่ 1</t>
  </si>
  <si>
    <t>ครั้งที่ 2</t>
  </si>
  <si>
    <t>ครั้งที่ 3</t>
  </si>
  <si>
    <t>EIDTs</t>
  </si>
  <si>
    <t>ส.เช้า</t>
  </si>
  <si>
    <t>อา.เช้า</t>
  </si>
  <si>
    <t>อา.บ่าย</t>
  </si>
  <si>
    <t>HR</t>
  </si>
  <si>
    <t>ตึก12</t>
  </si>
  <si>
    <t>Kees</t>
  </si>
  <si>
    <t>คุมSIIE</t>
  </si>
  <si>
    <t>เทคโนการศึกษา</t>
  </si>
  <si>
    <t>เลขา</t>
  </si>
  <si>
    <t>แผนงาน</t>
  </si>
  <si>
    <t>กิจการนศ.</t>
  </si>
  <si>
    <t>จ.เกษตร</t>
  </si>
  <si>
    <t>จ.เคมี</t>
  </si>
  <si>
    <t>เช้า</t>
  </si>
  <si>
    <t>จ.เครื่องกล</t>
  </si>
  <si>
    <t>ขอเช้าคุมตึกME</t>
  </si>
  <si>
    <t>26เช้า</t>
  </si>
  <si>
    <t>26บ่าย</t>
  </si>
  <si>
    <t>27เช้า</t>
  </si>
  <si>
    <t>เช้า27</t>
  </si>
  <si>
    <t>เช้า28</t>
  </si>
  <si>
    <t>เช้า29</t>
  </si>
  <si>
    <t>ส.บ่าย</t>
  </si>
  <si>
    <t>ศ.30</t>
  </si>
  <si>
    <t>จ.ชีว</t>
  </si>
  <si>
    <t>จ.โทรคม</t>
  </si>
  <si>
    <t>28เช้าE12-107</t>
  </si>
  <si>
    <t>30เช้าE12-109</t>
  </si>
  <si>
    <t>จ.โยธา</t>
  </si>
  <si>
    <t>จ.ไฟฟ้า</t>
  </si>
  <si>
    <t>28เช้า</t>
  </si>
  <si>
    <t>ไม่เอาพฤหัส</t>
  </si>
  <si>
    <t>28บ่าย</t>
  </si>
  <si>
    <t>ไม่เอาศุกร์</t>
  </si>
  <si>
    <t>จ.คอม</t>
  </si>
  <si>
    <t>ขอคุมตึก12</t>
  </si>
  <si>
    <t>27บ่าย</t>
  </si>
  <si>
    <t>ขอคุมตึกME</t>
  </si>
  <si>
    <t>จ.วัดคุม</t>
  </si>
  <si>
    <t>29เช้า</t>
  </si>
  <si>
    <t>จ.อาหาร</t>
  </si>
  <si>
    <t>จ.อิเล็ก</t>
  </si>
  <si>
    <t>จ.อุต</t>
  </si>
  <si>
    <t>30เช้า</t>
  </si>
  <si>
    <t>ขอคุมตึกE12</t>
  </si>
  <si>
    <t>บัณฑิต</t>
  </si>
  <si>
    <t>ปชส</t>
  </si>
  <si>
    <t>ประกัน</t>
  </si>
  <si>
    <t>คุมเช้า</t>
  </si>
  <si>
    <t>พัสดุ</t>
  </si>
  <si>
    <t>วิเทศ</t>
  </si>
  <si>
    <t>วิจัย</t>
  </si>
  <si>
    <t>เช้าตึกHM</t>
  </si>
  <si>
    <t>สารบรรณ</t>
  </si>
  <si>
    <t>สารสนเทศ</t>
  </si>
  <si>
    <t>สนับสนุน</t>
  </si>
  <si>
    <t>เช้าคุมE12</t>
  </si>
  <si>
    <t>คุมตึกE12</t>
  </si>
  <si>
    <t>รายงานการคุมสอบกลางภาค</t>
  </si>
  <si>
    <t>ภาคเรียนที่ 1 ปีการศึกษา 2567</t>
  </si>
  <si>
    <t>สำนักงานบริหารหลักสูตรวิศวกรรมสหวิทยาการนานาชาติ (SIIE)</t>
  </si>
  <si>
    <t>ภาควิชาวิศวกรรมหุ่นยนต์และปัญญาประดิษฐ์</t>
  </si>
  <si>
    <t>ภาควิชาวิศวกรรมอิเล็กทรอนิกส์</t>
  </si>
  <si>
    <t>ภาควิชาวิศวกรรมการวัดและควบคุม</t>
  </si>
  <si>
    <t>ภาควิชาวิศวกรรมไฟฟ้า</t>
  </si>
  <si>
    <t>ภาควิชาวิศวกรรมเกษตร</t>
  </si>
  <si>
    <t xml:space="preserve"> ศรีภิญโญวณิชย์ จงยิ่งเจริญ</t>
  </si>
  <si>
    <t>ภาควิชาวิศวกรรมอุตสาหการ</t>
  </si>
  <si>
    <t>ภาควิชาวิศวกรรมชีวการแพทย์</t>
  </si>
  <si>
    <t>ภาควิชาวิศวกรรมเคมี</t>
  </si>
  <si>
    <t>ภาควิชาวิศวกรรมโทรคมนาคม</t>
  </si>
  <si>
    <t>ภาควิชาวิศวกรรมอาหาร</t>
  </si>
  <si>
    <t>ภาควิชาวิศวกรรมคอมพิวเตอร์</t>
  </si>
  <si>
    <t>รายชื่อบุคลากรสายวิชาการ คณะวิศวกรรมศาสตร์</t>
  </si>
  <si>
    <t>ชื่อ-สกุล</t>
  </si>
  <si>
    <t>รศ.ดร.บุณย์ชนะ  ภู่ระหงษ์</t>
  </si>
  <si>
    <t>ผศ.ดลชัย  สุขเจริญผล</t>
  </si>
  <si>
    <t>ผศ.ดร.อรัญญา  วลัยรัชต์</t>
  </si>
  <si>
    <t>ผศ.ดร.วันวิสา  ชัชวงษ์</t>
  </si>
  <si>
    <t>ผศ.ดร.พิกุลแก้ว  ตังติสานนท์</t>
  </si>
  <si>
    <t>ผศ.ดร.เกล็ดดาว  สัตย์เจริญ</t>
  </si>
  <si>
    <t>รศ.ดร.เจริญ  วงษ์ชุ่มเย็น</t>
  </si>
  <si>
    <t>ผศ.อัครเดช  วัชระภูพงษ์</t>
  </si>
  <si>
    <t>ผศ.ไพศาล  สิทธิโยภาสกุล</t>
  </si>
  <si>
    <t>ผศ.ดร.ชมพูนุท  เต็งเจริญ</t>
  </si>
  <si>
    <t>ผศ.ดร.อรทัย  สังข์เพ็ชร</t>
  </si>
  <si>
    <t>ผศ.สรพงษ์  วชิรรัตนพรกุล</t>
  </si>
  <si>
    <t>ผศ.วัจนพงศ์  เกษมศิริ</t>
  </si>
  <si>
    <t>ผศ.นิจจารีย์  สัตยารักษ์</t>
  </si>
  <si>
    <t>ผศ.ดร.อักฤทธิ์  สังข์เพ็ชร</t>
  </si>
  <si>
    <t>ผศ.ดร.พิพัฒน์  สุขวัฒนา</t>
  </si>
  <si>
    <t>ดร.ปริญญา  เอกปริญญา</t>
  </si>
  <si>
    <t>ผศ.ดร.ธนวิชญ์  อนุวงศ์พินิจ</t>
  </si>
  <si>
    <t>ดร.อรรถพล  ป้อมสถิตย์</t>
  </si>
  <si>
    <t>ดร.จิรายุ  เพชรแหน</t>
  </si>
  <si>
    <t>รศ.สักรียา  ชิตวงศ์</t>
  </si>
  <si>
    <t>ผศ.อัครวรรษ  เริงรื่น</t>
  </si>
  <si>
    <t>ผศ.ดร.นพดล  มณีรัตน์</t>
  </si>
  <si>
    <t>รศ.ทรงชัย  วีระทวีมาศ</t>
  </si>
  <si>
    <t>รศ.ดร.วิศรุต  ศรีรัตนะ</t>
  </si>
  <si>
    <t>รศ.ดร.พิทยา  ปานนิล</t>
  </si>
  <si>
    <t>รศ.ดร.ธีรวัฒน์  เทพมณี</t>
  </si>
  <si>
    <t>รศ.ดร.ดอน  อิศรากร</t>
  </si>
  <si>
    <t>ผศ.ดร.สังวาล  บกสุวรรณ</t>
  </si>
  <si>
    <t>ผศ.ดร.พิชชา  ประสิทธิ์มีบุญ</t>
  </si>
  <si>
    <t>อาจารย์อิทธิภูมิ  บุญพิคำ</t>
  </si>
  <si>
    <t>รศ.ดร.จริยา  วงศ์เตชธรรม</t>
  </si>
  <si>
    <t>อาจารย์ชินภัทร  นันทจิวากรชัย</t>
  </si>
  <si>
    <t>ศาสตราจารย์ดร.วรากร  เกษมสุวรรณ์</t>
  </si>
  <si>
    <t>ผศ.ดร.รังสรรค์  เมืองเหลือ</t>
  </si>
  <si>
    <t>ผศ.ดร.วีระ  เพ็งจันทร์</t>
  </si>
  <si>
    <t>ผศ.ดร.โยธิน  วงศ์ประเสริฐ</t>
  </si>
  <si>
    <t>รศ.ดร.ภัทรพงษ์  ผาสุขกิจ</t>
  </si>
  <si>
    <t>ผศ.เกรียงไกร  สุขสุด</t>
  </si>
  <si>
    <t>ดร.ศุภกร  สุวรรณ์</t>
  </si>
  <si>
    <t>Assistant Professor Dr.May Phu  Paing</t>
  </si>
  <si>
    <t>ดร.จีรวรรณ  ธนรักษ์</t>
  </si>
  <si>
    <t>อ.จินดาภา  นามเพ็ง</t>
  </si>
  <si>
    <t>ผศ.ดร.นภัทร  สระเอี่ยม</t>
  </si>
  <si>
    <t>ศ.ดร.ปราโมทย์  วาดเขียน</t>
  </si>
  <si>
    <t>รศ.ดร.วิภา  แสงพิสิทธิ์</t>
  </si>
  <si>
    <t>รศ.ดร.จีรสุดา  โกษียาภรณ์</t>
  </si>
  <si>
    <t>ผศ.อัครพล  ตรีรัตน์</t>
  </si>
  <si>
    <t>ศ.ดร.โมไนย  ไกรฤกษ์</t>
  </si>
  <si>
    <t>ผศ.ดร.สถาพร  พรหมวงศ์</t>
  </si>
  <si>
    <t>ผศ.ดร.ธเนศ  พัฒนธาดาพงษ์</t>
  </si>
  <si>
    <t>ศ.ดร.พรชัย  ทรัพย์นิธิ</t>
  </si>
  <si>
    <t>รศ.ดร.พิพัฒน์  พรหมมี</t>
  </si>
  <si>
    <t>รศ.ดร.พิสิฐ  บุญศรีเมือง</t>
  </si>
  <si>
    <t>รศ.ดร.มนตรี  คำเงิน</t>
  </si>
  <si>
    <t>ผศ.ดร.ศรวัฒน์  ชิวปรีชา</t>
  </si>
  <si>
    <t>รศ.ดร.เวธิต  ภาคย์พิสุทธิ์</t>
  </si>
  <si>
    <t>ผศ.ดร.สมปอง  วิเศษพานิชกิจ</t>
  </si>
  <si>
    <t>ดร.พีระเมศร์  โชติกวีกิจญาดา</t>
  </si>
  <si>
    <t>รศ.จงรักษ์  บุญเส็ง</t>
  </si>
  <si>
    <t>ผศ.ดุสิต  สุขสวัสดิ์</t>
  </si>
  <si>
    <t>รศ.ดร.อนุวัฒน์  จางวนิชเลิศ</t>
  </si>
  <si>
    <t>รศ.ดร.นรเศรษฐ  พัฒนเดช</t>
  </si>
  <si>
    <t>ผศ.ดร.ภพ  จันทร์เจริญสุข</t>
  </si>
  <si>
    <t>อ.ทรงกลด  แซ่อึ้ง</t>
  </si>
  <si>
    <t>อ.อุบะ  ศิริแก้ว</t>
  </si>
  <si>
    <t>ดร.ธยานันท์  บุญยรักษ์</t>
  </si>
  <si>
    <t>รศ.ดร.คมสัน  มาลีสี</t>
  </si>
  <si>
    <t>ผศ.สมเกียรติ  ขวัญพฤกษ์</t>
  </si>
  <si>
    <t>ศ.ดร.อุมา  สีบุญเรือง</t>
  </si>
  <si>
    <t>ผศ.ดร.อาทิตย์  เพชรศศิธร</t>
  </si>
  <si>
    <t>รศ.ดร.ชลิดา  อู่ตะเภา</t>
  </si>
  <si>
    <t>ผศ.นัฐพร  นวกิจรังสรรค์</t>
  </si>
  <si>
    <t>ผศ.ดร.จำรัส  พิทักษ์ศฤงคาร</t>
  </si>
  <si>
    <t>รศ.ดร.ภาสกร  ขันทองทิพย์</t>
  </si>
  <si>
    <t>ผศ.ดร.ธนาดล  คงสมบูรณ์</t>
  </si>
  <si>
    <t>รศ.ดร.ศลิษา  ไชยพุทธ</t>
  </si>
  <si>
    <t>รศ.ดร.วิรุฬห์  คำชุม</t>
  </si>
  <si>
    <t>ผศ.ดร.จารุวิสข์  ปราบณศักดิ์</t>
  </si>
  <si>
    <t>รศ.ดร.ปรีดา  จาตุรพงศ์</t>
  </si>
  <si>
    <t>ผศ.ดร.ประทีป  หลือประเสริฐ</t>
  </si>
  <si>
    <t>ผศ.ดร.ณัฎฐ์ดนัย  สินสมุทรผดุง</t>
  </si>
  <si>
    <t>ผศ.ดร.พิณิช  ธนชัยโชคศิริกุล</t>
  </si>
  <si>
    <t>ผศ.ดร.ภาณุมาศ  ไทรงาม</t>
  </si>
  <si>
    <t>นายถนอม  ศรีวรษา</t>
  </si>
  <si>
    <t>ศ.ดร.พงษ์เจต  พรหมวงศ์</t>
  </si>
  <si>
    <t>ผศ.ดร.จินดา  เจริญพรพาณิชย์</t>
  </si>
  <si>
    <t>รศ.ดร.ณัฐวุฒิ  เดไปวา</t>
  </si>
  <si>
    <t>รศ.ดร.ปรีชา  การินทร์</t>
  </si>
  <si>
    <t>ศ.ดร.ปานมนัส  ศิริสมบูรณ์</t>
  </si>
  <si>
    <t>ผศ.ดร.จิราพรศรีภิญโญวณิชย์  จงยิ่งเจริญ</t>
  </si>
  <si>
    <t>ผศ.จรัสชัย  เย็นพยับ</t>
  </si>
  <si>
    <t>ผศ.ดร.สันติ  วัฒนานุสรณ์</t>
  </si>
  <si>
    <t xml:space="preserve">ศ.ดร.อัญชลีพร  วาริทสวัสดิ์  หล่อทองคำ </t>
  </si>
  <si>
    <t>รศ.ดร.วลัยรัตน์  จันทรอัมพร</t>
  </si>
  <si>
    <t>รศ.ดร.ญาณีพร  พัชรวรโชติ</t>
  </si>
  <si>
    <t>ผศ.ดร.ธนวรรณ  พิณรัตน์</t>
  </si>
  <si>
    <t>รศ.ดร.กุลนันทน์  เกียรติกิตติพงษ์</t>
  </si>
  <si>
    <t>รศ.ดร.ธีรพร  สุธีวงศ์</t>
  </si>
  <si>
    <t>รศ.ดร.ณัฐพล  ฤกษ์เกษมสันติ์</t>
  </si>
  <si>
    <t>ผศ.ดร.ณัฐนนท์  ไพบูลย์ศิลป์</t>
  </si>
  <si>
    <t>ผศ.ดร.กันต์กนิษฐ์  ขวัญพฤกษ์</t>
  </si>
  <si>
    <t>ผศ.ดร.เอกพงษ์  ชีวิตโสภณ</t>
  </si>
  <si>
    <t>รศ.ดร.ธีรินทร์  ฉายศิริโชติ</t>
  </si>
  <si>
    <t>ผศ.สมัคร  รักแม่</t>
  </si>
  <si>
    <t>ผศ.ดร.วรีสา  ชูวัฒนกูล</t>
  </si>
  <si>
    <t>ผศ.ดร.สรรพสิทธิ์  ลิ่มนรรัตน์</t>
  </si>
  <si>
    <t>รศ.ดร.มนัสชนก  จงประสิทธิ์พร</t>
  </si>
  <si>
    <t>รศ.ดร.ทศพล  เกียรติเจริญผล</t>
  </si>
  <si>
    <t>รศ.ดร.ชุมพล  ยวงใย</t>
  </si>
  <si>
    <t>ผศ.ดร.เผ่าภัค  ศิริสุข</t>
  </si>
  <si>
    <t>22</t>
  </si>
  <si>
    <t>ศ.ดร.วันชัย  ริ้วรุจา</t>
  </si>
  <si>
    <t>รศ.พิชิต  ลำยอง</t>
  </si>
  <si>
    <t>อ.นคร  จันทศร</t>
  </si>
  <si>
    <t>ผศ.ดร.รัชนี  กุลยานนท์</t>
  </si>
  <si>
    <t>ดร.จุฑารัตน์  ชาวไร่เงิน</t>
  </si>
  <si>
    <t>Assistant Professor Dr.Lin Min Min   MYINT</t>
  </si>
  <si>
    <t>Assistant Professor Dr.Jamie  Alexander  O'REILLY</t>
  </si>
  <si>
    <t>รศ.ดร.สุรพันธุ์  เอื้อไพบูลย์</t>
  </si>
  <si>
    <t>ภาควิชาวิศวกรรมโยธา</t>
  </si>
  <si>
    <t>ภาควิชาวิศวกรรมเครื่องกล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</si>
</sst>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Tahoma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8"/>
      <name val="Tahoma"/>
      <family val="2"/>
      <scheme val="minor"/>
    </font>
    <font>
      <b/>
      <sz val="14"/>
      <color rgb="FFFF0000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6"/>
      <color rgb="FFFF000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26"/>
      <color theme="1"/>
      <name val="TH SarabunPSK"/>
      <family val="2"/>
    </font>
    <font>
      <sz val="16"/>
      <name val="TH SarabunPSK"/>
      <family val="2"/>
    </font>
    <font>
      <sz val="14"/>
      <color rgb="FF000000"/>
      <name val="Cordia New"/>
      <family val="2"/>
    </font>
    <font>
      <sz val="16"/>
      <color theme="1"/>
      <name val="TH SarabunPSK"/>
      <family val="2"/>
    </font>
    <font>
      <sz val="11"/>
      <color rgb="FF242424"/>
      <name val="Consolas"/>
      <family val="3"/>
    </font>
    <font>
      <b/>
      <sz val="16"/>
      <color theme="1"/>
      <name val="Cordia New"/>
      <family val="2"/>
    </font>
    <font>
      <sz val="14"/>
      <color rgb="FF242424"/>
      <name val="Cordia New"/>
      <family val="2"/>
    </font>
    <font>
      <sz val="11"/>
      <color rgb="FF000000"/>
      <name val="Consolas"/>
      <family val="3"/>
    </font>
    <font>
      <b/>
      <sz val="14"/>
      <color rgb="FF000000"/>
      <name val="Cordia New"/>
      <family val="2"/>
    </font>
    <font>
      <b/>
      <sz val="16"/>
      <name val="TH SarabunPSK"/>
      <family val="2"/>
    </font>
    <font>
      <sz val="14"/>
      <color rgb="FFFF0000"/>
      <name val="Cordia New"/>
      <family val="2"/>
    </font>
    <font>
      <sz val="9"/>
      <color rgb="FF1F1F1F"/>
      <name val="&quot;Google Sans&quot;"/>
    </font>
    <font>
      <sz val="16"/>
      <color theme="1"/>
      <name val="Cordia New"/>
      <family val="2"/>
    </font>
    <font>
      <b/>
      <sz val="20"/>
      <color theme="1"/>
      <name val="Cordia New"/>
      <family val="2"/>
    </font>
    <font>
      <sz val="16"/>
      <color theme="1"/>
      <name val="Cordia New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FFFFFF"/>
      </patternFill>
    </fill>
  </fills>
  <borders count="49">
    <border>
      <left/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6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8" fillId="2" borderId="0" xfId="0" applyNumberFormat="1" applyFont="1" applyFill="1"/>
    <xf numFmtId="0" fontId="8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13" borderId="0" xfId="0" applyFont="1" applyFill="1" applyAlignment="1">
      <alignment vertical="center"/>
    </xf>
    <xf numFmtId="0" fontId="11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0" fillId="0" borderId="0" xfId="0" applyAlignment="1">
      <alignment horizontal="center"/>
    </xf>
    <xf numFmtId="0" fontId="18" fillId="0" borderId="0" xfId="0" applyFont="1"/>
    <xf numFmtId="0" fontId="17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8" xfId="0" applyFont="1" applyBorder="1"/>
    <xf numFmtId="0" fontId="17" fillId="0" borderId="8" xfId="0" applyFont="1" applyBorder="1" applyAlignment="1">
      <alignment vertical="center"/>
    </xf>
    <xf numFmtId="0" fontId="19" fillId="0" borderId="0" xfId="0" applyFont="1"/>
    <xf numFmtId="0" fontId="0" fillId="2" borderId="0" xfId="0" applyFill="1"/>
    <xf numFmtId="0" fontId="9" fillId="7" borderId="0" xfId="0" applyFont="1" applyFill="1" applyAlignment="1">
      <alignment vertical="center"/>
    </xf>
    <xf numFmtId="0" fontId="9" fillId="11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7" fillId="0" borderId="12" xfId="0" applyFont="1" applyBorder="1"/>
    <xf numFmtId="0" fontId="7" fillId="0" borderId="13" xfId="0" applyFont="1" applyBorder="1" applyAlignment="1">
      <alignment horizontal="left" vertical="center"/>
    </xf>
    <xf numFmtId="0" fontId="7" fillId="19" borderId="0" xfId="0" applyFont="1" applyFill="1"/>
    <xf numFmtId="0" fontId="22" fillId="0" borderId="14" xfId="0" applyFont="1" applyBorder="1" applyAlignment="1">
      <alignment horizontal="center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/>
    <xf numFmtId="0" fontId="22" fillId="0" borderId="17" xfId="0" applyFont="1" applyBorder="1" applyAlignment="1">
      <alignment horizontal="left" vertical="center"/>
    </xf>
    <xf numFmtId="0" fontId="22" fillId="0" borderId="14" xfId="0" applyFont="1" applyBorder="1"/>
    <xf numFmtId="0" fontId="7" fillId="0" borderId="14" xfId="0" applyFont="1" applyBorder="1"/>
    <xf numFmtId="0" fontId="22" fillId="20" borderId="14" xfId="0" applyFont="1" applyFill="1" applyBorder="1"/>
    <xf numFmtId="0" fontId="7" fillId="19" borderId="16" xfId="0" applyFont="1" applyFill="1" applyBorder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/>
    <xf numFmtId="0" fontId="7" fillId="0" borderId="17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/>
    <xf numFmtId="0" fontId="7" fillId="19" borderId="8" xfId="0" applyFont="1" applyFill="1" applyBorder="1"/>
    <xf numFmtId="0" fontId="7" fillId="0" borderId="17" xfId="0" applyFont="1" applyBorder="1" applyAlignment="1">
      <alignment horizontal="left" vertical="center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left" vertical="center"/>
    </xf>
    <xf numFmtId="0" fontId="22" fillId="0" borderId="8" xfId="0" applyFont="1" applyBorder="1"/>
    <xf numFmtId="0" fontId="22" fillId="0" borderId="5" xfId="0" applyFont="1" applyBorder="1" applyAlignment="1">
      <alignment horizontal="left"/>
    </xf>
    <xf numFmtId="0" fontId="22" fillId="0" borderId="6" xfId="0" applyFont="1" applyBorder="1"/>
    <xf numFmtId="0" fontId="7" fillId="20" borderId="6" xfId="0" applyFont="1" applyFill="1" applyBorder="1"/>
    <xf numFmtId="0" fontId="22" fillId="0" borderId="0" xfId="0" applyFont="1"/>
    <xf numFmtId="0" fontId="22" fillId="0" borderId="13" xfId="0" applyFont="1" applyBorder="1" applyAlignment="1">
      <alignment horizontal="left"/>
    </xf>
    <xf numFmtId="0" fontId="22" fillId="19" borderId="0" xfId="0" applyFont="1" applyFill="1"/>
    <xf numFmtId="0" fontId="22" fillId="0" borderId="13" xfId="0" applyFont="1" applyBorder="1" applyAlignment="1">
      <alignment horizontal="left" vertical="center"/>
    </xf>
    <xf numFmtId="0" fontId="7" fillId="20" borderId="14" xfId="0" applyFont="1" applyFill="1" applyBorder="1"/>
    <xf numFmtId="0" fontId="7" fillId="0" borderId="16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0" fontId="7" fillId="19" borderId="7" xfId="0" applyFont="1" applyFill="1" applyBorder="1"/>
    <xf numFmtId="1" fontId="7" fillId="0" borderId="8" xfId="0" applyNumberFormat="1" applyFont="1" applyBorder="1"/>
    <xf numFmtId="1" fontId="7" fillId="0" borderId="16" xfId="0" applyNumberFormat="1" applyFont="1" applyBorder="1"/>
    <xf numFmtId="1" fontId="22" fillId="0" borderId="0" xfId="0" applyNumberFormat="1" applyFont="1"/>
    <xf numFmtId="0" fontId="7" fillId="0" borderId="15" xfId="0" applyFont="1" applyBorder="1" applyAlignment="1">
      <alignment horizontal="left"/>
    </xf>
    <xf numFmtId="1" fontId="7" fillId="0" borderId="0" xfId="0" applyNumberFormat="1" applyFont="1"/>
    <xf numFmtId="0" fontId="7" fillId="0" borderId="8" xfId="0" applyFont="1" applyBorder="1" applyAlignment="1">
      <alignment horizontal="left"/>
    </xf>
    <xf numFmtId="0" fontId="22" fillId="0" borderId="19" xfId="0" applyFont="1" applyBorder="1" applyAlignment="1">
      <alignment horizontal="left" vertical="center"/>
    </xf>
    <xf numFmtId="0" fontId="22" fillId="0" borderId="20" xfId="0" applyFont="1" applyBorder="1"/>
    <xf numFmtId="0" fontId="22" fillId="0" borderId="21" xfId="0" applyFont="1" applyBorder="1" applyAlignment="1">
      <alignment horizontal="left" vertical="center"/>
    </xf>
    <xf numFmtId="0" fontId="22" fillId="0" borderId="18" xfId="0" applyFont="1" applyBorder="1"/>
    <xf numFmtId="0" fontId="7" fillId="0" borderId="18" xfId="0" applyFont="1" applyBorder="1"/>
    <xf numFmtId="0" fontId="7" fillId="20" borderId="18" xfId="0" applyFont="1" applyFill="1" applyBorder="1"/>
    <xf numFmtId="0" fontId="7" fillId="19" borderId="20" xfId="0" applyFont="1" applyFill="1" applyBorder="1"/>
    <xf numFmtId="0" fontId="22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3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right" vertical="center"/>
    </xf>
    <xf numFmtId="0" fontId="2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/>
    <xf numFmtId="0" fontId="22" fillId="0" borderId="24" xfId="0" applyFont="1" applyBorder="1" applyAlignment="1">
      <alignment horizontal="center"/>
    </xf>
    <xf numFmtId="0" fontId="22" fillId="0" borderId="24" xfId="0" applyFont="1" applyBorder="1"/>
    <xf numFmtId="0" fontId="22" fillId="20" borderId="24" xfId="0" applyFont="1" applyFill="1" applyBorder="1"/>
    <xf numFmtId="0" fontId="22" fillId="0" borderId="23" xfId="0" applyFont="1" applyBorder="1" applyAlignment="1">
      <alignment horizontal="left" vertical="center"/>
    </xf>
    <xf numFmtId="0" fontId="7" fillId="20" borderId="24" xfId="0" applyFont="1" applyFill="1" applyBorder="1"/>
    <xf numFmtId="0" fontId="7" fillId="19" borderId="23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1" fillId="2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6" fillId="0" borderId="24" xfId="0" applyFont="1" applyBorder="1"/>
    <xf numFmtId="0" fontId="3" fillId="0" borderId="12" xfId="0" applyFont="1" applyBorder="1"/>
    <xf numFmtId="0" fontId="3" fillId="0" borderId="12" xfId="0" applyFont="1" applyBorder="1" applyAlignment="1">
      <alignment horizontal="left"/>
    </xf>
    <xf numFmtId="0" fontId="4" fillId="2" borderId="23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left" vertic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left" vertical="center"/>
    </xf>
    <xf numFmtId="1" fontId="7" fillId="0" borderId="29" xfId="0" applyNumberFormat="1" applyFont="1" applyBorder="1"/>
    <xf numFmtId="0" fontId="7" fillId="0" borderId="30" xfId="0" applyFont="1" applyBorder="1" applyAlignment="1">
      <alignment horizontal="left" vertical="center"/>
    </xf>
    <xf numFmtId="0" fontId="7" fillId="0" borderId="27" xfId="0" applyFont="1" applyBorder="1"/>
    <xf numFmtId="0" fontId="7" fillId="19" borderId="29" xfId="0" applyFont="1" applyFill="1" applyBorder="1"/>
    <xf numFmtId="0" fontId="7" fillId="0" borderId="29" xfId="0" applyFont="1" applyBorder="1"/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0" fillId="0" borderId="25" xfId="0" applyBorder="1"/>
    <xf numFmtId="0" fontId="7" fillId="0" borderId="25" xfId="0" applyFont="1" applyBorder="1" applyAlignment="1">
      <alignment horizontal="center"/>
    </xf>
    <xf numFmtId="0" fontId="7" fillId="0" borderId="13" xfId="0" applyFont="1" applyBorder="1"/>
    <xf numFmtId="0" fontId="7" fillId="0" borderId="31" xfId="0" applyFont="1" applyBorder="1" applyAlignment="1">
      <alignment horizontal="left" vertical="center"/>
    </xf>
    <xf numFmtId="0" fontId="7" fillId="0" borderId="32" xfId="0" applyFont="1" applyBorder="1"/>
    <xf numFmtId="0" fontId="7" fillId="0" borderId="33" xfId="0" applyFont="1" applyBorder="1" applyAlignment="1">
      <alignment horizontal="left"/>
    </xf>
    <xf numFmtId="0" fontId="7" fillId="0" borderId="34" xfId="0" applyFont="1" applyBorder="1"/>
    <xf numFmtId="0" fontId="7" fillId="0" borderId="7" xfId="0" applyFont="1" applyBorder="1"/>
    <xf numFmtId="0" fontId="7" fillId="0" borderId="1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11" borderId="24" xfId="0" applyFont="1" applyFill="1" applyBorder="1"/>
    <xf numFmtId="0" fontId="14" fillId="11" borderId="6" xfId="0" applyFont="1" applyFill="1" applyBorder="1"/>
    <xf numFmtId="0" fontId="14" fillId="2" borderId="36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left" vertical="center"/>
    </xf>
    <xf numFmtId="0" fontId="14" fillId="21" borderId="36" xfId="0" applyFont="1" applyFill="1" applyBorder="1" applyAlignment="1">
      <alignment horizontal="center" vertical="center"/>
    </xf>
    <xf numFmtId="0" fontId="14" fillId="21" borderId="36" xfId="0" applyFont="1" applyFill="1" applyBorder="1" applyAlignment="1">
      <alignment horizontal="left" vertical="center"/>
    </xf>
    <xf numFmtId="0" fontId="3" fillId="21" borderId="0" xfId="0" applyFont="1" applyFill="1"/>
    <xf numFmtId="0" fontId="23" fillId="22" borderId="0" xfId="0" applyFont="1" applyFill="1"/>
    <xf numFmtId="20" fontId="14" fillId="21" borderId="36" xfId="0" applyNumberFormat="1" applyFont="1" applyFill="1" applyBorder="1" applyAlignment="1">
      <alignment horizontal="center" vertical="center"/>
    </xf>
    <xf numFmtId="0" fontId="14" fillId="21" borderId="37" xfId="0" applyFont="1" applyFill="1" applyBorder="1" applyAlignment="1">
      <alignment horizontal="center" vertical="center"/>
    </xf>
    <xf numFmtId="0" fontId="14" fillId="21" borderId="38" xfId="0" applyFont="1" applyFill="1" applyBorder="1"/>
    <xf numFmtId="0" fontId="14" fillId="21" borderId="39" xfId="0" applyFont="1" applyFill="1" applyBorder="1"/>
    <xf numFmtId="0" fontId="14" fillId="2" borderId="37" xfId="0" applyFont="1" applyFill="1" applyBorder="1" applyAlignment="1">
      <alignment horizontal="center" vertical="center"/>
    </xf>
    <xf numFmtId="0" fontId="14" fillId="2" borderId="39" xfId="0" applyFont="1" applyFill="1" applyBorder="1"/>
    <xf numFmtId="0" fontId="14" fillId="0" borderId="23" xfId="0" applyFont="1" applyBorder="1" applyAlignment="1">
      <alignment horizontal="center" vertical="center"/>
    </xf>
    <xf numFmtId="0" fontId="14" fillId="21" borderId="40" xfId="0" applyFont="1" applyFill="1" applyBorder="1" applyAlignment="1">
      <alignment horizontal="center" vertical="center"/>
    </xf>
    <xf numFmtId="0" fontId="14" fillId="21" borderId="40" xfId="0" applyFont="1" applyFill="1" applyBorder="1" applyAlignment="1">
      <alignment horizontal="left" vertical="center"/>
    </xf>
    <xf numFmtId="0" fontId="0" fillId="21" borderId="40" xfId="0" applyFill="1" applyBorder="1"/>
    <xf numFmtId="0" fontId="14" fillId="21" borderId="41" xfId="0" applyFont="1" applyFill="1" applyBorder="1" applyAlignment="1">
      <alignment horizontal="center" vertical="center"/>
    </xf>
    <xf numFmtId="0" fontId="14" fillId="21" borderId="35" xfId="0" applyFont="1" applyFill="1" applyBorder="1" applyAlignment="1">
      <alignment horizontal="center" vertical="center"/>
    </xf>
    <xf numFmtId="0" fontId="3" fillId="21" borderId="35" xfId="0" applyFont="1" applyFill="1" applyBorder="1" applyAlignment="1">
      <alignment horizontal="center" vertical="center"/>
    </xf>
    <xf numFmtId="0" fontId="14" fillId="21" borderId="35" xfId="0" applyFont="1" applyFill="1" applyBorder="1" applyAlignment="1">
      <alignment horizontal="left" vertical="center"/>
    </xf>
    <xf numFmtId="0" fontId="14" fillId="21" borderId="35" xfId="0" applyFont="1" applyFill="1" applyBorder="1" applyAlignment="1">
      <alignment horizontal="left"/>
    </xf>
    <xf numFmtId="0" fontId="14" fillId="21" borderId="35" xfId="0" applyFont="1" applyFill="1" applyBorder="1"/>
    <xf numFmtId="0" fontId="4" fillId="2" borderId="0" xfId="0" applyFont="1" applyFill="1" applyAlignment="1">
      <alignment horizontal="left" vertical="center"/>
    </xf>
    <xf numFmtId="0" fontId="3" fillId="15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15" borderId="42" xfId="0" applyFont="1" applyFill="1" applyBorder="1" applyAlignment="1">
      <alignment horizontal="center" vertical="center"/>
    </xf>
    <xf numFmtId="0" fontId="2" fillId="15" borderId="42" xfId="0" applyFont="1" applyFill="1" applyBorder="1" applyAlignment="1">
      <alignment horizontal="center" vertical="center"/>
    </xf>
    <xf numFmtId="0" fontId="2" fillId="15" borderId="42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15" borderId="23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16" borderId="42" xfId="0" applyFont="1" applyFill="1" applyBorder="1" applyAlignment="1">
      <alignment horizontal="center" vertical="center"/>
    </xf>
    <xf numFmtId="0" fontId="17" fillId="16" borderId="42" xfId="0" applyFont="1" applyFill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8" borderId="42" xfId="0" applyFont="1" applyFill="1" applyBorder="1" applyAlignment="1">
      <alignment horizontal="center" vertical="center"/>
    </xf>
    <xf numFmtId="0" fontId="24" fillId="21" borderId="42" xfId="0" applyFont="1" applyFill="1" applyBorder="1" applyAlignment="1">
      <alignment horizontal="center" vertical="center"/>
    </xf>
    <xf numFmtId="0" fontId="17" fillId="5" borderId="42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right" vertical="center"/>
    </xf>
    <xf numFmtId="0" fontId="2" fillId="0" borderId="46" xfId="0" applyFont="1" applyBorder="1" applyAlignment="1">
      <alignment horizontal="left" vertical="center"/>
    </xf>
    <xf numFmtId="0" fontId="2" fillId="0" borderId="45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left" vertical="center"/>
    </xf>
    <xf numFmtId="0" fontId="2" fillId="0" borderId="47" xfId="0" applyFont="1" applyBorder="1" applyAlignment="1">
      <alignment horizontal="right" vertical="center"/>
    </xf>
    <xf numFmtId="0" fontId="2" fillId="0" borderId="47" xfId="0" applyFont="1" applyBorder="1" applyAlignment="1">
      <alignment horizontal="center" vertical="center"/>
    </xf>
    <xf numFmtId="0" fontId="20" fillId="18" borderId="42" xfId="0" applyFont="1" applyFill="1" applyBorder="1" applyAlignment="1">
      <alignment horizontal="center" vertical="center"/>
    </xf>
    <xf numFmtId="0" fontId="20" fillId="18" borderId="42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left" vertical="center"/>
    </xf>
    <xf numFmtId="0" fontId="0" fillId="0" borderId="42" xfId="0" applyBorder="1"/>
    <xf numFmtId="0" fontId="4" fillId="2" borderId="42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49" fontId="7" fillId="0" borderId="42" xfId="0" applyNumberFormat="1" applyFont="1" applyBorder="1"/>
    <xf numFmtId="0" fontId="14" fillId="0" borderId="42" xfId="0" applyFont="1" applyBorder="1" applyAlignment="1">
      <alignment horizontal="left" vertical="center"/>
    </xf>
    <xf numFmtId="0" fontId="14" fillId="0" borderId="42" xfId="0" applyFont="1" applyBorder="1" applyAlignment="1">
      <alignment horizontal="center" vertical="center"/>
    </xf>
    <xf numFmtId="0" fontId="7" fillId="15" borderId="42" xfId="0" applyFont="1" applyFill="1" applyBorder="1" applyAlignment="1">
      <alignment horizontal="center" vertical="center"/>
    </xf>
    <xf numFmtId="0" fontId="3" fillId="12" borderId="42" xfId="0" applyFont="1" applyFill="1" applyBorder="1" applyAlignment="1">
      <alignment horizontal="center" vertical="center"/>
    </xf>
    <xf numFmtId="0" fontId="2" fillId="12" borderId="42" xfId="0" applyFont="1" applyFill="1" applyBorder="1" applyAlignment="1">
      <alignment horizontal="left" vertical="center"/>
    </xf>
    <xf numFmtId="0" fontId="2" fillId="12" borderId="42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2" fillId="10" borderId="42" xfId="0" applyFont="1" applyFill="1" applyBorder="1" applyAlignment="1">
      <alignment horizontal="left" vertical="center"/>
    </xf>
    <xf numFmtId="0" fontId="2" fillId="10" borderId="42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left" vertical="center"/>
    </xf>
    <xf numFmtId="0" fontId="3" fillId="4" borderId="42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left" vertical="center"/>
    </xf>
    <xf numFmtId="0" fontId="2" fillId="4" borderId="42" xfId="0" applyFont="1" applyFill="1" applyBorder="1" applyAlignment="1">
      <alignment horizontal="center" vertical="center"/>
    </xf>
    <xf numFmtId="0" fontId="3" fillId="16" borderId="42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16" borderId="42" xfId="0" applyFont="1" applyFill="1" applyBorder="1" applyAlignment="1">
      <alignment horizontal="center" vertical="center"/>
    </xf>
    <xf numFmtId="0" fontId="20" fillId="18" borderId="42" xfId="0" applyFont="1" applyFill="1" applyBorder="1" applyAlignment="1">
      <alignment horizontal="left" vertical="center"/>
    </xf>
    <xf numFmtId="0" fontId="14" fillId="16" borderId="42" xfId="0" applyFont="1" applyFill="1" applyBorder="1" applyAlignment="1">
      <alignment horizontal="center" vertical="center"/>
    </xf>
    <xf numFmtId="0" fontId="14" fillId="16" borderId="42" xfId="0" applyFont="1" applyFill="1" applyBorder="1" applyAlignment="1">
      <alignment horizontal="left" vertical="center"/>
    </xf>
    <xf numFmtId="0" fontId="14" fillId="16" borderId="42" xfId="0" applyFont="1" applyFill="1" applyBorder="1" applyAlignment="1">
      <alignment horizontal="left"/>
    </xf>
    <xf numFmtId="0" fontId="14" fillId="16" borderId="42" xfId="0" applyFont="1" applyFill="1" applyBorder="1"/>
    <xf numFmtId="0" fontId="14" fillId="15" borderId="42" xfId="0" applyFont="1" applyFill="1" applyBorder="1" applyAlignment="1">
      <alignment horizontal="center" vertical="center"/>
    </xf>
    <xf numFmtId="0" fontId="14" fillId="15" borderId="42" xfId="0" applyFont="1" applyFill="1" applyBorder="1" applyAlignment="1">
      <alignment horizontal="left" vertical="center"/>
    </xf>
    <xf numFmtId="0" fontId="14" fillId="15" borderId="42" xfId="0" applyFont="1" applyFill="1" applyBorder="1" applyAlignment="1">
      <alignment horizontal="center"/>
    </xf>
    <xf numFmtId="0" fontId="14" fillId="15" borderId="42" xfId="0" applyFont="1" applyFill="1" applyBorder="1"/>
    <xf numFmtId="0" fontId="0" fillId="15" borderId="42" xfId="0" applyFill="1" applyBorder="1"/>
    <xf numFmtId="0" fontId="7" fillId="15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left"/>
    </xf>
    <xf numFmtId="0" fontId="14" fillId="0" borderId="42" xfId="0" applyFont="1" applyBorder="1"/>
    <xf numFmtId="0" fontId="14" fillId="11" borderId="42" xfId="0" applyFont="1" applyFill="1" applyBorder="1" applyAlignment="1">
      <alignment horizontal="center" vertical="center"/>
    </xf>
    <xf numFmtId="0" fontId="14" fillId="11" borderId="42" xfId="0" applyFont="1" applyFill="1" applyBorder="1" applyAlignment="1">
      <alignment horizontal="left" vertical="center"/>
    </xf>
    <xf numFmtId="0" fontId="7" fillId="11" borderId="42" xfId="0" applyFont="1" applyFill="1" applyBorder="1"/>
    <xf numFmtId="0" fontId="3" fillId="11" borderId="42" xfId="0" applyFont="1" applyFill="1" applyBorder="1" applyAlignment="1">
      <alignment horizontal="center" vertical="center"/>
    </xf>
    <xf numFmtId="0" fontId="7" fillId="11" borderId="42" xfId="0" applyFont="1" applyFill="1" applyBorder="1" applyAlignment="1">
      <alignment horizontal="left"/>
    </xf>
    <xf numFmtId="0" fontId="14" fillId="11" borderId="42" xfId="0" applyFont="1" applyFill="1" applyBorder="1" applyAlignment="1">
      <alignment horizontal="left"/>
    </xf>
    <xf numFmtId="0" fontId="14" fillId="11" borderId="42" xfId="0" applyFont="1" applyFill="1" applyBorder="1"/>
    <xf numFmtId="0" fontId="7" fillId="2" borderId="42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/>
    </xf>
    <xf numFmtId="0" fontId="7" fillId="2" borderId="42" xfId="0" applyFont="1" applyFill="1" applyBorder="1"/>
    <xf numFmtId="0" fontId="14" fillId="21" borderId="42" xfId="0" applyFont="1" applyFill="1" applyBorder="1" applyAlignment="1">
      <alignment horizontal="center" vertical="center"/>
    </xf>
    <xf numFmtId="0" fontId="3" fillId="21" borderId="42" xfId="0" applyFont="1" applyFill="1" applyBorder="1" applyAlignment="1">
      <alignment horizontal="center" vertical="center"/>
    </xf>
    <xf numFmtId="0" fontId="14" fillId="21" borderId="42" xfId="0" applyFont="1" applyFill="1" applyBorder="1" applyAlignment="1">
      <alignment horizontal="left" vertical="center"/>
    </xf>
    <xf numFmtId="0" fontId="14" fillId="21" borderId="42" xfId="0" applyFont="1" applyFill="1" applyBorder="1" applyAlignment="1">
      <alignment horizontal="left"/>
    </xf>
    <xf numFmtId="0" fontId="14" fillId="21" borderId="42" xfId="0" applyFont="1" applyFill="1" applyBorder="1"/>
    <xf numFmtId="0" fontId="3" fillId="21" borderId="42" xfId="0" applyFont="1" applyFill="1" applyBorder="1"/>
    <xf numFmtId="0" fontId="14" fillId="2" borderId="4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left" vertical="center"/>
    </xf>
    <xf numFmtId="0" fontId="14" fillId="2" borderId="42" xfId="0" applyFont="1" applyFill="1" applyBorder="1" applyAlignment="1">
      <alignment horizontal="left"/>
    </xf>
    <xf numFmtId="0" fontId="14" fillId="2" borderId="42" xfId="0" applyFont="1" applyFill="1" applyBorder="1"/>
    <xf numFmtId="0" fontId="14" fillId="4" borderId="42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left" vertical="center"/>
    </xf>
    <xf numFmtId="0" fontId="14" fillId="4" borderId="42" xfId="0" applyFont="1" applyFill="1" applyBorder="1" applyAlignment="1">
      <alignment horizontal="center"/>
    </xf>
    <xf numFmtId="0" fontId="14" fillId="4" borderId="42" xfId="0" applyFont="1" applyFill="1" applyBorder="1"/>
    <xf numFmtId="0" fontId="3" fillId="4" borderId="42" xfId="0" applyFont="1" applyFill="1" applyBorder="1" applyAlignment="1">
      <alignment horizontal="center"/>
    </xf>
    <xf numFmtId="0" fontId="3" fillId="4" borderId="42" xfId="0" applyFont="1" applyFill="1" applyBorder="1"/>
    <xf numFmtId="46" fontId="14" fillId="4" borderId="42" xfId="0" applyNumberFormat="1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left" vertical="center"/>
    </xf>
    <xf numFmtId="0" fontId="3" fillId="15" borderId="42" xfId="0" applyFont="1" applyFill="1" applyBorder="1" applyAlignment="1">
      <alignment horizontal="left" vertical="center"/>
    </xf>
    <xf numFmtId="0" fontId="3" fillId="15" borderId="42" xfId="0" applyFont="1" applyFill="1" applyBorder="1" applyAlignment="1">
      <alignment horizontal="left"/>
    </xf>
    <xf numFmtId="0" fontId="3" fillId="2" borderId="42" xfId="0" applyFont="1" applyFill="1" applyBorder="1" applyAlignment="1">
      <alignment horizontal="left" vertical="center"/>
    </xf>
    <xf numFmtId="0" fontId="3" fillId="2" borderId="42" xfId="0" applyFont="1" applyFill="1" applyBorder="1" applyAlignment="1">
      <alignment horizontal="left"/>
    </xf>
    <xf numFmtId="0" fontId="18" fillId="21" borderId="42" xfId="0" applyFont="1" applyFill="1" applyBorder="1" applyAlignment="1">
      <alignment horizontal="left"/>
    </xf>
    <xf numFmtId="0" fontId="14" fillId="23" borderId="42" xfId="0" applyFont="1" applyFill="1" applyBorder="1" applyAlignment="1">
      <alignment horizontal="center" vertical="center"/>
    </xf>
    <xf numFmtId="0" fontId="14" fillId="23" borderId="42" xfId="0" applyFont="1" applyFill="1" applyBorder="1" applyAlignment="1">
      <alignment horizontal="left" vertical="center"/>
    </xf>
    <xf numFmtId="0" fontId="6" fillId="0" borderId="42" xfId="0" applyFont="1" applyBorder="1"/>
    <xf numFmtId="0" fontId="14" fillId="4" borderId="42" xfId="0" applyFont="1" applyFill="1" applyBorder="1" applyAlignment="1">
      <alignment horizontal="left"/>
    </xf>
    <xf numFmtId="0" fontId="14" fillId="15" borderId="42" xfId="0" applyFont="1" applyFill="1" applyBorder="1" applyAlignment="1">
      <alignment horizontal="left"/>
    </xf>
    <xf numFmtId="0" fontId="7" fillId="15" borderId="42" xfId="0" applyFont="1" applyFill="1" applyBorder="1" applyAlignment="1">
      <alignment horizontal="left" vertical="center"/>
    </xf>
    <xf numFmtId="0" fontId="7" fillId="15" borderId="42" xfId="0" applyFont="1" applyFill="1" applyBorder="1" applyAlignment="1">
      <alignment horizontal="left"/>
    </xf>
    <xf numFmtId="0" fontId="7" fillId="15" borderId="42" xfId="0" applyFont="1" applyFill="1" applyBorder="1"/>
    <xf numFmtId="0" fontId="14" fillId="24" borderId="42" xfId="0" applyFont="1" applyFill="1" applyBorder="1"/>
    <xf numFmtId="0" fontId="14" fillId="24" borderId="42" xfId="0" applyFont="1" applyFill="1" applyBorder="1" applyAlignment="1">
      <alignment horizontal="left"/>
    </xf>
    <xf numFmtId="0" fontId="14" fillId="21" borderId="42" xfId="0" applyFont="1" applyFill="1" applyBorder="1" applyAlignment="1">
      <alignment vertical="center"/>
    </xf>
    <xf numFmtId="0" fontId="3" fillId="21" borderId="42" xfId="0" applyFont="1" applyFill="1" applyBorder="1" applyAlignment="1">
      <alignment horizontal="left" vertical="center"/>
    </xf>
    <xf numFmtId="0" fontId="3" fillId="21" borderId="42" xfId="0" applyFont="1" applyFill="1" applyBorder="1" applyAlignment="1">
      <alignment vertical="center"/>
    </xf>
    <xf numFmtId="0" fontId="10" fillId="5" borderId="42" xfId="0" applyFont="1" applyFill="1" applyBorder="1" applyAlignment="1">
      <alignment horizontal="center" vertical="center"/>
    </xf>
    <xf numFmtId="0" fontId="10" fillId="13" borderId="42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8" borderId="42" xfId="0" applyFont="1" applyFill="1" applyBorder="1" applyAlignment="1">
      <alignment horizontal="center" vertical="center"/>
    </xf>
    <xf numFmtId="0" fontId="10" fillId="9" borderId="42" xfId="0" applyFont="1" applyFill="1" applyBorder="1" applyAlignment="1">
      <alignment vertical="center"/>
    </xf>
    <xf numFmtId="0" fontId="11" fillId="16" borderId="42" xfId="0" applyFont="1" applyFill="1" applyBorder="1" applyAlignment="1">
      <alignment horizontal="center" vertical="center"/>
    </xf>
    <xf numFmtId="0" fontId="11" fillId="15" borderId="42" xfId="0" applyFont="1" applyFill="1" applyBorder="1" applyAlignment="1">
      <alignment horizontal="center" vertical="center"/>
    </xf>
    <xf numFmtId="0" fontId="11" fillId="10" borderId="42" xfId="0" applyFont="1" applyFill="1" applyBorder="1" applyAlignment="1">
      <alignment horizontal="center" vertical="center"/>
    </xf>
    <xf numFmtId="0" fontId="11" fillId="11" borderId="42" xfId="0" applyFont="1" applyFill="1" applyBorder="1" applyAlignment="1">
      <alignment horizontal="center" vertical="center"/>
    </xf>
    <xf numFmtId="0" fontId="11" fillId="12" borderId="42" xfId="0" applyFont="1" applyFill="1" applyBorder="1" applyAlignment="1">
      <alignment horizontal="center" vertical="center"/>
    </xf>
    <xf numFmtId="0" fontId="10" fillId="16" borderId="42" xfId="0" applyFont="1" applyFill="1" applyBorder="1" applyAlignment="1">
      <alignment horizontal="center" vertical="center"/>
    </xf>
    <xf numFmtId="0" fontId="10" fillId="8" borderId="42" xfId="0" applyFont="1" applyFill="1" applyBorder="1" applyAlignment="1">
      <alignment vertical="center"/>
    </xf>
    <xf numFmtId="0" fontId="21" fillId="13" borderId="42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left" vertical="center"/>
    </xf>
    <xf numFmtId="0" fontId="17" fillId="2" borderId="42" xfId="0" applyFont="1" applyFill="1" applyBorder="1" applyAlignment="1">
      <alignment horizontal="center" vertical="center" wrapText="1"/>
    </xf>
    <xf numFmtId="16" fontId="3" fillId="0" borderId="42" xfId="0" applyNumberFormat="1" applyFont="1" applyBorder="1" applyAlignment="1">
      <alignment horizontal="center" vertical="center"/>
    </xf>
    <xf numFmtId="17" fontId="3" fillId="0" borderId="42" xfId="0" applyNumberFormat="1" applyFont="1" applyBorder="1" applyAlignment="1">
      <alignment horizontal="center" vertical="center"/>
    </xf>
    <xf numFmtId="20" fontId="3" fillId="0" borderId="42" xfId="0" applyNumberFormat="1" applyFont="1" applyBorder="1" applyAlignment="1">
      <alignment horizontal="center" vertical="center"/>
    </xf>
    <xf numFmtId="46" fontId="3" fillId="0" borderId="42" xfId="0" applyNumberFormat="1" applyFont="1" applyBorder="1" applyAlignment="1">
      <alignment horizontal="center" vertical="center"/>
    </xf>
    <xf numFmtId="0" fontId="8" fillId="0" borderId="42" xfId="0" applyFont="1" applyBorder="1" applyAlignment="1">
      <alignment horizontal="center"/>
    </xf>
    <xf numFmtId="0" fontId="8" fillId="0" borderId="26" xfId="0" applyFont="1" applyBorder="1"/>
    <xf numFmtId="0" fontId="7" fillId="0" borderId="42" xfId="0" applyFont="1" applyBorder="1" applyAlignment="1">
      <alignment horizontal="center"/>
    </xf>
    <xf numFmtId="0" fontId="7" fillId="19" borderId="42" xfId="0" applyFont="1" applyFill="1" applyBorder="1"/>
    <xf numFmtId="0" fontId="22" fillId="0" borderId="42" xfId="0" applyFont="1" applyBorder="1" applyAlignment="1">
      <alignment horizontal="center"/>
    </xf>
    <xf numFmtId="0" fontId="22" fillId="0" borderId="26" xfId="0" applyFont="1" applyBorder="1" applyAlignment="1">
      <alignment horizontal="left"/>
    </xf>
    <xf numFmtId="0" fontId="22" fillId="0" borderId="42" xfId="0" applyFont="1" applyBorder="1"/>
    <xf numFmtId="0" fontId="7" fillId="0" borderId="42" xfId="0" applyFont="1" applyBorder="1"/>
    <xf numFmtId="0" fontId="7" fillId="20" borderId="42" xfId="0" applyFont="1" applyFill="1" applyBorder="1"/>
    <xf numFmtId="0" fontId="7" fillId="0" borderId="35" xfId="0" applyFont="1" applyBorder="1"/>
    <xf numFmtId="0" fontId="22" fillId="0" borderId="26" xfId="0" applyFont="1" applyBorder="1" applyAlignment="1">
      <alignment horizontal="left" vertical="center"/>
    </xf>
    <xf numFmtId="0" fontId="4" fillId="2" borderId="42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3" fillId="17" borderId="42" xfId="0" applyFont="1" applyFill="1" applyBorder="1" applyAlignment="1">
      <alignment horizontal="center" vertical="center"/>
    </xf>
    <xf numFmtId="0" fontId="2" fillId="17" borderId="42" xfId="0" applyFont="1" applyFill="1" applyBorder="1" applyAlignment="1">
      <alignment horizontal="left" vertical="center"/>
    </xf>
    <xf numFmtId="0" fontId="2" fillId="17" borderId="42" xfId="0" applyFont="1" applyFill="1" applyBorder="1" applyAlignment="1">
      <alignment horizontal="center" vertical="center"/>
    </xf>
    <xf numFmtId="0" fontId="26" fillId="13" borderId="42" xfId="0" applyFont="1" applyFill="1" applyBorder="1" applyAlignment="1">
      <alignment horizontal="center" vertical="center"/>
    </xf>
    <xf numFmtId="0" fontId="26" fillId="13" borderId="42" xfId="0" applyFont="1" applyFill="1" applyBorder="1" applyAlignment="1">
      <alignment horizontal="center" vertical="center" wrapText="1"/>
    </xf>
    <xf numFmtId="0" fontId="26" fillId="2" borderId="42" xfId="0" applyFont="1" applyFill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6" fillId="9" borderId="42" xfId="0" applyFont="1" applyFill="1" applyBorder="1" applyAlignment="1">
      <alignment horizontal="center" vertical="center"/>
    </xf>
    <xf numFmtId="0" fontId="14" fillId="17" borderId="42" xfId="0" applyFont="1" applyFill="1" applyBorder="1" applyAlignment="1">
      <alignment horizontal="center" vertical="center"/>
    </xf>
    <xf numFmtId="0" fontId="14" fillId="17" borderId="42" xfId="0" applyFont="1" applyFill="1" applyBorder="1" applyAlignment="1">
      <alignment horizontal="left" vertical="center"/>
    </xf>
    <xf numFmtId="0" fontId="14" fillId="17" borderId="42" xfId="0" applyFont="1" applyFill="1" applyBorder="1" applyAlignment="1">
      <alignment horizontal="left"/>
    </xf>
    <xf numFmtId="0" fontId="14" fillId="17" borderId="42" xfId="0" applyFont="1" applyFill="1" applyBorder="1"/>
    <xf numFmtId="0" fontId="3" fillId="17" borderId="42" xfId="0" applyFont="1" applyFill="1" applyBorder="1"/>
    <xf numFmtId="0" fontId="18" fillId="17" borderId="42" xfId="0" applyFont="1" applyFill="1" applyBorder="1"/>
    <xf numFmtId="0" fontId="18" fillId="17" borderId="42" xfId="0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25" fillId="13" borderId="44" xfId="0" applyFont="1" applyFill="1" applyBorder="1" applyAlignment="1">
      <alignment horizontal="center" vertical="center"/>
    </xf>
    <xf numFmtId="0" fontId="25" fillId="13" borderId="12" xfId="0" applyFont="1" applyFill="1" applyBorder="1" applyAlignment="1">
      <alignment horizontal="center" vertical="center"/>
    </xf>
    <xf numFmtId="0" fontId="25" fillId="13" borderId="43" xfId="0" applyFont="1" applyFill="1" applyBorder="1" applyAlignment="1">
      <alignment horizontal="center" vertical="center"/>
    </xf>
    <xf numFmtId="0" fontId="25" fillId="13" borderId="7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8" fillId="0" borderId="48" xfId="0" applyFont="1" applyBorder="1"/>
    <xf numFmtId="0" fontId="22" fillId="0" borderId="48" xfId="0" applyFont="1" applyBorder="1"/>
    <xf numFmtId="0" fontId="7" fillId="19" borderId="48" xfId="0" applyFont="1" applyFill="1" applyBorder="1"/>
    <xf numFmtId="1" fontId="22" fillId="0" borderId="48" xfId="0" applyNumberFormat="1" applyFont="1" applyBorder="1"/>
    <xf numFmtId="0" fontId="4" fillId="2" borderId="48" xfId="0" applyFont="1" applyFill="1" applyBorder="1" applyAlignment="1">
      <alignment horizontal="center" vertical="center"/>
    </xf>
  </cellXfs>
  <cellStyles count="1">
    <cellStyle name="Normal" xfId="0" builtinId="0"/>
  </cellStyles>
  <dxfs count="379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ordia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ordia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ordia New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rdia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ordia New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wrapText="1"/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unnita kiduan" refreshedDate="45576.599323958333" backgroundQuery="1" createdVersion="8" refreshedVersion="8" minRefreshableVersion="3" recordCount="0" supportSubquery="1" supportAdvancedDrill="1" xr:uid="{0A804335-3042-45AB-8583-27095D4D8E7D}">
  <cacheSource type="external" connectionId="1"/>
  <cacheFields count="5">
    <cacheField name="[Table1].[วันที่].[วันที่]" caption="วันที่" numFmtId="0" level="1">
      <sharedItems count="7">
        <s v="จ. 26 ส.ค. 67"/>
        <s v="พ. 28 ส.ค. 67"/>
        <s v="พฤ. 29 ส.ค. 67"/>
        <s v="ศ. 30 ส.ค. 67"/>
        <s v="ส. 31 ส.ค. 67"/>
        <s v="อ. 27 ส.ค. 67"/>
        <s v="อา. 1 ก.ย. 67"/>
      </sharedItems>
    </cacheField>
    <cacheField name="[Table1].[เวลา].[เวลา]" caption="เวลา" numFmtId="0" hierarchy="1" level="1">
      <sharedItems count="2">
        <s v="09:30:00 - 12:30:00"/>
        <s v="13:30:00 - 16:30:00"/>
      </sharedItems>
    </cacheField>
    <cacheField name="[Table1].[อาคาร].[อาคาร]" caption="อาคาร" numFmtId="0" hierarchy="2" level="1">
      <sharedItems count="4">
        <s v=" HM"/>
        <s v=" เครื่องกล"/>
        <s v=" อาคาร 12 ชั้น"/>
        <s v="" u="1"/>
      </sharedItems>
    </cacheField>
    <cacheField name="[Table1].[ห้อง].[ห้อง]" caption="ห้อง" numFmtId="0" hierarchy="3" level="1">
      <sharedItems count="69">
        <s v=" HM-301"/>
        <s v=" HM-302"/>
        <s v=" HM-303"/>
        <s v=" HM-305"/>
        <s v=" HM-306"/>
        <s v=" HM-401"/>
        <s v=" HM-402"/>
        <s v=" HM-403"/>
        <s v=" HM-404"/>
        <s v=" HM-501"/>
        <s v=" HM-502"/>
        <s v=" HM-503"/>
        <s v=" HM-405"/>
        <s v=" HM-406"/>
        <s v=" HM-601"/>
        <s v=" HM-602"/>
        <s v="" u="1"/>
        <s v=" E12-1002" u="1"/>
        <s v=" E12-1003" u="1"/>
        <s v=" E12-107" u="1"/>
        <s v=" E12-201" u="1"/>
        <s v=" E12-202" u="1"/>
        <s v=" E12-702" u="1"/>
        <s v=" E12-703" u="1"/>
        <s v=" E12-109" u="1"/>
        <s v=" E12-401" u="1"/>
        <s v=" E12-402" u="1"/>
        <s v=" E12-403" u="1"/>
        <s v=" E12-404" u="1"/>
        <s v=" E12-405" u="1"/>
        <s v=" E12-406" u="1"/>
        <s v=" E12-407" u="1"/>
        <s v=" E12-501" u="1"/>
        <s v=" E12-502" u="1"/>
        <s v=" E12-503" u="1"/>
        <s v=" E12-504" u="1"/>
        <s v=" E12-505" u="1"/>
        <s v=" E12-506" u="1"/>
        <s v=" E12-507" u="1"/>
        <s v=" E12-508" u="1"/>
        <s v=" E12-601" u="1"/>
        <s v=" E12-602" u="1"/>
        <s v=" E12-603" u="1"/>
        <s v=" E12-605" u="1"/>
        <s v=" E12-606" u="1"/>
        <s v=" E12-607" u="1"/>
        <s v=" E12-801" u="1"/>
        <s v=" E12-802" u="1"/>
        <s v=" E12-803" u="1"/>
        <s v=" E12-804" u="1"/>
        <s v=" E12-805" u="1"/>
        <s v=" E12-806" u="1"/>
        <s v=" E12-901" u="1"/>
        <s v=" E12-902" u="1"/>
        <s v=" E12-903" u="1"/>
        <s v=" E12-701" u="1"/>
        <s v=" E12-1001" u="1"/>
        <s v=" E12-904" u="1"/>
        <s v=" E12-101" u="1"/>
        <s v=" ME-210" u="1"/>
        <s v=" ME-212" u="1"/>
        <s v=" ME-214" u="1"/>
        <s v=" ME-303" u="1"/>
        <s v=" ME-310" u="1"/>
        <s v=" ME-312" u="1"/>
        <s v=" ME-401" u="1"/>
        <s v=" ME-402" u="1"/>
        <s v=" ME-408" u="1"/>
        <s v=" ME-410" u="1"/>
      </sharedItems>
    </cacheField>
    <cacheField name="[Measures].[จำนวนนับค่าที่แตกต่างกันของ ห้อง]" caption="จำนวนนับค่าที่แตกต่างกันของ ห้อง" numFmtId="0" hierarchy="7" level="32767"/>
  </cacheFields>
  <cacheHierarchies count="8">
    <cacheHierarchy uniqueName="[Table1].[วันที่]" caption="วันที่" attribute="1" defaultMemberUniqueName="[Table1].[วันที่].[All]" allUniqueName="[Table1].[วันที่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เวลา]" caption="เวลา" attribute="1" defaultMemberUniqueName="[Table1].[เวลา].[All]" allUniqueName="[Table1].[เวลา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อาคาร]" caption="อาคาร" attribute="1" defaultMemberUniqueName="[Table1].[อาคาร].[All]" allUniqueName="[Table1].[อาคาร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ห้อง]" caption="ห้อง" attribute="1" defaultMemberUniqueName="[Table1].[ห้อง].[All]" allUniqueName="[Table1].[ห้อง].[All]" dimensionUniqueName="[Table1]" displayFolder="" count="2" memberValueDatatype="130" unbalanced="0">
      <fieldsUsage count="2">
        <fieldUsage x="-1"/>
        <fieldUsage x="3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การนับจำนวนของ ห้อง]" caption="การนับจำนวนของ ห้อง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จำนวนนับค่าที่แตกต่างกันของ ห้อง]" caption="จำนวนนับค่าที่แตกต่างกันของ ห้อง" measure="1" displayFolder="" measureGroup="Table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F0896-1019-460B-8A59-D8A056D84ACE}" name="PivotTable1" cacheId="12482" applyNumberFormats="0" applyBorderFormats="0" applyFontFormats="0" applyPatternFormats="0" applyAlignmentFormats="0" applyWidthHeightFormats="1" dataCaption="ค่า" updatedVersion="8" minRefreshableVersion="3" useAutoFormatting="1" subtotalHiddenItems="1" itemPrintTitles="1" createdVersion="8" indent="0" outline="1" outlineData="1" multipleFieldFilters="0">
  <location ref="A1:B44" firstHeaderRow="1" firstDataRow="1" firstDataCol="1"/>
  <pivotFields count="5">
    <pivotField axis="axisRow" allDrilled="1" subtotalTop="0" showAll="0" defaultSubtotal="0" defaultAttributeDrillState="1">
      <items count="7">
        <item x="0"/>
        <item x="5"/>
        <item x="1"/>
        <item x="2"/>
        <item x="3"/>
        <item x="4"/>
        <item x="6"/>
      </items>
    </pivotField>
    <pivotField axis="axisRow" allDrilled="1" subtotalTop="0" showAll="0" dataSourceSort="1" defaultSubtotal="0" defaultAttributeDrillState="1">
      <items count="2">
        <item x="0"/>
        <item x="1" e="0"/>
      </items>
    </pivotField>
    <pivotField axis="axisRow" allDrilled="1" subtotalTop="0" showAll="0" dataSourceSort="1" defaultSubtotal="0" defaultAttributeDrillState="1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 defaultAttributeDrillState="1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  <pivotField dataField="1" subtotalTop="0" showAll="0" defaultSubtotal="0"/>
  </pivotFields>
  <rowFields count="4">
    <field x="0"/>
    <field x="1"/>
    <field x="2"/>
    <field x="3"/>
  </rowFields>
  <rowItems count="43">
    <i>
      <x/>
    </i>
    <i r="1">
      <x/>
    </i>
    <i r="2">
      <x/>
    </i>
    <i r="2">
      <x v="1"/>
    </i>
    <i r="2">
      <x v="2"/>
    </i>
    <i r="1">
      <x v="1"/>
    </i>
    <i>
      <x v="1"/>
    </i>
    <i r="1">
      <x/>
    </i>
    <i r="2">
      <x/>
    </i>
    <i r="2">
      <x v="1"/>
    </i>
    <i r="2">
      <x v="2"/>
    </i>
    <i r="1">
      <x v="1"/>
    </i>
    <i>
      <x v="2"/>
    </i>
    <i r="1">
      <x/>
    </i>
    <i r="2">
      <x/>
    </i>
    <i r="2">
      <x v="1"/>
    </i>
    <i r="2">
      <x v="2"/>
    </i>
    <i r="1">
      <x v="1"/>
    </i>
    <i>
      <x v="3"/>
    </i>
    <i r="1">
      <x/>
    </i>
    <i r="2">
      <x/>
    </i>
    <i r="2">
      <x v="1"/>
    </i>
    <i r="2">
      <x v="2"/>
    </i>
    <i r="1">
      <x v="1"/>
    </i>
    <i>
      <x v="4"/>
    </i>
    <i r="1">
      <x/>
    </i>
    <i r="2">
      <x/>
    </i>
    <i r="2">
      <x v="1"/>
    </i>
    <i r="2">
      <x v="2"/>
    </i>
    <i r="1">
      <x v="1"/>
    </i>
    <i>
      <x v="5"/>
    </i>
    <i r="1">
      <x/>
    </i>
    <i r="2">
      <x/>
    </i>
    <i r="2">
      <x v="1"/>
    </i>
    <i r="2">
      <x v="2"/>
    </i>
    <i r="1">
      <x v="1"/>
    </i>
    <i>
      <x v="6"/>
    </i>
    <i r="1">
      <x/>
    </i>
    <i r="2">
      <x/>
    </i>
    <i r="2">
      <x v="1"/>
    </i>
    <i r="2">
      <x v="2"/>
    </i>
    <i r="1">
      <x v="1"/>
    </i>
    <i t="grand">
      <x/>
    </i>
  </rowItems>
  <colItems count="1">
    <i/>
  </colItems>
  <dataFields count="1">
    <dataField name="จำนวน" fld="4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362">
    <format dxfId="17">
      <pivotArea dataOnly="0" labelOnly="1" outline="0" axis="axisValues" fieldPosition="0"/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3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4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5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2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27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28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9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30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1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2">
            <x v="0"/>
            <x v="1"/>
          </reference>
        </references>
      </pivotArea>
    </format>
    <format dxfId="32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3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4">
      <pivotArea dataOnly="0" labelOnly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5">
      <pivotArea dataOnly="0" labelOnly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6">
      <pivotArea dataOnly="0" labelOnly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7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2" count="0"/>
        </references>
      </pivotArea>
    </format>
    <format dxfId="38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9">
      <pivotArea dataOnly="0" labelOnly="1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40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41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42">
      <pivotArea dataOnly="0" labelOnly="1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43">
      <pivotArea dataOnly="0" labelOnly="1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44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45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46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7">
            <x v="17"/>
            <x v="18"/>
            <x v="19"/>
            <x v="20"/>
            <x v="21"/>
            <x v="22"/>
            <x v="23"/>
          </reference>
        </references>
      </pivotArea>
    </format>
    <format dxfId="47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3">
            <x v="0"/>
            <x v="1"/>
            <x v="2"/>
          </reference>
        </references>
      </pivotArea>
    </format>
    <format dxfId="48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4">
            <x v="65"/>
            <x v="66"/>
            <x v="67"/>
            <x v="68"/>
          </reference>
        </references>
      </pivotArea>
    </format>
    <format dxfId="49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51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36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</reference>
        </references>
      </pivotArea>
    </format>
    <format dxfId="52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2"/>
            <x v="13"/>
          </reference>
        </references>
      </pivotArea>
    </format>
    <format dxfId="53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8">
            <x v="59"/>
            <x v="60"/>
            <x v="62"/>
            <x v="63"/>
            <x v="64"/>
            <x v="66"/>
            <x v="67"/>
            <x v="68"/>
          </reference>
        </references>
      </pivotArea>
    </format>
    <format dxfId="54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  <reference field="3" count="21">
            <x v="18"/>
            <x v="22"/>
            <x v="23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6">
            <x v="0"/>
            <x v="1"/>
            <x v="2"/>
            <x v="3"/>
            <x v="4"/>
            <x v="5"/>
          </reference>
        </references>
      </pivotArea>
    </format>
    <format dxfId="56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57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26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58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3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</reference>
        </references>
      </pivotArea>
    </format>
    <format dxfId="59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60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  <reference field="3" count="25"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55"/>
          </reference>
        </references>
      </pivotArea>
    </format>
    <format dxfId="61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62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6">
            <x v="62"/>
            <x v="63"/>
            <x v="64"/>
            <x v="66"/>
            <x v="67"/>
            <x v="68"/>
          </reference>
        </references>
      </pivotArea>
    </format>
    <format dxfId="63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  <reference field="3" count="19">
            <x v="19"/>
            <x v="22"/>
            <x v="23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55"/>
          </reference>
        </references>
      </pivotArea>
    </format>
    <format dxfId="64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3"/>
          </reference>
          <reference field="3" count="1">
            <x v="16"/>
          </reference>
        </references>
      </pivotArea>
    </format>
    <format dxfId="65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</reference>
        </references>
      </pivotArea>
    </format>
    <format dxfId="66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67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  <reference field="3" count="13"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68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9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70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"/>
          </reference>
          <reference field="3" count="30"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71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5">
            <x v="0"/>
            <x v="1"/>
            <x v="2"/>
            <x v="3"/>
            <x v="4"/>
          </reference>
        </references>
      </pivotArea>
    </format>
    <format dxfId="72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73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2"/>
          </reference>
          <reference field="3" count="11">
            <x v="18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74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75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76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37">
            <x v="17"/>
            <x v="18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  <format dxfId="77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78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79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3" count="15">
            <x v="19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58"/>
          </reference>
        </references>
      </pivotArea>
    </format>
    <format dxfId="80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81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82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2"/>
          </reference>
          <reference field="3" count="13">
            <x v="22"/>
            <x v="23"/>
            <x v="32"/>
            <x v="33"/>
            <x v="34"/>
            <x v="35"/>
            <x v="36"/>
            <x v="37"/>
            <x v="38"/>
            <x v="39"/>
            <x v="46"/>
            <x v="47"/>
            <x v="55"/>
          </reference>
        </references>
      </pivotArea>
    </format>
    <format dxfId="83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84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6"/>
            <x v="67"/>
            <x v="68"/>
          </reference>
        </references>
      </pivotArea>
    </format>
    <format dxfId="85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2"/>
          </reference>
          <reference field="3" count="6">
            <x v="32"/>
            <x v="33"/>
            <x v="34"/>
            <x v="35"/>
            <x v="36"/>
            <x v="37"/>
          </reference>
        </references>
      </pivotArea>
    </format>
    <format dxfId="86">
      <pivotArea dataOnly="0" labelOnly="1" outline="0" axis="axisValues" fieldPosition="0"/>
    </format>
    <format dxfId="87">
      <pivotArea type="all" dataOnly="0" outline="0" fieldPosition="0"/>
    </format>
    <format dxfId="88">
      <pivotArea outline="0" collapsedLevelsAreSubtotals="1" fieldPosition="0"/>
    </format>
    <format dxfId="89">
      <pivotArea field="0" type="button" dataOnly="0" labelOnly="1" outline="0" axis="axisRow" fieldPosition="0"/>
    </format>
    <format dxfId="90">
      <pivotArea dataOnly="0" labelOnly="1" fieldPosition="0">
        <references count="1">
          <reference field="0" count="0"/>
        </references>
      </pivotArea>
    </format>
    <format dxfId="91">
      <pivotArea dataOnly="0" labelOnly="1" grandRow="1" outline="0" fieldPosition="0"/>
    </format>
    <format dxfId="92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93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94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95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96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97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98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99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00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2">
            <x v="0"/>
            <x v="1"/>
          </reference>
        </references>
      </pivotArea>
    </format>
    <format dxfId="101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02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03">
      <pivotArea dataOnly="0" labelOnly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04">
      <pivotArea dataOnly="0" labelOnly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05">
      <pivotArea dataOnly="0" labelOnly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06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2" count="0"/>
        </references>
      </pivotArea>
    </format>
    <format dxfId="107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08">
      <pivotArea dataOnly="0" labelOnly="1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09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10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11">
      <pivotArea dataOnly="0" labelOnly="1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12">
      <pivotArea dataOnly="0" labelOnly="1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13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14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115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7">
            <x v="17"/>
            <x v="18"/>
            <x v="19"/>
            <x v="20"/>
            <x v="21"/>
            <x v="22"/>
            <x v="23"/>
          </reference>
        </references>
      </pivotArea>
    </format>
    <format dxfId="116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3">
            <x v="0"/>
            <x v="1"/>
            <x v="2"/>
          </reference>
        </references>
      </pivotArea>
    </format>
    <format dxfId="117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4">
            <x v="65"/>
            <x v="66"/>
            <x v="67"/>
            <x v="68"/>
          </reference>
        </references>
      </pivotArea>
    </format>
    <format dxfId="118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120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36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</reference>
        </references>
      </pivotArea>
    </format>
    <format dxfId="121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2"/>
            <x v="13"/>
          </reference>
        </references>
      </pivotArea>
    </format>
    <format dxfId="122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8">
            <x v="59"/>
            <x v="60"/>
            <x v="62"/>
            <x v="63"/>
            <x v="64"/>
            <x v="66"/>
            <x v="67"/>
            <x v="68"/>
          </reference>
        </references>
      </pivotArea>
    </format>
    <format dxfId="123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  <reference field="3" count="21">
            <x v="18"/>
            <x v="22"/>
            <x v="23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4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25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126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26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27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3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</reference>
        </references>
      </pivotArea>
    </format>
    <format dxfId="128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129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  <reference field="3" count="25"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55"/>
          </reference>
        </references>
      </pivotArea>
    </format>
    <format dxfId="130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131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6">
            <x v="62"/>
            <x v="63"/>
            <x v="64"/>
            <x v="66"/>
            <x v="67"/>
            <x v="68"/>
          </reference>
        </references>
      </pivotArea>
    </format>
    <format dxfId="132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  <reference field="3" count="19">
            <x v="19"/>
            <x v="22"/>
            <x v="23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55"/>
          </reference>
        </references>
      </pivotArea>
    </format>
    <format dxfId="133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3"/>
          </reference>
          <reference field="3" count="1">
            <x v="16"/>
          </reference>
        </references>
      </pivotArea>
    </format>
    <format dxfId="134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</reference>
        </references>
      </pivotArea>
    </format>
    <format dxfId="135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136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  <reference field="3" count="13"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137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38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139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"/>
          </reference>
          <reference field="3" count="30"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140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5">
            <x v="0"/>
            <x v="1"/>
            <x v="2"/>
            <x v="3"/>
            <x v="4"/>
          </reference>
        </references>
      </pivotArea>
    </format>
    <format dxfId="141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142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2"/>
          </reference>
          <reference field="3" count="11">
            <x v="18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143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44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145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37">
            <x v="17"/>
            <x v="18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  <format dxfId="146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147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148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3" count="15">
            <x v="19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58"/>
          </reference>
        </references>
      </pivotArea>
    </format>
    <format dxfId="149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50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151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2"/>
          </reference>
          <reference field="3" count="13">
            <x v="22"/>
            <x v="23"/>
            <x v="32"/>
            <x v="33"/>
            <x v="34"/>
            <x v="35"/>
            <x v="36"/>
            <x v="37"/>
            <x v="38"/>
            <x v="39"/>
            <x v="46"/>
            <x v="47"/>
            <x v="55"/>
          </reference>
        </references>
      </pivotArea>
    </format>
    <format dxfId="152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53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6"/>
            <x v="67"/>
            <x v="68"/>
          </reference>
        </references>
      </pivotArea>
    </format>
    <format dxfId="154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2"/>
          </reference>
          <reference field="3" count="6">
            <x v="32"/>
            <x v="33"/>
            <x v="34"/>
            <x v="35"/>
            <x v="36"/>
            <x v="37"/>
          </reference>
        </references>
      </pivotArea>
    </format>
    <format dxfId="155">
      <pivotArea dataOnly="0" labelOnly="1" outline="0" axis="axisValues" fieldPosition="0"/>
    </format>
    <format dxfId="156">
      <pivotArea type="all" dataOnly="0" outline="0" fieldPosition="0"/>
    </format>
    <format dxfId="157">
      <pivotArea outline="0" collapsedLevelsAreSubtotals="1" fieldPosition="0"/>
    </format>
    <format dxfId="158">
      <pivotArea field="0" type="button" dataOnly="0" labelOnly="1" outline="0" axis="axisRow" fieldPosition="0"/>
    </format>
    <format dxfId="159">
      <pivotArea dataOnly="0" labelOnly="1" fieldPosition="0">
        <references count="1">
          <reference field="0" count="0"/>
        </references>
      </pivotArea>
    </format>
    <format dxfId="160">
      <pivotArea dataOnly="0" labelOnly="1" grandRow="1" outline="0" fieldPosition="0"/>
    </format>
    <format dxfId="161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6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63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164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165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166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67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168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69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2">
            <x v="0"/>
            <x v="1"/>
          </reference>
        </references>
      </pivotArea>
    </format>
    <format dxfId="170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71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72">
      <pivotArea dataOnly="0" labelOnly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73">
      <pivotArea dataOnly="0" labelOnly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74">
      <pivotArea dataOnly="0" labelOnly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75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2" count="0"/>
        </references>
      </pivotArea>
    </format>
    <format dxfId="176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77">
      <pivotArea dataOnly="0" labelOnly="1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78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79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80">
      <pivotArea dataOnly="0" labelOnly="1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181">
      <pivotArea dataOnly="0" labelOnly="1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182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83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184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7">
            <x v="17"/>
            <x v="18"/>
            <x v="19"/>
            <x v="20"/>
            <x v="21"/>
            <x v="22"/>
            <x v="23"/>
          </reference>
        </references>
      </pivotArea>
    </format>
    <format dxfId="185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3">
            <x v="0"/>
            <x v="1"/>
            <x v="2"/>
          </reference>
        </references>
      </pivotArea>
    </format>
    <format dxfId="186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4">
            <x v="65"/>
            <x v="66"/>
            <x v="67"/>
            <x v="68"/>
          </reference>
        </references>
      </pivotArea>
    </format>
    <format dxfId="187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189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36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</reference>
        </references>
      </pivotArea>
    </format>
    <format dxfId="190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2"/>
            <x v="13"/>
          </reference>
        </references>
      </pivotArea>
    </format>
    <format dxfId="191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8">
            <x v="59"/>
            <x v="60"/>
            <x v="62"/>
            <x v="63"/>
            <x v="64"/>
            <x v="66"/>
            <x v="67"/>
            <x v="68"/>
          </reference>
        </references>
      </pivotArea>
    </format>
    <format dxfId="192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  <reference field="3" count="21">
            <x v="18"/>
            <x v="22"/>
            <x v="23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3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94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195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26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96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3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</reference>
        </references>
      </pivotArea>
    </format>
    <format dxfId="197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198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  <reference field="3" count="25"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55"/>
          </reference>
        </references>
      </pivotArea>
    </format>
    <format dxfId="199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200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6">
            <x v="62"/>
            <x v="63"/>
            <x v="64"/>
            <x v="66"/>
            <x v="67"/>
            <x v="68"/>
          </reference>
        </references>
      </pivotArea>
    </format>
    <format dxfId="201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  <reference field="3" count="19">
            <x v="19"/>
            <x v="22"/>
            <x v="23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55"/>
          </reference>
        </references>
      </pivotArea>
    </format>
    <format dxfId="202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3"/>
          </reference>
          <reference field="3" count="1">
            <x v="16"/>
          </reference>
        </references>
      </pivotArea>
    </format>
    <format dxfId="203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</reference>
        </references>
      </pivotArea>
    </format>
    <format dxfId="204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205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  <reference field="3" count="13"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206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07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08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"/>
          </reference>
          <reference field="3" count="30"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209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5">
            <x v="0"/>
            <x v="1"/>
            <x v="2"/>
            <x v="3"/>
            <x v="4"/>
          </reference>
        </references>
      </pivotArea>
    </format>
    <format dxfId="210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11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2"/>
          </reference>
          <reference field="3" count="11">
            <x v="18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212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13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14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37">
            <x v="17"/>
            <x v="18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  <format dxfId="215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216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17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3" count="15">
            <x v="19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58"/>
          </reference>
        </references>
      </pivotArea>
    </format>
    <format dxfId="218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19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220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2"/>
          </reference>
          <reference field="3" count="13">
            <x v="22"/>
            <x v="23"/>
            <x v="32"/>
            <x v="33"/>
            <x v="34"/>
            <x v="35"/>
            <x v="36"/>
            <x v="37"/>
            <x v="38"/>
            <x v="39"/>
            <x v="46"/>
            <x v="47"/>
            <x v="55"/>
          </reference>
        </references>
      </pivotArea>
    </format>
    <format dxfId="221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22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6"/>
            <x v="67"/>
            <x v="68"/>
          </reference>
        </references>
      </pivotArea>
    </format>
    <format dxfId="223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2"/>
          </reference>
          <reference field="3" count="6">
            <x v="32"/>
            <x v="33"/>
            <x v="34"/>
            <x v="35"/>
            <x v="36"/>
            <x v="37"/>
          </reference>
        </references>
      </pivotArea>
    </format>
    <format dxfId="224">
      <pivotArea dataOnly="0" labelOnly="1" outline="0" axis="axisValues" fieldPosition="0"/>
    </format>
    <format dxfId="225">
      <pivotArea type="all" dataOnly="0" outline="0" fieldPosition="0"/>
    </format>
    <format dxfId="226">
      <pivotArea outline="0" collapsedLevelsAreSubtotals="1" fieldPosition="0"/>
    </format>
    <format dxfId="227">
      <pivotArea field="0" type="button" dataOnly="0" labelOnly="1" outline="0" axis="axisRow" fieldPosition="0"/>
    </format>
    <format dxfId="228">
      <pivotArea dataOnly="0" labelOnly="1" fieldPosition="0">
        <references count="1">
          <reference field="0" count="0"/>
        </references>
      </pivotArea>
    </format>
    <format dxfId="229">
      <pivotArea dataOnly="0" labelOnly="1" grandRow="1" outline="0" fieldPosition="0"/>
    </format>
    <format dxfId="230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31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32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233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234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235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36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237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38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2">
            <x v="0"/>
            <x v="1"/>
          </reference>
        </references>
      </pivotArea>
    </format>
    <format dxfId="239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40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241">
      <pivotArea dataOnly="0" labelOnly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42">
      <pivotArea dataOnly="0" labelOnly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243">
      <pivotArea dataOnly="0" labelOnly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44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2" count="0"/>
        </references>
      </pivotArea>
    </format>
    <format dxfId="245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46">
      <pivotArea dataOnly="0" labelOnly="1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247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48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249">
      <pivotArea dataOnly="0" labelOnly="1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250">
      <pivotArea dataOnly="0" labelOnly="1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251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52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253">
      <pivotArea dataOnly="0" labelOnly="1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7">
            <x v="17"/>
            <x v="18"/>
            <x v="19"/>
            <x v="20"/>
            <x v="21"/>
            <x v="22"/>
            <x v="23"/>
          </reference>
        </references>
      </pivotArea>
    </format>
    <format dxfId="254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3">
            <x v="0"/>
            <x v="1"/>
            <x v="2"/>
          </reference>
        </references>
      </pivotArea>
    </format>
    <format dxfId="255">
      <pivotArea dataOnly="0" labelOnly="1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4">
            <x v="65"/>
            <x v="66"/>
            <x v="67"/>
            <x v="68"/>
          </reference>
        </references>
      </pivotArea>
    </format>
    <format dxfId="256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7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258">
      <pivotArea dataOnly="0" labelOnly="1" fieldPosition="0">
        <references count="4">
          <reference field="0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36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</reference>
        </references>
      </pivotArea>
    </format>
    <format dxfId="259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9"/>
            <x v="12"/>
            <x v="13"/>
          </reference>
        </references>
      </pivotArea>
    </format>
    <format dxfId="260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8">
            <x v="59"/>
            <x v="60"/>
            <x v="62"/>
            <x v="63"/>
            <x v="64"/>
            <x v="66"/>
            <x v="67"/>
            <x v="68"/>
          </reference>
        </references>
      </pivotArea>
    </format>
    <format dxfId="261">
      <pivotArea dataOnly="0" labelOnly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  <reference field="3" count="21">
            <x v="18"/>
            <x v="22"/>
            <x v="23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2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6">
            <x v="0"/>
            <x v="1"/>
            <x v="2"/>
            <x v="3"/>
            <x v="4"/>
            <x v="5"/>
          </reference>
        </references>
      </pivotArea>
    </format>
    <format dxfId="263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264">
      <pivotArea dataOnly="0" labelOnly="1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26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65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3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</reference>
        </references>
      </pivotArea>
    </format>
    <format dxfId="266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67">
      <pivotArea dataOnly="0" labelOnly="1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  <reference field="3" count="25"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55"/>
          </reference>
        </references>
      </pivotArea>
    </format>
    <format dxfId="268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269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6">
            <x v="62"/>
            <x v="63"/>
            <x v="64"/>
            <x v="66"/>
            <x v="67"/>
            <x v="68"/>
          </reference>
        </references>
      </pivotArea>
    </format>
    <format dxfId="270">
      <pivotArea dataOnly="0" labelOnly="1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1" selected="0">
            <x v="2"/>
          </reference>
          <reference field="3" count="19">
            <x v="19"/>
            <x v="22"/>
            <x v="23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55"/>
          </reference>
        </references>
      </pivotArea>
    </format>
    <format dxfId="271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3"/>
          </reference>
          <reference field="3" count="1">
            <x v="16"/>
          </reference>
        </references>
      </pivotArea>
    </format>
    <format dxfId="272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2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</reference>
        </references>
      </pivotArea>
    </format>
    <format dxfId="273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274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2"/>
          </reference>
          <reference field="3" count="13"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275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76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77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"/>
          </reference>
          <reference field="3" count="30"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278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5">
            <x v="0"/>
            <x v="1"/>
            <x v="2"/>
            <x v="3"/>
            <x v="4"/>
          </reference>
        </references>
      </pivotArea>
    </format>
    <format dxfId="279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80">
      <pivotArea dataOnly="0" labelOnly="1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1" selected="0">
            <x v="2"/>
          </reference>
          <reference field="3" count="11">
            <x v="18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281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82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83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37">
            <x v="17"/>
            <x v="18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  <format dxfId="284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1">
            <x v="0"/>
            <x v="1"/>
            <x v="2"/>
            <x v="3"/>
            <x v="4"/>
            <x v="5"/>
            <x v="6"/>
            <x v="7"/>
            <x v="8"/>
            <x v="12"/>
            <x v="13"/>
          </reference>
        </references>
      </pivotArea>
    </format>
    <format dxfId="285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0">
            <x v="59"/>
            <x v="60"/>
            <x v="61"/>
            <x v="62"/>
            <x v="63"/>
            <x v="64"/>
            <x v="65"/>
            <x v="66"/>
            <x v="67"/>
            <x v="68"/>
          </reference>
        </references>
      </pivotArea>
    </format>
    <format dxfId="286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3" count="15">
            <x v="19"/>
            <x v="24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58"/>
          </reference>
        </references>
      </pivotArea>
    </format>
    <format dxfId="287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88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7">
            <x v="62"/>
            <x v="63"/>
            <x v="64"/>
            <x v="65"/>
            <x v="66"/>
            <x v="67"/>
            <x v="68"/>
          </reference>
        </references>
      </pivotArea>
    </format>
    <format dxfId="289">
      <pivotArea dataOnly="0" labelOnly="1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1" selected="0">
            <x v="2"/>
          </reference>
          <reference field="3" count="13">
            <x v="22"/>
            <x v="23"/>
            <x v="32"/>
            <x v="33"/>
            <x v="34"/>
            <x v="35"/>
            <x v="36"/>
            <x v="37"/>
            <x v="38"/>
            <x v="39"/>
            <x v="46"/>
            <x v="47"/>
            <x v="55"/>
          </reference>
        </references>
      </pivotArea>
    </format>
    <format dxfId="290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91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9">
            <x v="59"/>
            <x v="60"/>
            <x v="61"/>
            <x v="62"/>
            <x v="63"/>
            <x v="64"/>
            <x v="66"/>
            <x v="67"/>
            <x v="68"/>
          </reference>
        </references>
      </pivotArea>
    </format>
    <format dxfId="292">
      <pivotArea dataOnly="0" labelOnly="1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1" selected="0">
            <x v="2"/>
          </reference>
          <reference field="3" count="6">
            <x v="32"/>
            <x v="33"/>
            <x v="34"/>
            <x v="35"/>
            <x v="36"/>
            <x v="37"/>
          </reference>
        </references>
      </pivotArea>
    </format>
    <format dxfId="293">
      <pivotArea dataOnly="0" labelOnly="1" outline="0" axis="axisValues" fieldPosition="0"/>
    </format>
    <format dxfId="294">
      <pivotArea collapsedLevelsAreSubtotals="1" fieldPosition="0">
        <references count="1">
          <reference field="0" count="1">
            <x v="0"/>
          </reference>
        </references>
      </pivotArea>
    </format>
    <format dxfId="295">
      <pivotArea dataOnly="0" labelOnly="1" fieldPosition="0">
        <references count="1">
          <reference field="0" count="1">
            <x v="0"/>
          </reference>
        </references>
      </pivotArea>
    </format>
    <format dxfId="296">
      <pivotArea field="0" type="button" dataOnly="0" labelOnly="1" outline="0" axis="axisRow" fieldPosition="0"/>
    </format>
    <format dxfId="297">
      <pivotArea dataOnly="0" labelOnly="1" outline="0" axis="axisValues" fieldPosition="0"/>
    </format>
    <format dxfId="298">
      <pivotArea type="all" dataOnly="0" outline="0" fieldPosition="0"/>
    </format>
    <format dxfId="299">
      <pivotArea outline="0" collapsedLevelsAreSubtotals="1" fieldPosition="0"/>
    </format>
    <format dxfId="300">
      <pivotArea field="0" type="button" dataOnly="0" labelOnly="1" outline="0" axis="axisRow" fieldPosition="0"/>
    </format>
    <format dxfId="301">
      <pivotArea dataOnly="0" labelOnly="1" fieldPosition="0">
        <references count="1">
          <reference field="0" count="0"/>
        </references>
      </pivotArea>
    </format>
    <format dxfId="302">
      <pivotArea dataOnly="0" labelOnly="1" grandRow="1" outline="0" fieldPosition="0"/>
    </format>
    <format dxfId="303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04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305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30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307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308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309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310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11">
      <pivotArea dataOnly="0" labelOnly="1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2">
            <x v="0"/>
            <x v="1"/>
          </reference>
        </references>
      </pivotArea>
    </format>
    <format dxfId="312">
      <pivotArea dataOnly="0" labelOnly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13">
      <pivotArea dataOnly="0" labelOnly="1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14">
      <pivotArea dataOnly="0" labelOnly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15">
      <pivotArea dataOnly="0" labelOnly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16">
      <pivotArea dataOnly="0" labelOnly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17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2" count="0"/>
        </references>
      </pivotArea>
    </format>
    <format dxfId="318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19">
      <pivotArea dataOnly="0" labelOnly="1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20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21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22">
      <pivotArea dataOnly="0" labelOnly="1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2" count="3">
            <x v="0"/>
            <x v="1"/>
            <x v="2"/>
          </reference>
        </references>
      </pivotArea>
    </format>
    <format dxfId="323">
      <pivotArea dataOnly="0" labelOnly="1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2" count="3">
            <x v="0"/>
            <x v="1"/>
            <x v="2"/>
          </reference>
        </references>
      </pivotArea>
    </format>
    <format dxfId="324">
      <pivotArea dataOnly="0" labelOnly="1" outline="0" axis="axisValues" fieldPosition="0"/>
    </format>
    <format dxfId="325">
      <pivotArea field="0" type="button" dataOnly="0" labelOnly="1" outline="0" axis="axisRow" fieldPosition="0"/>
    </format>
    <format dxfId="326">
      <pivotArea dataOnly="0" labelOnly="1" outline="0" axis="axisValues" fieldPosition="0"/>
    </format>
    <format dxfId="327">
      <pivotArea collapsedLevelsAreSubtotals="1" fieldPosition="0">
        <references count="1">
          <reference field="0" count="1">
            <x v="0"/>
          </reference>
        </references>
      </pivotArea>
    </format>
    <format dxfId="328">
      <pivotArea dataOnly="0" labelOnly="1" fieldPosition="0">
        <references count="1">
          <reference field="0" count="1">
            <x v="0"/>
          </reference>
        </references>
      </pivotArea>
    </format>
    <format dxfId="329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330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331">
      <pivotArea collapsedLevelsAreSubtotals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332">
      <pivotArea dataOnly="0" labelOnly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333">
      <pivotArea collapsedLevelsAreSubtotals="1" fieldPosition="0">
        <references count="1">
          <reference field="0" count="1">
            <x v="1"/>
          </reference>
        </references>
      </pivotArea>
    </format>
    <format dxfId="334">
      <pivotArea dataOnly="0" labelOnly="1" fieldPosition="0">
        <references count="1">
          <reference field="0" count="1">
            <x v="1"/>
          </reference>
        </references>
      </pivotArea>
    </format>
    <format dxfId="335">
      <pivotArea collapsedLevelsAreSubtotals="1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336">
      <pivotArea dataOnly="0" labelOnly="1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337">
      <pivotArea collapsedLevelsAreSubtotals="1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338">
      <pivotArea dataOnly="0" labelOnly="1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339">
      <pivotArea collapsedLevelsAreSubtotals="1" fieldPosition="0">
        <references count="1">
          <reference field="0" count="1">
            <x v="2"/>
          </reference>
        </references>
      </pivotArea>
    </format>
    <format dxfId="340">
      <pivotArea dataOnly="0" labelOnly="1" fieldPosition="0">
        <references count="1">
          <reference field="0" count="1">
            <x v="2"/>
          </reference>
        </references>
      </pivotArea>
    </format>
    <format dxfId="341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342">
      <pivotArea dataOnly="0" labelOnly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343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344">
      <pivotArea dataOnly="0" labelOnly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345">
      <pivotArea collapsedLevelsAreSubtotals="1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346">
      <pivotArea dataOnly="0" labelOnly="1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347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348">
      <pivotArea dataOnly="0" labelOnly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349">
      <pivotArea collapsedLevelsAreSubtotals="1" fieldPosition="0">
        <references count="2">
          <reference field="0" count="1" selected="0">
            <x v="4"/>
          </reference>
          <reference field="1" count="1">
            <x v="0"/>
          </reference>
        </references>
      </pivotArea>
    </format>
    <format dxfId="350">
      <pivotArea dataOnly="0" labelOnly="1" fieldPosition="0">
        <references count="2">
          <reference field="0" count="1" selected="0">
            <x v="4"/>
          </reference>
          <reference field="1" count="1">
            <x v="0"/>
          </reference>
        </references>
      </pivotArea>
    </format>
    <format dxfId="351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352">
      <pivotArea dataOnly="0" labelOnly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353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354">
      <pivotArea dataOnly="0" labelOnly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355">
      <pivotArea collapsedLevelsAreSubtotals="1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356">
      <pivotArea dataOnly="0" labelOnly="1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357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358">
      <pivotArea dataOnly="0" labelOnly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359">
      <pivotArea collapsedLevelsAreSubtotals="1" fieldPosition="0">
        <references count="2">
          <reference field="0" count="1" selected="0">
            <x v="4"/>
          </reference>
          <reference field="1" count="1">
            <x v="0"/>
          </reference>
        </references>
      </pivotArea>
    </format>
    <format dxfId="360">
      <pivotArea dataOnly="0" labelOnly="1" fieldPosition="0">
        <references count="2">
          <reference field="0" count="1" selected="0">
            <x v="4"/>
          </reference>
          <reference field="1" count="1">
            <x v="0"/>
          </reference>
        </references>
      </pivotArea>
    </format>
    <format dxfId="361">
      <pivotArea collapsedLevelsAreSubtotals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362">
      <pivotArea dataOnly="0" labelOnly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363">
      <pivotArea collapsedLevelsAreSubtotals="1" fieldPosition="0">
        <references count="2">
          <reference field="0" count="1" selected="0">
            <x v="5"/>
          </reference>
          <reference field="1" count="1">
            <x v="0"/>
          </reference>
        </references>
      </pivotArea>
    </format>
    <format dxfId="364">
      <pivotArea dataOnly="0" labelOnly="1" fieldPosition="0">
        <references count="2">
          <reference field="0" count="1" selected="0">
            <x v="5"/>
          </reference>
          <reference field="1" count="1">
            <x v="0"/>
          </reference>
        </references>
      </pivotArea>
    </format>
    <format dxfId="365">
      <pivotArea collapsedLevelsAreSubtotals="1" fieldPosition="0">
        <references count="2">
          <reference field="0" count="1" selected="0">
            <x v="5"/>
          </reference>
          <reference field="1" count="1">
            <x v="1"/>
          </reference>
        </references>
      </pivotArea>
    </format>
    <format dxfId="366">
      <pivotArea dataOnly="0" labelOnly="1" fieldPosition="0">
        <references count="2">
          <reference field="0" count="1" selected="0">
            <x v="5"/>
          </reference>
          <reference field="1" count="1">
            <x v="1"/>
          </reference>
        </references>
      </pivotArea>
    </format>
    <format dxfId="367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368">
      <pivotArea dataOnly="0" labelOnly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369">
      <pivotArea collapsedLevelsAreSubtotals="1" fieldPosition="0">
        <references count="2">
          <reference field="0" count="1" selected="0">
            <x v="6"/>
          </reference>
          <reference field="1" count="1">
            <x v="1"/>
          </reference>
        </references>
      </pivotArea>
    </format>
    <format dxfId="370">
      <pivotArea dataOnly="0" labelOnly="1" fieldPosition="0">
        <references count="2">
          <reference field="0" count="1" selected="0">
            <x v="6"/>
          </reference>
          <reference field="1" count="1">
            <x v="1"/>
          </reference>
        </references>
      </pivotArea>
    </format>
    <format dxfId="371">
      <pivotArea collapsedLevelsAreSubtotals="1" fieldPosition="0">
        <references count="1">
          <reference field="0" count="1">
            <x v="6"/>
          </reference>
        </references>
      </pivotArea>
    </format>
    <format dxfId="372">
      <pivotArea dataOnly="0" labelOnly="1" fieldPosition="0">
        <references count="1">
          <reference field="0" count="1">
            <x v="6"/>
          </reference>
        </references>
      </pivotArea>
    </format>
    <format dxfId="373">
      <pivotArea collapsedLevelsAreSubtotals="1" fieldPosition="0">
        <references count="1">
          <reference field="0" count="1">
            <x v="5"/>
          </reference>
        </references>
      </pivotArea>
    </format>
    <format dxfId="374">
      <pivotArea dataOnly="0" labelOnly="1" fieldPosition="0">
        <references count="1">
          <reference field="0" count="1">
            <x v="5"/>
          </reference>
        </references>
      </pivotArea>
    </format>
    <format dxfId="375">
      <pivotArea collapsedLevelsAreSubtotals="1" fieldPosition="0">
        <references count="1">
          <reference field="0" count="1">
            <x v="4"/>
          </reference>
        </references>
      </pivotArea>
    </format>
    <format dxfId="376">
      <pivotArea dataOnly="0" labelOnly="1" fieldPosition="0">
        <references count="1">
          <reference field="0" count="1">
            <x v="4"/>
          </reference>
        </references>
      </pivotArea>
    </format>
    <format dxfId="377">
      <pivotArea collapsedLevelsAreSubtotals="1" fieldPosition="0">
        <references count="1">
          <reference field="0" count="1">
            <x v="3"/>
          </reference>
        </references>
      </pivotArea>
    </format>
    <format dxfId="378">
      <pivotArea dataOnly="0" labelOnly="1" fieldPosition="0">
        <references count="1">
          <reference field="0" count="1">
            <x v="3"/>
          </reference>
        </references>
      </pivotArea>
    </format>
  </formats>
  <pivotHierarchies count="8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จำนวน"/>
  </pivotHierarchies>
  <pivotTableStyleInfo name="PivotStyleLight16" showRowHeaders="1" showColHeaders="1" showRowStripes="0" showColStripes="0" showLastColumn="1"/>
  <rowHierarchiesUsage count="4">
    <rowHierarchyUsage hierarchyUsage="0"/>
    <rowHierarchyUsage hierarchyUsage="1"/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idterm 1_67 หลัก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E7293-1E92-4F9E-9479-4A6C5739F92E}" name="Table1" displayName="Table1" ref="A1:D1127" totalsRowShown="0" headerRowDxfId="16" headerRowBorderDxfId="14" tableBorderDxfId="15" totalsRowBorderDxfId="13">
  <autoFilter ref="A1:D1127" xr:uid="{67DD77BD-0E0C-4B04-AE30-633AA0C94AFB}"/>
  <tableColumns count="4">
    <tableColumn id="1" xr3:uid="{91B2D4DC-613D-4158-8D84-A3EBA6072583}" name="วันที่" dataDxfId="12"/>
    <tableColumn id="2" xr3:uid="{06DF2B74-47B4-4BA4-8279-E5AC3BF62C0E}" name="เวลา" dataDxfId="11"/>
    <tableColumn id="3" xr3:uid="{9B75AF33-2404-48DA-95CC-192390C8F0D2}" name="อาคาร" dataDxfId="10"/>
    <tableColumn id="4" xr3:uid="{70444DDD-3001-4E8F-9347-2C07A43FBF27}" name="ห้อง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1"/>
  <sheetViews>
    <sheetView workbookViewId="0">
      <selection activeCell="C10" sqref="C10"/>
    </sheetView>
  </sheetViews>
  <sheetFormatPr defaultRowHeight="13.9"/>
  <cols>
    <col min="1" max="1" width="13" customWidth="1"/>
    <col min="2" max="2" width="16.125" bestFit="1" customWidth="1"/>
    <col min="3" max="3" width="5.75" bestFit="1" customWidth="1"/>
    <col min="4" max="4" width="27.875" customWidth="1"/>
    <col min="5" max="5" width="5.875" bestFit="1" customWidth="1"/>
    <col min="6" max="6" width="7" bestFit="1" customWidth="1"/>
    <col min="7" max="7" width="4.375" bestFit="1" customWidth="1"/>
    <col min="8" max="8" width="31.125" customWidth="1"/>
    <col min="9" max="9" width="11.375" style="1" bestFit="1" customWidth="1"/>
    <col min="10" max="10" width="10" style="1" bestFit="1" customWidth="1"/>
    <col min="11" max="11" width="9" bestFit="1" customWidth="1"/>
    <col min="12" max="12" width="21.875" customWidth="1"/>
  </cols>
  <sheetData>
    <row r="1" spans="1:12" ht="40.9">
      <c r="A1" s="3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6</v>
      </c>
      <c r="H1" s="239" t="s">
        <v>7</v>
      </c>
      <c r="I1" s="239" t="s">
        <v>8</v>
      </c>
      <c r="J1" s="239" t="s">
        <v>9</v>
      </c>
      <c r="K1" s="239" t="s">
        <v>10</v>
      </c>
      <c r="L1" s="129" t="s">
        <v>11</v>
      </c>
    </row>
    <row r="2" spans="1:12" ht="21">
      <c r="A2" s="2" t="s">
        <v>12</v>
      </c>
      <c r="B2" s="240" t="s">
        <v>13</v>
      </c>
      <c r="C2" s="241" t="s">
        <v>14</v>
      </c>
      <c r="D2" s="242" t="s">
        <v>15</v>
      </c>
      <c r="E2" s="243" t="s">
        <v>16</v>
      </c>
      <c r="F2" s="243" t="s">
        <v>17</v>
      </c>
      <c r="G2" s="240" t="s">
        <v>18</v>
      </c>
      <c r="H2" s="240" t="s">
        <v>19</v>
      </c>
      <c r="I2" s="244" t="s">
        <v>20</v>
      </c>
      <c r="J2" s="244" t="s">
        <v>20</v>
      </c>
      <c r="K2" s="240" t="s">
        <v>20</v>
      </c>
    </row>
    <row r="3" spans="1:12" ht="21">
      <c r="A3" s="2" t="s">
        <v>12</v>
      </c>
      <c r="B3" s="240" t="s">
        <v>13</v>
      </c>
      <c r="C3" s="241" t="s">
        <v>14</v>
      </c>
      <c r="D3" s="242" t="s">
        <v>15</v>
      </c>
      <c r="E3" s="243" t="s">
        <v>21</v>
      </c>
      <c r="F3" s="243" t="s">
        <v>17</v>
      </c>
      <c r="G3" s="240" t="s">
        <v>22</v>
      </c>
      <c r="H3" s="240" t="s">
        <v>19</v>
      </c>
      <c r="I3" s="244" t="s">
        <v>20</v>
      </c>
      <c r="J3" s="244" t="s">
        <v>20</v>
      </c>
      <c r="K3" s="240" t="s">
        <v>20</v>
      </c>
    </row>
    <row r="4" spans="1:12" ht="21">
      <c r="A4" s="2" t="s">
        <v>23</v>
      </c>
      <c r="B4" s="240" t="s">
        <v>13</v>
      </c>
      <c r="C4" s="241" t="s">
        <v>24</v>
      </c>
      <c r="D4" s="242" t="s">
        <v>25</v>
      </c>
      <c r="E4" s="243" t="s">
        <v>21</v>
      </c>
      <c r="F4" s="243" t="s">
        <v>14</v>
      </c>
      <c r="G4" s="240" t="s">
        <v>26</v>
      </c>
      <c r="H4" s="240" t="s">
        <v>27</v>
      </c>
      <c r="I4" s="244" t="s">
        <v>20</v>
      </c>
      <c r="J4" s="244" t="s">
        <v>20</v>
      </c>
      <c r="K4" s="240" t="s">
        <v>20</v>
      </c>
    </row>
    <row r="5" spans="1:12" ht="21">
      <c r="A5" s="2" t="s">
        <v>23</v>
      </c>
      <c r="B5" s="240" t="s">
        <v>13</v>
      </c>
      <c r="C5" s="241" t="s">
        <v>28</v>
      </c>
      <c r="D5" s="242" t="s">
        <v>29</v>
      </c>
      <c r="E5" s="243" t="s">
        <v>30</v>
      </c>
      <c r="F5" s="243" t="s">
        <v>21</v>
      </c>
      <c r="G5" s="240" t="s">
        <v>31</v>
      </c>
      <c r="H5" s="240" t="s">
        <v>32</v>
      </c>
      <c r="I5" s="244" t="s">
        <v>20</v>
      </c>
      <c r="J5" s="244" t="s">
        <v>20</v>
      </c>
      <c r="K5" s="240" t="s">
        <v>20</v>
      </c>
    </row>
    <row r="6" spans="1:12" ht="21">
      <c r="A6" s="2" t="s">
        <v>23</v>
      </c>
      <c r="B6" s="240" t="s">
        <v>13</v>
      </c>
      <c r="C6" s="241" t="s">
        <v>28</v>
      </c>
      <c r="D6" s="242" t="s">
        <v>29</v>
      </c>
      <c r="E6" s="243" t="s">
        <v>33</v>
      </c>
      <c r="F6" s="243" t="s">
        <v>21</v>
      </c>
      <c r="G6" s="240" t="s">
        <v>34</v>
      </c>
      <c r="H6" s="240" t="s">
        <v>32</v>
      </c>
      <c r="I6" s="244" t="s">
        <v>20</v>
      </c>
      <c r="J6" s="244" t="s">
        <v>20</v>
      </c>
      <c r="K6" s="240" t="s">
        <v>20</v>
      </c>
    </row>
    <row r="7" spans="1:12" ht="21">
      <c r="A7" s="2" t="s">
        <v>23</v>
      </c>
      <c r="B7" s="240" t="s">
        <v>13</v>
      </c>
      <c r="C7" s="241" t="s">
        <v>35</v>
      </c>
      <c r="D7" s="242" t="s">
        <v>36</v>
      </c>
      <c r="E7" s="243" t="s">
        <v>30</v>
      </c>
      <c r="F7" s="243" t="s">
        <v>21</v>
      </c>
      <c r="G7" s="240" t="s">
        <v>37</v>
      </c>
      <c r="H7" s="240" t="s">
        <v>32</v>
      </c>
      <c r="I7" s="244" t="s">
        <v>20</v>
      </c>
      <c r="J7" s="244" t="s">
        <v>20</v>
      </c>
      <c r="K7" s="240" t="s">
        <v>20</v>
      </c>
    </row>
    <row r="8" spans="1:12" ht="21">
      <c r="A8" s="2" t="s">
        <v>23</v>
      </c>
      <c r="B8" s="240" t="s">
        <v>13</v>
      </c>
      <c r="C8" s="241" t="s">
        <v>35</v>
      </c>
      <c r="D8" s="242" t="s">
        <v>36</v>
      </c>
      <c r="E8" s="243" t="s">
        <v>16</v>
      </c>
      <c r="F8" s="243" t="s">
        <v>21</v>
      </c>
      <c r="G8" s="240" t="s">
        <v>37</v>
      </c>
      <c r="H8" s="240" t="s">
        <v>32</v>
      </c>
      <c r="I8" s="244" t="s">
        <v>38</v>
      </c>
      <c r="J8" s="244" t="s">
        <v>39</v>
      </c>
      <c r="K8" s="240" t="s">
        <v>40</v>
      </c>
      <c r="L8" s="130" t="s">
        <v>41</v>
      </c>
    </row>
    <row r="9" spans="1:12" ht="21">
      <c r="A9" s="2" t="s">
        <v>23</v>
      </c>
      <c r="B9" s="240" t="s">
        <v>13</v>
      </c>
      <c r="C9" s="241"/>
      <c r="D9" s="242" t="s">
        <v>36</v>
      </c>
      <c r="E9" s="243"/>
      <c r="F9" s="243"/>
      <c r="G9" s="240"/>
      <c r="H9" s="240"/>
      <c r="I9" s="244" t="s">
        <v>38</v>
      </c>
      <c r="J9" s="244" t="s">
        <v>39</v>
      </c>
      <c r="K9" s="240"/>
      <c r="L9" s="130" t="s">
        <v>42</v>
      </c>
    </row>
    <row r="10" spans="1:12" ht="21">
      <c r="A10" s="2" t="s">
        <v>23</v>
      </c>
      <c r="B10" s="240" t="s">
        <v>13</v>
      </c>
      <c r="C10" s="241" t="s">
        <v>28</v>
      </c>
      <c r="D10" s="242" t="s">
        <v>29</v>
      </c>
      <c r="E10" s="243" t="s">
        <v>16</v>
      </c>
      <c r="F10" s="243" t="s">
        <v>21</v>
      </c>
      <c r="G10" s="240" t="s">
        <v>31</v>
      </c>
      <c r="H10" s="240" t="s">
        <v>32</v>
      </c>
      <c r="I10" s="244" t="s">
        <v>38</v>
      </c>
      <c r="J10" s="244" t="s">
        <v>43</v>
      </c>
      <c r="K10" s="240" t="s">
        <v>44</v>
      </c>
      <c r="L10" s="130" t="s">
        <v>41</v>
      </c>
    </row>
    <row r="11" spans="1:12" ht="21">
      <c r="A11" s="2" t="s">
        <v>23</v>
      </c>
      <c r="B11" s="240" t="s">
        <v>13</v>
      </c>
      <c r="C11" s="241"/>
      <c r="D11" s="242" t="s">
        <v>29</v>
      </c>
      <c r="E11" s="243"/>
      <c r="F11" s="243"/>
      <c r="G11" s="240"/>
      <c r="H11" s="240"/>
      <c r="I11" s="244" t="s">
        <v>38</v>
      </c>
      <c r="J11" s="244" t="s">
        <v>43</v>
      </c>
      <c r="K11" s="240"/>
      <c r="L11" s="130" t="s">
        <v>42</v>
      </c>
    </row>
    <row r="12" spans="1:12" ht="21">
      <c r="A12" s="2" t="s">
        <v>23</v>
      </c>
      <c r="B12" s="240" t="s">
        <v>13</v>
      </c>
      <c r="C12" s="241" t="s">
        <v>28</v>
      </c>
      <c r="D12" s="242" t="s">
        <v>29</v>
      </c>
      <c r="E12" s="243" t="s">
        <v>21</v>
      </c>
      <c r="F12" s="243" t="s">
        <v>21</v>
      </c>
      <c r="G12" s="240" t="s">
        <v>34</v>
      </c>
      <c r="H12" s="240" t="s">
        <v>32</v>
      </c>
      <c r="I12" s="244" t="s">
        <v>38</v>
      </c>
      <c r="J12" s="244" t="s">
        <v>45</v>
      </c>
      <c r="K12" s="240" t="s">
        <v>46</v>
      </c>
      <c r="L12" s="130" t="s">
        <v>41</v>
      </c>
    </row>
    <row r="13" spans="1:12" ht="21">
      <c r="A13" s="2" t="s">
        <v>23</v>
      </c>
      <c r="B13" s="240" t="s">
        <v>13</v>
      </c>
      <c r="C13" s="241"/>
      <c r="D13" s="242" t="s">
        <v>29</v>
      </c>
      <c r="E13" s="243"/>
      <c r="F13" s="243"/>
      <c r="G13" s="240"/>
      <c r="H13" s="240"/>
      <c r="I13" s="244" t="s">
        <v>38</v>
      </c>
      <c r="J13" s="244" t="s">
        <v>45</v>
      </c>
      <c r="K13" s="240"/>
      <c r="L13" s="4" t="s">
        <v>42</v>
      </c>
    </row>
    <row r="14" spans="1:12" ht="21">
      <c r="A14" s="2" t="s">
        <v>23</v>
      </c>
      <c r="B14" s="240" t="s">
        <v>13</v>
      </c>
      <c r="C14" s="241" t="s">
        <v>47</v>
      </c>
      <c r="D14" s="242" t="s">
        <v>48</v>
      </c>
      <c r="E14" s="243" t="s">
        <v>49</v>
      </c>
      <c r="F14" s="243" t="s">
        <v>21</v>
      </c>
      <c r="G14" s="240" t="s">
        <v>50</v>
      </c>
      <c r="H14" s="240" t="s">
        <v>51</v>
      </c>
      <c r="I14" s="244" t="s">
        <v>38</v>
      </c>
      <c r="J14" s="244" t="s">
        <v>52</v>
      </c>
      <c r="K14" s="240" t="s">
        <v>53</v>
      </c>
      <c r="L14" s="4" t="s">
        <v>54</v>
      </c>
    </row>
    <row r="15" spans="1:12" ht="21">
      <c r="A15" s="2" t="s">
        <v>23</v>
      </c>
      <c r="B15" s="240" t="s">
        <v>13</v>
      </c>
      <c r="C15" s="241"/>
      <c r="D15" s="242" t="s">
        <v>48</v>
      </c>
      <c r="E15" s="243"/>
      <c r="F15" s="243"/>
      <c r="G15" s="240"/>
      <c r="H15" s="240"/>
      <c r="I15" s="244" t="s">
        <v>38</v>
      </c>
      <c r="J15" s="244" t="s">
        <v>52</v>
      </c>
      <c r="K15" s="240"/>
      <c r="L15" s="4" t="s">
        <v>42</v>
      </c>
    </row>
    <row r="16" spans="1:12" ht="21">
      <c r="A16" s="2" t="s">
        <v>23</v>
      </c>
      <c r="B16" s="240" t="s">
        <v>13</v>
      </c>
      <c r="C16" s="241" t="s">
        <v>47</v>
      </c>
      <c r="D16" s="242" t="s">
        <v>48</v>
      </c>
      <c r="E16" s="243" t="s">
        <v>49</v>
      </c>
      <c r="F16" s="243" t="s">
        <v>21</v>
      </c>
      <c r="G16" s="240" t="s">
        <v>50</v>
      </c>
      <c r="H16" s="240" t="s">
        <v>51</v>
      </c>
      <c r="I16" s="244" t="s">
        <v>38</v>
      </c>
      <c r="J16" s="244" t="s">
        <v>55</v>
      </c>
      <c r="K16" s="240" t="s">
        <v>56</v>
      </c>
      <c r="L16" s="4" t="s">
        <v>54</v>
      </c>
    </row>
    <row r="17" spans="1:12" ht="21">
      <c r="A17" s="2" t="s">
        <v>23</v>
      </c>
      <c r="B17" s="240" t="s">
        <v>13</v>
      </c>
      <c r="C17" s="241"/>
      <c r="D17" s="242" t="s">
        <v>48</v>
      </c>
      <c r="E17" s="243"/>
      <c r="F17" s="243"/>
      <c r="G17" s="240"/>
      <c r="H17" s="240"/>
      <c r="I17" s="244" t="s">
        <v>38</v>
      </c>
      <c r="J17" s="244" t="s">
        <v>55</v>
      </c>
      <c r="K17" s="240"/>
      <c r="L17" s="4" t="s">
        <v>42</v>
      </c>
    </row>
    <row r="18" spans="1:12" ht="21">
      <c r="A18" s="2" t="s">
        <v>23</v>
      </c>
      <c r="B18" s="240" t="s">
        <v>13</v>
      </c>
      <c r="C18" s="241" t="s">
        <v>47</v>
      </c>
      <c r="D18" s="242" t="s">
        <v>48</v>
      </c>
      <c r="E18" s="243" t="s">
        <v>57</v>
      </c>
      <c r="F18" s="243" t="s">
        <v>21</v>
      </c>
      <c r="G18" s="240" t="s">
        <v>50</v>
      </c>
      <c r="H18" s="240" t="s">
        <v>58</v>
      </c>
      <c r="I18" s="244" t="s">
        <v>38</v>
      </c>
      <c r="J18" s="244" t="s">
        <v>59</v>
      </c>
      <c r="K18" s="240" t="s">
        <v>53</v>
      </c>
      <c r="L18" s="4" t="s">
        <v>54</v>
      </c>
    </row>
    <row r="19" spans="1:12" ht="21">
      <c r="A19" s="2" t="s">
        <v>23</v>
      </c>
      <c r="B19" s="240" t="s">
        <v>13</v>
      </c>
      <c r="C19" s="241"/>
      <c r="D19" s="242" t="s">
        <v>48</v>
      </c>
      <c r="E19" s="243"/>
      <c r="F19" s="243"/>
      <c r="G19" s="240"/>
      <c r="H19" s="240"/>
      <c r="I19" s="244" t="s">
        <v>38</v>
      </c>
      <c r="J19" s="244" t="s">
        <v>59</v>
      </c>
      <c r="K19" s="240"/>
      <c r="L19" s="4" t="s">
        <v>42</v>
      </c>
    </row>
    <row r="20" spans="1:12" ht="21">
      <c r="A20" s="2" t="s">
        <v>23</v>
      </c>
      <c r="B20" s="240" t="s">
        <v>13</v>
      </c>
      <c r="C20" s="241" t="s">
        <v>47</v>
      </c>
      <c r="D20" s="242" t="s">
        <v>48</v>
      </c>
      <c r="E20" s="243" t="s">
        <v>57</v>
      </c>
      <c r="F20" s="243" t="s">
        <v>21</v>
      </c>
      <c r="G20" s="240" t="s">
        <v>50</v>
      </c>
      <c r="H20" s="240" t="s">
        <v>58</v>
      </c>
      <c r="I20" s="244" t="s">
        <v>38</v>
      </c>
      <c r="J20" s="244" t="s">
        <v>60</v>
      </c>
      <c r="K20" s="240" t="s">
        <v>56</v>
      </c>
      <c r="L20" s="4" t="s">
        <v>54</v>
      </c>
    </row>
    <row r="21" spans="1:12" ht="21">
      <c r="A21" s="2" t="s">
        <v>23</v>
      </c>
      <c r="B21" s="240" t="s">
        <v>13</v>
      </c>
      <c r="C21" s="241"/>
      <c r="D21" s="242" t="s">
        <v>48</v>
      </c>
      <c r="E21" s="243"/>
      <c r="F21" s="243"/>
      <c r="G21" s="240"/>
      <c r="H21" s="240"/>
      <c r="I21" s="244" t="s">
        <v>38</v>
      </c>
      <c r="J21" s="244" t="s">
        <v>60</v>
      </c>
      <c r="K21" s="240"/>
      <c r="L21" s="4" t="s">
        <v>42</v>
      </c>
    </row>
    <row r="22" spans="1:12" ht="21">
      <c r="A22" s="2" t="s">
        <v>12</v>
      </c>
      <c r="B22" s="240" t="s">
        <v>13</v>
      </c>
      <c r="C22" s="241" t="s">
        <v>16</v>
      </c>
      <c r="D22" s="242" t="s">
        <v>61</v>
      </c>
      <c r="E22" s="243" t="s">
        <v>62</v>
      </c>
      <c r="F22" s="243" t="s">
        <v>14</v>
      </c>
      <c r="G22" s="240" t="s">
        <v>63</v>
      </c>
      <c r="H22" s="240" t="s">
        <v>64</v>
      </c>
      <c r="I22" s="244" t="s">
        <v>65</v>
      </c>
      <c r="J22" s="244" t="s">
        <v>66</v>
      </c>
      <c r="K22" s="240" t="s">
        <v>67</v>
      </c>
    </row>
    <row r="23" spans="1:12" ht="21">
      <c r="A23" s="2" t="s">
        <v>23</v>
      </c>
      <c r="B23" s="240" t="s">
        <v>13</v>
      </c>
      <c r="C23" s="241" t="s">
        <v>68</v>
      </c>
      <c r="D23" s="242" t="s">
        <v>69</v>
      </c>
      <c r="E23" s="243" t="s">
        <v>70</v>
      </c>
      <c r="F23" s="243" t="s">
        <v>14</v>
      </c>
      <c r="G23" s="240" t="s">
        <v>34</v>
      </c>
      <c r="H23" s="240" t="s">
        <v>71</v>
      </c>
      <c r="I23" s="244" t="s">
        <v>65</v>
      </c>
      <c r="J23" s="244" t="s">
        <v>66</v>
      </c>
      <c r="K23" s="240" t="s">
        <v>72</v>
      </c>
    </row>
    <row r="24" spans="1:12" ht="21">
      <c r="A24" s="2" t="s">
        <v>23</v>
      </c>
      <c r="B24" s="240" t="s">
        <v>13</v>
      </c>
      <c r="C24" s="241"/>
      <c r="D24" s="242" t="s">
        <v>69</v>
      </c>
      <c r="E24" s="243"/>
      <c r="F24" s="243"/>
      <c r="G24" s="240"/>
      <c r="H24" s="240"/>
      <c r="I24" s="244" t="s">
        <v>65</v>
      </c>
      <c r="J24" s="244" t="s">
        <v>66</v>
      </c>
      <c r="K24" s="240"/>
      <c r="L24" s="4" t="s">
        <v>42</v>
      </c>
    </row>
    <row r="25" spans="1:12" ht="21">
      <c r="A25" s="2" t="s">
        <v>12</v>
      </c>
      <c r="B25" s="240" t="s">
        <v>13</v>
      </c>
      <c r="C25" s="241" t="s">
        <v>21</v>
      </c>
      <c r="D25" s="242" t="s">
        <v>73</v>
      </c>
      <c r="E25" s="243" t="s">
        <v>70</v>
      </c>
      <c r="F25" s="243" t="s">
        <v>21</v>
      </c>
      <c r="G25" s="240" t="s">
        <v>74</v>
      </c>
      <c r="H25" s="240" t="s">
        <v>75</v>
      </c>
      <c r="I25" s="244" t="s">
        <v>65</v>
      </c>
      <c r="J25" s="244" t="s">
        <v>76</v>
      </c>
      <c r="K25" s="240" t="s">
        <v>77</v>
      </c>
    </row>
    <row r="26" spans="1:12" ht="21">
      <c r="A26" s="2" t="s">
        <v>23</v>
      </c>
      <c r="B26" s="240" t="s">
        <v>13</v>
      </c>
      <c r="C26" s="241" t="s">
        <v>78</v>
      </c>
      <c r="D26" s="242" t="s">
        <v>79</v>
      </c>
      <c r="E26" s="243" t="s">
        <v>80</v>
      </c>
      <c r="F26" s="243" t="s">
        <v>16</v>
      </c>
      <c r="G26" s="240" t="s">
        <v>81</v>
      </c>
      <c r="H26" s="240" t="s">
        <v>82</v>
      </c>
      <c r="I26" s="244" t="s">
        <v>65</v>
      </c>
      <c r="J26" s="244" t="s">
        <v>76</v>
      </c>
      <c r="K26" s="240" t="s">
        <v>83</v>
      </c>
    </row>
    <row r="27" spans="1:12" ht="21">
      <c r="A27" s="2" t="s">
        <v>12</v>
      </c>
      <c r="B27" s="240" t="s">
        <v>13</v>
      </c>
      <c r="C27" s="241" t="s">
        <v>17</v>
      </c>
      <c r="D27" s="242" t="s">
        <v>84</v>
      </c>
      <c r="E27" s="243" t="s">
        <v>70</v>
      </c>
      <c r="F27" s="243" t="s">
        <v>17</v>
      </c>
      <c r="G27" s="240" t="s">
        <v>85</v>
      </c>
      <c r="H27" s="240" t="s">
        <v>86</v>
      </c>
      <c r="I27" s="244" t="s">
        <v>65</v>
      </c>
      <c r="J27" s="244" t="s">
        <v>87</v>
      </c>
      <c r="K27" s="240" t="s">
        <v>88</v>
      </c>
    </row>
    <row r="28" spans="1:12" ht="21">
      <c r="A28" s="2" t="s">
        <v>23</v>
      </c>
      <c r="B28" s="240" t="s">
        <v>13</v>
      </c>
      <c r="C28" s="241" t="s">
        <v>37</v>
      </c>
      <c r="D28" s="242" t="s">
        <v>89</v>
      </c>
      <c r="E28" s="243" t="s">
        <v>16</v>
      </c>
      <c r="F28" s="243" t="s">
        <v>14</v>
      </c>
      <c r="G28" s="240" t="s">
        <v>90</v>
      </c>
      <c r="H28" s="240" t="s">
        <v>71</v>
      </c>
      <c r="I28" s="244" t="s">
        <v>65</v>
      </c>
      <c r="J28" s="244" t="s">
        <v>87</v>
      </c>
      <c r="K28" s="240" t="s">
        <v>91</v>
      </c>
    </row>
    <row r="29" spans="1:12" ht="21">
      <c r="A29" s="2" t="s">
        <v>12</v>
      </c>
      <c r="B29" s="240" t="s">
        <v>13</v>
      </c>
      <c r="C29" s="241" t="s">
        <v>17</v>
      </c>
      <c r="D29" s="242" t="s">
        <v>84</v>
      </c>
      <c r="E29" s="243" t="s">
        <v>70</v>
      </c>
      <c r="F29" s="243" t="s">
        <v>17</v>
      </c>
      <c r="G29" s="240" t="s">
        <v>85</v>
      </c>
      <c r="H29" s="240" t="s">
        <v>86</v>
      </c>
      <c r="I29" s="244" t="s">
        <v>65</v>
      </c>
      <c r="J29" s="244" t="s">
        <v>92</v>
      </c>
      <c r="K29" s="240" t="s">
        <v>93</v>
      </c>
    </row>
    <row r="30" spans="1:12" ht="21">
      <c r="A30" s="2" t="s">
        <v>23</v>
      </c>
      <c r="B30" s="240" t="s">
        <v>13</v>
      </c>
      <c r="C30" s="241" t="s">
        <v>94</v>
      </c>
      <c r="D30" s="242" t="s">
        <v>95</v>
      </c>
      <c r="E30" s="243" t="s">
        <v>70</v>
      </c>
      <c r="F30" s="243" t="s">
        <v>21</v>
      </c>
      <c r="G30" s="240" t="s">
        <v>47</v>
      </c>
      <c r="H30" s="240" t="s">
        <v>96</v>
      </c>
      <c r="I30" s="244" t="s">
        <v>65</v>
      </c>
      <c r="J30" s="244" t="s">
        <v>92</v>
      </c>
      <c r="K30" s="240" t="s">
        <v>97</v>
      </c>
    </row>
    <row r="31" spans="1:12" ht="21">
      <c r="A31" s="2" t="s">
        <v>23</v>
      </c>
      <c r="B31" s="240" t="s">
        <v>13</v>
      </c>
      <c r="C31" s="241" t="s">
        <v>90</v>
      </c>
      <c r="D31" s="242" t="s">
        <v>98</v>
      </c>
      <c r="E31" s="243" t="s">
        <v>99</v>
      </c>
      <c r="F31" s="243" t="s">
        <v>21</v>
      </c>
      <c r="G31" s="240" t="s">
        <v>99</v>
      </c>
      <c r="H31" s="240" t="s">
        <v>100</v>
      </c>
      <c r="I31" s="244" t="s">
        <v>101</v>
      </c>
      <c r="J31" s="244" t="s">
        <v>102</v>
      </c>
      <c r="K31" s="240" t="s">
        <v>103</v>
      </c>
    </row>
    <row r="32" spans="1:12" ht="21">
      <c r="A32" s="2" t="s">
        <v>23</v>
      </c>
      <c r="B32" s="240" t="s">
        <v>13</v>
      </c>
      <c r="C32" s="241" t="s">
        <v>47</v>
      </c>
      <c r="D32" s="242" t="s">
        <v>48</v>
      </c>
      <c r="E32" s="243" t="s">
        <v>104</v>
      </c>
      <c r="F32" s="243" t="s">
        <v>21</v>
      </c>
      <c r="G32" s="240" t="s">
        <v>63</v>
      </c>
      <c r="H32" s="240" t="s">
        <v>105</v>
      </c>
      <c r="I32" s="244" t="s">
        <v>101</v>
      </c>
      <c r="J32" s="244" t="s">
        <v>102</v>
      </c>
      <c r="K32" s="240" t="s">
        <v>67</v>
      </c>
    </row>
    <row r="33" spans="1:12" ht="21">
      <c r="A33" s="2" t="s">
        <v>23</v>
      </c>
      <c r="B33" s="240" t="s">
        <v>13</v>
      </c>
      <c r="C33" s="241"/>
      <c r="D33" s="242" t="s">
        <v>48</v>
      </c>
      <c r="E33" s="243"/>
      <c r="F33" s="243"/>
      <c r="G33" s="240"/>
      <c r="H33" s="240"/>
      <c r="I33" s="244" t="s">
        <v>101</v>
      </c>
      <c r="J33" s="244" t="s">
        <v>102</v>
      </c>
      <c r="K33" s="240"/>
      <c r="L33" s="2" t="s">
        <v>42</v>
      </c>
    </row>
    <row r="34" spans="1:12" ht="21">
      <c r="A34" s="2" t="s">
        <v>23</v>
      </c>
      <c r="B34" s="240" t="s">
        <v>13</v>
      </c>
      <c r="C34" s="241" t="s">
        <v>90</v>
      </c>
      <c r="D34" s="242" t="s">
        <v>98</v>
      </c>
      <c r="E34" s="243" t="s">
        <v>99</v>
      </c>
      <c r="F34" s="243" t="s">
        <v>21</v>
      </c>
      <c r="G34" s="240" t="s">
        <v>99</v>
      </c>
      <c r="H34" s="240" t="s">
        <v>100</v>
      </c>
      <c r="I34" s="244" t="s">
        <v>101</v>
      </c>
      <c r="J34" s="244" t="s">
        <v>106</v>
      </c>
      <c r="K34" s="240" t="s">
        <v>107</v>
      </c>
    </row>
    <row r="35" spans="1:12" ht="21">
      <c r="A35" s="2" t="s">
        <v>23</v>
      </c>
      <c r="B35" s="240" t="s">
        <v>13</v>
      </c>
      <c r="C35" s="241" t="s">
        <v>47</v>
      </c>
      <c r="D35" s="242" t="s">
        <v>48</v>
      </c>
      <c r="E35" s="243" t="s">
        <v>108</v>
      </c>
      <c r="F35" s="243" t="s">
        <v>21</v>
      </c>
      <c r="G35" s="240" t="s">
        <v>18</v>
      </c>
      <c r="H35" s="240" t="s">
        <v>51</v>
      </c>
      <c r="I35" s="244" t="s">
        <v>101</v>
      </c>
      <c r="J35" s="244" t="s">
        <v>106</v>
      </c>
      <c r="K35" s="240" t="s">
        <v>109</v>
      </c>
    </row>
    <row r="36" spans="1:12" ht="21">
      <c r="A36" s="2" t="s">
        <v>23</v>
      </c>
      <c r="B36" s="240" t="s">
        <v>13</v>
      </c>
      <c r="C36" s="241" t="s">
        <v>47</v>
      </c>
      <c r="D36" s="242" t="s">
        <v>48</v>
      </c>
      <c r="E36" s="243" t="s">
        <v>110</v>
      </c>
      <c r="F36" s="243" t="s">
        <v>21</v>
      </c>
      <c r="G36" s="240" t="s">
        <v>111</v>
      </c>
      <c r="H36" s="240" t="s">
        <v>112</v>
      </c>
      <c r="I36" s="244" t="s">
        <v>101</v>
      </c>
      <c r="J36" s="244" t="s">
        <v>113</v>
      </c>
      <c r="K36" s="240" t="s">
        <v>114</v>
      </c>
    </row>
    <row r="37" spans="1:12" ht="21">
      <c r="A37" s="2" t="s">
        <v>23</v>
      </c>
      <c r="B37" s="240" t="s">
        <v>13</v>
      </c>
      <c r="C37" s="241"/>
      <c r="D37" s="242" t="s">
        <v>48</v>
      </c>
      <c r="E37" s="243"/>
      <c r="F37" s="243"/>
      <c r="G37" s="240"/>
      <c r="H37" s="240"/>
      <c r="I37" s="244" t="s">
        <v>101</v>
      </c>
      <c r="J37" s="244" t="s">
        <v>113</v>
      </c>
      <c r="K37" s="240"/>
      <c r="L37" s="2" t="s">
        <v>42</v>
      </c>
    </row>
    <row r="38" spans="1:12" ht="21">
      <c r="A38" s="2" t="s">
        <v>23</v>
      </c>
      <c r="B38" s="240" t="s">
        <v>13</v>
      </c>
      <c r="C38" s="241" t="s">
        <v>47</v>
      </c>
      <c r="D38" s="242" t="s">
        <v>48</v>
      </c>
      <c r="E38" s="243" t="s">
        <v>115</v>
      </c>
      <c r="F38" s="243" t="s">
        <v>21</v>
      </c>
      <c r="G38" s="240" t="s">
        <v>99</v>
      </c>
      <c r="H38" s="240" t="s">
        <v>116</v>
      </c>
      <c r="I38" s="244" t="s">
        <v>101</v>
      </c>
      <c r="J38" s="244" t="s">
        <v>117</v>
      </c>
      <c r="K38" s="240" t="s">
        <v>118</v>
      </c>
      <c r="L38" s="2"/>
    </row>
    <row r="39" spans="1:12" ht="21">
      <c r="A39" s="2" t="s">
        <v>23</v>
      </c>
      <c r="B39" s="240" t="s">
        <v>13</v>
      </c>
      <c r="C39" s="241"/>
      <c r="D39" s="242" t="s">
        <v>48</v>
      </c>
      <c r="E39" s="243"/>
      <c r="F39" s="243"/>
      <c r="G39" s="240"/>
      <c r="H39" s="240"/>
      <c r="I39" s="244" t="s">
        <v>101</v>
      </c>
      <c r="J39" s="244" t="s">
        <v>117</v>
      </c>
      <c r="K39" s="240"/>
      <c r="L39" s="2" t="s">
        <v>42</v>
      </c>
    </row>
    <row r="40" spans="1:12" ht="21">
      <c r="A40" s="2" t="s">
        <v>23</v>
      </c>
      <c r="B40" s="240" t="s">
        <v>13</v>
      </c>
      <c r="C40" s="241" t="s">
        <v>47</v>
      </c>
      <c r="D40" s="242" t="s">
        <v>48</v>
      </c>
      <c r="E40" s="243" t="s">
        <v>119</v>
      </c>
      <c r="F40" s="243" t="s">
        <v>21</v>
      </c>
      <c r="G40" s="240" t="s">
        <v>63</v>
      </c>
      <c r="H40" s="240" t="s">
        <v>120</v>
      </c>
      <c r="I40" s="244" t="s">
        <v>101</v>
      </c>
      <c r="J40" s="244" t="s">
        <v>121</v>
      </c>
      <c r="K40" s="240" t="s">
        <v>67</v>
      </c>
    </row>
    <row r="41" spans="1:12" ht="21">
      <c r="A41" s="2" t="s">
        <v>23</v>
      </c>
      <c r="B41" s="240" t="s">
        <v>13</v>
      </c>
      <c r="C41" s="241"/>
      <c r="D41" s="242" t="s">
        <v>48</v>
      </c>
      <c r="E41" s="243"/>
      <c r="F41" s="243"/>
      <c r="G41" s="240"/>
      <c r="H41" s="240"/>
      <c r="I41" s="244" t="s">
        <v>101</v>
      </c>
      <c r="J41" s="244" t="s">
        <v>121</v>
      </c>
      <c r="K41" s="240"/>
    </row>
    <row r="42" spans="1:12" ht="21">
      <c r="A42" s="2" t="s">
        <v>23</v>
      </c>
      <c r="B42" s="240" t="s">
        <v>13</v>
      </c>
      <c r="C42" s="241" t="s">
        <v>47</v>
      </c>
      <c r="D42" s="242" t="s">
        <v>48</v>
      </c>
      <c r="E42" s="243" t="s">
        <v>122</v>
      </c>
      <c r="F42" s="243" t="s">
        <v>21</v>
      </c>
      <c r="G42" s="240" t="s">
        <v>123</v>
      </c>
      <c r="H42" s="240" t="s">
        <v>58</v>
      </c>
      <c r="I42" s="244" t="s">
        <v>101</v>
      </c>
      <c r="J42" s="244" t="s">
        <v>124</v>
      </c>
      <c r="K42" s="240" t="s">
        <v>125</v>
      </c>
    </row>
    <row r="43" spans="1:12" ht="21">
      <c r="A43" s="2" t="s">
        <v>23</v>
      </c>
      <c r="B43" s="240" t="s">
        <v>13</v>
      </c>
      <c r="C43" s="241"/>
      <c r="D43" s="242" t="s">
        <v>48</v>
      </c>
      <c r="E43" s="243"/>
      <c r="F43" s="243"/>
      <c r="G43" s="240"/>
      <c r="H43" s="240"/>
      <c r="I43" s="244" t="s">
        <v>101</v>
      </c>
      <c r="J43" s="244" t="s">
        <v>124</v>
      </c>
      <c r="K43" s="240"/>
    </row>
    <row r="44" spans="1:12" ht="21">
      <c r="A44" s="2" t="s">
        <v>23</v>
      </c>
      <c r="B44" s="240" t="s">
        <v>13</v>
      </c>
      <c r="C44" s="241" t="s">
        <v>47</v>
      </c>
      <c r="D44" s="242" t="s">
        <v>48</v>
      </c>
      <c r="E44" s="243" t="s">
        <v>126</v>
      </c>
      <c r="F44" s="243" t="s">
        <v>21</v>
      </c>
      <c r="G44" s="240" t="s">
        <v>127</v>
      </c>
      <c r="H44" s="240" t="s">
        <v>116</v>
      </c>
      <c r="I44" s="244" t="s">
        <v>101</v>
      </c>
      <c r="J44" s="244" t="s">
        <v>128</v>
      </c>
      <c r="K44" s="240" t="s">
        <v>129</v>
      </c>
    </row>
    <row r="45" spans="1:12" ht="21">
      <c r="A45" s="2" t="s">
        <v>23</v>
      </c>
      <c r="B45" s="240" t="s">
        <v>13</v>
      </c>
      <c r="C45" s="241"/>
      <c r="D45" s="242" t="s">
        <v>48</v>
      </c>
      <c r="E45" s="243"/>
      <c r="F45" s="243"/>
      <c r="G45" s="240"/>
      <c r="H45" s="240"/>
      <c r="I45" s="244" t="s">
        <v>101</v>
      </c>
      <c r="J45" s="244" t="s">
        <v>128</v>
      </c>
      <c r="K45" s="240"/>
    </row>
    <row r="46" spans="1:12" ht="21">
      <c r="A46" s="2" t="s">
        <v>23</v>
      </c>
      <c r="B46" s="240" t="s">
        <v>13</v>
      </c>
      <c r="C46" s="241" t="s">
        <v>47</v>
      </c>
      <c r="D46" s="242" t="s">
        <v>48</v>
      </c>
      <c r="E46" s="243" t="s">
        <v>130</v>
      </c>
      <c r="F46" s="243" t="s">
        <v>21</v>
      </c>
      <c r="G46" s="240" t="s">
        <v>131</v>
      </c>
      <c r="H46" s="240" t="s">
        <v>112</v>
      </c>
      <c r="I46" s="244" t="s">
        <v>101</v>
      </c>
      <c r="J46" s="244" t="s">
        <v>132</v>
      </c>
      <c r="K46" s="240" t="s">
        <v>133</v>
      </c>
    </row>
    <row r="47" spans="1:12" ht="21">
      <c r="A47" s="2" t="s">
        <v>23</v>
      </c>
      <c r="B47" s="240" t="s">
        <v>13</v>
      </c>
      <c r="C47" s="241"/>
      <c r="D47" s="242" t="s">
        <v>48</v>
      </c>
      <c r="E47" s="243"/>
      <c r="F47" s="243"/>
      <c r="G47" s="240"/>
      <c r="H47" s="240"/>
      <c r="I47" s="244" t="s">
        <v>101</v>
      </c>
      <c r="J47" s="244" t="s">
        <v>132</v>
      </c>
      <c r="K47" s="240"/>
    </row>
    <row r="48" spans="1:12" ht="21">
      <c r="A48" s="2" t="s">
        <v>23</v>
      </c>
      <c r="B48" s="240" t="s">
        <v>13</v>
      </c>
      <c r="C48" s="241" t="s">
        <v>47</v>
      </c>
      <c r="D48" s="242" t="s">
        <v>48</v>
      </c>
      <c r="E48" s="243" t="s">
        <v>126</v>
      </c>
      <c r="F48" s="243" t="s">
        <v>21</v>
      </c>
      <c r="G48" s="240" t="s">
        <v>127</v>
      </c>
      <c r="H48" s="240" t="s">
        <v>116</v>
      </c>
      <c r="I48" s="244" t="s">
        <v>101</v>
      </c>
      <c r="J48" s="244" t="s">
        <v>134</v>
      </c>
      <c r="K48" s="240" t="s">
        <v>135</v>
      </c>
    </row>
    <row r="49" spans="1:12" ht="21">
      <c r="A49" s="2" t="s">
        <v>23</v>
      </c>
      <c r="B49" s="240" t="s">
        <v>13</v>
      </c>
      <c r="C49" s="241"/>
      <c r="D49" s="242" t="s">
        <v>48</v>
      </c>
      <c r="E49" s="243"/>
      <c r="F49" s="243"/>
      <c r="G49" s="240"/>
      <c r="H49" s="240"/>
      <c r="I49" s="244" t="s">
        <v>101</v>
      </c>
      <c r="J49" s="244" t="s">
        <v>134</v>
      </c>
      <c r="K49" s="240"/>
    </row>
    <row r="50" spans="1:12" ht="21">
      <c r="A50" s="2" t="s">
        <v>23</v>
      </c>
      <c r="B50" s="240" t="s">
        <v>136</v>
      </c>
      <c r="C50" s="241" t="s">
        <v>16</v>
      </c>
      <c r="D50" s="242" t="s">
        <v>137</v>
      </c>
      <c r="E50" s="243" t="s">
        <v>138</v>
      </c>
      <c r="F50" s="243" t="s">
        <v>17</v>
      </c>
      <c r="G50" s="240" t="s">
        <v>22</v>
      </c>
      <c r="H50" s="240" t="s">
        <v>139</v>
      </c>
      <c r="I50" s="244" t="s">
        <v>20</v>
      </c>
      <c r="J50" s="244" t="s">
        <v>20</v>
      </c>
      <c r="K50" s="240" t="s">
        <v>20</v>
      </c>
    </row>
    <row r="51" spans="1:12" ht="21">
      <c r="A51" s="2" t="s">
        <v>23</v>
      </c>
      <c r="B51" s="240" t="s">
        <v>136</v>
      </c>
      <c r="C51" s="241" t="s">
        <v>90</v>
      </c>
      <c r="D51" s="242" t="s">
        <v>140</v>
      </c>
      <c r="E51" s="243" t="s">
        <v>70</v>
      </c>
      <c r="F51" s="243" t="s">
        <v>14</v>
      </c>
      <c r="G51" s="240" t="s">
        <v>31</v>
      </c>
      <c r="H51" s="240" t="s">
        <v>141</v>
      </c>
      <c r="I51" s="244" t="s">
        <v>65</v>
      </c>
      <c r="J51" s="244" t="s">
        <v>66</v>
      </c>
      <c r="K51" s="240" t="s">
        <v>142</v>
      </c>
    </row>
    <row r="52" spans="1:12" ht="21">
      <c r="A52" s="2" t="s">
        <v>23</v>
      </c>
      <c r="B52" s="240" t="s">
        <v>136</v>
      </c>
      <c r="C52" s="241" t="s">
        <v>68</v>
      </c>
      <c r="D52" s="242" t="s">
        <v>143</v>
      </c>
      <c r="E52" s="243" t="s">
        <v>16</v>
      </c>
      <c r="F52" s="243" t="s">
        <v>14</v>
      </c>
      <c r="G52" s="240" t="s">
        <v>21</v>
      </c>
      <c r="H52" s="240" t="s">
        <v>144</v>
      </c>
      <c r="I52" s="244" t="s">
        <v>65</v>
      </c>
      <c r="J52" s="244" t="s">
        <v>66</v>
      </c>
      <c r="K52" s="240" t="s">
        <v>145</v>
      </c>
    </row>
    <row r="53" spans="1:12" ht="21">
      <c r="A53" s="2" t="s">
        <v>23</v>
      </c>
      <c r="B53" s="240" t="s">
        <v>136</v>
      </c>
      <c r="C53" s="241" t="s">
        <v>14</v>
      </c>
      <c r="D53" s="242" t="s">
        <v>146</v>
      </c>
      <c r="E53" s="243" t="s">
        <v>16</v>
      </c>
      <c r="F53" s="243" t="s">
        <v>17</v>
      </c>
      <c r="G53" s="240" t="s">
        <v>147</v>
      </c>
      <c r="H53" s="240" t="s">
        <v>144</v>
      </c>
      <c r="I53" s="244" t="s">
        <v>65</v>
      </c>
      <c r="J53" s="244" t="s">
        <v>76</v>
      </c>
      <c r="K53" s="240" t="s">
        <v>148</v>
      </c>
    </row>
    <row r="54" spans="1:12" ht="21">
      <c r="A54" s="2" t="s">
        <v>23</v>
      </c>
      <c r="B54" s="240" t="s">
        <v>136</v>
      </c>
      <c r="C54" s="241" t="s">
        <v>28</v>
      </c>
      <c r="D54" s="242" t="s">
        <v>149</v>
      </c>
      <c r="E54" s="243" t="s">
        <v>150</v>
      </c>
      <c r="F54" s="243" t="s">
        <v>21</v>
      </c>
      <c r="G54" s="240" t="s">
        <v>151</v>
      </c>
      <c r="H54" s="240" t="s">
        <v>82</v>
      </c>
      <c r="I54" s="244" t="s">
        <v>65</v>
      </c>
      <c r="J54" s="244" t="s">
        <v>76</v>
      </c>
      <c r="K54" s="240" t="s">
        <v>152</v>
      </c>
    </row>
    <row r="55" spans="1:12" ht="21">
      <c r="A55" s="2" t="s">
        <v>23</v>
      </c>
      <c r="B55" s="240" t="s">
        <v>136</v>
      </c>
      <c r="C55" s="241" t="s">
        <v>24</v>
      </c>
      <c r="D55" s="242" t="s">
        <v>153</v>
      </c>
      <c r="E55" s="243" t="s">
        <v>16</v>
      </c>
      <c r="F55" s="243" t="s">
        <v>17</v>
      </c>
      <c r="G55" s="240" t="s">
        <v>154</v>
      </c>
      <c r="H55" s="240" t="s">
        <v>155</v>
      </c>
      <c r="I55" s="244" t="s">
        <v>65</v>
      </c>
      <c r="J55" s="244" t="s">
        <v>87</v>
      </c>
      <c r="K55" s="240" t="s">
        <v>156</v>
      </c>
    </row>
    <row r="56" spans="1:12" ht="21">
      <c r="A56" s="2" t="s">
        <v>23</v>
      </c>
      <c r="B56" s="240" t="s">
        <v>136</v>
      </c>
      <c r="C56" s="241" t="s">
        <v>35</v>
      </c>
      <c r="D56" s="242" t="s">
        <v>157</v>
      </c>
      <c r="E56" s="243" t="s">
        <v>158</v>
      </c>
      <c r="F56" s="243" t="s">
        <v>17</v>
      </c>
      <c r="G56" s="240" t="s">
        <v>154</v>
      </c>
      <c r="H56" s="240" t="s">
        <v>159</v>
      </c>
      <c r="I56" s="244" t="s">
        <v>65</v>
      </c>
      <c r="J56" s="244" t="s">
        <v>87</v>
      </c>
      <c r="K56" s="240" t="s">
        <v>156</v>
      </c>
    </row>
    <row r="57" spans="1:12" ht="21">
      <c r="A57" s="2" t="s">
        <v>23</v>
      </c>
      <c r="B57" s="240" t="s">
        <v>136</v>
      </c>
      <c r="C57" s="241" t="s">
        <v>21</v>
      </c>
      <c r="D57" s="242" t="s">
        <v>160</v>
      </c>
      <c r="E57" s="243" t="s">
        <v>21</v>
      </c>
      <c r="F57" s="243" t="s">
        <v>17</v>
      </c>
      <c r="G57" s="240" t="s">
        <v>138</v>
      </c>
      <c r="H57" s="240" t="s">
        <v>161</v>
      </c>
      <c r="I57" s="244" t="s">
        <v>101</v>
      </c>
      <c r="J57" s="244" t="s">
        <v>128</v>
      </c>
      <c r="K57" s="240" t="s">
        <v>162</v>
      </c>
    </row>
    <row r="58" spans="1:12" ht="21">
      <c r="A58" s="2" t="s">
        <v>23</v>
      </c>
      <c r="B58" s="240" t="s">
        <v>136</v>
      </c>
      <c r="C58" s="241" t="s">
        <v>78</v>
      </c>
      <c r="D58" s="242" t="s">
        <v>163</v>
      </c>
      <c r="E58" s="243" t="s">
        <v>16</v>
      </c>
      <c r="F58" s="243" t="s">
        <v>164</v>
      </c>
      <c r="G58" s="240" t="s">
        <v>165</v>
      </c>
      <c r="H58" s="240" t="s">
        <v>166</v>
      </c>
      <c r="I58" s="244" t="s">
        <v>101</v>
      </c>
      <c r="J58" s="244" t="s">
        <v>128</v>
      </c>
      <c r="K58" s="240" t="s">
        <v>167</v>
      </c>
    </row>
    <row r="59" spans="1:12" ht="21">
      <c r="A59" s="2" t="s">
        <v>23</v>
      </c>
      <c r="B59" s="240" t="s">
        <v>136</v>
      </c>
      <c r="C59" s="241" t="s">
        <v>16</v>
      </c>
      <c r="D59" s="242" t="s">
        <v>137</v>
      </c>
      <c r="E59" s="243" t="s">
        <v>17</v>
      </c>
      <c r="F59" s="243" t="s">
        <v>17</v>
      </c>
      <c r="G59" s="240" t="s">
        <v>22</v>
      </c>
      <c r="H59" s="240" t="s">
        <v>168</v>
      </c>
      <c r="I59" s="244" t="s">
        <v>101</v>
      </c>
      <c r="J59" s="244" t="s">
        <v>132</v>
      </c>
      <c r="K59" s="240" t="s">
        <v>169</v>
      </c>
    </row>
    <row r="60" spans="1:12" ht="21">
      <c r="A60" s="2" t="s">
        <v>23</v>
      </c>
      <c r="B60" s="240" t="s">
        <v>136</v>
      </c>
      <c r="C60" s="241" t="s">
        <v>78</v>
      </c>
      <c r="D60" s="242" t="s">
        <v>163</v>
      </c>
      <c r="E60" s="243" t="s">
        <v>16</v>
      </c>
      <c r="F60" s="243" t="s">
        <v>164</v>
      </c>
      <c r="G60" s="240" t="s">
        <v>165</v>
      </c>
      <c r="H60" s="240" t="s">
        <v>166</v>
      </c>
      <c r="I60" s="244" t="s">
        <v>101</v>
      </c>
      <c r="J60" s="244" t="s">
        <v>132</v>
      </c>
      <c r="K60" s="240" t="s">
        <v>170</v>
      </c>
    </row>
    <row r="61" spans="1:12" ht="21">
      <c r="A61" s="2" t="s">
        <v>23</v>
      </c>
      <c r="B61" s="240" t="s">
        <v>136</v>
      </c>
      <c r="C61" s="241" t="s">
        <v>17</v>
      </c>
      <c r="D61" s="242" t="s">
        <v>171</v>
      </c>
      <c r="E61" s="243" t="s">
        <v>16</v>
      </c>
      <c r="F61" s="243" t="s">
        <v>17</v>
      </c>
      <c r="G61" s="240" t="s">
        <v>74</v>
      </c>
      <c r="H61" s="240" t="s">
        <v>172</v>
      </c>
      <c r="I61" s="244" t="s">
        <v>101</v>
      </c>
      <c r="J61" s="244" t="s">
        <v>134</v>
      </c>
      <c r="K61" s="240" t="s">
        <v>77</v>
      </c>
      <c r="L61" s="130" t="s">
        <v>41</v>
      </c>
    </row>
    <row r="62" spans="1:12" ht="21">
      <c r="A62" s="2" t="s">
        <v>23</v>
      </c>
      <c r="B62" s="240" t="s">
        <v>136</v>
      </c>
      <c r="C62" s="241" t="s">
        <v>78</v>
      </c>
      <c r="D62" s="242" t="s">
        <v>163</v>
      </c>
      <c r="E62" s="243" t="s">
        <v>21</v>
      </c>
      <c r="F62" s="243" t="s">
        <v>164</v>
      </c>
      <c r="G62" s="240" t="s">
        <v>173</v>
      </c>
      <c r="H62" s="240" t="s">
        <v>166</v>
      </c>
      <c r="I62" s="244" t="s">
        <v>101</v>
      </c>
      <c r="J62" s="244" t="s">
        <v>134</v>
      </c>
      <c r="K62" s="240" t="s">
        <v>174</v>
      </c>
    </row>
    <row r="63" spans="1:12" ht="21">
      <c r="A63" s="2" t="s">
        <v>23</v>
      </c>
      <c r="B63" s="240" t="s">
        <v>136</v>
      </c>
      <c r="C63" s="241" t="s">
        <v>17</v>
      </c>
      <c r="D63" s="242" t="s">
        <v>171</v>
      </c>
      <c r="E63" s="243" t="s">
        <v>21</v>
      </c>
      <c r="F63" s="243" t="s">
        <v>17</v>
      </c>
      <c r="G63" s="240" t="s">
        <v>175</v>
      </c>
      <c r="H63" s="240" t="s">
        <v>172</v>
      </c>
      <c r="I63" s="244" t="s">
        <v>101</v>
      </c>
      <c r="J63" s="244" t="s">
        <v>176</v>
      </c>
      <c r="K63" s="240" t="s">
        <v>177</v>
      </c>
      <c r="L63" s="130" t="s">
        <v>41</v>
      </c>
    </row>
    <row r="64" spans="1:12" ht="21.6" thickBot="1">
      <c r="A64" s="8" t="s">
        <v>23</v>
      </c>
      <c r="B64" s="245" t="s">
        <v>136</v>
      </c>
      <c r="C64" s="246" t="s">
        <v>78</v>
      </c>
      <c r="D64" s="245" t="s">
        <v>163</v>
      </c>
      <c r="E64" s="246" t="s">
        <v>21</v>
      </c>
      <c r="F64" s="246" t="s">
        <v>164</v>
      </c>
      <c r="G64" s="245" t="s">
        <v>173</v>
      </c>
      <c r="H64" s="245" t="s">
        <v>166</v>
      </c>
      <c r="I64" s="247" t="s">
        <v>101</v>
      </c>
      <c r="J64" s="247" t="s">
        <v>176</v>
      </c>
      <c r="K64" s="245" t="s">
        <v>178</v>
      </c>
      <c r="L64" s="9"/>
    </row>
    <row r="65" spans="1:11" ht="21">
      <c r="A65" s="2" t="s">
        <v>179</v>
      </c>
      <c r="B65" s="5" t="s">
        <v>13</v>
      </c>
      <c r="C65" s="131" t="s">
        <v>37</v>
      </c>
      <c r="D65" s="132" t="s">
        <v>180</v>
      </c>
      <c r="E65" s="6" t="s">
        <v>22</v>
      </c>
      <c r="F65" s="6" t="s">
        <v>21</v>
      </c>
      <c r="G65" s="5" t="s">
        <v>26</v>
      </c>
      <c r="H65" s="5" t="s">
        <v>181</v>
      </c>
      <c r="I65" s="7" t="s">
        <v>20</v>
      </c>
      <c r="J65" s="7" t="s">
        <v>20</v>
      </c>
      <c r="K65" s="5" t="s">
        <v>20</v>
      </c>
    </row>
    <row r="66" spans="1:11" ht="21">
      <c r="A66" s="2" t="s">
        <v>179</v>
      </c>
      <c r="B66" s="240" t="s">
        <v>13</v>
      </c>
      <c r="C66" s="241" t="s">
        <v>37</v>
      </c>
      <c r="D66" s="242" t="s">
        <v>180</v>
      </c>
      <c r="E66" s="243" t="s">
        <v>182</v>
      </c>
      <c r="F66" s="243" t="s">
        <v>21</v>
      </c>
      <c r="G66" s="240" t="s">
        <v>26</v>
      </c>
      <c r="H66" s="240" t="s">
        <v>181</v>
      </c>
      <c r="I66" s="244" t="s">
        <v>20</v>
      </c>
      <c r="J66" s="244" t="s">
        <v>20</v>
      </c>
      <c r="K66" s="240" t="s">
        <v>20</v>
      </c>
    </row>
    <row r="67" spans="1:11" ht="21">
      <c r="A67" s="2" t="s">
        <v>179</v>
      </c>
      <c r="B67" s="240" t="s">
        <v>13</v>
      </c>
      <c r="C67" s="241" t="s">
        <v>94</v>
      </c>
      <c r="D67" s="242" t="s">
        <v>183</v>
      </c>
      <c r="E67" s="243" t="s">
        <v>16</v>
      </c>
      <c r="F67" s="243" t="s">
        <v>14</v>
      </c>
      <c r="G67" s="240" t="s">
        <v>18</v>
      </c>
      <c r="H67" s="240" t="s">
        <v>184</v>
      </c>
      <c r="I67" s="244" t="s">
        <v>20</v>
      </c>
      <c r="J67" s="244" t="s">
        <v>20</v>
      </c>
      <c r="K67" s="240" t="s">
        <v>20</v>
      </c>
    </row>
    <row r="68" spans="1:11" ht="21">
      <c r="A68" s="2" t="s">
        <v>179</v>
      </c>
      <c r="B68" s="240" t="s">
        <v>13</v>
      </c>
      <c r="C68" s="241" t="s">
        <v>185</v>
      </c>
      <c r="D68" s="242" t="s">
        <v>186</v>
      </c>
      <c r="E68" s="243" t="s">
        <v>21</v>
      </c>
      <c r="F68" s="243" t="s">
        <v>17</v>
      </c>
      <c r="G68" s="240" t="s">
        <v>22</v>
      </c>
      <c r="H68" s="240" t="s">
        <v>187</v>
      </c>
      <c r="I68" s="244" t="s">
        <v>20</v>
      </c>
      <c r="J68" s="244" t="s">
        <v>20</v>
      </c>
      <c r="K68" s="240" t="s">
        <v>20</v>
      </c>
    </row>
    <row r="69" spans="1:11" ht="21">
      <c r="A69" s="2" t="s">
        <v>179</v>
      </c>
      <c r="B69" s="240" t="s">
        <v>13</v>
      </c>
      <c r="C69" s="241" t="s">
        <v>147</v>
      </c>
      <c r="D69" s="242" t="s">
        <v>188</v>
      </c>
      <c r="E69" s="243" t="s">
        <v>62</v>
      </c>
      <c r="F69" s="243" t="s">
        <v>21</v>
      </c>
      <c r="G69" s="240" t="s">
        <v>189</v>
      </c>
      <c r="H69" s="240" t="s">
        <v>190</v>
      </c>
      <c r="I69" s="244" t="s">
        <v>20</v>
      </c>
      <c r="J69" s="244" t="s">
        <v>20</v>
      </c>
      <c r="K69" s="240" t="s">
        <v>20</v>
      </c>
    </row>
    <row r="70" spans="1:11" ht="21">
      <c r="A70" s="2" t="s">
        <v>179</v>
      </c>
      <c r="B70" s="240" t="s">
        <v>13</v>
      </c>
      <c r="C70" s="241" t="s">
        <v>147</v>
      </c>
      <c r="D70" s="242" t="s">
        <v>188</v>
      </c>
      <c r="E70" s="243" t="s">
        <v>30</v>
      </c>
      <c r="F70" s="243" t="s">
        <v>21</v>
      </c>
      <c r="G70" s="240" t="s">
        <v>191</v>
      </c>
      <c r="H70" s="240" t="s">
        <v>192</v>
      </c>
      <c r="I70" s="244" t="s">
        <v>20</v>
      </c>
      <c r="J70" s="244" t="s">
        <v>20</v>
      </c>
      <c r="K70" s="240" t="s">
        <v>20</v>
      </c>
    </row>
    <row r="71" spans="1:11" ht="21">
      <c r="A71" s="2" t="s">
        <v>179</v>
      </c>
      <c r="B71" s="240" t="s">
        <v>13</v>
      </c>
      <c r="C71" s="241" t="s">
        <v>193</v>
      </c>
      <c r="D71" s="242" t="s">
        <v>194</v>
      </c>
      <c r="E71" s="243" t="s">
        <v>195</v>
      </c>
      <c r="F71" s="243" t="s">
        <v>17</v>
      </c>
      <c r="G71" s="240" t="s">
        <v>34</v>
      </c>
      <c r="H71" s="240" t="s">
        <v>196</v>
      </c>
      <c r="I71" s="244" t="s">
        <v>20</v>
      </c>
      <c r="J71" s="244" t="s">
        <v>20</v>
      </c>
      <c r="K71" s="240" t="s">
        <v>20</v>
      </c>
    </row>
    <row r="72" spans="1:11" ht="21">
      <c r="A72" s="2" t="s">
        <v>179</v>
      </c>
      <c r="B72" s="240" t="s">
        <v>13</v>
      </c>
      <c r="C72" s="241" t="s">
        <v>111</v>
      </c>
      <c r="D72" s="242" t="s">
        <v>197</v>
      </c>
      <c r="E72" s="243" t="s">
        <v>62</v>
      </c>
      <c r="F72" s="243" t="s">
        <v>21</v>
      </c>
      <c r="G72" s="240" t="s">
        <v>111</v>
      </c>
      <c r="H72" s="240" t="s">
        <v>198</v>
      </c>
      <c r="I72" s="244" t="s">
        <v>20</v>
      </c>
      <c r="J72" s="244" t="s">
        <v>20</v>
      </c>
      <c r="K72" s="240" t="s">
        <v>20</v>
      </c>
    </row>
    <row r="73" spans="1:11" ht="21">
      <c r="A73" s="2" t="s">
        <v>179</v>
      </c>
      <c r="B73" s="240" t="s">
        <v>13</v>
      </c>
      <c r="C73" s="241" t="s">
        <v>111</v>
      </c>
      <c r="D73" s="242" t="s">
        <v>197</v>
      </c>
      <c r="E73" s="243" t="s">
        <v>49</v>
      </c>
      <c r="F73" s="243" t="s">
        <v>21</v>
      </c>
      <c r="G73" s="240" t="s">
        <v>199</v>
      </c>
      <c r="H73" s="240" t="s">
        <v>198</v>
      </c>
      <c r="I73" s="244" t="s">
        <v>20</v>
      </c>
      <c r="J73" s="244" t="s">
        <v>20</v>
      </c>
      <c r="K73" s="240" t="s">
        <v>20</v>
      </c>
    </row>
    <row r="74" spans="1:11" ht="21">
      <c r="A74" s="2" t="s">
        <v>179</v>
      </c>
      <c r="B74" s="240" t="s">
        <v>13</v>
      </c>
      <c r="C74" s="241" t="s">
        <v>111</v>
      </c>
      <c r="D74" s="242" t="s">
        <v>197</v>
      </c>
      <c r="E74" s="243" t="s">
        <v>57</v>
      </c>
      <c r="F74" s="243" t="s">
        <v>21</v>
      </c>
      <c r="G74" s="240" t="s">
        <v>199</v>
      </c>
      <c r="H74" s="240" t="s">
        <v>198</v>
      </c>
      <c r="I74" s="244" t="s">
        <v>20</v>
      </c>
      <c r="J74" s="244" t="s">
        <v>20</v>
      </c>
      <c r="K74" s="240" t="s">
        <v>20</v>
      </c>
    </row>
    <row r="75" spans="1:11" ht="21">
      <c r="A75" s="2" t="s">
        <v>179</v>
      </c>
      <c r="B75" s="240" t="s">
        <v>13</v>
      </c>
      <c r="C75" s="241" t="s">
        <v>200</v>
      </c>
      <c r="D75" s="242" t="s">
        <v>201</v>
      </c>
      <c r="E75" s="243" t="s">
        <v>16</v>
      </c>
      <c r="F75" s="243" t="s">
        <v>17</v>
      </c>
      <c r="G75" s="240" t="s">
        <v>175</v>
      </c>
      <c r="H75" s="240" t="s">
        <v>202</v>
      </c>
      <c r="I75" s="244" t="s">
        <v>20</v>
      </c>
      <c r="J75" s="244" t="s">
        <v>20</v>
      </c>
      <c r="K75" s="240" t="s">
        <v>20</v>
      </c>
    </row>
    <row r="76" spans="1:11" ht="21">
      <c r="A76" s="2" t="s">
        <v>179</v>
      </c>
      <c r="B76" s="240" t="s">
        <v>13</v>
      </c>
      <c r="C76" s="241" t="s">
        <v>17</v>
      </c>
      <c r="D76" s="242" t="s">
        <v>203</v>
      </c>
      <c r="E76" s="243" t="s">
        <v>204</v>
      </c>
      <c r="F76" s="243" t="s">
        <v>16</v>
      </c>
      <c r="G76" s="240" t="s">
        <v>205</v>
      </c>
      <c r="H76" s="240" t="s">
        <v>206</v>
      </c>
      <c r="I76" s="244" t="s">
        <v>38</v>
      </c>
      <c r="J76" s="244" t="s">
        <v>207</v>
      </c>
      <c r="K76" s="240" t="s">
        <v>208</v>
      </c>
    </row>
    <row r="77" spans="1:11" ht="21">
      <c r="A77" s="2" t="s">
        <v>179</v>
      </c>
      <c r="B77" s="240" t="s">
        <v>13</v>
      </c>
      <c r="C77" s="241" t="s">
        <v>28</v>
      </c>
      <c r="D77" s="242" t="s">
        <v>209</v>
      </c>
      <c r="E77" s="243" t="s">
        <v>210</v>
      </c>
      <c r="F77" s="243" t="s">
        <v>16</v>
      </c>
      <c r="G77" s="240" t="s">
        <v>200</v>
      </c>
      <c r="H77" s="240" t="s">
        <v>211</v>
      </c>
      <c r="I77" s="244" t="s">
        <v>38</v>
      </c>
      <c r="J77" s="244" t="s">
        <v>207</v>
      </c>
      <c r="K77" s="240" t="s">
        <v>212</v>
      </c>
    </row>
    <row r="78" spans="1:11" ht="21">
      <c r="A78" s="2" t="s">
        <v>179</v>
      </c>
      <c r="B78" s="240" t="s">
        <v>13</v>
      </c>
      <c r="C78" s="241" t="s">
        <v>17</v>
      </c>
      <c r="D78" s="242" t="s">
        <v>203</v>
      </c>
      <c r="E78" s="243" t="s">
        <v>204</v>
      </c>
      <c r="F78" s="243" t="s">
        <v>16</v>
      </c>
      <c r="G78" s="240" t="s">
        <v>205</v>
      </c>
      <c r="H78" s="240" t="s">
        <v>206</v>
      </c>
      <c r="I78" s="244" t="s">
        <v>38</v>
      </c>
      <c r="J78" s="244" t="s">
        <v>213</v>
      </c>
      <c r="K78" s="240" t="s">
        <v>208</v>
      </c>
    </row>
    <row r="79" spans="1:11" ht="21">
      <c r="A79" s="2" t="s">
        <v>179</v>
      </c>
      <c r="B79" s="240" t="s">
        <v>13</v>
      </c>
      <c r="C79" s="241" t="s">
        <v>28</v>
      </c>
      <c r="D79" s="242" t="s">
        <v>209</v>
      </c>
      <c r="E79" s="243" t="s">
        <v>210</v>
      </c>
      <c r="F79" s="243" t="s">
        <v>16</v>
      </c>
      <c r="G79" s="240" t="s">
        <v>200</v>
      </c>
      <c r="H79" s="240" t="s">
        <v>211</v>
      </c>
      <c r="I79" s="244" t="s">
        <v>38</v>
      </c>
      <c r="J79" s="244" t="s">
        <v>213</v>
      </c>
      <c r="K79" s="240" t="s">
        <v>214</v>
      </c>
    </row>
    <row r="80" spans="1:11" ht="21">
      <c r="A80" s="2" t="s">
        <v>179</v>
      </c>
      <c r="B80" s="240" t="s">
        <v>13</v>
      </c>
      <c r="C80" s="241" t="s">
        <v>17</v>
      </c>
      <c r="D80" s="242" t="s">
        <v>203</v>
      </c>
      <c r="E80" s="243" t="s">
        <v>204</v>
      </c>
      <c r="F80" s="243" t="s">
        <v>16</v>
      </c>
      <c r="G80" s="240" t="s">
        <v>205</v>
      </c>
      <c r="H80" s="240" t="s">
        <v>206</v>
      </c>
      <c r="I80" s="244" t="s">
        <v>38</v>
      </c>
      <c r="J80" s="244" t="s">
        <v>215</v>
      </c>
      <c r="K80" s="240" t="s">
        <v>216</v>
      </c>
    </row>
    <row r="81" spans="1:12" ht="21">
      <c r="A81" s="2" t="s">
        <v>179</v>
      </c>
      <c r="B81" s="240" t="s">
        <v>13</v>
      </c>
      <c r="C81" s="241" t="s">
        <v>28</v>
      </c>
      <c r="D81" s="242" t="s">
        <v>209</v>
      </c>
      <c r="E81" s="243" t="s">
        <v>217</v>
      </c>
      <c r="F81" s="243" t="s">
        <v>16</v>
      </c>
      <c r="G81" s="240" t="s">
        <v>175</v>
      </c>
      <c r="H81" s="240" t="s">
        <v>211</v>
      </c>
      <c r="I81" s="244" t="s">
        <v>38</v>
      </c>
      <c r="J81" s="244" t="s">
        <v>215</v>
      </c>
      <c r="K81" s="240" t="s">
        <v>218</v>
      </c>
    </row>
    <row r="82" spans="1:12" ht="21">
      <c r="A82" s="2" t="s">
        <v>179</v>
      </c>
      <c r="B82" s="240" t="s">
        <v>13</v>
      </c>
      <c r="C82" s="241" t="s">
        <v>17</v>
      </c>
      <c r="D82" s="242" t="s">
        <v>203</v>
      </c>
      <c r="E82" s="243" t="s">
        <v>219</v>
      </c>
      <c r="F82" s="243" t="s">
        <v>16</v>
      </c>
      <c r="G82" s="240" t="s">
        <v>220</v>
      </c>
      <c r="H82" s="240" t="s">
        <v>221</v>
      </c>
      <c r="I82" s="244" t="s">
        <v>38</v>
      </c>
      <c r="J82" s="244" t="s">
        <v>222</v>
      </c>
      <c r="K82" s="240" t="s">
        <v>223</v>
      </c>
    </row>
    <row r="83" spans="1:12" ht="21">
      <c r="A83" s="2" t="s">
        <v>179</v>
      </c>
      <c r="B83" s="240" t="s">
        <v>13</v>
      </c>
      <c r="C83" s="241" t="s">
        <v>28</v>
      </c>
      <c r="D83" s="242" t="s">
        <v>209</v>
      </c>
      <c r="E83" s="243" t="s">
        <v>217</v>
      </c>
      <c r="F83" s="243" t="s">
        <v>16</v>
      </c>
      <c r="G83" s="240" t="s">
        <v>175</v>
      </c>
      <c r="H83" s="240" t="s">
        <v>211</v>
      </c>
      <c r="I83" s="244" t="s">
        <v>38</v>
      </c>
      <c r="J83" s="244" t="s">
        <v>222</v>
      </c>
      <c r="K83" s="240" t="s">
        <v>224</v>
      </c>
    </row>
    <row r="84" spans="1:12" ht="21">
      <c r="A84" s="2" t="s">
        <v>179</v>
      </c>
      <c r="B84" s="240" t="s">
        <v>13</v>
      </c>
      <c r="C84" s="241" t="s">
        <v>17</v>
      </c>
      <c r="D84" s="242" t="s">
        <v>203</v>
      </c>
      <c r="E84" s="243" t="s">
        <v>219</v>
      </c>
      <c r="F84" s="243" t="s">
        <v>16</v>
      </c>
      <c r="G84" s="240" t="s">
        <v>220</v>
      </c>
      <c r="H84" s="240" t="s">
        <v>221</v>
      </c>
      <c r="I84" s="244" t="s">
        <v>38</v>
      </c>
      <c r="J84" s="244" t="s">
        <v>225</v>
      </c>
      <c r="K84" s="240" t="s">
        <v>226</v>
      </c>
    </row>
    <row r="85" spans="1:12" ht="21">
      <c r="A85" s="2" t="s">
        <v>179</v>
      </c>
      <c r="B85" s="240" t="s">
        <v>13</v>
      </c>
      <c r="C85" s="241" t="s">
        <v>28</v>
      </c>
      <c r="D85" s="242" t="s">
        <v>209</v>
      </c>
      <c r="E85" s="243" t="s">
        <v>227</v>
      </c>
      <c r="F85" s="243" t="s">
        <v>16</v>
      </c>
      <c r="G85" s="240" t="s">
        <v>175</v>
      </c>
      <c r="H85" s="240" t="s">
        <v>228</v>
      </c>
      <c r="I85" s="244" t="s">
        <v>38</v>
      </c>
      <c r="J85" s="244" t="s">
        <v>225</v>
      </c>
      <c r="K85" s="240" t="s">
        <v>218</v>
      </c>
    </row>
    <row r="86" spans="1:12" ht="21">
      <c r="A86" s="2" t="s">
        <v>179</v>
      </c>
      <c r="B86" s="240" t="s">
        <v>13</v>
      </c>
      <c r="C86" s="241" t="s">
        <v>17</v>
      </c>
      <c r="D86" s="242" t="s">
        <v>203</v>
      </c>
      <c r="E86" s="243" t="s">
        <v>147</v>
      </c>
      <c r="F86" s="243" t="s">
        <v>16</v>
      </c>
      <c r="G86" s="240" t="s">
        <v>220</v>
      </c>
      <c r="H86" s="240" t="s">
        <v>221</v>
      </c>
      <c r="I86" s="244" t="s">
        <v>38</v>
      </c>
      <c r="J86" s="244" t="s">
        <v>229</v>
      </c>
      <c r="K86" s="240" t="s">
        <v>223</v>
      </c>
    </row>
    <row r="87" spans="1:12" ht="21">
      <c r="A87" s="2" t="s">
        <v>179</v>
      </c>
      <c r="B87" s="240" t="s">
        <v>13</v>
      </c>
      <c r="C87" s="241" t="s">
        <v>28</v>
      </c>
      <c r="D87" s="242" t="s">
        <v>209</v>
      </c>
      <c r="E87" s="243" t="s">
        <v>227</v>
      </c>
      <c r="F87" s="243" t="s">
        <v>16</v>
      </c>
      <c r="G87" s="240" t="s">
        <v>175</v>
      </c>
      <c r="H87" s="240" t="s">
        <v>228</v>
      </c>
      <c r="I87" s="244" t="s">
        <v>38</v>
      </c>
      <c r="J87" s="244" t="s">
        <v>229</v>
      </c>
      <c r="K87" s="240" t="s">
        <v>224</v>
      </c>
    </row>
    <row r="88" spans="1:12" ht="21">
      <c r="A88" s="2" t="s">
        <v>179</v>
      </c>
      <c r="B88" s="240" t="s">
        <v>13</v>
      </c>
      <c r="C88" s="241" t="s">
        <v>17</v>
      </c>
      <c r="D88" s="242" t="s">
        <v>203</v>
      </c>
      <c r="E88" s="243" t="s">
        <v>147</v>
      </c>
      <c r="F88" s="243" t="s">
        <v>16</v>
      </c>
      <c r="G88" s="240" t="s">
        <v>220</v>
      </c>
      <c r="H88" s="240" t="s">
        <v>221</v>
      </c>
      <c r="I88" s="244" t="s">
        <v>38</v>
      </c>
      <c r="J88" s="244" t="s">
        <v>230</v>
      </c>
      <c r="K88" s="240" t="s">
        <v>226</v>
      </c>
    </row>
    <row r="89" spans="1:12" ht="21">
      <c r="A89" s="2" t="s">
        <v>179</v>
      </c>
      <c r="B89" s="240" t="s">
        <v>13</v>
      </c>
      <c r="C89" s="241"/>
      <c r="D89" s="242" t="s">
        <v>203</v>
      </c>
      <c r="E89" s="243"/>
      <c r="F89" s="243"/>
      <c r="G89" s="240"/>
      <c r="H89" s="240"/>
      <c r="I89" s="244" t="s">
        <v>38</v>
      </c>
      <c r="J89" s="244" t="s">
        <v>230</v>
      </c>
      <c r="K89" s="240"/>
      <c r="L89" s="2" t="s">
        <v>42</v>
      </c>
    </row>
    <row r="90" spans="1:12" ht="21">
      <c r="A90" s="2" t="s">
        <v>179</v>
      </c>
      <c r="B90" s="240" t="s">
        <v>13</v>
      </c>
      <c r="C90" s="241" t="s">
        <v>17</v>
      </c>
      <c r="D90" s="242" t="s">
        <v>203</v>
      </c>
      <c r="E90" s="243" t="s">
        <v>193</v>
      </c>
      <c r="F90" s="243" t="s">
        <v>16</v>
      </c>
      <c r="G90" s="240" t="s">
        <v>31</v>
      </c>
      <c r="H90" s="240" t="s">
        <v>231</v>
      </c>
      <c r="I90" s="244" t="s">
        <v>38</v>
      </c>
      <c r="J90" s="244" t="s">
        <v>232</v>
      </c>
      <c r="K90" s="240" t="s">
        <v>233</v>
      </c>
      <c r="L90" s="2"/>
    </row>
    <row r="91" spans="1:12" ht="21">
      <c r="A91" s="2" t="s">
        <v>179</v>
      </c>
      <c r="B91" s="240" t="s">
        <v>13</v>
      </c>
      <c r="C91" s="241" t="s">
        <v>28</v>
      </c>
      <c r="D91" s="242" t="s">
        <v>209</v>
      </c>
      <c r="E91" s="243" t="s">
        <v>234</v>
      </c>
      <c r="F91" s="243" t="s">
        <v>16</v>
      </c>
      <c r="G91" s="240" t="s">
        <v>74</v>
      </c>
      <c r="H91" s="240" t="s">
        <v>82</v>
      </c>
      <c r="I91" s="244" t="s">
        <v>38</v>
      </c>
      <c r="J91" s="244" t="s">
        <v>232</v>
      </c>
      <c r="K91" s="240" t="s">
        <v>235</v>
      </c>
      <c r="L91" s="2"/>
    </row>
    <row r="92" spans="1:12" ht="21">
      <c r="A92" s="2" t="s">
        <v>179</v>
      </c>
      <c r="B92" s="240" t="s">
        <v>13</v>
      </c>
      <c r="C92" s="241" t="s">
        <v>17</v>
      </c>
      <c r="D92" s="242" t="s">
        <v>203</v>
      </c>
      <c r="E92" s="243" t="s">
        <v>193</v>
      </c>
      <c r="F92" s="243" t="s">
        <v>16</v>
      </c>
      <c r="G92" s="240" t="s">
        <v>31</v>
      </c>
      <c r="H92" s="240" t="s">
        <v>231</v>
      </c>
      <c r="I92" s="244" t="s">
        <v>38</v>
      </c>
      <c r="J92" s="244" t="s">
        <v>236</v>
      </c>
      <c r="K92" s="240" t="s">
        <v>237</v>
      </c>
      <c r="L92" s="2"/>
    </row>
    <row r="93" spans="1:12" ht="21">
      <c r="A93" s="2" t="s">
        <v>179</v>
      </c>
      <c r="B93" s="240" t="s">
        <v>13</v>
      </c>
      <c r="C93" s="241" t="s">
        <v>28</v>
      </c>
      <c r="D93" s="242" t="s">
        <v>209</v>
      </c>
      <c r="E93" s="243" t="s">
        <v>234</v>
      </c>
      <c r="F93" s="243" t="s">
        <v>16</v>
      </c>
      <c r="G93" s="240" t="s">
        <v>74</v>
      </c>
      <c r="H93" s="240" t="s">
        <v>82</v>
      </c>
      <c r="I93" s="244" t="s">
        <v>38</v>
      </c>
      <c r="J93" s="244" t="s">
        <v>236</v>
      </c>
      <c r="K93" s="240" t="s">
        <v>238</v>
      </c>
      <c r="L93" s="2"/>
    </row>
    <row r="94" spans="1:12" ht="21">
      <c r="A94" s="2" t="s">
        <v>179</v>
      </c>
      <c r="B94" s="240" t="s">
        <v>13</v>
      </c>
      <c r="C94" s="241" t="s">
        <v>17</v>
      </c>
      <c r="D94" s="242" t="s">
        <v>203</v>
      </c>
      <c r="E94" s="243" t="s">
        <v>239</v>
      </c>
      <c r="F94" s="243" t="s">
        <v>16</v>
      </c>
      <c r="G94" s="240" t="s">
        <v>31</v>
      </c>
      <c r="H94" s="240" t="s">
        <v>231</v>
      </c>
      <c r="I94" s="244" t="s">
        <v>38</v>
      </c>
      <c r="J94" s="244" t="s">
        <v>240</v>
      </c>
      <c r="K94" s="240" t="s">
        <v>233</v>
      </c>
      <c r="L94" s="2"/>
    </row>
    <row r="95" spans="1:12" ht="21">
      <c r="A95" s="2" t="s">
        <v>179</v>
      </c>
      <c r="B95" s="240" t="s">
        <v>13</v>
      </c>
      <c r="C95" s="241" t="s">
        <v>18</v>
      </c>
      <c r="D95" s="242" t="s">
        <v>241</v>
      </c>
      <c r="E95" s="243" t="s">
        <v>138</v>
      </c>
      <c r="F95" s="243" t="s">
        <v>16</v>
      </c>
      <c r="G95" s="240" t="s">
        <v>63</v>
      </c>
      <c r="H95" s="240" t="s">
        <v>242</v>
      </c>
      <c r="I95" s="244" t="s">
        <v>38</v>
      </c>
      <c r="J95" s="244" t="s">
        <v>240</v>
      </c>
      <c r="K95" s="240" t="s">
        <v>243</v>
      </c>
      <c r="L95" s="2"/>
    </row>
    <row r="96" spans="1:12" ht="21">
      <c r="A96" s="2" t="s">
        <v>179</v>
      </c>
      <c r="B96" s="240" t="s">
        <v>13</v>
      </c>
      <c r="C96" s="241" t="s">
        <v>17</v>
      </c>
      <c r="D96" s="242" t="s">
        <v>203</v>
      </c>
      <c r="E96" s="243" t="s">
        <v>239</v>
      </c>
      <c r="F96" s="243" t="s">
        <v>16</v>
      </c>
      <c r="G96" s="240" t="s">
        <v>31</v>
      </c>
      <c r="H96" s="240" t="s">
        <v>231</v>
      </c>
      <c r="I96" s="244" t="s">
        <v>38</v>
      </c>
      <c r="J96" s="244" t="s">
        <v>244</v>
      </c>
      <c r="K96" s="240" t="s">
        <v>237</v>
      </c>
      <c r="L96" s="2"/>
    </row>
    <row r="97" spans="1:12" ht="21">
      <c r="A97" s="2" t="s">
        <v>179</v>
      </c>
      <c r="B97" s="240" t="s">
        <v>13</v>
      </c>
      <c r="C97" s="241" t="s">
        <v>18</v>
      </c>
      <c r="D97" s="242" t="s">
        <v>241</v>
      </c>
      <c r="E97" s="243" t="s">
        <v>138</v>
      </c>
      <c r="F97" s="243" t="s">
        <v>16</v>
      </c>
      <c r="G97" s="240" t="s">
        <v>63</v>
      </c>
      <c r="H97" s="240" t="s">
        <v>242</v>
      </c>
      <c r="I97" s="244" t="s">
        <v>38</v>
      </c>
      <c r="J97" s="244" t="s">
        <v>244</v>
      </c>
      <c r="K97" s="240" t="s">
        <v>245</v>
      </c>
      <c r="L97" s="2"/>
    </row>
    <row r="98" spans="1:12" ht="21">
      <c r="A98" s="2" t="s">
        <v>179</v>
      </c>
      <c r="B98" s="240" t="s">
        <v>13</v>
      </c>
      <c r="C98" s="241" t="s">
        <v>17</v>
      </c>
      <c r="D98" s="242" t="s">
        <v>203</v>
      </c>
      <c r="E98" s="243" t="s">
        <v>151</v>
      </c>
      <c r="F98" s="243" t="s">
        <v>16</v>
      </c>
      <c r="G98" s="240" t="s">
        <v>246</v>
      </c>
      <c r="H98" s="240" t="s">
        <v>231</v>
      </c>
      <c r="I98" s="244" t="s">
        <v>38</v>
      </c>
      <c r="J98" s="244" t="s">
        <v>247</v>
      </c>
      <c r="K98" s="240" t="s">
        <v>248</v>
      </c>
      <c r="L98" s="2"/>
    </row>
    <row r="99" spans="1:12" ht="21">
      <c r="A99" s="2" t="s">
        <v>179</v>
      </c>
      <c r="B99" s="240" t="s">
        <v>13</v>
      </c>
      <c r="C99" s="241" t="s">
        <v>24</v>
      </c>
      <c r="D99" s="242" t="s">
        <v>249</v>
      </c>
      <c r="E99" s="243" t="s">
        <v>90</v>
      </c>
      <c r="F99" s="243" t="s">
        <v>21</v>
      </c>
      <c r="G99" s="240" t="s">
        <v>246</v>
      </c>
      <c r="H99" s="240" t="s">
        <v>250</v>
      </c>
      <c r="I99" s="244" t="s">
        <v>38</v>
      </c>
      <c r="J99" s="244" t="s">
        <v>247</v>
      </c>
      <c r="K99" s="240" t="s">
        <v>248</v>
      </c>
      <c r="L99" s="2"/>
    </row>
    <row r="100" spans="1:12" ht="21">
      <c r="A100" s="2" t="s">
        <v>179</v>
      </c>
      <c r="B100" s="240" t="s">
        <v>13</v>
      </c>
      <c r="C100" s="241" t="s">
        <v>17</v>
      </c>
      <c r="D100" s="242" t="s">
        <v>203</v>
      </c>
      <c r="E100" s="243" t="s">
        <v>151</v>
      </c>
      <c r="F100" s="243" t="s">
        <v>16</v>
      </c>
      <c r="G100" s="240" t="s">
        <v>246</v>
      </c>
      <c r="H100" s="240" t="s">
        <v>231</v>
      </c>
      <c r="I100" s="244" t="s">
        <v>38</v>
      </c>
      <c r="J100" s="244" t="s">
        <v>251</v>
      </c>
      <c r="K100" s="240" t="s">
        <v>252</v>
      </c>
      <c r="L100" s="2"/>
    </row>
    <row r="101" spans="1:12" ht="21">
      <c r="A101" s="2" t="s">
        <v>179</v>
      </c>
      <c r="B101" s="240" t="s">
        <v>13</v>
      </c>
      <c r="C101" s="241" t="s">
        <v>24</v>
      </c>
      <c r="D101" s="242" t="s">
        <v>249</v>
      </c>
      <c r="E101" s="243" t="s">
        <v>90</v>
      </c>
      <c r="F101" s="243" t="s">
        <v>21</v>
      </c>
      <c r="G101" s="240" t="s">
        <v>246</v>
      </c>
      <c r="H101" s="240" t="s">
        <v>250</v>
      </c>
      <c r="I101" s="244" t="s">
        <v>38</v>
      </c>
      <c r="J101" s="244" t="s">
        <v>251</v>
      </c>
      <c r="K101" s="240" t="s">
        <v>252</v>
      </c>
      <c r="L101" s="2"/>
    </row>
    <row r="102" spans="1:12" ht="21">
      <c r="A102" s="2" t="s">
        <v>179</v>
      </c>
      <c r="B102" s="240" t="s">
        <v>13</v>
      </c>
      <c r="C102" s="241" t="s">
        <v>17</v>
      </c>
      <c r="D102" s="242" t="s">
        <v>203</v>
      </c>
      <c r="E102" s="243" t="s">
        <v>18</v>
      </c>
      <c r="F102" s="243" t="s">
        <v>16</v>
      </c>
      <c r="G102" s="240" t="s">
        <v>253</v>
      </c>
      <c r="H102" s="240" t="s">
        <v>254</v>
      </c>
      <c r="I102" s="244" t="s">
        <v>38</v>
      </c>
      <c r="J102" s="244" t="s">
        <v>255</v>
      </c>
      <c r="K102" s="240" t="s">
        <v>256</v>
      </c>
      <c r="L102" s="2"/>
    </row>
    <row r="103" spans="1:12" ht="21">
      <c r="A103" s="2" t="s">
        <v>179</v>
      </c>
      <c r="B103" s="240" t="s">
        <v>13</v>
      </c>
      <c r="C103" s="241" t="s">
        <v>24</v>
      </c>
      <c r="D103" s="242" t="s">
        <v>249</v>
      </c>
      <c r="E103" s="243" t="s">
        <v>28</v>
      </c>
      <c r="F103" s="243" t="s">
        <v>21</v>
      </c>
      <c r="G103" s="240" t="s">
        <v>74</v>
      </c>
      <c r="H103" s="240" t="s">
        <v>250</v>
      </c>
      <c r="I103" s="244" t="s">
        <v>38</v>
      </c>
      <c r="J103" s="244" t="s">
        <v>255</v>
      </c>
      <c r="K103" s="240" t="s">
        <v>235</v>
      </c>
      <c r="L103" s="2"/>
    </row>
    <row r="104" spans="1:12" ht="21">
      <c r="A104" s="2" t="s">
        <v>179</v>
      </c>
      <c r="B104" s="240" t="s">
        <v>13</v>
      </c>
      <c r="C104" s="241" t="s">
        <v>17</v>
      </c>
      <c r="D104" s="242" t="s">
        <v>203</v>
      </c>
      <c r="E104" s="243" t="s">
        <v>18</v>
      </c>
      <c r="F104" s="243" t="s">
        <v>16</v>
      </c>
      <c r="G104" s="240" t="s">
        <v>253</v>
      </c>
      <c r="H104" s="240" t="s">
        <v>254</v>
      </c>
      <c r="I104" s="244" t="s">
        <v>38</v>
      </c>
      <c r="J104" s="244" t="s">
        <v>257</v>
      </c>
      <c r="K104" s="240" t="s">
        <v>258</v>
      </c>
      <c r="L104" s="2"/>
    </row>
    <row r="105" spans="1:12" ht="21">
      <c r="A105" s="2" t="s">
        <v>179</v>
      </c>
      <c r="B105" s="240" t="s">
        <v>13</v>
      </c>
      <c r="C105" s="241" t="s">
        <v>24</v>
      </c>
      <c r="D105" s="242" t="s">
        <v>249</v>
      </c>
      <c r="E105" s="243" t="s">
        <v>28</v>
      </c>
      <c r="F105" s="243" t="s">
        <v>21</v>
      </c>
      <c r="G105" s="240" t="s">
        <v>74</v>
      </c>
      <c r="H105" s="240" t="s">
        <v>250</v>
      </c>
      <c r="I105" s="244" t="s">
        <v>38</v>
      </c>
      <c r="J105" s="244" t="s">
        <v>257</v>
      </c>
      <c r="K105" s="240" t="s">
        <v>238</v>
      </c>
      <c r="L105" s="2"/>
    </row>
    <row r="106" spans="1:12" ht="21">
      <c r="A106" s="2" t="s">
        <v>179</v>
      </c>
      <c r="B106" s="240" t="s">
        <v>13</v>
      </c>
      <c r="C106" s="241" t="s">
        <v>17</v>
      </c>
      <c r="D106" s="242" t="s">
        <v>203</v>
      </c>
      <c r="E106" s="243" t="s">
        <v>28</v>
      </c>
      <c r="F106" s="243" t="s">
        <v>16</v>
      </c>
      <c r="G106" s="240" t="s">
        <v>253</v>
      </c>
      <c r="H106" s="240" t="s">
        <v>250</v>
      </c>
      <c r="I106" s="244" t="s">
        <v>38</v>
      </c>
      <c r="J106" s="244" t="s">
        <v>259</v>
      </c>
      <c r="K106" s="240" t="s">
        <v>256</v>
      </c>
      <c r="L106" s="2"/>
    </row>
    <row r="107" spans="1:12" ht="21">
      <c r="A107" s="2" t="s">
        <v>179</v>
      </c>
      <c r="B107" s="240" t="s">
        <v>13</v>
      </c>
      <c r="C107" s="241" t="s">
        <v>24</v>
      </c>
      <c r="D107" s="242" t="s">
        <v>249</v>
      </c>
      <c r="E107" s="243" t="s">
        <v>35</v>
      </c>
      <c r="F107" s="243" t="s">
        <v>21</v>
      </c>
      <c r="G107" s="240" t="s">
        <v>220</v>
      </c>
      <c r="H107" s="240" t="s">
        <v>250</v>
      </c>
      <c r="I107" s="244" t="s">
        <v>38</v>
      </c>
      <c r="J107" s="244" t="s">
        <v>259</v>
      </c>
      <c r="K107" s="240" t="s">
        <v>223</v>
      </c>
      <c r="L107" s="2"/>
    </row>
    <row r="108" spans="1:12" ht="21">
      <c r="A108" s="2" t="s">
        <v>179</v>
      </c>
      <c r="B108" s="240" t="s">
        <v>13</v>
      </c>
      <c r="C108" s="241" t="s">
        <v>17</v>
      </c>
      <c r="D108" s="242" t="s">
        <v>203</v>
      </c>
      <c r="E108" s="243" t="s">
        <v>28</v>
      </c>
      <c r="F108" s="243" t="s">
        <v>16</v>
      </c>
      <c r="G108" s="240" t="s">
        <v>253</v>
      </c>
      <c r="H108" s="240" t="s">
        <v>250</v>
      </c>
      <c r="I108" s="244" t="s">
        <v>38</v>
      </c>
      <c r="J108" s="244" t="s">
        <v>260</v>
      </c>
      <c r="K108" s="240" t="s">
        <v>258</v>
      </c>
      <c r="L108" s="2"/>
    </row>
    <row r="109" spans="1:12" ht="21">
      <c r="A109" s="2" t="s">
        <v>179</v>
      </c>
      <c r="B109" s="240" t="s">
        <v>13</v>
      </c>
      <c r="C109" s="241" t="s">
        <v>24</v>
      </c>
      <c r="D109" s="242" t="s">
        <v>249</v>
      </c>
      <c r="E109" s="243" t="s">
        <v>35</v>
      </c>
      <c r="F109" s="243" t="s">
        <v>21</v>
      </c>
      <c r="G109" s="240" t="s">
        <v>220</v>
      </c>
      <c r="H109" s="240" t="s">
        <v>250</v>
      </c>
      <c r="I109" s="244" t="s">
        <v>38</v>
      </c>
      <c r="J109" s="244" t="s">
        <v>260</v>
      </c>
      <c r="K109" s="240" t="s">
        <v>226</v>
      </c>
      <c r="L109" s="2"/>
    </row>
    <row r="110" spans="1:12" ht="21">
      <c r="A110" s="2" t="s">
        <v>179</v>
      </c>
      <c r="B110" s="240" t="s">
        <v>13</v>
      </c>
      <c r="C110" s="241" t="s">
        <v>17</v>
      </c>
      <c r="D110" s="242" t="s">
        <v>203</v>
      </c>
      <c r="E110" s="243" t="s">
        <v>35</v>
      </c>
      <c r="F110" s="243" t="s">
        <v>16</v>
      </c>
      <c r="G110" s="240" t="s">
        <v>261</v>
      </c>
      <c r="H110" s="240" t="s">
        <v>262</v>
      </c>
      <c r="I110" s="244" t="s">
        <v>38</v>
      </c>
      <c r="J110" s="244" t="s">
        <v>263</v>
      </c>
      <c r="K110" s="240" t="s">
        <v>264</v>
      </c>
      <c r="L110" s="2"/>
    </row>
    <row r="111" spans="1:12" ht="21">
      <c r="A111" s="2" t="s">
        <v>179</v>
      </c>
      <c r="B111" s="240" t="s">
        <v>13</v>
      </c>
      <c r="C111" s="241" t="s">
        <v>90</v>
      </c>
      <c r="D111" s="242" t="s">
        <v>265</v>
      </c>
      <c r="E111" s="243" t="s">
        <v>16</v>
      </c>
      <c r="F111" s="243" t="s">
        <v>16</v>
      </c>
      <c r="G111" s="240" t="s">
        <v>85</v>
      </c>
      <c r="H111" s="240" t="s">
        <v>266</v>
      </c>
      <c r="I111" s="244" t="s">
        <v>38</v>
      </c>
      <c r="J111" s="244" t="s">
        <v>263</v>
      </c>
      <c r="K111" s="240" t="s">
        <v>267</v>
      </c>
      <c r="L111" s="2"/>
    </row>
    <row r="112" spans="1:12" ht="21">
      <c r="A112" s="2" t="s">
        <v>179</v>
      </c>
      <c r="B112" s="240" t="s">
        <v>13</v>
      </c>
      <c r="C112" s="241" t="s">
        <v>17</v>
      </c>
      <c r="D112" s="242" t="s">
        <v>203</v>
      </c>
      <c r="E112" s="243" t="s">
        <v>35</v>
      </c>
      <c r="F112" s="243" t="s">
        <v>16</v>
      </c>
      <c r="G112" s="240" t="s">
        <v>261</v>
      </c>
      <c r="H112" s="240" t="s">
        <v>262</v>
      </c>
      <c r="I112" s="244" t="s">
        <v>38</v>
      </c>
      <c r="J112" s="244" t="s">
        <v>268</v>
      </c>
      <c r="K112" s="240" t="s">
        <v>269</v>
      </c>
      <c r="L112" s="2"/>
    </row>
    <row r="113" spans="1:12" ht="21">
      <c r="A113" s="2" t="s">
        <v>179</v>
      </c>
      <c r="B113" s="240" t="s">
        <v>13</v>
      </c>
      <c r="C113" s="241" t="s">
        <v>90</v>
      </c>
      <c r="D113" s="242" t="s">
        <v>265</v>
      </c>
      <c r="E113" s="243" t="s">
        <v>16</v>
      </c>
      <c r="F113" s="243" t="s">
        <v>16</v>
      </c>
      <c r="G113" s="240" t="s">
        <v>85</v>
      </c>
      <c r="H113" s="240" t="s">
        <v>266</v>
      </c>
      <c r="I113" s="244" t="s">
        <v>38</v>
      </c>
      <c r="J113" s="244" t="s">
        <v>268</v>
      </c>
      <c r="K113" s="240" t="s">
        <v>270</v>
      </c>
      <c r="L113" s="2"/>
    </row>
    <row r="114" spans="1:12" ht="21">
      <c r="A114" s="2" t="s">
        <v>179</v>
      </c>
      <c r="B114" s="240" t="s">
        <v>13</v>
      </c>
      <c r="C114" s="241" t="s">
        <v>17</v>
      </c>
      <c r="D114" s="242" t="s">
        <v>203</v>
      </c>
      <c r="E114" s="243" t="s">
        <v>68</v>
      </c>
      <c r="F114" s="243" t="s">
        <v>16</v>
      </c>
      <c r="G114" s="240" t="s">
        <v>261</v>
      </c>
      <c r="H114" s="240" t="s">
        <v>262</v>
      </c>
      <c r="I114" s="244" t="s">
        <v>38</v>
      </c>
      <c r="J114" s="244" t="s">
        <v>271</v>
      </c>
      <c r="K114" s="240" t="s">
        <v>264</v>
      </c>
      <c r="L114" s="2"/>
    </row>
    <row r="115" spans="1:12" ht="21">
      <c r="A115" s="2" t="s">
        <v>179</v>
      </c>
      <c r="B115" s="240" t="s">
        <v>13</v>
      </c>
      <c r="C115" s="241" t="s">
        <v>90</v>
      </c>
      <c r="D115" s="242" t="s">
        <v>265</v>
      </c>
      <c r="E115" s="243" t="s">
        <v>21</v>
      </c>
      <c r="F115" s="243" t="s">
        <v>16</v>
      </c>
      <c r="G115" s="240" t="s">
        <v>99</v>
      </c>
      <c r="H115" s="240" t="s">
        <v>272</v>
      </c>
      <c r="I115" s="244" t="s">
        <v>38</v>
      </c>
      <c r="J115" s="244" t="s">
        <v>271</v>
      </c>
      <c r="K115" s="240" t="s">
        <v>273</v>
      </c>
      <c r="L115" s="2"/>
    </row>
    <row r="116" spans="1:12" ht="21">
      <c r="A116" s="2" t="s">
        <v>179</v>
      </c>
      <c r="B116" s="240" t="s">
        <v>13</v>
      </c>
      <c r="C116" s="241" t="s">
        <v>17</v>
      </c>
      <c r="D116" s="242" t="s">
        <v>203</v>
      </c>
      <c r="E116" s="243" t="s">
        <v>68</v>
      </c>
      <c r="F116" s="243" t="s">
        <v>16</v>
      </c>
      <c r="G116" s="240" t="s">
        <v>261</v>
      </c>
      <c r="H116" s="240" t="s">
        <v>262</v>
      </c>
      <c r="I116" s="244" t="s">
        <v>38</v>
      </c>
      <c r="J116" s="244" t="s">
        <v>274</v>
      </c>
      <c r="K116" s="240" t="s">
        <v>269</v>
      </c>
      <c r="L116" s="2"/>
    </row>
    <row r="117" spans="1:12" ht="21">
      <c r="A117" s="2" t="s">
        <v>179</v>
      </c>
      <c r="B117" s="240" t="s">
        <v>13</v>
      </c>
      <c r="C117" s="241" t="s">
        <v>90</v>
      </c>
      <c r="D117" s="242" t="s">
        <v>265</v>
      </c>
      <c r="E117" s="243" t="s">
        <v>21</v>
      </c>
      <c r="F117" s="243" t="s">
        <v>16</v>
      </c>
      <c r="G117" s="240" t="s">
        <v>99</v>
      </c>
      <c r="H117" s="240" t="s">
        <v>272</v>
      </c>
      <c r="I117" s="244" t="s">
        <v>38</v>
      </c>
      <c r="J117" s="244" t="s">
        <v>274</v>
      </c>
      <c r="K117" s="240" t="s">
        <v>275</v>
      </c>
      <c r="L117" s="2"/>
    </row>
    <row r="118" spans="1:12" ht="21">
      <c r="A118" s="2" t="s">
        <v>179</v>
      </c>
      <c r="B118" s="240" t="s">
        <v>13</v>
      </c>
      <c r="C118" s="241" t="s">
        <v>90</v>
      </c>
      <c r="D118" s="242" t="s">
        <v>265</v>
      </c>
      <c r="E118" s="243" t="s">
        <v>17</v>
      </c>
      <c r="F118" s="243" t="s">
        <v>16</v>
      </c>
      <c r="G118" s="240" t="s">
        <v>99</v>
      </c>
      <c r="H118" s="240" t="s">
        <v>276</v>
      </c>
      <c r="I118" s="244" t="s">
        <v>38</v>
      </c>
      <c r="J118" s="244" t="s">
        <v>277</v>
      </c>
      <c r="K118" s="240" t="s">
        <v>273</v>
      </c>
      <c r="L118" s="2"/>
    </row>
    <row r="119" spans="1:12" ht="21">
      <c r="A119" s="2" t="s">
        <v>179</v>
      </c>
      <c r="B119" s="240" t="s">
        <v>13</v>
      </c>
      <c r="C119" s="241" t="s">
        <v>154</v>
      </c>
      <c r="D119" s="242" t="s">
        <v>278</v>
      </c>
      <c r="E119" s="243" t="s">
        <v>279</v>
      </c>
      <c r="F119" s="243" t="s">
        <v>16</v>
      </c>
      <c r="G119" s="240" t="s">
        <v>280</v>
      </c>
      <c r="H119" s="240" t="s">
        <v>231</v>
      </c>
      <c r="I119" s="244" t="s">
        <v>38</v>
      </c>
      <c r="J119" s="244" t="s">
        <v>277</v>
      </c>
      <c r="K119" s="240" t="s">
        <v>281</v>
      </c>
      <c r="L119" s="2"/>
    </row>
    <row r="120" spans="1:12" ht="21">
      <c r="A120" s="2" t="s">
        <v>179</v>
      </c>
      <c r="B120" s="240" t="s">
        <v>13</v>
      </c>
      <c r="C120" s="241" t="s">
        <v>14</v>
      </c>
      <c r="D120" s="242" t="s">
        <v>282</v>
      </c>
      <c r="E120" s="243" t="s">
        <v>22</v>
      </c>
      <c r="F120" s="243" t="s">
        <v>16</v>
      </c>
      <c r="G120" s="240" t="s">
        <v>283</v>
      </c>
      <c r="H120" s="240" t="s">
        <v>284</v>
      </c>
      <c r="I120" s="244" t="s">
        <v>38</v>
      </c>
      <c r="J120" s="244" t="s">
        <v>52</v>
      </c>
      <c r="K120" s="240" t="s">
        <v>285</v>
      </c>
      <c r="L120" s="2"/>
    </row>
    <row r="121" spans="1:12" ht="21">
      <c r="A121" s="2" t="s">
        <v>179</v>
      </c>
      <c r="B121" s="240" t="s">
        <v>13</v>
      </c>
      <c r="C121" s="241" t="s">
        <v>90</v>
      </c>
      <c r="D121" s="242" t="s">
        <v>265</v>
      </c>
      <c r="E121" s="243" t="s">
        <v>17</v>
      </c>
      <c r="F121" s="243" t="s">
        <v>16</v>
      </c>
      <c r="G121" s="240" t="s">
        <v>99</v>
      </c>
      <c r="H121" s="240" t="s">
        <v>276</v>
      </c>
      <c r="I121" s="244" t="s">
        <v>38</v>
      </c>
      <c r="J121" s="244" t="s">
        <v>52</v>
      </c>
      <c r="K121" s="240" t="s">
        <v>275</v>
      </c>
      <c r="L121" s="2"/>
    </row>
    <row r="122" spans="1:12" ht="21">
      <c r="A122" s="2" t="s">
        <v>179</v>
      </c>
      <c r="B122" s="240" t="s">
        <v>13</v>
      </c>
      <c r="C122" s="241" t="s">
        <v>14</v>
      </c>
      <c r="D122" s="242" t="s">
        <v>282</v>
      </c>
      <c r="E122" s="243" t="s">
        <v>22</v>
      </c>
      <c r="F122" s="243" t="s">
        <v>16</v>
      </c>
      <c r="G122" s="240" t="s">
        <v>283</v>
      </c>
      <c r="H122" s="240" t="s">
        <v>284</v>
      </c>
      <c r="I122" s="244" t="s">
        <v>38</v>
      </c>
      <c r="J122" s="244" t="s">
        <v>55</v>
      </c>
      <c r="K122" s="240" t="s">
        <v>286</v>
      </c>
      <c r="L122" s="2"/>
    </row>
    <row r="123" spans="1:12" ht="21">
      <c r="A123" s="2" t="s">
        <v>179</v>
      </c>
      <c r="B123" s="240" t="s">
        <v>13</v>
      </c>
      <c r="C123" s="241" t="s">
        <v>287</v>
      </c>
      <c r="D123" s="242" t="s">
        <v>288</v>
      </c>
      <c r="E123" s="243" t="s">
        <v>279</v>
      </c>
      <c r="F123" s="243" t="s">
        <v>21</v>
      </c>
      <c r="G123" s="240" t="s">
        <v>185</v>
      </c>
      <c r="H123" s="240" t="s">
        <v>161</v>
      </c>
      <c r="I123" s="244" t="s">
        <v>38</v>
      </c>
      <c r="J123" s="244" t="s">
        <v>55</v>
      </c>
      <c r="K123" s="240" t="s">
        <v>289</v>
      </c>
      <c r="L123" s="2"/>
    </row>
    <row r="124" spans="1:12" ht="21">
      <c r="A124" s="2" t="s">
        <v>179</v>
      </c>
      <c r="B124" s="240" t="s">
        <v>13</v>
      </c>
      <c r="C124" s="241" t="s">
        <v>14</v>
      </c>
      <c r="D124" s="242" t="s">
        <v>282</v>
      </c>
      <c r="E124" s="243" t="s">
        <v>99</v>
      </c>
      <c r="F124" s="243" t="s">
        <v>16</v>
      </c>
      <c r="G124" s="240" t="s">
        <v>253</v>
      </c>
      <c r="H124" s="240" t="s">
        <v>290</v>
      </c>
      <c r="I124" s="244" t="s">
        <v>38</v>
      </c>
      <c r="J124" s="244" t="s">
        <v>291</v>
      </c>
      <c r="K124" s="240" t="s">
        <v>256</v>
      </c>
      <c r="L124" s="2"/>
    </row>
    <row r="125" spans="1:12" ht="21">
      <c r="A125" s="2" t="s">
        <v>179</v>
      </c>
      <c r="B125" s="240" t="s">
        <v>13</v>
      </c>
      <c r="C125" s="241" t="s">
        <v>47</v>
      </c>
      <c r="D125" s="242" t="s">
        <v>292</v>
      </c>
      <c r="E125" s="243" t="s">
        <v>16</v>
      </c>
      <c r="F125" s="243" t="s">
        <v>21</v>
      </c>
      <c r="G125" s="240" t="s">
        <v>293</v>
      </c>
      <c r="H125" s="240" t="s">
        <v>294</v>
      </c>
      <c r="I125" s="244" t="s">
        <v>38</v>
      </c>
      <c r="J125" s="244" t="s">
        <v>291</v>
      </c>
      <c r="K125" s="240" t="s">
        <v>295</v>
      </c>
      <c r="L125" s="2"/>
    </row>
    <row r="126" spans="1:12" ht="21">
      <c r="A126" s="2" t="s">
        <v>179</v>
      </c>
      <c r="B126" s="240" t="s">
        <v>13</v>
      </c>
      <c r="C126" s="241" t="s">
        <v>14</v>
      </c>
      <c r="D126" s="242" t="s">
        <v>282</v>
      </c>
      <c r="E126" s="243" t="s">
        <v>99</v>
      </c>
      <c r="F126" s="243" t="s">
        <v>16</v>
      </c>
      <c r="G126" s="240" t="s">
        <v>253</v>
      </c>
      <c r="H126" s="240" t="s">
        <v>290</v>
      </c>
      <c r="I126" s="244" t="s">
        <v>38</v>
      </c>
      <c r="J126" s="244" t="s">
        <v>296</v>
      </c>
      <c r="K126" s="240" t="s">
        <v>258</v>
      </c>
      <c r="L126" s="2"/>
    </row>
    <row r="127" spans="1:12" ht="21">
      <c r="A127" s="2" t="s">
        <v>179</v>
      </c>
      <c r="B127" s="240" t="s">
        <v>13</v>
      </c>
      <c r="C127" s="241" t="s">
        <v>47</v>
      </c>
      <c r="D127" s="242" t="s">
        <v>292</v>
      </c>
      <c r="E127" s="243" t="s">
        <v>16</v>
      </c>
      <c r="F127" s="243" t="s">
        <v>21</v>
      </c>
      <c r="G127" s="240" t="s">
        <v>293</v>
      </c>
      <c r="H127" s="240" t="s">
        <v>294</v>
      </c>
      <c r="I127" s="244" t="s">
        <v>38</v>
      </c>
      <c r="J127" s="244" t="s">
        <v>296</v>
      </c>
      <c r="K127" s="240" t="s">
        <v>297</v>
      </c>
      <c r="L127" s="2"/>
    </row>
    <row r="128" spans="1:12" ht="21">
      <c r="A128" s="2" t="s">
        <v>179</v>
      </c>
      <c r="B128" s="240" t="s">
        <v>13</v>
      </c>
      <c r="C128" s="241" t="s">
        <v>68</v>
      </c>
      <c r="D128" s="242" t="s">
        <v>298</v>
      </c>
      <c r="E128" s="243" t="s">
        <v>24</v>
      </c>
      <c r="F128" s="243" t="s">
        <v>16</v>
      </c>
      <c r="G128" s="240" t="s">
        <v>299</v>
      </c>
      <c r="H128" s="240" t="s">
        <v>300</v>
      </c>
      <c r="I128" s="244" t="s">
        <v>38</v>
      </c>
      <c r="J128" s="244" t="s">
        <v>301</v>
      </c>
      <c r="K128" s="240" t="s">
        <v>302</v>
      </c>
      <c r="L128" s="2"/>
    </row>
    <row r="129" spans="1:12" ht="21">
      <c r="A129" s="2" t="s">
        <v>179</v>
      </c>
      <c r="B129" s="240" t="s">
        <v>13</v>
      </c>
      <c r="C129" s="241" t="s">
        <v>47</v>
      </c>
      <c r="D129" s="242" t="s">
        <v>292</v>
      </c>
      <c r="E129" s="243" t="s">
        <v>21</v>
      </c>
      <c r="F129" s="243" t="s">
        <v>21</v>
      </c>
      <c r="G129" s="240" t="s">
        <v>303</v>
      </c>
      <c r="H129" s="240" t="s">
        <v>304</v>
      </c>
      <c r="I129" s="244" t="s">
        <v>38</v>
      </c>
      <c r="J129" s="244" t="s">
        <v>301</v>
      </c>
      <c r="K129" s="240" t="s">
        <v>305</v>
      </c>
      <c r="L129" s="2"/>
    </row>
    <row r="130" spans="1:12" ht="21">
      <c r="A130" s="2" t="s">
        <v>179</v>
      </c>
      <c r="B130" s="240" t="s">
        <v>13</v>
      </c>
      <c r="C130" s="241" t="s">
        <v>68</v>
      </c>
      <c r="D130" s="242" t="s">
        <v>298</v>
      </c>
      <c r="E130" s="243" t="s">
        <v>24</v>
      </c>
      <c r="F130" s="243" t="s">
        <v>16</v>
      </c>
      <c r="G130" s="240" t="s">
        <v>299</v>
      </c>
      <c r="H130" s="240" t="s">
        <v>300</v>
      </c>
      <c r="I130" s="244" t="s">
        <v>38</v>
      </c>
      <c r="J130" s="244" t="s">
        <v>306</v>
      </c>
      <c r="K130" s="240" t="s">
        <v>307</v>
      </c>
      <c r="L130" s="2"/>
    </row>
    <row r="131" spans="1:12" ht="21">
      <c r="A131" s="2" t="s">
        <v>179</v>
      </c>
      <c r="B131" s="240" t="s">
        <v>13</v>
      </c>
      <c r="C131" s="241" t="s">
        <v>47</v>
      </c>
      <c r="D131" s="242" t="s">
        <v>292</v>
      </c>
      <c r="E131" s="243" t="s">
        <v>21</v>
      </c>
      <c r="F131" s="243" t="s">
        <v>21</v>
      </c>
      <c r="G131" s="240" t="s">
        <v>303</v>
      </c>
      <c r="H131" s="240" t="s">
        <v>304</v>
      </c>
      <c r="I131" s="244" t="s">
        <v>38</v>
      </c>
      <c r="J131" s="244" t="s">
        <v>306</v>
      </c>
      <c r="K131" s="240" t="s">
        <v>308</v>
      </c>
      <c r="L131" s="2"/>
    </row>
    <row r="132" spans="1:12" ht="21">
      <c r="A132" s="2" t="s">
        <v>179</v>
      </c>
      <c r="B132" s="240" t="s">
        <v>13</v>
      </c>
      <c r="C132" s="241" t="s">
        <v>68</v>
      </c>
      <c r="D132" s="242" t="s">
        <v>298</v>
      </c>
      <c r="E132" s="243" t="s">
        <v>90</v>
      </c>
      <c r="F132" s="243" t="s">
        <v>16</v>
      </c>
      <c r="G132" s="240" t="s">
        <v>309</v>
      </c>
      <c r="H132" s="240" t="s">
        <v>310</v>
      </c>
      <c r="I132" s="244" t="s">
        <v>38</v>
      </c>
      <c r="J132" s="244" t="s">
        <v>311</v>
      </c>
      <c r="K132" s="240" t="s">
        <v>312</v>
      </c>
      <c r="L132" s="2"/>
    </row>
    <row r="133" spans="1:12" ht="21">
      <c r="A133" s="2" t="s">
        <v>179</v>
      </c>
      <c r="B133" s="240" t="s">
        <v>13</v>
      </c>
      <c r="C133" s="241" t="s">
        <v>47</v>
      </c>
      <c r="D133" s="242" t="s">
        <v>292</v>
      </c>
      <c r="E133" s="243" t="s">
        <v>17</v>
      </c>
      <c r="F133" s="243" t="s">
        <v>21</v>
      </c>
      <c r="G133" s="240" t="s">
        <v>220</v>
      </c>
      <c r="H133" s="240" t="s">
        <v>313</v>
      </c>
      <c r="I133" s="244" t="s">
        <v>38</v>
      </c>
      <c r="J133" s="244" t="s">
        <v>311</v>
      </c>
      <c r="K133" s="240" t="s">
        <v>223</v>
      </c>
      <c r="L133" s="2"/>
    </row>
    <row r="134" spans="1:12" ht="21">
      <c r="A134" s="2" t="s">
        <v>179</v>
      </c>
      <c r="B134" s="240" t="s">
        <v>13</v>
      </c>
      <c r="C134" s="241" t="s">
        <v>68</v>
      </c>
      <c r="D134" s="242" t="s">
        <v>298</v>
      </c>
      <c r="E134" s="243" t="s">
        <v>90</v>
      </c>
      <c r="F134" s="243" t="s">
        <v>16</v>
      </c>
      <c r="G134" s="240" t="s">
        <v>309</v>
      </c>
      <c r="H134" s="240" t="s">
        <v>310</v>
      </c>
      <c r="I134" s="244" t="s">
        <v>38</v>
      </c>
      <c r="J134" s="244" t="s">
        <v>314</v>
      </c>
      <c r="K134" s="240" t="s">
        <v>315</v>
      </c>
      <c r="L134" s="2"/>
    </row>
    <row r="135" spans="1:12" ht="21">
      <c r="A135" s="2" t="s">
        <v>179</v>
      </c>
      <c r="B135" s="240" t="s">
        <v>13</v>
      </c>
      <c r="C135" s="241" t="s">
        <v>47</v>
      </c>
      <c r="D135" s="242" t="s">
        <v>292</v>
      </c>
      <c r="E135" s="243" t="s">
        <v>17</v>
      </c>
      <c r="F135" s="243" t="s">
        <v>21</v>
      </c>
      <c r="G135" s="240" t="s">
        <v>220</v>
      </c>
      <c r="H135" s="240" t="s">
        <v>313</v>
      </c>
      <c r="I135" s="244" t="s">
        <v>38</v>
      </c>
      <c r="J135" s="244" t="s">
        <v>314</v>
      </c>
      <c r="K135" s="240" t="s">
        <v>226</v>
      </c>
      <c r="L135" s="2"/>
    </row>
    <row r="136" spans="1:12" ht="21">
      <c r="A136" s="2" t="s">
        <v>179</v>
      </c>
      <c r="B136" s="240" t="s">
        <v>13</v>
      </c>
      <c r="C136" s="241" t="s">
        <v>78</v>
      </c>
      <c r="D136" s="242" t="s">
        <v>316</v>
      </c>
      <c r="E136" s="243" t="s">
        <v>24</v>
      </c>
      <c r="F136" s="243" t="s">
        <v>21</v>
      </c>
      <c r="G136" s="240" t="s">
        <v>253</v>
      </c>
      <c r="H136" s="240" t="s">
        <v>181</v>
      </c>
      <c r="I136" s="244" t="s">
        <v>38</v>
      </c>
      <c r="J136" s="244" t="s">
        <v>317</v>
      </c>
      <c r="K136" s="240" t="s">
        <v>256</v>
      </c>
      <c r="L136" s="2"/>
    </row>
    <row r="137" spans="1:12" ht="21">
      <c r="A137" s="2" t="s">
        <v>179</v>
      </c>
      <c r="B137" s="240" t="s">
        <v>13</v>
      </c>
      <c r="C137" s="241" t="s">
        <v>219</v>
      </c>
      <c r="D137" s="242" t="s">
        <v>318</v>
      </c>
      <c r="E137" s="243" t="s">
        <v>30</v>
      </c>
      <c r="F137" s="243" t="s">
        <v>21</v>
      </c>
      <c r="G137" s="240" t="s">
        <v>261</v>
      </c>
      <c r="H137" s="240" t="s">
        <v>319</v>
      </c>
      <c r="I137" s="244" t="s">
        <v>38</v>
      </c>
      <c r="J137" s="244" t="s">
        <v>317</v>
      </c>
      <c r="K137" s="240" t="s">
        <v>264</v>
      </c>
      <c r="L137" s="130" t="s">
        <v>320</v>
      </c>
    </row>
    <row r="138" spans="1:12" ht="21">
      <c r="A138" s="2" t="s">
        <v>179</v>
      </c>
      <c r="B138" s="240" t="s">
        <v>13</v>
      </c>
      <c r="C138" s="241" t="s">
        <v>78</v>
      </c>
      <c r="D138" s="242" t="s">
        <v>316</v>
      </c>
      <c r="E138" s="243" t="s">
        <v>24</v>
      </c>
      <c r="F138" s="243" t="s">
        <v>21</v>
      </c>
      <c r="G138" s="240" t="s">
        <v>253</v>
      </c>
      <c r="H138" s="240" t="s">
        <v>181</v>
      </c>
      <c r="I138" s="244" t="s">
        <v>38</v>
      </c>
      <c r="J138" s="244" t="s">
        <v>321</v>
      </c>
      <c r="K138" s="240" t="s">
        <v>258</v>
      </c>
      <c r="L138" s="2"/>
    </row>
    <row r="139" spans="1:12" ht="21">
      <c r="A139" s="2" t="s">
        <v>179</v>
      </c>
      <c r="B139" s="240" t="s">
        <v>13</v>
      </c>
      <c r="C139" s="241" t="s">
        <v>219</v>
      </c>
      <c r="D139" s="242" t="s">
        <v>318</v>
      </c>
      <c r="E139" s="243" t="s">
        <v>30</v>
      </c>
      <c r="F139" s="243" t="s">
        <v>21</v>
      </c>
      <c r="G139" s="240" t="s">
        <v>261</v>
      </c>
      <c r="H139" s="240" t="s">
        <v>319</v>
      </c>
      <c r="I139" s="244" t="s">
        <v>38</v>
      </c>
      <c r="J139" s="244" t="s">
        <v>321</v>
      </c>
      <c r="K139" s="240" t="s">
        <v>269</v>
      </c>
      <c r="L139" s="130" t="s">
        <v>320</v>
      </c>
    </row>
    <row r="140" spans="1:12" ht="21">
      <c r="A140" s="2" t="s">
        <v>179</v>
      </c>
      <c r="B140" s="240" t="s">
        <v>13</v>
      </c>
      <c r="C140" s="241" t="s">
        <v>78</v>
      </c>
      <c r="D140" s="242" t="s">
        <v>316</v>
      </c>
      <c r="E140" s="243" t="s">
        <v>90</v>
      </c>
      <c r="F140" s="243" t="s">
        <v>21</v>
      </c>
      <c r="G140" s="240" t="s">
        <v>261</v>
      </c>
      <c r="H140" s="240" t="s">
        <v>181</v>
      </c>
      <c r="I140" s="244" t="s">
        <v>38</v>
      </c>
      <c r="J140" s="244" t="s">
        <v>322</v>
      </c>
      <c r="K140" s="240" t="s">
        <v>264</v>
      </c>
      <c r="L140" s="2"/>
    </row>
    <row r="141" spans="1:12" ht="21">
      <c r="A141" s="2" t="s">
        <v>179</v>
      </c>
      <c r="B141" s="240" t="s">
        <v>13</v>
      </c>
      <c r="C141" s="241" t="s">
        <v>147</v>
      </c>
      <c r="D141" s="242" t="s">
        <v>188</v>
      </c>
      <c r="E141" s="243" t="s">
        <v>21</v>
      </c>
      <c r="F141" s="243" t="s">
        <v>21</v>
      </c>
      <c r="G141" s="240" t="s">
        <v>191</v>
      </c>
      <c r="H141" s="240" t="s">
        <v>323</v>
      </c>
      <c r="I141" s="244" t="s">
        <v>38</v>
      </c>
      <c r="J141" s="244" t="s">
        <v>322</v>
      </c>
      <c r="K141" s="240" t="s">
        <v>324</v>
      </c>
      <c r="L141" s="2"/>
    </row>
    <row r="142" spans="1:12" ht="21">
      <c r="A142" s="2" t="s">
        <v>179</v>
      </c>
      <c r="B142" s="240" t="s">
        <v>13</v>
      </c>
      <c r="C142" s="241" t="s">
        <v>78</v>
      </c>
      <c r="D142" s="242" t="s">
        <v>316</v>
      </c>
      <c r="E142" s="243" t="s">
        <v>90</v>
      </c>
      <c r="F142" s="243" t="s">
        <v>21</v>
      </c>
      <c r="G142" s="240" t="s">
        <v>261</v>
      </c>
      <c r="H142" s="240" t="s">
        <v>181</v>
      </c>
      <c r="I142" s="244" t="s">
        <v>38</v>
      </c>
      <c r="J142" s="244" t="s">
        <v>325</v>
      </c>
      <c r="K142" s="240" t="s">
        <v>269</v>
      </c>
      <c r="L142" s="2"/>
    </row>
    <row r="143" spans="1:12" ht="21">
      <c r="A143" s="2" t="s">
        <v>179</v>
      </c>
      <c r="B143" s="240" t="s">
        <v>13</v>
      </c>
      <c r="C143" s="241" t="s">
        <v>147</v>
      </c>
      <c r="D143" s="242" t="s">
        <v>188</v>
      </c>
      <c r="E143" s="243" t="s">
        <v>21</v>
      </c>
      <c r="F143" s="243" t="s">
        <v>21</v>
      </c>
      <c r="G143" s="240" t="s">
        <v>191</v>
      </c>
      <c r="H143" s="240" t="s">
        <v>323</v>
      </c>
      <c r="I143" s="244" t="s">
        <v>38</v>
      </c>
      <c r="J143" s="244" t="s">
        <v>325</v>
      </c>
      <c r="K143" s="240" t="s">
        <v>326</v>
      </c>
      <c r="L143" s="2"/>
    </row>
    <row r="144" spans="1:12" ht="21">
      <c r="A144" s="2" t="s">
        <v>179</v>
      </c>
      <c r="B144" s="240" t="s">
        <v>13</v>
      </c>
      <c r="C144" s="241" t="s">
        <v>204</v>
      </c>
      <c r="D144" s="242" t="s">
        <v>327</v>
      </c>
      <c r="E144" s="243" t="s">
        <v>16</v>
      </c>
      <c r="F144" s="243" t="s">
        <v>14</v>
      </c>
      <c r="G144" s="240" t="s">
        <v>219</v>
      </c>
      <c r="H144" s="240" t="s">
        <v>328</v>
      </c>
      <c r="I144" s="244" t="s">
        <v>38</v>
      </c>
      <c r="J144" s="244" t="s">
        <v>329</v>
      </c>
      <c r="K144" s="240" t="s">
        <v>148</v>
      </c>
      <c r="L144" s="2"/>
    </row>
    <row r="145" spans="1:12" ht="21">
      <c r="A145" s="2" t="s">
        <v>179</v>
      </c>
      <c r="B145" s="240" t="s">
        <v>13</v>
      </c>
      <c r="C145" s="241" t="s">
        <v>280</v>
      </c>
      <c r="D145" s="242" t="s">
        <v>330</v>
      </c>
      <c r="E145" s="243" t="s">
        <v>16</v>
      </c>
      <c r="F145" s="243" t="s">
        <v>21</v>
      </c>
      <c r="G145" s="240" t="s">
        <v>34</v>
      </c>
      <c r="H145" s="240" t="s">
        <v>331</v>
      </c>
      <c r="I145" s="244" t="s">
        <v>38</v>
      </c>
      <c r="J145" s="244" t="s">
        <v>329</v>
      </c>
      <c r="K145" s="240" t="s">
        <v>332</v>
      </c>
      <c r="L145" s="2"/>
    </row>
    <row r="146" spans="1:12" ht="21">
      <c r="A146" s="2" t="s">
        <v>179</v>
      </c>
      <c r="B146" s="240" t="s">
        <v>13</v>
      </c>
      <c r="C146" s="241" t="s">
        <v>147</v>
      </c>
      <c r="D146" s="242" t="s">
        <v>188</v>
      </c>
      <c r="E146" s="243" t="s">
        <v>16</v>
      </c>
      <c r="F146" s="243" t="s">
        <v>21</v>
      </c>
      <c r="G146" s="240" t="s">
        <v>189</v>
      </c>
      <c r="H146" s="240" t="s">
        <v>333</v>
      </c>
      <c r="I146" s="244" t="s">
        <v>38</v>
      </c>
      <c r="J146" s="244" t="s">
        <v>59</v>
      </c>
      <c r="K146" s="240" t="s">
        <v>334</v>
      </c>
      <c r="L146" s="2"/>
    </row>
    <row r="147" spans="1:12" ht="21">
      <c r="A147" s="2" t="s">
        <v>179</v>
      </c>
      <c r="B147" s="240" t="s">
        <v>13</v>
      </c>
      <c r="C147" s="241" t="s">
        <v>280</v>
      </c>
      <c r="D147" s="242" t="s">
        <v>330</v>
      </c>
      <c r="E147" s="243" t="s">
        <v>16</v>
      </c>
      <c r="F147" s="243" t="s">
        <v>21</v>
      </c>
      <c r="G147" s="240" t="s">
        <v>34</v>
      </c>
      <c r="H147" s="240" t="s">
        <v>331</v>
      </c>
      <c r="I147" s="244" t="s">
        <v>38</v>
      </c>
      <c r="J147" s="244" t="s">
        <v>59</v>
      </c>
      <c r="K147" s="240" t="s">
        <v>335</v>
      </c>
      <c r="L147" s="2"/>
    </row>
    <row r="148" spans="1:12" ht="21">
      <c r="A148" s="2" t="s">
        <v>179</v>
      </c>
      <c r="B148" s="240" t="s">
        <v>13</v>
      </c>
      <c r="C148" s="241" t="s">
        <v>147</v>
      </c>
      <c r="D148" s="242" t="s">
        <v>188</v>
      </c>
      <c r="E148" s="243" t="s">
        <v>16</v>
      </c>
      <c r="F148" s="243" t="s">
        <v>21</v>
      </c>
      <c r="G148" s="240" t="s">
        <v>189</v>
      </c>
      <c r="H148" s="240" t="s">
        <v>333</v>
      </c>
      <c r="I148" s="244" t="s">
        <v>38</v>
      </c>
      <c r="J148" s="244" t="s">
        <v>60</v>
      </c>
      <c r="K148" s="240" t="s">
        <v>336</v>
      </c>
      <c r="L148" s="2"/>
    </row>
    <row r="149" spans="1:12" ht="21">
      <c r="A149" s="2" t="s">
        <v>179</v>
      </c>
      <c r="B149" s="240" t="s">
        <v>13</v>
      </c>
      <c r="C149" s="241" t="s">
        <v>280</v>
      </c>
      <c r="D149" s="242" t="s">
        <v>330</v>
      </c>
      <c r="E149" s="243" t="s">
        <v>21</v>
      </c>
      <c r="F149" s="243" t="s">
        <v>21</v>
      </c>
      <c r="G149" s="240" t="s">
        <v>138</v>
      </c>
      <c r="H149" s="240" t="s">
        <v>331</v>
      </c>
      <c r="I149" s="244" t="s">
        <v>38</v>
      </c>
      <c r="J149" s="244" t="s">
        <v>60</v>
      </c>
      <c r="K149" s="240" t="s">
        <v>162</v>
      </c>
      <c r="L149" s="2"/>
    </row>
    <row r="150" spans="1:12" ht="21">
      <c r="A150" s="2" t="s">
        <v>179</v>
      </c>
      <c r="B150" s="240" t="s">
        <v>13</v>
      </c>
      <c r="C150" s="241" t="s">
        <v>28</v>
      </c>
      <c r="D150" s="242" t="s">
        <v>209</v>
      </c>
      <c r="E150" s="243" t="s">
        <v>16</v>
      </c>
      <c r="F150" s="243" t="s">
        <v>16</v>
      </c>
      <c r="G150" s="240" t="s">
        <v>175</v>
      </c>
      <c r="H150" s="240" t="s">
        <v>337</v>
      </c>
      <c r="I150" s="244" t="s">
        <v>65</v>
      </c>
      <c r="J150" s="244" t="s">
        <v>66</v>
      </c>
      <c r="K150" s="240" t="s">
        <v>177</v>
      </c>
      <c r="L150" s="2"/>
    </row>
    <row r="151" spans="1:12" ht="21">
      <c r="A151" s="2" t="s">
        <v>179</v>
      </c>
      <c r="B151" s="240" t="s">
        <v>13</v>
      </c>
      <c r="C151" s="241" t="s">
        <v>111</v>
      </c>
      <c r="D151" s="242" t="s">
        <v>197</v>
      </c>
      <c r="E151" s="243" t="s">
        <v>16</v>
      </c>
      <c r="F151" s="243" t="s">
        <v>21</v>
      </c>
      <c r="G151" s="240" t="s">
        <v>111</v>
      </c>
      <c r="H151" s="240" t="s">
        <v>198</v>
      </c>
      <c r="I151" s="244" t="s">
        <v>65</v>
      </c>
      <c r="J151" s="244" t="s">
        <v>66</v>
      </c>
      <c r="K151" s="240" t="s">
        <v>114</v>
      </c>
      <c r="L151" s="2"/>
    </row>
    <row r="152" spans="1:12" ht="21">
      <c r="A152" s="2" t="s">
        <v>179</v>
      </c>
      <c r="B152" s="240" t="s">
        <v>13</v>
      </c>
      <c r="C152" s="241" t="s">
        <v>28</v>
      </c>
      <c r="D152" s="242" t="s">
        <v>209</v>
      </c>
      <c r="E152" s="243" t="s">
        <v>21</v>
      </c>
      <c r="F152" s="243" t="s">
        <v>16</v>
      </c>
      <c r="G152" s="240" t="s">
        <v>175</v>
      </c>
      <c r="H152" s="240" t="s">
        <v>338</v>
      </c>
      <c r="I152" s="244" t="s">
        <v>65</v>
      </c>
      <c r="J152" s="244" t="s">
        <v>76</v>
      </c>
      <c r="K152" s="240" t="s">
        <v>177</v>
      </c>
      <c r="L152" s="2"/>
    </row>
    <row r="153" spans="1:12" ht="21">
      <c r="A153" s="2" t="s">
        <v>179</v>
      </c>
      <c r="B153" s="240" t="s">
        <v>13</v>
      </c>
      <c r="C153" s="241" t="s">
        <v>111</v>
      </c>
      <c r="D153" s="242" t="s">
        <v>197</v>
      </c>
      <c r="E153" s="243" t="s">
        <v>21</v>
      </c>
      <c r="F153" s="243" t="s">
        <v>21</v>
      </c>
      <c r="G153" s="240" t="s">
        <v>199</v>
      </c>
      <c r="H153" s="240" t="s">
        <v>198</v>
      </c>
      <c r="I153" s="244" t="s">
        <v>65</v>
      </c>
      <c r="J153" s="244" t="s">
        <v>76</v>
      </c>
      <c r="K153" s="240" t="s">
        <v>339</v>
      </c>
      <c r="L153" s="2"/>
    </row>
    <row r="154" spans="1:12" ht="21">
      <c r="A154" s="2" t="s">
        <v>179</v>
      </c>
      <c r="B154" s="240" t="s">
        <v>13</v>
      </c>
      <c r="C154" s="241" t="s">
        <v>28</v>
      </c>
      <c r="D154" s="242" t="s">
        <v>209</v>
      </c>
      <c r="E154" s="243" t="s">
        <v>70</v>
      </c>
      <c r="F154" s="243" t="s">
        <v>16</v>
      </c>
      <c r="G154" s="240" t="s">
        <v>85</v>
      </c>
      <c r="H154" s="240" t="s">
        <v>340</v>
      </c>
      <c r="I154" s="244" t="s">
        <v>65</v>
      </c>
      <c r="J154" s="244" t="s">
        <v>87</v>
      </c>
      <c r="K154" s="240" t="s">
        <v>88</v>
      </c>
      <c r="L154" s="2"/>
    </row>
    <row r="155" spans="1:12" ht="21">
      <c r="A155" s="2" t="s">
        <v>179</v>
      </c>
      <c r="B155" s="240" t="s">
        <v>13</v>
      </c>
      <c r="C155" s="241" t="s">
        <v>111</v>
      </c>
      <c r="D155" s="242" t="s">
        <v>197</v>
      </c>
      <c r="E155" s="243" t="s">
        <v>17</v>
      </c>
      <c r="F155" s="243" t="s">
        <v>21</v>
      </c>
      <c r="G155" s="240" t="s">
        <v>199</v>
      </c>
      <c r="H155" s="240" t="s">
        <v>198</v>
      </c>
      <c r="I155" s="244" t="s">
        <v>65</v>
      </c>
      <c r="J155" s="244" t="s">
        <v>87</v>
      </c>
      <c r="K155" s="240" t="s">
        <v>339</v>
      </c>
      <c r="L155" s="2"/>
    </row>
    <row r="156" spans="1:12" ht="21">
      <c r="A156" s="2" t="s">
        <v>179</v>
      </c>
      <c r="B156" s="240" t="s">
        <v>13</v>
      </c>
      <c r="C156" s="241" t="s">
        <v>28</v>
      </c>
      <c r="D156" s="242" t="s">
        <v>209</v>
      </c>
      <c r="E156" s="243" t="s">
        <v>70</v>
      </c>
      <c r="F156" s="243" t="s">
        <v>16</v>
      </c>
      <c r="G156" s="240" t="s">
        <v>85</v>
      </c>
      <c r="H156" s="240" t="s">
        <v>340</v>
      </c>
      <c r="I156" s="244" t="s">
        <v>65</v>
      </c>
      <c r="J156" s="244" t="s">
        <v>92</v>
      </c>
      <c r="K156" s="240" t="s">
        <v>93</v>
      </c>
      <c r="L156" s="2"/>
    </row>
    <row r="157" spans="1:12" ht="21">
      <c r="A157" s="2" t="s">
        <v>179</v>
      </c>
      <c r="B157" s="240" t="s">
        <v>13</v>
      </c>
      <c r="C157" s="241" t="s">
        <v>81</v>
      </c>
      <c r="D157" s="242" t="s">
        <v>341</v>
      </c>
      <c r="E157" s="243" t="s">
        <v>16</v>
      </c>
      <c r="F157" s="243" t="s">
        <v>17</v>
      </c>
      <c r="G157" s="240" t="s">
        <v>220</v>
      </c>
      <c r="H157" s="240" t="s">
        <v>96</v>
      </c>
      <c r="I157" s="244" t="s">
        <v>65</v>
      </c>
      <c r="J157" s="244" t="s">
        <v>92</v>
      </c>
      <c r="K157" s="240" t="s">
        <v>342</v>
      </c>
      <c r="L157" s="2"/>
    </row>
    <row r="158" spans="1:12" ht="21">
      <c r="A158" s="2" t="s">
        <v>179</v>
      </c>
      <c r="B158" s="240" t="s">
        <v>13</v>
      </c>
      <c r="C158" s="241" t="s">
        <v>28</v>
      </c>
      <c r="D158" s="242" t="s">
        <v>209</v>
      </c>
      <c r="E158" s="243" t="s">
        <v>343</v>
      </c>
      <c r="F158" s="243" t="s">
        <v>16</v>
      </c>
      <c r="G158" s="240" t="s">
        <v>344</v>
      </c>
      <c r="H158" s="240" t="s">
        <v>345</v>
      </c>
      <c r="I158" s="244" t="s">
        <v>65</v>
      </c>
      <c r="J158" s="244" t="s">
        <v>346</v>
      </c>
      <c r="K158" s="240" t="s">
        <v>347</v>
      </c>
      <c r="L158" s="2"/>
    </row>
    <row r="159" spans="1:12" ht="21">
      <c r="A159" s="2" t="s">
        <v>179</v>
      </c>
      <c r="B159" s="240" t="s">
        <v>13</v>
      </c>
      <c r="C159" s="241"/>
      <c r="D159" s="242" t="s">
        <v>209</v>
      </c>
      <c r="E159" s="243"/>
      <c r="F159" s="243"/>
      <c r="G159" s="240"/>
      <c r="H159" s="240"/>
      <c r="I159" s="244" t="s">
        <v>65</v>
      </c>
      <c r="J159" s="244" t="s">
        <v>346</v>
      </c>
      <c r="K159" s="240"/>
      <c r="L159" s="2" t="s">
        <v>42</v>
      </c>
    </row>
    <row r="160" spans="1:12" ht="21">
      <c r="A160" s="2" t="s">
        <v>179</v>
      </c>
      <c r="B160" s="240" t="s">
        <v>13</v>
      </c>
      <c r="C160" s="241" t="s">
        <v>28</v>
      </c>
      <c r="D160" s="242" t="s">
        <v>209</v>
      </c>
      <c r="E160" s="243" t="s">
        <v>348</v>
      </c>
      <c r="F160" s="243" t="s">
        <v>16</v>
      </c>
      <c r="G160" s="240" t="s">
        <v>293</v>
      </c>
      <c r="H160" s="240" t="s">
        <v>340</v>
      </c>
      <c r="I160" s="244" t="s">
        <v>65</v>
      </c>
      <c r="J160" s="244" t="s">
        <v>349</v>
      </c>
      <c r="K160" s="240" t="s">
        <v>350</v>
      </c>
      <c r="L160" s="2"/>
    </row>
    <row r="161" spans="1:12" ht="21">
      <c r="A161" s="2" t="s">
        <v>179</v>
      </c>
      <c r="B161" s="240" t="s">
        <v>13</v>
      </c>
      <c r="C161" s="241" t="s">
        <v>199</v>
      </c>
      <c r="D161" s="242" t="s">
        <v>351</v>
      </c>
      <c r="E161" s="243" t="s">
        <v>16</v>
      </c>
      <c r="F161" s="243" t="s">
        <v>14</v>
      </c>
      <c r="G161" s="240" t="s">
        <v>16</v>
      </c>
      <c r="H161" s="240" t="s">
        <v>352</v>
      </c>
      <c r="I161" s="244" t="s">
        <v>65</v>
      </c>
      <c r="J161" s="244" t="s">
        <v>349</v>
      </c>
      <c r="K161" s="240" t="s">
        <v>353</v>
      </c>
      <c r="L161" s="2"/>
    </row>
    <row r="162" spans="1:12" ht="21">
      <c r="A162" s="2" t="s">
        <v>179</v>
      </c>
      <c r="B162" s="240" t="s">
        <v>13</v>
      </c>
      <c r="C162" s="241" t="s">
        <v>28</v>
      </c>
      <c r="D162" s="242" t="s">
        <v>209</v>
      </c>
      <c r="E162" s="243" t="s">
        <v>348</v>
      </c>
      <c r="F162" s="243" t="s">
        <v>16</v>
      </c>
      <c r="G162" s="240" t="s">
        <v>293</v>
      </c>
      <c r="H162" s="240" t="s">
        <v>340</v>
      </c>
      <c r="I162" s="244" t="s">
        <v>65</v>
      </c>
      <c r="J162" s="244" t="s">
        <v>354</v>
      </c>
      <c r="K162" s="240" t="s">
        <v>350</v>
      </c>
      <c r="L162" s="2"/>
    </row>
    <row r="163" spans="1:12" ht="21">
      <c r="A163" s="2" t="s">
        <v>179</v>
      </c>
      <c r="B163" s="240" t="s">
        <v>13</v>
      </c>
      <c r="C163" s="241" t="s">
        <v>355</v>
      </c>
      <c r="D163" s="242" t="s">
        <v>356</v>
      </c>
      <c r="E163" s="243" t="s">
        <v>16</v>
      </c>
      <c r="F163" s="243" t="s">
        <v>14</v>
      </c>
      <c r="G163" s="240" t="s">
        <v>21</v>
      </c>
      <c r="H163" s="240" t="s">
        <v>96</v>
      </c>
      <c r="I163" s="244" t="s">
        <v>65</v>
      </c>
      <c r="J163" s="244" t="s">
        <v>354</v>
      </c>
      <c r="K163" s="240" t="s">
        <v>145</v>
      </c>
      <c r="L163" s="2"/>
    </row>
    <row r="164" spans="1:12" ht="21">
      <c r="A164" s="2" t="s">
        <v>179</v>
      </c>
      <c r="B164" s="240" t="s">
        <v>13</v>
      </c>
      <c r="C164" s="241" t="s">
        <v>28</v>
      </c>
      <c r="D164" s="242" t="s">
        <v>209</v>
      </c>
      <c r="E164" s="243" t="s">
        <v>17</v>
      </c>
      <c r="F164" s="243" t="s">
        <v>16</v>
      </c>
      <c r="G164" s="240" t="s">
        <v>74</v>
      </c>
      <c r="H164" s="240" t="s">
        <v>357</v>
      </c>
      <c r="I164" s="244" t="s">
        <v>65</v>
      </c>
      <c r="J164" s="244" t="s">
        <v>358</v>
      </c>
      <c r="K164" s="240" t="s">
        <v>359</v>
      </c>
      <c r="L164" s="2"/>
    </row>
    <row r="165" spans="1:12" ht="21">
      <c r="A165" s="2" t="s">
        <v>179</v>
      </c>
      <c r="B165" s="240" t="s">
        <v>13</v>
      </c>
      <c r="C165" s="241" t="s">
        <v>35</v>
      </c>
      <c r="D165" s="242" t="s">
        <v>360</v>
      </c>
      <c r="E165" s="243" t="s">
        <v>16</v>
      </c>
      <c r="F165" s="243" t="s">
        <v>21</v>
      </c>
      <c r="G165" s="240" t="s">
        <v>182</v>
      </c>
      <c r="H165" s="240" t="s">
        <v>352</v>
      </c>
      <c r="I165" s="244" t="s">
        <v>65</v>
      </c>
      <c r="J165" s="244" t="s">
        <v>358</v>
      </c>
      <c r="K165" s="240" t="s">
        <v>361</v>
      </c>
      <c r="L165" s="2"/>
    </row>
    <row r="166" spans="1:12" ht="21">
      <c r="A166" s="2" t="s">
        <v>179</v>
      </c>
      <c r="B166" s="240" t="s">
        <v>13</v>
      </c>
      <c r="C166" s="241" t="s">
        <v>28</v>
      </c>
      <c r="D166" s="242" t="s">
        <v>209</v>
      </c>
      <c r="E166" s="243" t="s">
        <v>17</v>
      </c>
      <c r="F166" s="243" t="s">
        <v>16</v>
      </c>
      <c r="G166" s="240" t="s">
        <v>74</v>
      </c>
      <c r="H166" s="240" t="s">
        <v>357</v>
      </c>
      <c r="I166" s="244" t="s">
        <v>65</v>
      </c>
      <c r="J166" s="244" t="s">
        <v>362</v>
      </c>
      <c r="K166" s="240" t="s">
        <v>363</v>
      </c>
      <c r="L166" s="2"/>
    </row>
    <row r="167" spans="1:12" ht="21">
      <c r="A167" s="2" t="s">
        <v>179</v>
      </c>
      <c r="B167" s="240" t="s">
        <v>13</v>
      </c>
      <c r="C167" s="241" t="s">
        <v>35</v>
      </c>
      <c r="D167" s="242" t="s">
        <v>360</v>
      </c>
      <c r="E167" s="243" t="s">
        <v>16</v>
      </c>
      <c r="F167" s="243" t="s">
        <v>21</v>
      </c>
      <c r="G167" s="240" t="s">
        <v>182</v>
      </c>
      <c r="H167" s="240" t="s">
        <v>352</v>
      </c>
      <c r="I167" s="244" t="s">
        <v>65</v>
      </c>
      <c r="J167" s="244" t="s">
        <v>362</v>
      </c>
      <c r="K167" s="240" t="s">
        <v>364</v>
      </c>
      <c r="L167" s="2"/>
    </row>
    <row r="168" spans="1:12" ht="21">
      <c r="A168" s="2" t="s">
        <v>179</v>
      </c>
      <c r="B168" s="240" t="s">
        <v>13</v>
      </c>
      <c r="C168" s="241" t="s">
        <v>28</v>
      </c>
      <c r="D168" s="242" t="s">
        <v>209</v>
      </c>
      <c r="E168" s="243" t="s">
        <v>365</v>
      </c>
      <c r="F168" s="243" t="s">
        <v>16</v>
      </c>
      <c r="G168" s="240" t="s">
        <v>261</v>
      </c>
      <c r="H168" s="240" t="s">
        <v>366</v>
      </c>
      <c r="I168" s="244" t="s">
        <v>65</v>
      </c>
      <c r="J168" s="244" t="s">
        <v>367</v>
      </c>
      <c r="K168" s="240" t="s">
        <v>368</v>
      </c>
      <c r="L168" s="2"/>
    </row>
    <row r="169" spans="1:12" ht="21">
      <c r="A169" s="2" t="s">
        <v>179</v>
      </c>
      <c r="B169" s="240" t="s">
        <v>13</v>
      </c>
      <c r="C169" s="241" t="s">
        <v>193</v>
      </c>
      <c r="D169" s="242" t="s">
        <v>194</v>
      </c>
      <c r="E169" s="243" t="s">
        <v>369</v>
      </c>
      <c r="F169" s="243" t="s">
        <v>17</v>
      </c>
      <c r="G169" s="240" t="s">
        <v>34</v>
      </c>
      <c r="H169" s="240" t="s">
        <v>196</v>
      </c>
      <c r="I169" s="244" t="s">
        <v>65</v>
      </c>
      <c r="J169" s="244" t="s">
        <v>367</v>
      </c>
      <c r="K169" s="240" t="s">
        <v>370</v>
      </c>
      <c r="L169" s="2"/>
    </row>
    <row r="170" spans="1:12" ht="21">
      <c r="A170" s="2" t="s">
        <v>179</v>
      </c>
      <c r="B170" s="240" t="s">
        <v>13</v>
      </c>
      <c r="C170" s="241" t="s">
        <v>28</v>
      </c>
      <c r="D170" s="242" t="s">
        <v>209</v>
      </c>
      <c r="E170" s="243" t="s">
        <v>365</v>
      </c>
      <c r="F170" s="243" t="s">
        <v>16</v>
      </c>
      <c r="G170" s="240" t="s">
        <v>261</v>
      </c>
      <c r="H170" s="240" t="s">
        <v>366</v>
      </c>
      <c r="I170" s="244" t="s">
        <v>65</v>
      </c>
      <c r="J170" s="244" t="s">
        <v>371</v>
      </c>
      <c r="K170" s="240" t="s">
        <v>372</v>
      </c>
      <c r="L170" s="2"/>
    </row>
    <row r="171" spans="1:12" ht="21">
      <c r="A171" s="2" t="s">
        <v>179</v>
      </c>
      <c r="B171" s="240" t="s">
        <v>13</v>
      </c>
      <c r="C171" s="241" t="s">
        <v>193</v>
      </c>
      <c r="D171" s="242" t="s">
        <v>194</v>
      </c>
      <c r="E171" s="243" t="s">
        <v>369</v>
      </c>
      <c r="F171" s="243" t="s">
        <v>17</v>
      </c>
      <c r="G171" s="240" t="s">
        <v>34</v>
      </c>
      <c r="H171" s="240" t="s">
        <v>196</v>
      </c>
      <c r="I171" s="244" t="s">
        <v>65</v>
      </c>
      <c r="J171" s="244" t="s">
        <v>371</v>
      </c>
      <c r="K171" s="240" t="s">
        <v>373</v>
      </c>
      <c r="L171" s="2"/>
    </row>
    <row r="172" spans="1:12" ht="21">
      <c r="A172" s="2" t="s">
        <v>179</v>
      </c>
      <c r="B172" s="240" t="s">
        <v>13</v>
      </c>
      <c r="C172" s="241" t="s">
        <v>374</v>
      </c>
      <c r="D172" s="242" t="s">
        <v>375</v>
      </c>
      <c r="E172" s="243" t="s">
        <v>369</v>
      </c>
      <c r="F172" s="243" t="s">
        <v>21</v>
      </c>
      <c r="G172" s="240" t="s">
        <v>205</v>
      </c>
      <c r="H172" s="240" t="s">
        <v>196</v>
      </c>
      <c r="I172" s="244" t="s">
        <v>65</v>
      </c>
      <c r="J172" s="244" t="s">
        <v>376</v>
      </c>
      <c r="K172" s="240" t="s">
        <v>377</v>
      </c>
      <c r="L172" s="2"/>
    </row>
    <row r="173" spans="1:12" ht="21">
      <c r="A173" s="2" t="s">
        <v>179</v>
      </c>
      <c r="B173" s="240" t="s">
        <v>13</v>
      </c>
      <c r="C173" s="241" t="s">
        <v>279</v>
      </c>
      <c r="D173" s="242" t="s">
        <v>378</v>
      </c>
      <c r="E173" s="243" t="s">
        <v>70</v>
      </c>
      <c r="F173" s="243" t="s">
        <v>21</v>
      </c>
      <c r="G173" s="240" t="s">
        <v>74</v>
      </c>
      <c r="H173" s="240" t="s">
        <v>379</v>
      </c>
      <c r="I173" s="244" t="s">
        <v>65</v>
      </c>
      <c r="J173" s="244" t="s">
        <v>376</v>
      </c>
      <c r="K173" s="240" t="s">
        <v>380</v>
      </c>
      <c r="L173" s="2"/>
    </row>
    <row r="174" spans="1:12" ht="21">
      <c r="A174" s="2" t="s">
        <v>179</v>
      </c>
      <c r="B174" s="240" t="s">
        <v>13</v>
      </c>
      <c r="C174" s="241" t="s">
        <v>28</v>
      </c>
      <c r="D174" s="242" t="s">
        <v>209</v>
      </c>
      <c r="E174" s="243" t="s">
        <v>381</v>
      </c>
      <c r="F174" s="243" t="s">
        <v>16</v>
      </c>
      <c r="G174" s="240" t="s">
        <v>123</v>
      </c>
      <c r="H174" s="240" t="s">
        <v>366</v>
      </c>
      <c r="I174" s="244" t="s">
        <v>65</v>
      </c>
      <c r="J174" s="244" t="s">
        <v>382</v>
      </c>
      <c r="K174" s="240" t="s">
        <v>125</v>
      </c>
      <c r="L174" s="2"/>
    </row>
    <row r="175" spans="1:12" ht="21">
      <c r="A175" s="2" t="s">
        <v>179</v>
      </c>
      <c r="B175" s="240" t="s">
        <v>13</v>
      </c>
      <c r="C175" s="241" t="s">
        <v>374</v>
      </c>
      <c r="D175" s="242" t="s">
        <v>375</v>
      </c>
      <c r="E175" s="243" t="s">
        <v>369</v>
      </c>
      <c r="F175" s="243" t="s">
        <v>21</v>
      </c>
      <c r="G175" s="240" t="s">
        <v>205</v>
      </c>
      <c r="H175" s="240" t="s">
        <v>196</v>
      </c>
      <c r="I175" s="244" t="s">
        <v>65</v>
      </c>
      <c r="J175" s="244" t="s">
        <v>382</v>
      </c>
      <c r="K175" s="240" t="s">
        <v>383</v>
      </c>
      <c r="L175" s="2"/>
    </row>
    <row r="176" spans="1:12" ht="21">
      <c r="A176" s="2" t="s">
        <v>179</v>
      </c>
      <c r="B176" s="240" t="s">
        <v>13</v>
      </c>
      <c r="C176" s="241"/>
      <c r="D176" s="242" t="s">
        <v>375</v>
      </c>
      <c r="E176" s="243"/>
      <c r="F176" s="243"/>
      <c r="G176" s="240"/>
      <c r="H176" s="240"/>
      <c r="I176" s="244" t="s">
        <v>65</v>
      </c>
      <c r="J176" s="244" t="s">
        <v>382</v>
      </c>
      <c r="K176" s="240"/>
      <c r="L176" s="2" t="s">
        <v>42</v>
      </c>
    </row>
    <row r="177" spans="1:12" ht="21">
      <c r="A177" s="2" t="s">
        <v>179</v>
      </c>
      <c r="B177" s="240" t="s">
        <v>13</v>
      </c>
      <c r="C177" s="241" t="s">
        <v>151</v>
      </c>
      <c r="D177" s="242" t="s">
        <v>384</v>
      </c>
      <c r="E177" s="243" t="s">
        <v>16</v>
      </c>
      <c r="F177" s="243" t="s">
        <v>21</v>
      </c>
      <c r="G177" s="240" t="s">
        <v>37</v>
      </c>
      <c r="H177" s="240" t="s">
        <v>385</v>
      </c>
      <c r="I177" s="244" t="s">
        <v>65</v>
      </c>
      <c r="J177" s="244" t="s">
        <v>386</v>
      </c>
      <c r="K177" s="240" t="s">
        <v>387</v>
      </c>
      <c r="L177" s="2"/>
    </row>
    <row r="178" spans="1:12" ht="21">
      <c r="A178" s="2" t="s">
        <v>179</v>
      </c>
      <c r="B178" s="240" t="s">
        <v>13</v>
      </c>
      <c r="C178" s="241" t="s">
        <v>279</v>
      </c>
      <c r="D178" s="242" t="s">
        <v>378</v>
      </c>
      <c r="E178" s="243" t="s">
        <v>70</v>
      </c>
      <c r="F178" s="243" t="s">
        <v>21</v>
      </c>
      <c r="G178" s="240" t="s">
        <v>74</v>
      </c>
      <c r="H178" s="240" t="s">
        <v>379</v>
      </c>
      <c r="I178" s="244" t="s">
        <v>65</v>
      </c>
      <c r="J178" s="244" t="s">
        <v>386</v>
      </c>
      <c r="K178" s="240" t="s">
        <v>388</v>
      </c>
      <c r="L178" s="2"/>
    </row>
    <row r="179" spans="1:12" ht="21">
      <c r="A179" s="2" t="s">
        <v>179</v>
      </c>
      <c r="B179" s="240" t="s">
        <v>13</v>
      </c>
      <c r="C179" s="241" t="s">
        <v>28</v>
      </c>
      <c r="D179" s="242" t="s">
        <v>209</v>
      </c>
      <c r="E179" s="243" t="s">
        <v>389</v>
      </c>
      <c r="F179" s="243" t="s">
        <v>16</v>
      </c>
      <c r="G179" s="240" t="s">
        <v>123</v>
      </c>
      <c r="H179" s="240" t="s">
        <v>390</v>
      </c>
      <c r="I179" s="244" t="s">
        <v>65</v>
      </c>
      <c r="J179" s="244" t="s">
        <v>391</v>
      </c>
      <c r="K179" s="240" t="s">
        <v>125</v>
      </c>
      <c r="L179" s="2"/>
    </row>
    <row r="180" spans="1:12" ht="21">
      <c r="A180" s="2" t="s">
        <v>179</v>
      </c>
      <c r="B180" s="240" t="s">
        <v>13</v>
      </c>
      <c r="C180" s="241" t="s">
        <v>138</v>
      </c>
      <c r="D180" s="242" t="s">
        <v>392</v>
      </c>
      <c r="E180" s="243" t="s">
        <v>70</v>
      </c>
      <c r="F180" s="243" t="s">
        <v>17</v>
      </c>
      <c r="G180" s="240" t="s">
        <v>85</v>
      </c>
      <c r="H180" s="240" t="s">
        <v>393</v>
      </c>
      <c r="I180" s="244" t="s">
        <v>65</v>
      </c>
      <c r="J180" s="244" t="s">
        <v>391</v>
      </c>
      <c r="K180" s="240" t="s">
        <v>394</v>
      </c>
      <c r="L180" s="2"/>
    </row>
    <row r="181" spans="1:12" ht="21">
      <c r="A181" s="2" t="s">
        <v>179</v>
      </c>
      <c r="B181" s="240" t="s">
        <v>13</v>
      </c>
      <c r="C181" s="241"/>
      <c r="D181" s="242" t="s">
        <v>392</v>
      </c>
      <c r="E181" s="243"/>
      <c r="F181" s="243"/>
      <c r="G181" s="240"/>
      <c r="H181" s="240"/>
      <c r="I181" s="244" t="s">
        <v>65</v>
      </c>
      <c r="J181" s="244" t="s">
        <v>391</v>
      </c>
      <c r="K181" s="240"/>
      <c r="L181" s="2" t="s">
        <v>42</v>
      </c>
    </row>
    <row r="182" spans="1:12" ht="21">
      <c r="A182" s="2" t="s">
        <v>179</v>
      </c>
      <c r="B182" s="240" t="s">
        <v>13</v>
      </c>
      <c r="C182" s="241" t="s">
        <v>138</v>
      </c>
      <c r="D182" s="242" t="s">
        <v>392</v>
      </c>
      <c r="E182" s="243" t="s">
        <v>70</v>
      </c>
      <c r="F182" s="243" t="s">
        <v>17</v>
      </c>
      <c r="G182" s="240" t="s">
        <v>85</v>
      </c>
      <c r="H182" s="240" t="s">
        <v>393</v>
      </c>
      <c r="I182" s="244" t="s">
        <v>65</v>
      </c>
      <c r="J182" s="244" t="s">
        <v>395</v>
      </c>
      <c r="K182" s="240" t="s">
        <v>396</v>
      </c>
      <c r="L182" s="2"/>
    </row>
    <row r="183" spans="1:12" ht="21">
      <c r="A183" s="2" t="s">
        <v>179</v>
      </c>
      <c r="B183" s="240" t="s">
        <v>13</v>
      </c>
      <c r="C183" s="241"/>
      <c r="D183" s="242" t="s">
        <v>392</v>
      </c>
      <c r="E183" s="243"/>
      <c r="F183" s="243"/>
      <c r="G183" s="240"/>
      <c r="H183" s="240"/>
      <c r="I183" s="244" t="s">
        <v>65</v>
      </c>
      <c r="J183" s="244" t="s">
        <v>395</v>
      </c>
      <c r="K183" s="240"/>
      <c r="L183" s="2" t="s">
        <v>42</v>
      </c>
    </row>
    <row r="184" spans="1:12" ht="21">
      <c r="A184" s="2" t="s">
        <v>179</v>
      </c>
      <c r="B184" s="240" t="s">
        <v>13</v>
      </c>
      <c r="C184" s="241" t="s">
        <v>16</v>
      </c>
      <c r="D184" s="242" t="s">
        <v>397</v>
      </c>
      <c r="E184" s="243" t="s">
        <v>94</v>
      </c>
      <c r="F184" s="243" t="s">
        <v>16</v>
      </c>
      <c r="G184" s="240" t="s">
        <v>193</v>
      </c>
      <c r="H184" s="240" t="s">
        <v>398</v>
      </c>
      <c r="I184" s="244" t="s">
        <v>101</v>
      </c>
      <c r="J184" s="244" t="s">
        <v>102</v>
      </c>
      <c r="K184" s="240" t="s">
        <v>399</v>
      </c>
      <c r="L184" s="2"/>
    </row>
    <row r="185" spans="1:12" ht="21">
      <c r="A185" s="2" t="s">
        <v>179</v>
      </c>
      <c r="B185" s="240" t="s">
        <v>13</v>
      </c>
      <c r="C185" s="241" t="s">
        <v>17</v>
      </c>
      <c r="D185" s="242" t="s">
        <v>203</v>
      </c>
      <c r="E185" s="243" t="s">
        <v>37</v>
      </c>
      <c r="F185" s="243" t="s">
        <v>16</v>
      </c>
      <c r="G185" s="240" t="s">
        <v>74</v>
      </c>
      <c r="H185" s="240" t="s">
        <v>400</v>
      </c>
      <c r="I185" s="244" t="s">
        <v>101</v>
      </c>
      <c r="J185" s="244" t="s">
        <v>102</v>
      </c>
      <c r="K185" s="240" t="s">
        <v>77</v>
      </c>
      <c r="L185" s="2"/>
    </row>
    <row r="186" spans="1:12" ht="21">
      <c r="A186" s="2" t="s">
        <v>179</v>
      </c>
      <c r="B186" s="240" t="s">
        <v>13</v>
      </c>
      <c r="C186" s="241" t="s">
        <v>16</v>
      </c>
      <c r="D186" s="242" t="s">
        <v>397</v>
      </c>
      <c r="E186" s="243" t="s">
        <v>401</v>
      </c>
      <c r="F186" s="243" t="s">
        <v>16</v>
      </c>
      <c r="G186" s="240" t="s">
        <v>193</v>
      </c>
      <c r="H186" s="240" t="s">
        <v>398</v>
      </c>
      <c r="I186" s="244" t="s">
        <v>101</v>
      </c>
      <c r="J186" s="244" t="s">
        <v>106</v>
      </c>
      <c r="K186" s="240" t="s">
        <v>399</v>
      </c>
      <c r="L186" s="2"/>
    </row>
    <row r="187" spans="1:12" ht="21">
      <c r="A187" s="2" t="s">
        <v>179</v>
      </c>
      <c r="B187" s="240" t="s">
        <v>13</v>
      </c>
      <c r="C187" s="241" t="s">
        <v>17</v>
      </c>
      <c r="D187" s="242" t="s">
        <v>203</v>
      </c>
      <c r="E187" s="243" t="s">
        <v>47</v>
      </c>
      <c r="F187" s="243" t="s">
        <v>16</v>
      </c>
      <c r="G187" s="240" t="s">
        <v>63</v>
      </c>
      <c r="H187" s="240" t="s">
        <v>400</v>
      </c>
      <c r="I187" s="244" t="s">
        <v>101</v>
      </c>
      <c r="J187" s="244" t="s">
        <v>106</v>
      </c>
      <c r="K187" s="240" t="s">
        <v>67</v>
      </c>
      <c r="L187" s="2"/>
    </row>
    <row r="188" spans="1:12" ht="21">
      <c r="A188" s="2" t="s">
        <v>179</v>
      </c>
      <c r="B188" s="240" t="s">
        <v>13</v>
      </c>
      <c r="C188" s="241" t="s">
        <v>17</v>
      </c>
      <c r="D188" s="242" t="s">
        <v>203</v>
      </c>
      <c r="E188" s="243" t="s">
        <v>78</v>
      </c>
      <c r="F188" s="243" t="s">
        <v>16</v>
      </c>
      <c r="G188" s="240" t="s">
        <v>175</v>
      </c>
      <c r="H188" s="240" t="s">
        <v>402</v>
      </c>
      <c r="I188" s="244" t="s">
        <v>101</v>
      </c>
      <c r="J188" s="244" t="s">
        <v>113</v>
      </c>
      <c r="K188" s="240" t="s">
        <v>177</v>
      </c>
      <c r="L188" s="2"/>
    </row>
    <row r="189" spans="1:12" ht="21">
      <c r="A189" s="2" t="s">
        <v>179</v>
      </c>
      <c r="B189" s="240" t="s">
        <v>13</v>
      </c>
      <c r="C189" s="241"/>
      <c r="D189" s="242" t="s">
        <v>203</v>
      </c>
      <c r="E189" s="243"/>
      <c r="F189" s="243"/>
      <c r="G189" s="240"/>
      <c r="H189" s="240"/>
      <c r="I189" s="244" t="s">
        <v>101</v>
      </c>
      <c r="J189" s="244" t="s">
        <v>113</v>
      </c>
      <c r="K189" s="240"/>
      <c r="L189" s="2" t="s">
        <v>42</v>
      </c>
    </row>
    <row r="190" spans="1:12" ht="21">
      <c r="A190" s="2" t="s">
        <v>179</v>
      </c>
      <c r="B190" s="240" t="s">
        <v>13</v>
      </c>
      <c r="C190" s="241" t="s">
        <v>17</v>
      </c>
      <c r="D190" s="242" t="s">
        <v>203</v>
      </c>
      <c r="E190" s="243" t="s">
        <v>299</v>
      </c>
      <c r="F190" s="243" t="s">
        <v>16</v>
      </c>
      <c r="G190" s="240" t="s">
        <v>403</v>
      </c>
      <c r="H190" s="240" t="s">
        <v>398</v>
      </c>
      <c r="I190" s="244" t="s">
        <v>101</v>
      </c>
      <c r="J190" s="244" t="s">
        <v>117</v>
      </c>
      <c r="K190" s="240" t="s">
        <v>342</v>
      </c>
      <c r="L190" s="2"/>
    </row>
    <row r="191" spans="1:12" ht="21">
      <c r="A191" s="2" t="s">
        <v>179</v>
      </c>
      <c r="B191" s="240" t="s">
        <v>13</v>
      </c>
      <c r="C191" s="241" t="s">
        <v>239</v>
      </c>
      <c r="D191" s="242" t="s">
        <v>404</v>
      </c>
      <c r="E191" s="243" t="s">
        <v>85</v>
      </c>
      <c r="F191" s="243" t="s">
        <v>16</v>
      </c>
      <c r="G191" s="240" t="s">
        <v>182</v>
      </c>
      <c r="H191" s="240" t="s">
        <v>405</v>
      </c>
      <c r="I191" s="244" t="s">
        <v>101</v>
      </c>
      <c r="J191" s="244" t="s">
        <v>117</v>
      </c>
      <c r="K191" s="240" t="s">
        <v>406</v>
      </c>
      <c r="L191" s="2"/>
    </row>
    <row r="192" spans="1:12" ht="21">
      <c r="A192" s="2" t="s">
        <v>179</v>
      </c>
      <c r="B192" s="240" t="s">
        <v>13</v>
      </c>
      <c r="C192" s="241"/>
      <c r="D192" s="242" t="s">
        <v>404</v>
      </c>
      <c r="E192" s="243"/>
      <c r="F192" s="243"/>
      <c r="G192" s="240"/>
      <c r="H192" s="240"/>
      <c r="I192" s="244" t="s">
        <v>101</v>
      </c>
      <c r="J192" s="244" t="s">
        <v>117</v>
      </c>
      <c r="K192" s="240"/>
      <c r="L192" s="2" t="s">
        <v>42</v>
      </c>
    </row>
    <row r="193" spans="1:12" ht="21">
      <c r="A193" s="2" t="s">
        <v>179</v>
      </c>
      <c r="B193" s="240" t="s">
        <v>13</v>
      </c>
      <c r="C193" s="241" t="s">
        <v>17</v>
      </c>
      <c r="D193" s="242" t="s">
        <v>203</v>
      </c>
      <c r="E193" s="243" t="s">
        <v>280</v>
      </c>
      <c r="F193" s="243" t="s">
        <v>16</v>
      </c>
      <c r="G193" s="240" t="s">
        <v>63</v>
      </c>
      <c r="H193" s="240" t="s">
        <v>407</v>
      </c>
      <c r="I193" s="244" t="s">
        <v>101</v>
      </c>
      <c r="J193" s="244" t="s">
        <v>121</v>
      </c>
      <c r="K193" s="240" t="s">
        <v>67</v>
      </c>
      <c r="L193" s="2"/>
    </row>
    <row r="194" spans="1:12" ht="21">
      <c r="A194" s="2" t="s">
        <v>179</v>
      </c>
      <c r="B194" s="240" t="s">
        <v>13</v>
      </c>
      <c r="C194" s="241" t="s">
        <v>401</v>
      </c>
      <c r="D194" s="242" t="s">
        <v>408</v>
      </c>
      <c r="E194" s="243" t="s">
        <v>21</v>
      </c>
      <c r="F194" s="243" t="s">
        <v>21</v>
      </c>
      <c r="G194" s="240" t="s">
        <v>293</v>
      </c>
      <c r="H194" s="240" t="s">
        <v>409</v>
      </c>
      <c r="I194" s="244" t="s">
        <v>101</v>
      </c>
      <c r="J194" s="244" t="s">
        <v>121</v>
      </c>
      <c r="K194" s="240" t="s">
        <v>410</v>
      </c>
      <c r="L194" s="2"/>
    </row>
    <row r="195" spans="1:12" ht="21">
      <c r="A195" s="2" t="s">
        <v>179</v>
      </c>
      <c r="B195" s="240" t="s">
        <v>13</v>
      </c>
      <c r="C195" s="241"/>
      <c r="D195" s="242" t="s">
        <v>408</v>
      </c>
      <c r="E195" s="243"/>
      <c r="F195" s="243"/>
      <c r="G195" s="240"/>
      <c r="H195" s="240"/>
      <c r="I195" s="244" t="s">
        <v>101</v>
      </c>
      <c r="J195" s="244" t="s">
        <v>121</v>
      </c>
      <c r="K195" s="240"/>
      <c r="L195" s="2" t="s">
        <v>42</v>
      </c>
    </row>
    <row r="196" spans="1:12" ht="21">
      <c r="A196" s="2" t="s">
        <v>179</v>
      </c>
      <c r="B196" s="240" t="s">
        <v>13</v>
      </c>
      <c r="C196" s="241" t="s">
        <v>401</v>
      </c>
      <c r="D196" s="242" t="s">
        <v>408</v>
      </c>
      <c r="E196" s="243" t="s">
        <v>21</v>
      </c>
      <c r="F196" s="243" t="s">
        <v>21</v>
      </c>
      <c r="G196" s="240" t="s">
        <v>293</v>
      </c>
      <c r="H196" s="240" t="s">
        <v>409</v>
      </c>
      <c r="I196" s="244" t="s">
        <v>101</v>
      </c>
      <c r="J196" s="244" t="s">
        <v>124</v>
      </c>
      <c r="K196" s="240" t="s">
        <v>411</v>
      </c>
      <c r="L196" s="2"/>
    </row>
    <row r="197" spans="1:12" ht="21">
      <c r="A197" s="2" t="s">
        <v>179</v>
      </c>
      <c r="B197" s="240" t="s">
        <v>13</v>
      </c>
      <c r="C197" s="241"/>
      <c r="D197" s="242" t="s">
        <v>408</v>
      </c>
      <c r="E197" s="243"/>
      <c r="F197" s="243"/>
      <c r="G197" s="240"/>
      <c r="H197" s="240"/>
      <c r="I197" s="244" t="s">
        <v>101</v>
      </c>
      <c r="J197" s="244" t="s">
        <v>124</v>
      </c>
      <c r="K197" s="240"/>
      <c r="L197" s="2" t="s">
        <v>42</v>
      </c>
    </row>
    <row r="198" spans="1:12" ht="21">
      <c r="A198" s="2" t="s">
        <v>179</v>
      </c>
      <c r="B198" s="240" t="s">
        <v>13</v>
      </c>
      <c r="C198" s="241" t="s">
        <v>17</v>
      </c>
      <c r="D198" s="242" t="s">
        <v>203</v>
      </c>
      <c r="E198" s="243" t="s">
        <v>374</v>
      </c>
      <c r="F198" s="243" t="s">
        <v>16</v>
      </c>
      <c r="G198" s="240" t="s">
        <v>175</v>
      </c>
      <c r="H198" s="240" t="s">
        <v>412</v>
      </c>
      <c r="I198" s="244" t="s">
        <v>101</v>
      </c>
      <c r="J198" s="244" t="s">
        <v>128</v>
      </c>
      <c r="K198" s="240" t="s">
        <v>177</v>
      </c>
      <c r="L198" s="2"/>
    </row>
    <row r="199" spans="1:12" ht="21">
      <c r="A199" s="2" t="s">
        <v>179</v>
      </c>
      <c r="B199" s="240" t="s">
        <v>13</v>
      </c>
      <c r="C199" s="241" t="s">
        <v>401</v>
      </c>
      <c r="D199" s="242" t="s">
        <v>408</v>
      </c>
      <c r="E199" s="243" t="s">
        <v>16</v>
      </c>
      <c r="F199" s="243" t="s">
        <v>21</v>
      </c>
      <c r="G199" s="240" t="s">
        <v>22</v>
      </c>
      <c r="H199" s="240" t="s">
        <v>409</v>
      </c>
      <c r="I199" s="244" t="s">
        <v>101</v>
      </c>
      <c r="J199" s="244" t="s">
        <v>128</v>
      </c>
      <c r="K199" s="240" t="s">
        <v>169</v>
      </c>
      <c r="L199" s="2"/>
    </row>
    <row r="200" spans="1:12" ht="21">
      <c r="A200" s="2" t="s">
        <v>179</v>
      </c>
      <c r="B200" s="240" t="s">
        <v>13</v>
      </c>
      <c r="C200" s="241"/>
      <c r="D200" s="242" t="s">
        <v>408</v>
      </c>
      <c r="E200" s="243"/>
      <c r="F200" s="243"/>
      <c r="G200" s="240"/>
      <c r="H200" s="240"/>
      <c r="I200" s="244" t="s">
        <v>101</v>
      </c>
      <c r="J200" s="244" t="s">
        <v>128</v>
      </c>
      <c r="K200" s="240"/>
      <c r="L200" s="2" t="s">
        <v>42</v>
      </c>
    </row>
    <row r="201" spans="1:12" ht="21">
      <c r="A201" s="2" t="s">
        <v>179</v>
      </c>
      <c r="B201" s="240" t="s">
        <v>13</v>
      </c>
      <c r="C201" s="241" t="s">
        <v>16</v>
      </c>
      <c r="D201" s="242" t="s">
        <v>397</v>
      </c>
      <c r="E201" s="243" t="s">
        <v>185</v>
      </c>
      <c r="F201" s="243" t="s">
        <v>16</v>
      </c>
      <c r="G201" s="240" t="s">
        <v>413</v>
      </c>
      <c r="H201" s="240" t="s">
        <v>398</v>
      </c>
      <c r="I201" s="244" t="s">
        <v>101</v>
      </c>
      <c r="J201" s="244" t="s">
        <v>132</v>
      </c>
      <c r="K201" s="240" t="s">
        <v>414</v>
      </c>
      <c r="L201" s="2"/>
    </row>
    <row r="202" spans="1:12" ht="21">
      <c r="A202" s="2" t="s">
        <v>179</v>
      </c>
      <c r="B202" s="240" t="s">
        <v>13</v>
      </c>
      <c r="C202" s="241" t="s">
        <v>17</v>
      </c>
      <c r="D202" s="242" t="s">
        <v>203</v>
      </c>
      <c r="E202" s="243" t="s">
        <v>81</v>
      </c>
      <c r="F202" s="243" t="s">
        <v>16</v>
      </c>
      <c r="G202" s="240" t="s">
        <v>403</v>
      </c>
      <c r="H202" s="240" t="s">
        <v>415</v>
      </c>
      <c r="I202" s="244" t="s">
        <v>101</v>
      </c>
      <c r="J202" s="244" t="s">
        <v>132</v>
      </c>
      <c r="K202" s="240" t="s">
        <v>416</v>
      </c>
      <c r="L202" s="2"/>
    </row>
    <row r="203" spans="1:12" ht="21">
      <c r="A203" s="2" t="s">
        <v>179</v>
      </c>
      <c r="B203" s="240" t="s">
        <v>13</v>
      </c>
      <c r="C203" s="241"/>
      <c r="D203" s="242" t="s">
        <v>203</v>
      </c>
      <c r="E203" s="243"/>
      <c r="F203" s="243"/>
      <c r="G203" s="240"/>
      <c r="H203" s="240"/>
      <c r="I203" s="244" t="s">
        <v>101</v>
      </c>
      <c r="J203" s="244" t="s">
        <v>132</v>
      </c>
      <c r="K203" s="240"/>
      <c r="L203" s="2" t="s">
        <v>42</v>
      </c>
    </row>
    <row r="204" spans="1:12" ht="21">
      <c r="A204" s="2" t="s">
        <v>179</v>
      </c>
      <c r="B204" s="240" t="s">
        <v>13</v>
      </c>
      <c r="C204" s="241" t="s">
        <v>21</v>
      </c>
      <c r="D204" s="242" t="s">
        <v>417</v>
      </c>
      <c r="E204" s="243" t="s">
        <v>37</v>
      </c>
      <c r="F204" s="243" t="s">
        <v>21</v>
      </c>
      <c r="G204" s="240" t="s">
        <v>418</v>
      </c>
      <c r="H204" s="240" t="s">
        <v>398</v>
      </c>
      <c r="I204" s="244" t="s">
        <v>101</v>
      </c>
      <c r="J204" s="244" t="s">
        <v>134</v>
      </c>
      <c r="K204" s="240" t="s">
        <v>419</v>
      </c>
      <c r="L204" s="2"/>
    </row>
    <row r="205" spans="1:12" ht="21">
      <c r="A205" s="2" t="s">
        <v>179</v>
      </c>
      <c r="B205" s="240" t="s">
        <v>13</v>
      </c>
      <c r="C205" s="241" t="s">
        <v>17</v>
      </c>
      <c r="D205" s="242" t="s">
        <v>203</v>
      </c>
      <c r="E205" s="243" t="s">
        <v>111</v>
      </c>
      <c r="F205" s="243" t="s">
        <v>16</v>
      </c>
      <c r="G205" s="240" t="s">
        <v>279</v>
      </c>
      <c r="H205" s="240" t="s">
        <v>420</v>
      </c>
      <c r="I205" s="244" t="s">
        <v>101</v>
      </c>
      <c r="J205" s="244" t="s">
        <v>134</v>
      </c>
      <c r="K205" s="240" t="s">
        <v>421</v>
      </c>
      <c r="L205" s="2"/>
    </row>
    <row r="206" spans="1:12" ht="21">
      <c r="A206" s="2" t="s">
        <v>179</v>
      </c>
      <c r="B206" s="240" t="s">
        <v>13</v>
      </c>
      <c r="C206" s="241"/>
      <c r="D206" s="242" t="s">
        <v>203</v>
      </c>
      <c r="E206" s="243"/>
      <c r="F206" s="243"/>
      <c r="G206" s="240"/>
      <c r="H206" s="240"/>
      <c r="I206" s="244" t="s">
        <v>101</v>
      </c>
      <c r="J206" s="244" t="s">
        <v>134</v>
      </c>
      <c r="K206" s="240"/>
      <c r="L206" s="2" t="s">
        <v>42</v>
      </c>
    </row>
    <row r="207" spans="1:12" ht="21">
      <c r="A207" s="2" t="s">
        <v>179</v>
      </c>
      <c r="B207" s="240" t="s">
        <v>13</v>
      </c>
      <c r="C207" s="241" t="s">
        <v>21</v>
      </c>
      <c r="D207" s="242" t="s">
        <v>417</v>
      </c>
      <c r="E207" s="243" t="s">
        <v>47</v>
      </c>
      <c r="F207" s="243" t="s">
        <v>21</v>
      </c>
      <c r="G207" s="240" t="s">
        <v>309</v>
      </c>
      <c r="H207" s="240" t="s">
        <v>398</v>
      </c>
      <c r="I207" s="244" t="s">
        <v>101</v>
      </c>
      <c r="J207" s="244" t="s">
        <v>176</v>
      </c>
      <c r="K207" s="240" t="s">
        <v>422</v>
      </c>
      <c r="L207" s="2"/>
    </row>
    <row r="208" spans="1:12" ht="21">
      <c r="A208" s="2" t="s">
        <v>179</v>
      </c>
      <c r="B208" s="240" t="s">
        <v>13</v>
      </c>
      <c r="C208" s="241" t="s">
        <v>17</v>
      </c>
      <c r="D208" s="242" t="s">
        <v>203</v>
      </c>
      <c r="E208" s="243" t="s">
        <v>200</v>
      </c>
      <c r="F208" s="243" t="s">
        <v>16</v>
      </c>
      <c r="G208" s="240" t="s">
        <v>279</v>
      </c>
      <c r="H208" s="240" t="s">
        <v>420</v>
      </c>
      <c r="I208" s="244" t="s">
        <v>101</v>
      </c>
      <c r="J208" s="244" t="s">
        <v>176</v>
      </c>
      <c r="K208" s="240" t="s">
        <v>421</v>
      </c>
      <c r="L208" s="2"/>
    </row>
    <row r="209" spans="1:12" ht="21.6" thickBot="1">
      <c r="A209" s="8" t="s">
        <v>179</v>
      </c>
      <c r="B209" s="245" t="s">
        <v>13</v>
      </c>
      <c r="C209" s="246"/>
      <c r="D209" s="245" t="s">
        <v>203</v>
      </c>
      <c r="E209" s="246"/>
      <c r="F209" s="246"/>
      <c r="G209" s="245"/>
      <c r="H209" s="245"/>
      <c r="I209" s="247" t="s">
        <v>101</v>
      </c>
      <c r="J209" s="247" t="s">
        <v>176</v>
      </c>
      <c r="K209" s="245"/>
      <c r="L209" s="8" t="s">
        <v>42</v>
      </c>
    </row>
    <row r="210" spans="1:12" ht="21">
      <c r="A210" s="2" t="s">
        <v>179</v>
      </c>
      <c r="B210" s="5" t="s">
        <v>136</v>
      </c>
      <c r="C210" s="131" t="s">
        <v>28</v>
      </c>
      <c r="D210" s="132" t="s">
        <v>423</v>
      </c>
      <c r="E210" s="6" t="s">
        <v>16</v>
      </c>
      <c r="F210" s="6" t="s">
        <v>14</v>
      </c>
      <c r="G210" s="5" t="s">
        <v>154</v>
      </c>
      <c r="H210" s="5" t="s">
        <v>424</v>
      </c>
      <c r="I210" s="7" t="s">
        <v>20</v>
      </c>
      <c r="J210" s="7" t="s">
        <v>20</v>
      </c>
      <c r="K210" s="5" t="s">
        <v>20</v>
      </c>
      <c r="L210" s="2"/>
    </row>
    <row r="211" spans="1:12" ht="21">
      <c r="A211" s="2" t="s">
        <v>179</v>
      </c>
      <c r="B211" s="240" t="s">
        <v>136</v>
      </c>
      <c r="C211" s="241" t="s">
        <v>37</v>
      </c>
      <c r="D211" s="242" t="s">
        <v>425</v>
      </c>
      <c r="E211" s="243" t="s">
        <v>138</v>
      </c>
      <c r="F211" s="243" t="s">
        <v>17</v>
      </c>
      <c r="G211" s="240" t="s">
        <v>22</v>
      </c>
      <c r="H211" s="240" t="s">
        <v>426</v>
      </c>
      <c r="I211" s="244" t="s">
        <v>20</v>
      </c>
      <c r="J211" s="244" t="s">
        <v>20</v>
      </c>
      <c r="K211" s="240" t="s">
        <v>20</v>
      </c>
      <c r="L211" s="2"/>
    </row>
    <row r="212" spans="1:12" ht="21">
      <c r="A212" s="2" t="s">
        <v>179</v>
      </c>
      <c r="B212" s="240" t="s">
        <v>136</v>
      </c>
      <c r="C212" s="241" t="s">
        <v>200</v>
      </c>
      <c r="D212" s="242" t="s">
        <v>427</v>
      </c>
      <c r="E212" s="243" t="s">
        <v>403</v>
      </c>
      <c r="F212" s="243" t="s">
        <v>17</v>
      </c>
      <c r="G212" s="240" t="s">
        <v>16</v>
      </c>
      <c r="H212" s="240" t="s">
        <v>159</v>
      </c>
      <c r="I212" s="244" t="s">
        <v>20</v>
      </c>
      <c r="J212" s="244" t="s">
        <v>20</v>
      </c>
      <c r="K212" s="240" t="s">
        <v>20</v>
      </c>
      <c r="L212" s="2"/>
    </row>
    <row r="213" spans="1:12" ht="21">
      <c r="A213" s="2" t="s">
        <v>179</v>
      </c>
      <c r="B213" s="240" t="s">
        <v>136</v>
      </c>
      <c r="C213" s="241" t="s">
        <v>151</v>
      </c>
      <c r="D213" s="242" t="s">
        <v>428</v>
      </c>
      <c r="E213" s="243" t="s">
        <v>85</v>
      </c>
      <c r="F213" s="243" t="s">
        <v>21</v>
      </c>
      <c r="G213" s="240" t="s">
        <v>123</v>
      </c>
      <c r="H213" s="240" t="s">
        <v>429</v>
      </c>
      <c r="I213" s="244" t="s">
        <v>38</v>
      </c>
      <c r="J213" s="244" t="s">
        <v>430</v>
      </c>
      <c r="K213" s="240" t="s">
        <v>431</v>
      </c>
      <c r="L213" s="2"/>
    </row>
    <row r="214" spans="1:12" ht="21">
      <c r="A214" s="2" t="s">
        <v>179</v>
      </c>
      <c r="B214" s="240" t="s">
        <v>136</v>
      </c>
      <c r="C214" s="241"/>
      <c r="D214" s="242" t="s">
        <v>428</v>
      </c>
      <c r="E214" s="243"/>
      <c r="F214" s="243"/>
      <c r="G214" s="240"/>
      <c r="H214" s="240"/>
      <c r="I214" s="244" t="s">
        <v>38</v>
      </c>
      <c r="J214" s="244" t="s">
        <v>430</v>
      </c>
      <c r="K214" s="240"/>
      <c r="L214" s="2" t="s">
        <v>42</v>
      </c>
    </row>
    <row r="215" spans="1:12" ht="21">
      <c r="A215" s="2" t="s">
        <v>179</v>
      </c>
      <c r="B215" s="240" t="s">
        <v>136</v>
      </c>
      <c r="C215" s="241" t="s">
        <v>14</v>
      </c>
      <c r="D215" s="242" t="s">
        <v>432</v>
      </c>
      <c r="E215" s="243" t="s">
        <v>16</v>
      </c>
      <c r="F215" s="243" t="s">
        <v>17</v>
      </c>
      <c r="G215" s="240" t="s">
        <v>303</v>
      </c>
      <c r="H215" s="240" t="s">
        <v>429</v>
      </c>
      <c r="I215" s="244" t="s">
        <v>38</v>
      </c>
      <c r="J215" s="244" t="s">
        <v>39</v>
      </c>
      <c r="K215" s="240" t="s">
        <v>433</v>
      </c>
      <c r="L215" s="2"/>
    </row>
    <row r="216" spans="1:12" ht="21">
      <c r="A216" s="2" t="s">
        <v>179</v>
      </c>
      <c r="B216" s="240" t="s">
        <v>136</v>
      </c>
      <c r="C216" s="241"/>
      <c r="D216" s="242" t="s">
        <v>432</v>
      </c>
      <c r="E216" s="243"/>
      <c r="F216" s="243"/>
      <c r="G216" s="240"/>
      <c r="H216" s="240"/>
      <c r="I216" s="244" t="s">
        <v>38</v>
      </c>
      <c r="J216" s="244" t="s">
        <v>39</v>
      </c>
      <c r="K216" s="240"/>
      <c r="L216" s="2" t="s">
        <v>42</v>
      </c>
    </row>
    <row r="217" spans="1:12" ht="21">
      <c r="A217" s="2" t="s">
        <v>179</v>
      </c>
      <c r="B217" s="240" t="s">
        <v>136</v>
      </c>
      <c r="C217" s="241" t="s">
        <v>14</v>
      </c>
      <c r="D217" s="242" t="s">
        <v>432</v>
      </c>
      <c r="E217" s="243" t="s">
        <v>21</v>
      </c>
      <c r="F217" s="243" t="s">
        <v>17</v>
      </c>
      <c r="G217" s="240" t="s">
        <v>22</v>
      </c>
      <c r="H217" s="240" t="s">
        <v>429</v>
      </c>
      <c r="I217" s="244" t="s">
        <v>38</v>
      </c>
      <c r="J217" s="244" t="s">
        <v>434</v>
      </c>
      <c r="K217" s="240" t="s">
        <v>435</v>
      </c>
      <c r="L217" s="2"/>
    </row>
    <row r="218" spans="1:12" ht="21">
      <c r="A218" s="2" t="s">
        <v>179</v>
      </c>
      <c r="B218" s="240" t="s">
        <v>136</v>
      </c>
      <c r="C218" s="241"/>
      <c r="D218" s="242" t="s">
        <v>432</v>
      </c>
      <c r="E218" s="243"/>
      <c r="F218" s="243"/>
      <c r="G218" s="240"/>
      <c r="H218" s="240"/>
      <c r="I218" s="244" t="s">
        <v>38</v>
      </c>
      <c r="J218" s="244" t="s">
        <v>434</v>
      </c>
      <c r="K218" s="240"/>
      <c r="L218" s="2" t="s">
        <v>42</v>
      </c>
    </row>
    <row r="219" spans="1:12" ht="21">
      <c r="A219" s="2" t="s">
        <v>179</v>
      </c>
      <c r="B219" s="240" t="s">
        <v>136</v>
      </c>
      <c r="C219" s="241" t="s">
        <v>24</v>
      </c>
      <c r="D219" s="242" t="s">
        <v>436</v>
      </c>
      <c r="E219" s="243" t="s">
        <v>16</v>
      </c>
      <c r="F219" s="243" t="s">
        <v>17</v>
      </c>
      <c r="G219" s="240" t="s">
        <v>303</v>
      </c>
      <c r="H219" s="240" t="s">
        <v>437</v>
      </c>
      <c r="I219" s="244" t="s">
        <v>38</v>
      </c>
      <c r="J219" s="244" t="s">
        <v>232</v>
      </c>
      <c r="K219" s="240" t="s">
        <v>305</v>
      </c>
      <c r="L219" s="2"/>
    </row>
    <row r="220" spans="1:12" ht="21">
      <c r="A220" s="2" t="s">
        <v>179</v>
      </c>
      <c r="B220" s="240" t="s">
        <v>136</v>
      </c>
      <c r="C220" s="241" t="s">
        <v>219</v>
      </c>
      <c r="D220" s="242" t="s">
        <v>438</v>
      </c>
      <c r="E220" s="243" t="s">
        <v>439</v>
      </c>
      <c r="F220" s="243" t="s">
        <v>17</v>
      </c>
      <c r="G220" s="240" t="s">
        <v>189</v>
      </c>
      <c r="H220" s="240" t="s">
        <v>440</v>
      </c>
      <c r="I220" s="244" t="s">
        <v>38</v>
      </c>
      <c r="J220" s="244" t="s">
        <v>232</v>
      </c>
      <c r="K220" s="240" t="s">
        <v>334</v>
      </c>
      <c r="L220" s="2"/>
    </row>
    <row r="221" spans="1:12" ht="21">
      <c r="A221" s="2" t="s">
        <v>179</v>
      </c>
      <c r="B221" s="240" t="s">
        <v>136</v>
      </c>
      <c r="C221" s="241" t="s">
        <v>24</v>
      </c>
      <c r="D221" s="242" t="s">
        <v>436</v>
      </c>
      <c r="E221" s="243" t="s">
        <v>16</v>
      </c>
      <c r="F221" s="243" t="s">
        <v>17</v>
      </c>
      <c r="G221" s="240" t="s">
        <v>303</v>
      </c>
      <c r="H221" s="240" t="s">
        <v>437</v>
      </c>
      <c r="I221" s="244" t="s">
        <v>38</v>
      </c>
      <c r="J221" s="244" t="s">
        <v>236</v>
      </c>
      <c r="K221" s="240" t="s">
        <v>308</v>
      </c>
      <c r="L221" s="2"/>
    </row>
    <row r="222" spans="1:12" ht="21">
      <c r="A222" s="2" t="s">
        <v>179</v>
      </c>
      <c r="B222" s="240" t="s">
        <v>136</v>
      </c>
      <c r="C222" s="241" t="s">
        <v>219</v>
      </c>
      <c r="D222" s="242" t="s">
        <v>438</v>
      </c>
      <c r="E222" s="243" t="s">
        <v>439</v>
      </c>
      <c r="F222" s="243" t="s">
        <v>17</v>
      </c>
      <c r="G222" s="240" t="s">
        <v>189</v>
      </c>
      <c r="H222" s="240" t="s">
        <v>440</v>
      </c>
      <c r="I222" s="244" t="s">
        <v>38</v>
      </c>
      <c r="J222" s="244" t="s">
        <v>236</v>
      </c>
      <c r="K222" s="240" t="s">
        <v>334</v>
      </c>
      <c r="L222" s="2"/>
    </row>
    <row r="223" spans="1:12" ht="21">
      <c r="A223" s="2" t="s">
        <v>179</v>
      </c>
      <c r="B223" s="240" t="s">
        <v>136</v>
      </c>
      <c r="C223" s="241" t="s">
        <v>24</v>
      </c>
      <c r="D223" s="242" t="s">
        <v>436</v>
      </c>
      <c r="E223" s="243" t="s">
        <v>21</v>
      </c>
      <c r="F223" s="243" t="s">
        <v>17</v>
      </c>
      <c r="G223" s="240" t="s">
        <v>303</v>
      </c>
      <c r="H223" s="240" t="s">
        <v>441</v>
      </c>
      <c r="I223" s="244" t="s">
        <v>38</v>
      </c>
      <c r="J223" s="244" t="s">
        <v>240</v>
      </c>
      <c r="K223" s="240" t="s">
        <v>305</v>
      </c>
      <c r="L223" s="2"/>
    </row>
    <row r="224" spans="1:12" ht="21">
      <c r="A224" s="2" t="s">
        <v>179</v>
      </c>
      <c r="B224" s="240" t="s">
        <v>136</v>
      </c>
      <c r="C224" s="241" t="s">
        <v>219</v>
      </c>
      <c r="D224" s="242" t="s">
        <v>438</v>
      </c>
      <c r="E224" s="243" t="s">
        <v>439</v>
      </c>
      <c r="F224" s="243" t="s">
        <v>17</v>
      </c>
      <c r="G224" s="240" t="s">
        <v>189</v>
      </c>
      <c r="H224" s="240" t="s">
        <v>440</v>
      </c>
      <c r="I224" s="244" t="s">
        <v>38</v>
      </c>
      <c r="J224" s="244" t="s">
        <v>240</v>
      </c>
      <c r="K224" s="240" t="s">
        <v>442</v>
      </c>
      <c r="L224" s="2"/>
    </row>
    <row r="225" spans="1:12" ht="21">
      <c r="A225" s="2" t="s">
        <v>179</v>
      </c>
      <c r="B225" s="240" t="s">
        <v>136</v>
      </c>
      <c r="C225" s="241" t="s">
        <v>24</v>
      </c>
      <c r="D225" s="242" t="s">
        <v>436</v>
      </c>
      <c r="E225" s="243" t="s">
        <v>21</v>
      </c>
      <c r="F225" s="243" t="s">
        <v>17</v>
      </c>
      <c r="G225" s="240" t="s">
        <v>303</v>
      </c>
      <c r="H225" s="240" t="s">
        <v>441</v>
      </c>
      <c r="I225" s="244" t="s">
        <v>38</v>
      </c>
      <c r="J225" s="244" t="s">
        <v>244</v>
      </c>
      <c r="K225" s="240" t="s">
        <v>308</v>
      </c>
      <c r="L225" s="2"/>
    </row>
    <row r="226" spans="1:12" ht="21">
      <c r="A226" s="2" t="s">
        <v>179</v>
      </c>
      <c r="B226" s="240" t="s">
        <v>136</v>
      </c>
      <c r="C226" s="241" t="s">
        <v>90</v>
      </c>
      <c r="D226" s="242" t="s">
        <v>443</v>
      </c>
      <c r="E226" s="243" t="s">
        <v>16</v>
      </c>
      <c r="F226" s="243" t="s">
        <v>17</v>
      </c>
      <c r="G226" s="240" t="s">
        <v>50</v>
      </c>
      <c r="H226" s="240" t="s">
        <v>444</v>
      </c>
      <c r="I226" s="244" t="s">
        <v>38</v>
      </c>
      <c r="J226" s="244" t="s">
        <v>244</v>
      </c>
      <c r="K226" s="240" t="s">
        <v>53</v>
      </c>
      <c r="L226" s="2"/>
    </row>
    <row r="227" spans="1:12" ht="21">
      <c r="A227" s="2" t="s">
        <v>179</v>
      </c>
      <c r="B227" s="240" t="s">
        <v>136</v>
      </c>
      <c r="C227" s="241" t="s">
        <v>24</v>
      </c>
      <c r="D227" s="242" t="s">
        <v>436</v>
      </c>
      <c r="E227" s="243" t="s">
        <v>17</v>
      </c>
      <c r="F227" s="243" t="s">
        <v>17</v>
      </c>
      <c r="G227" s="240" t="s">
        <v>63</v>
      </c>
      <c r="H227" s="240" t="s">
        <v>445</v>
      </c>
      <c r="I227" s="244" t="s">
        <v>38</v>
      </c>
      <c r="J227" s="244" t="s">
        <v>247</v>
      </c>
      <c r="K227" s="240" t="s">
        <v>243</v>
      </c>
      <c r="L227" s="2"/>
    </row>
    <row r="228" spans="1:12" ht="21">
      <c r="A228" s="2" t="s">
        <v>179</v>
      </c>
      <c r="B228" s="240" t="s">
        <v>136</v>
      </c>
      <c r="C228" s="241" t="s">
        <v>90</v>
      </c>
      <c r="D228" s="242" t="s">
        <v>443</v>
      </c>
      <c r="E228" s="243" t="s">
        <v>16</v>
      </c>
      <c r="F228" s="243" t="s">
        <v>17</v>
      </c>
      <c r="G228" s="240" t="s">
        <v>50</v>
      </c>
      <c r="H228" s="240" t="s">
        <v>444</v>
      </c>
      <c r="I228" s="244" t="s">
        <v>38</v>
      </c>
      <c r="J228" s="244" t="s">
        <v>247</v>
      </c>
      <c r="K228" s="240" t="s">
        <v>53</v>
      </c>
      <c r="L228" s="2"/>
    </row>
    <row r="229" spans="1:12" ht="21">
      <c r="A229" s="2" t="s">
        <v>179</v>
      </c>
      <c r="B229" s="240" t="s">
        <v>136</v>
      </c>
      <c r="C229" s="241" t="s">
        <v>24</v>
      </c>
      <c r="D229" s="242" t="s">
        <v>436</v>
      </c>
      <c r="E229" s="243" t="s">
        <v>17</v>
      </c>
      <c r="F229" s="243" t="s">
        <v>17</v>
      </c>
      <c r="G229" s="240" t="s">
        <v>63</v>
      </c>
      <c r="H229" s="240" t="s">
        <v>445</v>
      </c>
      <c r="I229" s="244" t="s">
        <v>38</v>
      </c>
      <c r="J229" s="244" t="s">
        <v>251</v>
      </c>
      <c r="K229" s="240" t="s">
        <v>245</v>
      </c>
      <c r="L229" s="2"/>
    </row>
    <row r="230" spans="1:12" ht="21">
      <c r="A230" s="2" t="s">
        <v>179</v>
      </c>
      <c r="B230" s="240" t="s">
        <v>136</v>
      </c>
      <c r="C230" s="241" t="s">
        <v>90</v>
      </c>
      <c r="D230" s="242" t="s">
        <v>443</v>
      </c>
      <c r="E230" s="243" t="s">
        <v>16</v>
      </c>
      <c r="F230" s="243" t="s">
        <v>17</v>
      </c>
      <c r="G230" s="240" t="s">
        <v>50</v>
      </c>
      <c r="H230" s="240" t="s">
        <v>444</v>
      </c>
      <c r="I230" s="244" t="s">
        <v>38</v>
      </c>
      <c r="J230" s="244" t="s">
        <v>251</v>
      </c>
      <c r="K230" s="240" t="s">
        <v>446</v>
      </c>
      <c r="L230" s="2"/>
    </row>
    <row r="231" spans="1:12" ht="21">
      <c r="A231" s="2" t="s">
        <v>179</v>
      </c>
      <c r="B231" s="240" t="s">
        <v>136</v>
      </c>
      <c r="C231" s="241" t="s">
        <v>90</v>
      </c>
      <c r="D231" s="242" t="s">
        <v>443</v>
      </c>
      <c r="E231" s="243" t="s">
        <v>21</v>
      </c>
      <c r="F231" s="243" t="s">
        <v>17</v>
      </c>
      <c r="G231" s="240" t="s">
        <v>303</v>
      </c>
      <c r="H231" s="240" t="s">
        <v>444</v>
      </c>
      <c r="I231" s="244" t="s">
        <v>38</v>
      </c>
      <c r="J231" s="244" t="s">
        <v>255</v>
      </c>
      <c r="K231" s="240" t="s">
        <v>305</v>
      </c>
      <c r="L231" s="2"/>
    </row>
    <row r="232" spans="1:12" ht="21">
      <c r="A232" s="2" t="s">
        <v>179</v>
      </c>
      <c r="B232" s="240" t="s">
        <v>136</v>
      </c>
      <c r="C232" s="241" t="s">
        <v>185</v>
      </c>
      <c r="D232" s="242" t="s">
        <v>447</v>
      </c>
      <c r="E232" s="243" t="s">
        <v>30</v>
      </c>
      <c r="F232" s="243" t="s">
        <v>21</v>
      </c>
      <c r="G232" s="240" t="s">
        <v>403</v>
      </c>
      <c r="H232" s="240" t="s">
        <v>448</v>
      </c>
      <c r="I232" s="244" t="s">
        <v>38</v>
      </c>
      <c r="J232" s="244" t="s">
        <v>255</v>
      </c>
      <c r="K232" s="240" t="s">
        <v>449</v>
      </c>
      <c r="L232" s="2"/>
    </row>
    <row r="233" spans="1:12" ht="21">
      <c r="A233" s="2" t="s">
        <v>179</v>
      </c>
      <c r="B233" s="240" t="s">
        <v>136</v>
      </c>
      <c r="C233" s="241" t="s">
        <v>90</v>
      </c>
      <c r="D233" s="242" t="s">
        <v>443</v>
      </c>
      <c r="E233" s="243" t="s">
        <v>21</v>
      </c>
      <c r="F233" s="243" t="s">
        <v>17</v>
      </c>
      <c r="G233" s="240" t="s">
        <v>303</v>
      </c>
      <c r="H233" s="240" t="s">
        <v>444</v>
      </c>
      <c r="I233" s="244" t="s">
        <v>38</v>
      </c>
      <c r="J233" s="244" t="s">
        <v>257</v>
      </c>
      <c r="K233" s="240" t="s">
        <v>308</v>
      </c>
      <c r="L233" s="2"/>
    </row>
    <row r="234" spans="1:12" ht="21">
      <c r="A234" s="2" t="s">
        <v>179</v>
      </c>
      <c r="B234" s="240" t="s">
        <v>136</v>
      </c>
      <c r="C234" s="241" t="s">
        <v>185</v>
      </c>
      <c r="D234" s="242" t="s">
        <v>447</v>
      </c>
      <c r="E234" s="243" t="s">
        <v>30</v>
      </c>
      <c r="F234" s="243" t="s">
        <v>21</v>
      </c>
      <c r="G234" s="240" t="s">
        <v>403</v>
      </c>
      <c r="H234" s="240" t="s">
        <v>448</v>
      </c>
      <c r="I234" s="244" t="s">
        <v>38</v>
      </c>
      <c r="J234" s="244" t="s">
        <v>257</v>
      </c>
      <c r="K234" s="240" t="s">
        <v>450</v>
      </c>
      <c r="L234" s="2"/>
    </row>
    <row r="235" spans="1:12" ht="21">
      <c r="A235" s="2" t="s">
        <v>179</v>
      </c>
      <c r="B235" s="240" t="s">
        <v>136</v>
      </c>
      <c r="C235" s="241" t="s">
        <v>204</v>
      </c>
      <c r="D235" s="242" t="s">
        <v>451</v>
      </c>
      <c r="E235" s="243" t="s">
        <v>439</v>
      </c>
      <c r="F235" s="243" t="s">
        <v>17</v>
      </c>
      <c r="G235" s="240" t="s">
        <v>74</v>
      </c>
      <c r="H235" s="240" t="s">
        <v>448</v>
      </c>
      <c r="I235" s="244" t="s">
        <v>38</v>
      </c>
      <c r="J235" s="244" t="s">
        <v>259</v>
      </c>
      <c r="K235" s="240" t="s">
        <v>235</v>
      </c>
      <c r="L235" s="2"/>
    </row>
    <row r="236" spans="1:12" ht="21">
      <c r="A236" s="2" t="s">
        <v>179</v>
      </c>
      <c r="B236" s="240" t="s">
        <v>136</v>
      </c>
      <c r="C236" s="241" t="s">
        <v>280</v>
      </c>
      <c r="D236" s="242" t="s">
        <v>452</v>
      </c>
      <c r="E236" s="243" t="s">
        <v>16</v>
      </c>
      <c r="F236" s="243" t="s">
        <v>17</v>
      </c>
      <c r="G236" s="240" t="s">
        <v>31</v>
      </c>
      <c r="H236" s="240" t="s">
        <v>453</v>
      </c>
      <c r="I236" s="244" t="s">
        <v>38</v>
      </c>
      <c r="J236" s="244" t="s">
        <v>259</v>
      </c>
      <c r="K236" s="240" t="s">
        <v>233</v>
      </c>
      <c r="L236" s="2"/>
    </row>
    <row r="237" spans="1:12" ht="21">
      <c r="A237" s="2" t="s">
        <v>179</v>
      </c>
      <c r="B237" s="240" t="s">
        <v>136</v>
      </c>
      <c r="C237" s="241" t="s">
        <v>204</v>
      </c>
      <c r="D237" s="242" t="s">
        <v>451</v>
      </c>
      <c r="E237" s="243" t="s">
        <v>439</v>
      </c>
      <c r="F237" s="243" t="s">
        <v>17</v>
      </c>
      <c r="G237" s="240" t="s">
        <v>74</v>
      </c>
      <c r="H237" s="240" t="s">
        <v>448</v>
      </c>
      <c r="I237" s="244" t="s">
        <v>38</v>
      </c>
      <c r="J237" s="244" t="s">
        <v>260</v>
      </c>
      <c r="K237" s="240" t="s">
        <v>238</v>
      </c>
      <c r="L237" s="2"/>
    </row>
    <row r="238" spans="1:12" ht="21">
      <c r="A238" s="2" t="s">
        <v>179</v>
      </c>
      <c r="B238" s="240" t="s">
        <v>136</v>
      </c>
      <c r="C238" s="241" t="s">
        <v>280</v>
      </c>
      <c r="D238" s="242" t="s">
        <v>452</v>
      </c>
      <c r="E238" s="243" t="s">
        <v>16</v>
      </c>
      <c r="F238" s="243" t="s">
        <v>17</v>
      </c>
      <c r="G238" s="240" t="s">
        <v>31</v>
      </c>
      <c r="H238" s="240" t="s">
        <v>453</v>
      </c>
      <c r="I238" s="244" t="s">
        <v>38</v>
      </c>
      <c r="J238" s="244" t="s">
        <v>260</v>
      </c>
      <c r="K238" s="240" t="s">
        <v>237</v>
      </c>
      <c r="L238" s="2"/>
    </row>
    <row r="239" spans="1:12" ht="21">
      <c r="A239" s="2" t="s">
        <v>179</v>
      </c>
      <c r="B239" s="240" t="s">
        <v>454</v>
      </c>
      <c r="C239" s="241" t="s">
        <v>287</v>
      </c>
      <c r="D239" s="242" t="s">
        <v>455</v>
      </c>
      <c r="E239" s="243" t="s">
        <v>17</v>
      </c>
      <c r="F239" s="243" t="s">
        <v>17</v>
      </c>
      <c r="G239" s="240" t="s">
        <v>90</v>
      </c>
      <c r="H239" s="240" t="s">
        <v>456</v>
      </c>
      <c r="I239" s="244" t="s">
        <v>38</v>
      </c>
      <c r="J239" s="244" t="s">
        <v>263</v>
      </c>
      <c r="K239" s="240" t="s">
        <v>91</v>
      </c>
      <c r="L239" s="2"/>
    </row>
    <row r="240" spans="1:12" ht="21">
      <c r="A240" s="2" t="s">
        <v>179</v>
      </c>
      <c r="B240" s="240" t="s">
        <v>136</v>
      </c>
      <c r="C240" s="241" t="s">
        <v>280</v>
      </c>
      <c r="D240" s="242" t="s">
        <v>452</v>
      </c>
      <c r="E240" s="243" t="s">
        <v>21</v>
      </c>
      <c r="F240" s="243" t="s">
        <v>17</v>
      </c>
      <c r="G240" s="240" t="s">
        <v>123</v>
      </c>
      <c r="H240" s="240" t="s">
        <v>453</v>
      </c>
      <c r="I240" s="244" t="s">
        <v>38</v>
      </c>
      <c r="J240" s="244" t="s">
        <v>263</v>
      </c>
      <c r="K240" s="240" t="s">
        <v>457</v>
      </c>
      <c r="L240" s="2"/>
    </row>
    <row r="241" spans="1:12" ht="21">
      <c r="A241" s="2" t="s">
        <v>179</v>
      </c>
      <c r="B241" s="240" t="s">
        <v>136</v>
      </c>
      <c r="C241" s="241" t="s">
        <v>280</v>
      </c>
      <c r="D241" s="242" t="s">
        <v>452</v>
      </c>
      <c r="E241" s="243" t="s">
        <v>21</v>
      </c>
      <c r="F241" s="243" t="s">
        <v>17</v>
      </c>
      <c r="G241" s="240" t="s">
        <v>123</v>
      </c>
      <c r="H241" s="240" t="s">
        <v>453</v>
      </c>
      <c r="I241" s="244" t="s">
        <v>38</v>
      </c>
      <c r="J241" s="244" t="s">
        <v>268</v>
      </c>
      <c r="K241" s="240" t="s">
        <v>458</v>
      </c>
      <c r="L241" s="2"/>
    </row>
    <row r="242" spans="1:12" ht="21">
      <c r="A242" s="2" t="s">
        <v>179</v>
      </c>
      <c r="B242" s="240" t="s">
        <v>136</v>
      </c>
      <c r="C242" s="241"/>
      <c r="D242" s="242" t="s">
        <v>452</v>
      </c>
      <c r="E242" s="243"/>
      <c r="F242" s="243"/>
      <c r="G242" s="240"/>
      <c r="H242" s="240"/>
      <c r="I242" s="244" t="s">
        <v>38</v>
      </c>
      <c r="J242" s="244" t="s">
        <v>268</v>
      </c>
      <c r="K242" s="240"/>
      <c r="L242" s="2" t="s">
        <v>42</v>
      </c>
    </row>
    <row r="243" spans="1:12" ht="21">
      <c r="A243" s="2" t="s">
        <v>179</v>
      </c>
      <c r="B243" s="240" t="s">
        <v>136</v>
      </c>
      <c r="C243" s="241" t="s">
        <v>17</v>
      </c>
      <c r="D243" s="242" t="s">
        <v>459</v>
      </c>
      <c r="E243" s="243" t="s">
        <v>210</v>
      </c>
      <c r="F243" s="243" t="s">
        <v>21</v>
      </c>
      <c r="G243" s="240" t="s">
        <v>460</v>
      </c>
      <c r="H243" s="240" t="s">
        <v>319</v>
      </c>
      <c r="I243" s="244" t="s">
        <v>65</v>
      </c>
      <c r="J243" s="244" t="s">
        <v>66</v>
      </c>
      <c r="K243" s="240" t="s">
        <v>461</v>
      </c>
      <c r="L243" s="130" t="s">
        <v>320</v>
      </c>
    </row>
    <row r="244" spans="1:12" ht="21">
      <c r="A244" s="2" t="s">
        <v>179</v>
      </c>
      <c r="B244" s="240" t="s">
        <v>136</v>
      </c>
      <c r="C244" s="241"/>
      <c r="D244" s="242" t="s">
        <v>459</v>
      </c>
      <c r="E244" s="243"/>
      <c r="F244" s="243"/>
      <c r="G244" s="240"/>
      <c r="H244" s="240"/>
      <c r="I244" s="244" t="s">
        <v>65</v>
      </c>
      <c r="J244" s="244" t="s">
        <v>66</v>
      </c>
      <c r="K244" s="240"/>
      <c r="L244" s="130"/>
    </row>
    <row r="245" spans="1:12" ht="21">
      <c r="A245" s="2" t="s">
        <v>179</v>
      </c>
      <c r="B245" s="240" t="s">
        <v>136</v>
      </c>
      <c r="C245" s="241" t="s">
        <v>17</v>
      </c>
      <c r="D245" s="242" t="s">
        <v>459</v>
      </c>
      <c r="E245" s="243" t="s">
        <v>210</v>
      </c>
      <c r="F245" s="243" t="s">
        <v>21</v>
      </c>
      <c r="G245" s="240" t="s">
        <v>460</v>
      </c>
      <c r="H245" s="240" t="s">
        <v>319</v>
      </c>
      <c r="I245" s="244" t="s">
        <v>65</v>
      </c>
      <c r="J245" s="244" t="s">
        <v>76</v>
      </c>
      <c r="K245" s="240" t="s">
        <v>462</v>
      </c>
      <c r="L245" s="130" t="s">
        <v>320</v>
      </c>
    </row>
    <row r="246" spans="1:12" ht="21">
      <c r="A246" s="2" t="s">
        <v>179</v>
      </c>
      <c r="B246" s="240" t="s">
        <v>136</v>
      </c>
      <c r="C246" s="241" t="s">
        <v>34</v>
      </c>
      <c r="D246" s="242" t="s">
        <v>463</v>
      </c>
      <c r="E246" s="243" t="s">
        <v>70</v>
      </c>
      <c r="F246" s="243" t="s">
        <v>14</v>
      </c>
      <c r="G246" s="240" t="s">
        <v>182</v>
      </c>
      <c r="H246" s="240" t="s">
        <v>464</v>
      </c>
      <c r="I246" s="244" t="s">
        <v>65</v>
      </c>
      <c r="J246" s="244" t="s">
        <v>76</v>
      </c>
      <c r="K246" s="240" t="s">
        <v>406</v>
      </c>
      <c r="L246" s="2"/>
    </row>
    <row r="247" spans="1:12" ht="21">
      <c r="A247" s="2" t="s">
        <v>179</v>
      </c>
      <c r="B247" s="240" t="s">
        <v>136</v>
      </c>
      <c r="C247" s="241" t="s">
        <v>21</v>
      </c>
      <c r="D247" s="242" t="s">
        <v>465</v>
      </c>
      <c r="E247" s="243" t="s">
        <v>70</v>
      </c>
      <c r="F247" s="243" t="s">
        <v>21</v>
      </c>
      <c r="G247" s="240" t="s">
        <v>22</v>
      </c>
      <c r="H247" s="240" t="s">
        <v>466</v>
      </c>
      <c r="I247" s="244" t="s">
        <v>65</v>
      </c>
      <c r="J247" s="244" t="s">
        <v>87</v>
      </c>
      <c r="K247" s="240" t="s">
        <v>169</v>
      </c>
      <c r="L247" s="2"/>
    </row>
    <row r="248" spans="1:12" ht="21">
      <c r="A248" s="2" t="s">
        <v>179</v>
      </c>
      <c r="B248" s="240" t="s">
        <v>136</v>
      </c>
      <c r="C248" s="241" t="s">
        <v>138</v>
      </c>
      <c r="D248" s="242" t="s">
        <v>467</v>
      </c>
      <c r="E248" s="243" t="s">
        <v>16</v>
      </c>
      <c r="F248" s="243" t="s">
        <v>17</v>
      </c>
      <c r="G248" s="240" t="s">
        <v>191</v>
      </c>
      <c r="H248" s="240" t="s">
        <v>333</v>
      </c>
      <c r="I248" s="244" t="s">
        <v>65</v>
      </c>
      <c r="J248" s="244" t="s">
        <v>87</v>
      </c>
      <c r="K248" s="240" t="s">
        <v>468</v>
      </c>
      <c r="L248" s="2"/>
    </row>
    <row r="249" spans="1:12" ht="21">
      <c r="A249" s="2" t="s">
        <v>179</v>
      </c>
      <c r="B249" s="240" t="s">
        <v>136</v>
      </c>
      <c r="C249" s="241" t="s">
        <v>193</v>
      </c>
      <c r="D249" s="242" t="s">
        <v>469</v>
      </c>
      <c r="E249" s="243" t="s">
        <v>16</v>
      </c>
      <c r="F249" s="243" t="s">
        <v>21</v>
      </c>
      <c r="G249" s="240" t="s">
        <v>111</v>
      </c>
      <c r="H249" s="240" t="s">
        <v>266</v>
      </c>
      <c r="I249" s="244" t="s">
        <v>65</v>
      </c>
      <c r="J249" s="244" t="s">
        <v>92</v>
      </c>
      <c r="K249" s="240" t="s">
        <v>114</v>
      </c>
      <c r="L249" s="2"/>
    </row>
    <row r="250" spans="1:12" ht="21">
      <c r="A250" s="2" t="s">
        <v>179</v>
      </c>
      <c r="B250" s="240" t="s">
        <v>136</v>
      </c>
      <c r="C250" s="241" t="s">
        <v>138</v>
      </c>
      <c r="D250" s="242" t="s">
        <v>467</v>
      </c>
      <c r="E250" s="243" t="s">
        <v>16</v>
      </c>
      <c r="F250" s="243" t="s">
        <v>17</v>
      </c>
      <c r="G250" s="240" t="s">
        <v>191</v>
      </c>
      <c r="H250" s="240" t="s">
        <v>333</v>
      </c>
      <c r="I250" s="244" t="s">
        <v>65</v>
      </c>
      <c r="J250" s="244" t="s">
        <v>92</v>
      </c>
      <c r="K250" s="240" t="s">
        <v>470</v>
      </c>
      <c r="L250" s="2"/>
    </row>
    <row r="251" spans="1:12" ht="21">
      <c r="A251" s="2" t="s">
        <v>179</v>
      </c>
      <c r="B251" s="240" t="s">
        <v>136</v>
      </c>
      <c r="C251" s="241" t="s">
        <v>17</v>
      </c>
      <c r="D251" s="242" t="s">
        <v>459</v>
      </c>
      <c r="E251" s="243" t="s">
        <v>193</v>
      </c>
      <c r="F251" s="243" t="s">
        <v>21</v>
      </c>
      <c r="G251" s="240" t="s">
        <v>18</v>
      </c>
      <c r="H251" s="240" t="s">
        <v>471</v>
      </c>
      <c r="I251" s="244" t="s">
        <v>65</v>
      </c>
      <c r="J251" s="244" t="s">
        <v>346</v>
      </c>
      <c r="K251" s="240" t="s">
        <v>109</v>
      </c>
      <c r="L251" s="2"/>
    </row>
    <row r="252" spans="1:12" ht="21">
      <c r="A252" s="2" t="s">
        <v>179</v>
      </c>
      <c r="B252" s="240" t="s">
        <v>136</v>
      </c>
      <c r="C252" s="241" t="s">
        <v>239</v>
      </c>
      <c r="D252" s="242" t="s">
        <v>472</v>
      </c>
      <c r="E252" s="243" t="s">
        <v>473</v>
      </c>
      <c r="F252" s="243" t="s">
        <v>17</v>
      </c>
      <c r="G252" s="240" t="s">
        <v>123</v>
      </c>
      <c r="H252" s="240" t="s">
        <v>474</v>
      </c>
      <c r="I252" s="244" t="s">
        <v>65</v>
      </c>
      <c r="J252" s="244" t="s">
        <v>346</v>
      </c>
      <c r="K252" s="240" t="s">
        <v>72</v>
      </c>
      <c r="L252" s="2"/>
    </row>
    <row r="253" spans="1:12" ht="21">
      <c r="A253" s="2" t="s">
        <v>179</v>
      </c>
      <c r="B253" s="240" t="s">
        <v>136</v>
      </c>
      <c r="C253" s="241" t="s">
        <v>81</v>
      </c>
      <c r="D253" s="242" t="s">
        <v>475</v>
      </c>
      <c r="E253" s="243" t="s">
        <v>16</v>
      </c>
      <c r="F253" s="243" t="s">
        <v>16</v>
      </c>
      <c r="G253" s="240" t="s">
        <v>253</v>
      </c>
      <c r="H253" s="240" t="s">
        <v>476</v>
      </c>
      <c r="I253" s="244" t="s">
        <v>65</v>
      </c>
      <c r="J253" s="244" t="s">
        <v>349</v>
      </c>
      <c r="K253" s="240" t="s">
        <v>477</v>
      </c>
      <c r="L253" s="2"/>
    </row>
    <row r="254" spans="1:12" ht="21">
      <c r="A254" s="2" t="s">
        <v>179</v>
      </c>
      <c r="B254" s="240" t="s">
        <v>136</v>
      </c>
      <c r="C254" s="241" t="s">
        <v>199</v>
      </c>
      <c r="D254" s="242" t="s">
        <v>478</v>
      </c>
      <c r="E254" s="243" t="s">
        <v>34</v>
      </c>
      <c r="F254" s="243" t="s">
        <v>17</v>
      </c>
      <c r="G254" s="240" t="s">
        <v>151</v>
      </c>
      <c r="H254" s="240" t="s">
        <v>479</v>
      </c>
      <c r="I254" s="244" t="s">
        <v>65</v>
      </c>
      <c r="J254" s="244" t="s">
        <v>349</v>
      </c>
      <c r="K254" s="240" t="s">
        <v>480</v>
      </c>
      <c r="L254" s="2"/>
    </row>
    <row r="255" spans="1:12" ht="21">
      <c r="A255" s="2" t="s">
        <v>179</v>
      </c>
      <c r="B255" s="240" t="s">
        <v>136</v>
      </c>
      <c r="C255" s="241" t="s">
        <v>81</v>
      </c>
      <c r="D255" s="242" t="s">
        <v>475</v>
      </c>
      <c r="E255" s="243" t="s">
        <v>16</v>
      </c>
      <c r="F255" s="243" t="s">
        <v>16</v>
      </c>
      <c r="G255" s="240" t="s">
        <v>253</v>
      </c>
      <c r="H255" s="240" t="s">
        <v>476</v>
      </c>
      <c r="I255" s="244" t="s">
        <v>65</v>
      </c>
      <c r="J255" s="244" t="s">
        <v>354</v>
      </c>
      <c r="K255" s="240" t="s">
        <v>481</v>
      </c>
      <c r="L255" s="2"/>
    </row>
    <row r="256" spans="1:12" ht="21">
      <c r="A256" s="2" t="s">
        <v>179</v>
      </c>
      <c r="B256" s="240" t="s">
        <v>136</v>
      </c>
      <c r="C256" s="241" t="s">
        <v>199</v>
      </c>
      <c r="D256" s="242" t="s">
        <v>478</v>
      </c>
      <c r="E256" s="243" t="s">
        <v>34</v>
      </c>
      <c r="F256" s="243" t="s">
        <v>17</v>
      </c>
      <c r="G256" s="240" t="s">
        <v>151</v>
      </c>
      <c r="H256" s="240" t="s">
        <v>479</v>
      </c>
      <c r="I256" s="244" t="s">
        <v>65</v>
      </c>
      <c r="J256" s="244" t="s">
        <v>354</v>
      </c>
      <c r="K256" s="240" t="s">
        <v>482</v>
      </c>
      <c r="L256" s="2"/>
    </row>
    <row r="257" spans="1:12" ht="21">
      <c r="A257" s="2" t="s">
        <v>179</v>
      </c>
      <c r="B257" s="240" t="s">
        <v>136</v>
      </c>
      <c r="C257" s="241" t="s">
        <v>138</v>
      </c>
      <c r="D257" s="242" t="s">
        <v>467</v>
      </c>
      <c r="E257" s="243" t="s">
        <v>21</v>
      </c>
      <c r="F257" s="243" t="s">
        <v>17</v>
      </c>
      <c r="G257" s="240" t="s">
        <v>253</v>
      </c>
      <c r="H257" s="240" t="s">
        <v>333</v>
      </c>
      <c r="I257" s="244" t="s">
        <v>65</v>
      </c>
      <c r="J257" s="244" t="s">
        <v>358</v>
      </c>
      <c r="K257" s="240" t="s">
        <v>477</v>
      </c>
      <c r="L257" s="2"/>
    </row>
    <row r="258" spans="1:12" ht="21">
      <c r="A258" s="2" t="s">
        <v>179</v>
      </c>
      <c r="B258" s="240" t="s">
        <v>136</v>
      </c>
      <c r="C258" s="241" t="s">
        <v>175</v>
      </c>
      <c r="D258" s="242" t="s">
        <v>483</v>
      </c>
      <c r="E258" s="243" t="s">
        <v>16</v>
      </c>
      <c r="F258" s="243" t="s">
        <v>14</v>
      </c>
      <c r="G258" s="240" t="s">
        <v>21</v>
      </c>
      <c r="H258" s="240" t="s">
        <v>484</v>
      </c>
      <c r="I258" s="244" t="s">
        <v>65</v>
      </c>
      <c r="J258" s="244" t="s">
        <v>358</v>
      </c>
      <c r="K258" s="240" t="s">
        <v>145</v>
      </c>
      <c r="L258" s="2"/>
    </row>
    <row r="259" spans="1:12" ht="21">
      <c r="A259" s="2" t="s">
        <v>179</v>
      </c>
      <c r="B259" s="240" t="s">
        <v>136</v>
      </c>
      <c r="C259" s="241" t="s">
        <v>138</v>
      </c>
      <c r="D259" s="242" t="s">
        <v>467</v>
      </c>
      <c r="E259" s="243" t="s">
        <v>21</v>
      </c>
      <c r="F259" s="243" t="s">
        <v>17</v>
      </c>
      <c r="G259" s="240" t="s">
        <v>253</v>
      </c>
      <c r="H259" s="240" t="s">
        <v>333</v>
      </c>
      <c r="I259" s="244" t="s">
        <v>65</v>
      </c>
      <c r="J259" s="244" t="s">
        <v>362</v>
      </c>
      <c r="K259" s="240" t="s">
        <v>481</v>
      </c>
      <c r="L259" s="2"/>
    </row>
    <row r="260" spans="1:12" ht="21">
      <c r="A260" s="2" t="s">
        <v>179</v>
      </c>
      <c r="B260" s="240" t="s">
        <v>136</v>
      </c>
      <c r="C260" s="241" t="s">
        <v>355</v>
      </c>
      <c r="D260" s="242" t="s">
        <v>485</v>
      </c>
      <c r="E260" s="243" t="s">
        <v>123</v>
      </c>
      <c r="F260" s="243" t="s">
        <v>17</v>
      </c>
      <c r="G260" s="240" t="s">
        <v>78</v>
      </c>
      <c r="H260" s="240" t="s">
        <v>486</v>
      </c>
      <c r="I260" s="244" t="s">
        <v>65</v>
      </c>
      <c r="J260" s="244" t="s">
        <v>362</v>
      </c>
      <c r="K260" s="240" t="s">
        <v>487</v>
      </c>
      <c r="L260" s="2"/>
    </row>
    <row r="261" spans="1:12" ht="21">
      <c r="A261" s="2" t="s">
        <v>179</v>
      </c>
      <c r="B261" s="240" t="s">
        <v>136</v>
      </c>
      <c r="C261" s="241" t="s">
        <v>374</v>
      </c>
      <c r="D261" s="242" t="s">
        <v>488</v>
      </c>
      <c r="E261" s="243" t="s">
        <v>16</v>
      </c>
      <c r="F261" s="243" t="s">
        <v>17</v>
      </c>
      <c r="G261" s="240" t="s">
        <v>111</v>
      </c>
      <c r="H261" s="240" t="s">
        <v>489</v>
      </c>
      <c r="I261" s="244" t="s">
        <v>65</v>
      </c>
      <c r="J261" s="244" t="s">
        <v>367</v>
      </c>
      <c r="K261" s="240" t="s">
        <v>490</v>
      </c>
      <c r="L261" s="2"/>
    </row>
    <row r="262" spans="1:12" ht="21">
      <c r="A262" s="2" t="s">
        <v>179</v>
      </c>
      <c r="B262" s="240" t="s">
        <v>136</v>
      </c>
      <c r="C262" s="241" t="s">
        <v>111</v>
      </c>
      <c r="D262" s="242" t="s">
        <v>491</v>
      </c>
      <c r="E262" s="243" t="s">
        <v>16</v>
      </c>
      <c r="F262" s="243" t="s">
        <v>17</v>
      </c>
      <c r="G262" s="240" t="s">
        <v>147</v>
      </c>
      <c r="H262" s="240" t="s">
        <v>453</v>
      </c>
      <c r="I262" s="244" t="s">
        <v>65</v>
      </c>
      <c r="J262" s="244" t="s">
        <v>367</v>
      </c>
      <c r="K262" s="240" t="s">
        <v>492</v>
      </c>
      <c r="L262" s="2"/>
    </row>
    <row r="263" spans="1:12" ht="21">
      <c r="A263" s="2" t="s">
        <v>179</v>
      </c>
      <c r="B263" s="240" t="s">
        <v>136</v>
      </c>
      <c r="C263" s="241" t="s">
        <v>374</v>
      </c>
      <c r="D263" s="242" t="s">
        <v>488</v>
      </c>
      <c r="E263" s="243" t="s">
        <v>16</v>
      </c>
      <c r="F263" s="243" t="s">
        <v>17</v>
      </c>
      <c r="G263" s="240" t="s">
        <v>111</v>
      </c>
      <c r="H263" s="240" t="s">
        <v>489</v>
      </c>
      <c r="I263" s="244" t="s">
        <v>65</v>
      </c>
      <c r="J263" s="244" t="s">
        <v>371</v>
      </c>
      <c r="K263" s="240" t="s">
        <v>493</v>
      </c>
      <c r="L263" s="2"/>
    </row>
    <row r="264" spans="1:12" ht="21">
      <c r="A264" s="2" t="s">
        <v>179</v>
      </c>
      <c r="B264" s="240" t="s">
        <v>136</v>
      </c>
      <c r="C264" s="241" t="s">
        <v>18</v>
      </c>
      <c r="D264" s="242" t="s">
        <v>494</v>
      </c>
      <c r="E264" s="243" t="s">
        <v>16</v>
      </c>
      <c r="F264" s="243" t="s">
        <v>17</v>
      </c>
      <c r="G264" s="240" t="s">
        <v>280</v>
      </c>
      <c r="H264" s="240" t="s">
        <v>495</v>
      </c>
      <c r="I264" s="244" t="s">
        <v>65</v>
      </c>
      <c r="J264" s="244" t="s">
        <v>371</v>
      </c>
      <c r="K264" s="240" t="s">
        <v>281</v>
      </c>
      <c r="L264" s="2"/>
    </row>
    <row r="265" spans="1:12" ht="21">
      <c r="A265" s="2" t="s">
        <v>179</v>
      </c>
      <c r="B265" s="240" t="s">
        <v>136</v>
      </c>
      <c r="C265" s="241" t="s">
        <v>16</v>
      </c>
      <c r="D265" s="242" t="s">
        <v>249</v>
      </c>
      <c r="E265" s="243" t="s">
        <v>496</v>
      </c>
      <c r="F265" s="243" t="s">
        <v>21</v>
      </c>
      <c r="G265" s="240" t="s">
        <v>74</v>
      </c>
      <c r="H265" s="240" t="s">
        <v>82</v>
      </c>
      <c r="I265" s="244" t="s">
        <v>101</v>
      </c>
      <c r="J265" s="244" t="s">
        <v>102</v>
      </c>
      <c r="K265" s="240" t="s">
        <v>77</v>
      </c>
      <c r="L265" s="2"/>
    </row>
    <row r="266" spans="1:12" ht="21">
      <c r="A266" s="2" t="s">
        <v>179</v>
      </c>
      <c r="B266" s="240" t="s">
        <v>136</v>
      </c>
      <c r="C266" s="241"/>
      <c r="D266" s="242" t="s">
        <v>249</v>
      </c>
      <c r="E266" s="243"/>
      <c r="F266" s="243"/>
      <c r="G266" s="240"/>
      <c r="H266" s="240"/>
      <c r="I266" s="244" t="s">
        <v>101</v>
      </c>
      <c r="J266" s="244" t="s">
        <v>102</v>
      </c>
      <c r="K266" s="240"/>
      <c r="L266" s="2" t="s">
        <v>42</v>
      </c>
    </row>
    <row r="267" spans="1:12" ht="21">
      <c r="A267" s="2" t="s">
        <v>179</v>
      </c>
      <c r="B267" s="240" t="s">
        <v>136</v>
      </c>
      <c r="C267" s="241" t="s">
        <v>16</v>
      </c>
      <c r="D267" s="242" t="s">
        <v>249</v>
      </c>
      <c r="E267" s="243" t="s">
        <v>497</v>
      </c>
      <c r="F267" s="243" t="s">
        <v>21</v>
      </c>
      <c r="G267" s="240" t="s">
        <v>498</v>
      </c>
      <c r="H267" s="240" t="s">
        <v>82</v>
      </c>
      <c r="I267" s="244" t="s">
        <v>101</v>
      </c>
      <c r="J267" s="244" t="s">
        <v>106</v>
      </c>
      <c r="K267" s="240" t="s">
        <v>499</v>
      </c>
      <c r="L267" s="2"/>
    </row>
    <row r="268" spans="1:12" ht="21">
      <c r="A268" s="2" t="s">
        <v>179</v>
      </c>
      <c r="B268" s="240" t="s">
        <v>136</v>
      </c>
      <c r="C268" s="241" t="s">
        <v>401</v>
      </c>
      <c r="D268" s="242" t="s">
        <v>500</v>
      </c>
      <c r="E268" s="243" t="s">
        <v>501</v>
      </c>
      <c r="F268" s="243" t="s">
        <v>17</v>
      </c>
      <c r="G268" s="240" t="s">
        <v>502</v>
      </c>
      <c r="H268" s="240" t="s">
        <v>503</v>
      </c>
      <c r="I268" s="244" t="s">
        <v>101</v>
      </c>
      <c r="J268" s="244" t="s">
        <v>106</v>
      </c>
      <c r="K268" s="240" t="s">
        <v>504</v>
      </c>
      <c r="L268" s="2"/>
    </row>
    <row r="269" spans="1:12" ht="21">
      <c r="A269" s="2" t="s">
        <v>179</v>
      </c>
      <c r="B269" s="240" t="s">
        <v>136</v>
      </c>
      <c r="C269" s="241"/>
      <c r="D269" s="242" t="s">
        <v>500</v>
      </c>
      <c r="E269" s="243"/>
      <c r="F269" s="243"/>
      <c r="G269" s="240"/>
      <c r="H269" s="240"/>
      <c r="I269" s="244" t="s">
        <v>101</v>
      </c>
      <c r="J269" s="244" t="s">
        <v>106</v>
      </c>
      <c r="K269" s="240"/>
      <c r="L269" s="2" t="s">
        <v>42</v>
      </c>
    </row>
    <row r="270" spans="1:12" ht="21">
      <c r="A270" s="2" t="s">
        <v>179</v>
      </c>
      <c r="B270" s="240" t="s">
        <v>136</v>
      </c>
      <c r="C270" s="241" t="s">
        <v>16</v>
      </c>
      <c r="D270" s="242" t="s">
        <v>249</v>
      </c>
      <c r="E270" s="243" t="s">
        <v>497</v>
      </c>
      <c r="F270" s="243" t="s">
        <v>21</v>
      </c>
      <c r="G270" s="240" t="s">
        <v>498</v>
      </c>
      <c r="H270" s="240" t="s">
        <v>82</v>
      </c>
      <c r="I270" s="244" t="s">
        <v>101</v>
      </c>
      <c r="J270" s="244" t="s">
        <v>113</v>
      </c>
      <c r="K270" s="240" t="s">
        <v>505</v>
      </c>
      <c r="L270" s="2"/>
    </row>
    <row r="271" spans="1:12" ht="21">
      <c r="A271" s="2" t="s">
        <v>179</v>
      </c>
      <c r="B271" s="240" t="s">
        <v>136</v>
      </c>
      <c r="C271" s="241" t="s">
        <v>401</v>
      </c>
      <c r="D271" s="242" t="s">
        <v>500</v>
      </c>
      <c r="E271" s="243" t="s">
        <v>501</v>
      </c>
      <c r="F271" s="243" t="s">
        <v>17</v>
      </c>
      <c r="G271" s="240" t="s">
        <v>502</v>
      </c>
      <c r="H271" s="240" t="s">
        <v>503</v>
      </c>
      <c r="I271" s="244" t="s">
        <v>101</v>
      </c>
      <c r="J271" s="244" t="s">
        <v>113</v>
      </c>
      <c r="K271" s="240" t="s">
        <v>506</v>
      </c>
      <c r="L271" s="2"/>
    </row>
    <row r="272" spans="1:12" ht="21">
      <c r="A272" s="2" t="s">
        <v>179</v>
      </c>
      <c r="B272" s="240" t="s">
        <v>136</v>
      </c>
      <c r="C272" s="241" t="s">
        <v>68</v>
      </c>
      <c r="D272" s="242" t="s">
        <v>507</v>
      </c>
      <c r="E272" s="243" t="s">
        <v>279</v>
      </c>
      <c r="F272" s="243" t="s">
        <v>17</v>
      </c>
      <c r="G272" s="240" t="s">
        <v>191</v>
      </c>
      <c r="H272" s="240" t="s">
        <v>508</v>
      </c>
      <c r="I272" s="244" t="s">
        <v>101</v>
      </c>
      <c r="J272" s="244" t="s">
        <v>117</v>
      </c>
      <c r="K272" s="240" t="s">
        <v>509</v>
      </c>
      <c r="L272" s="2"/>
    </row>
    <row r="273" spans="1:12" ht="21">
      <c r="A273" s="2" t="s">
        <v>179</v>
      </c>
      <c r="B273" s="240" t="s">
        <v>136</v>
      </c>
      <c r="C273" s="241" t="s">
        <v>401</v>
      </c>
      <c r="D273" s="242" t="s">
        <v>500</v>
      </c>
      <c r="E273" s="243" t="s">
        <v>439</v>
      </c>
      <c r="F273" s="243" t="s">
        <v>17</v>
      </c>
      <c r="G273" s="240" t="s">
        <v>510</v>
      </c>
      <c r="H273" s="240" t="s">
        <v>503</v>
      </c>
      <c r="I273" s="244" t="s">
        <v>101</v>
      </c>
      <c r="J273" s="244" t="s">
        <v>117</v>
      </c>
      <c r="K273" s="240" t="s">
        <v>511</v>
      </c>
      <c r="L273" s="2"/>
    </row>
    <row r="274" spans="1:12" ht="21">
      <c r="A274" s="2" t="s">
        <v>179</v>
      </c>
      <c r="B274" s="240" t="s">
        <v>136</v>
      </c>
      <c r="C274" s="241"/>
      <c r="D274" s="242" t="s">
        <v>500</v>
      </c>
      <c r="E274" s="243"/>
      <c r="F274" s="243"/>
      <c r="G274" s="240"/>
      <c r="H274" s="240"/>
      <c r="I274" s="244" t="s">
        <v>101</v>
      </c>
      <c r="J274" s="244" t="s">
        <v>117</v>
      </c>
      <c r="K274" s="240"/>
      <c r="L274" s="2" t="s">
        <v>42</v>
      </c>
    </row>
    <row r="275" spans="1:12" ht="21">
      <c r="A275" s="2" t="s">
        <v>179</v>
      </c>
      <c r="B275" s="240" t="s">
        <v>136</v>
      </c>
      <c r="C275" s="241" t="s">
        <v>16</v>
      </c>
      <c r="D275" s="242" t="s">
        <v>249</v>
      </c>
      <c r="E275" s="243" t="s">
        <v>512</v>
      </c>
      <c r="F275" s="243" t="s">
        <v>21</v>
      </c>
      <c r="G275" s="240" t="s">
        <v>513</v>
      </c>
      <c r="H275" s="240" t="s">
        <v>514</v>
      </c>
      <c r="I275" s="244" t="s">
        <v>101</v>
      </c>
      <c r="J275" s="244" t="s">
        <v>121</v>
      </c>
      <c r="K275" s="240" t="s">
        <v>515</v>
      </c>
      <c r="L275" s="2"/>
    </row>
    <row r="276" spans="1:12" ht="21">
      <c r="A276" s="2" t="s">
        <v>179</v>
      </c>
      <c r="B276" s="240" t="s">
        <v>136</v>
      </c>
      <c r="C276" s="241" t="s">
        <v>401</v>
      </c>
      <c r="D276" s="242" t="s">
        <v>500</v>
      </c>
      <c r="E276" s="243" t="s">
        <v>439</v>
      </c>
      <c r="F276" s="243" t="s">
        <v>17</v>
      </c>
      <c r="G276" s="240" t="s">
        <v>510</v>
      </c>
      <c r="H276" s="240" t="s">
        <v>503</v>
      </c>
      <c r="I276" s="244" t="s">
        <v>101</v>
      </c>
      <c r="J276" s="244" t="s">
        <v>121</v>
      </c>
      <c r="K276" s="240" t="s">
        <v>516</v>
      </c>
      <c r="L276" s="2"/>
    </row>
    <row r="277" spans="1:12" ht="21">
      <c r="A277" s="2" t="s">
        <v>179</v>
      </c>
      <c r="B277" s="240" t="s">
        <v>136</v>
      </c>
      <c r="C277" s="241" t="s">
        <v>16</v>
      </c>
      <c r="D277" s="242" t="s">
        <v>249</v>
      </c>
      <c r="E277" s="243" t="s">
        <v>512</v>
      </c>
      <c r="F277" s="243" t="s">
        <v>21</v>
      </c>
      <c r="G277" s="240" t="s">
        <v>513</v>
      </c>
      <c r="H277" s="240" t="s">
        <v>514</v>
      </c>
      <c r="I277" s="244" t="s">
        <v>101</v>
      </c>
      <c r="J277" s="244" t="s">
        <v>124</v>
      </c>
      <c r="K277" s="240" t="s">
        <v>517</v>
      </c>
      <c r="L277" s="2"/>
    </row>
    <row r="278" spans="1:12" ht="21">
      <c r="A278" s="2" t="s">
        <v>179</v>
      </c>
      <c r="B278" s="240" t="s">
        <v>136</v>
      </c>
      <c r="C278" s="241" t="s">
        <v>78</v>
      </c>
      <c r="D278" s="242" t="s">
        <v>518</v>
      </c>
      <c r="E278" s="243" t="s">
        <v>16</v>
      </c>
      <c r="F278" s="243" t="s">
        <v>17</v>
      </c>
      <c r="G278" s="240" t="s">
        <v>18</v>
      </c>
      <c r="H278" s="240" t="s">
        <v>519</v>
      </c>
      <c r="I278" s="244" t="s">
        <v>101</v>
      </c>
      <c r="J278" s="244" t="s">
        <v>124</v>
      </c>
      <c r="K278" s="240" t="s">
        <v>109</v>
      </c>
      <c r="L278" s="2"/>
    </row>
    <row r="279" spans="1:12" ht="21">
      <c r="A279" s="2" t="s">
        <v>179</v>
      </c>
      <c r="B279" s="240" t="s">
        <v>136</v>
      </c>
      <c r="C279" s="241" t="s">
        <v>35</v>
      </c>
      <c r="D279" s="242" t="s">
        <v>520</v>
      </c>
      <c r="E279" s="243" t="s">
        <v>16</v>
      </c>
      <c r="F279" s="243" t="s">
        <v>14</v>
      </c>
      <c r="G279" s="240" t="s">
        <v>147</v>
      </c>
      <c r="H279" s="240" t="s">
        <v>521</v>
      </c>
      <c r="I279" s="244" t="s">
        <v>101</v>
      </c>
      <c r="J279" s="244" t="s">
        <v>128</v>
      </c>
      <c r="K279" s="240" t="s">
        <v>492</v>
      </c>
      <c r="L279" s="2"/>
    </row>
    <row r="280" spans="1:12" ht="21">
      <c r="A280" s="2" t="s">
        <v>179</v>
      </c>
      <c r="B280" s="240" t="s">
        <v>136</v>
      </c>
      <c r="C280" s="241" t="s">
        <v>37</v>
      </c>
      <c r="D280" s="242" t="s">
        <v>425</v>
      </c>
      <c r="E280" s="243" t="s">
        <v>17</v>
      </c>
      <c r="F280" s="243" t="s">
        <v>17</v>
      </c>
      <c r="G280" s="240" t="s">
        <v>22</v>
      </c>
      <c r="H280" s="240" t="s">
        <v>522</v>
      </c>
      <c r="I280" s="244" t="s">
        <v>101</v>
      </c>
      <c r="J280" s="244" t="s">
        <v>128</v>
      </c>
      <c r="K280" s="240" t="s">
        <v>169</v>
      </c>
      <c r="L280" s="2"/>
    </row>
    <row r="281" spans="1:12" ht="21">
      <c r="A281" s="2" t="s">
        <v>179</v>
      </c>
      <c r="B281" s="240" t="s">
        <v>136</v>
      </c>
      <c r="C281" s="241" t="s">
        <v>147</v>
      </c>
      <c r="D281" s="242" t="s">
        <v>523</v>
      </c>
      <c r="E281" s="243" t="s">
        <v>199</v>
      </c>
      <c r="F281" s="243" t="s">
        <v>17</v>
      </c>
      <c r="G281" s="240" t="s">
        <v>253</v>
      </c>
      <c r="H281" s="240" t="s">
        <v>524</v>
      </c>
      <c r="I281" s="244" t="s">
        <v>101</v>
      </c>
      <c r="J281" s="244" t="s">
        <v>132</v>
      </c>
      <c r="K281" s="240" t="s">
        <v>525</v>
      </c>
      <c r="L281" s="2"/>
    </row>
    <row r="282" spans="1:12" ht="21">
      <c r="A282" s="2" t="s">
        <v>179</v>
      </c>
      <c r="B282" s="240" t="s">
        <v>136</v>
      </c>
      <c r="C282" s="241" t="s">
        <v>279</v>
      </c>
      <c r="D282" s="242" t="s">
        <v>526</v>
      </c>
      <c r="E282" s="243" t="s">
        <v>527</v>
      </c>
      <c r="F282" s="243" t="s">
        <v>17</v>
      </c>
      <c r="G282" s="240" t="s">
        <v>99</v>
      </c>
      <c r="H282" s="240" t="s">
        <v>159</v>
      </c>
      <c r="I282" s="244" t="s">
        <v>101</v>
      </c>
      <c r="J282" s="244" t="s">
        <v>132</v>
      </c>
      <c r="K282" s="240" t="s">
        <v>118</v>
      </c>
      <c r="L282" s="2"/>
    </row>
    <row r="283" spans="1:12" ht="21">
      <c r="A283" s="2" t="s">
        <v>179</v>
      </c>
      <c r="B283" s="240" t="s">
        <v>136</v>
      </c>
      <c r="C283" s="241"/>
      <c r="D283" s="242" t="s">
        <v>526</v>
      </c>
      <c r="E283" s="243"/>
      <c r="F283" s="243"/>
      <c r="G283" s="240"/>
      <c r="H283" s="240"/>
      <c r="I283" s="244" t="s">
        <v>101</v>
      </c>
      <c r="J283" s="244" t="s">
        <v>132</v>
      </c>
      <c r="K283" s="240"/>
      <c r="L283" s="2" t="s">
        <v>42</v>
      </c>
    </row>
    <row r="284" spans="1:12" ht="21">
      <c r="A284" s="2" t="s">
        <v>179</v>
      </c>
      <c r="B284" s="240" t="s">
        <v>136</v>
      </c>
      <c r="C284" s="241" t="s">
        <v>47</v>
      </c>
      <c r="D284" s="242" t="s">
        <v>528</v>
      </c>
      <c r="E284" s="243" t="s">
        <v>99</v>
      </c>
      <c r="F284" s="243" t="s">
        <v>21</v>
      </c>
      <c r="G284" s="240" t="s">
        <v>191</v>
      </c>
      <c r="H284" s="240" t="s">
        <v>519</v>
      </c>
      <c r="I284" s="244" t="s">
        <v>101</v>
      </c>
      <c r="J284" s="244" t="s">
        <v>134</v>
      </c>
      <c r="K284" s="240" t="s">
        <v>509</v>
      </c>
      <c r="L284" s="2"/>
    </row>
    <row r="285" spans="1:12" ht="21">
      <c r="A285" s="2" t="s">
        <v>179</v>
      </c>
      <c r="B285" s="240" t="s">
        <v>136</v>
      </c>
      <c r="C285" s="241" t="s">
        <v>94</v>
      </c>
      <c r="D285" s="242" t="s">
        <v>529</v>
      </c>
      <c r="E285" s="243" t="s">
        <v>204</v>
      </c>
      <c r="F285" s="243" t="s">
        <v>21</v>
      </c>
      <c r="G285" s="240" t="s">
        <v>403</v>
      </c>
      <c r="H285" s="240" t="s">
        <v>530</v>
      </c>
      <c r="I285" s="244" t="s">
        <v>101</v>
      </c>
      <c r="J285" s="244" t="s">
        <v>134</v>
      </c>
      <c r="K285" s="240" t="s">
        <v>416</v>
      </c>
      <c r="L285" s="2"/>
    </row>
    <row r="286" spans="1:12" ht="21">
      <c r="A286" s="2" t="s">
        <v>179</v>
      </c>
      <c r="B286" s="240" t="s">
        <v>136</v>
      </c>
      <c r="C286" s="241"/>
      <c r="D286" s="242" t="s">
        <v>529</v>
      </c>
      <c r="E286" s="243"/>
      <c r="F286" s="243"/>
      <c r="G286" s="240"/>
      <c r="H286" s="240"/>
      <c r="I286" s="244" t="s">
        <v>101</v>
      </c>
      <c r="J286" s="244" t="s">
        <v>134</v>
      </c>
      <c r="K286" s="240"/>
      <c r="L286" s="2" t="s">
        <v>42</v>
      </c>
    </row>
    <row r="287" spans="1:12" ht="21">
      <c r="A287" s="2" t="s">
        <v>179</v>
      </c>
      <c r="B287" s="240" t="s">
        <v>136</v>
      </c>
      <c r="C287" s="241" t="s">
        <v>94</v>
      </c>
      <c r="D287" s="242" t="s">
        <v>529</v>
      </c>
      <c r="E287" s="243" t="s">
        <v>219</v>
      </c>
      <c r="F287" s="243" t="s">
        <v>21</v>
      </c>
      <c r="G287" s="240" t="s">
        <v>220</v>
      </c>
      <c r="H287" s="240" t="s">
        <v>530</v>
      </c>
      <c r="I287" s="244" t="s">
        <v>101</v>
      </c>
      <c r="J287" s="244" t="s">
        <v>176</v>
      </c>
      <c r="K287" s="240" t="s">
        <v>342</v>
      </c>
      <c r="L287" s="2"/>
    </row>
    <row r="288" spans="1:12" ht="21.6" thickBot="1">
      <c r="A288" s="8" t="s">
        <v>179</v>
      </c>
      <c r="B288" s="245" t="s">
        <v>136</v>
      </c>
      <c r="C288" s="246" t="s">
        <v>154</v>
      </c>
      <c r="D288" s="245" t="s">
        <v>531</v>
      </c>
      <c r="E288" s="246" t="s">
        <v>21</v>
      </c>
      <c r="F288" s="246" t="s">
        <v>17</v>
      </c>
      <c r="G288" s="245" t="s">
        <v>151</v>
      </c>
      <c r="H288" s="245" t="s">
        <v>333</v>
      </c>
      <c r="I288" s="247" t="s">
        <v>101</v>
      </c>
      <c r="J288" s="247" t="s">
        <v>176</v>
      </c>
      <c r="K288" s="245" t="s">
        <v>152</v>
      </c>
      <c r="L288" s="8"/>
    </row>
    <row r="289" spans="1:12" ht="21">
      <c r="A289" s="2" t="s">
        <v>532</v>
      </c>
      <c r="B289" s="5" t="s">
        <v>13</v>
      </c>
      <c r="C289" s="131" t="s">
        <v>24</v>
      </c>
      <c r="D289" s="132" t="s">
        <v>533</v>
      </c>
      <c r="E289" s="6" t="s">
        <v>22</v>
      </c>
      <c r="F289" s="6" t="s">
        <v>21</v>
      </c>
      <c r="G289" s="5" t="s">
        <v>17</v>
      </c>
      <c r="H289" s="5" t="s">
        <v>534</v>
      </c>
      <c r="I289" s="7" t="s">
        <v>20</v>
      </c>
      <c r="J289" s="7" t="s">
        <v>20</v>
      </c>
      <c r="K289" s="5" t="s">
        <v>20</v>
      </c>
      <c r="L289" s="2"/>
    </row>
    <row r="290" spans="1:12" ht="21">
      <c r="A290" s="2" t="s">
        <v>532</v>
      </c>
      <c r="B290" s="240" t="s">
        <v>13</v>
      </c>
      <c r="C290" s="241" t="s">
        <v>24</v>
      </c>
      <c r="D290" s="242" t="s">
        <v>533</v>
      </c>
      <c r="E290" s="243" t="s">
        <v>182</v>
      </c>
      <c r="F290" s="243" t="s">
        <v>21</v>
      </c>
      <c r="G290" s="240" t="s">
        <v>16</v>
      </c>
      <c r="H290" s="240" t="s">
        <v>534</v>
      </c>
      <c r="I290" s="244" t="s">
        <v>20</v>
      </c>
      <c r="J290" s="244" t="s">
        <v>20</v>
      </c>
      <c r="K290" s="240" t="s">
        <v>20</v>
      </c>
      <c r="L290" s="2"/>
    </row>
    <row r="291" spans="1:12" ht="21">
      <c r="A291" s="2" t="s">
        <v>532</v>
      </c>
      <c r="B291" s="240" t="s">
        <v>13</v>
      </c>
      <c r="C291" s="241" t="s">
        <v>78</v>
      </c>
      <c r="D291" s="242" t="s">
        <v>535</v>
      </c>
      <c r="E291" s="243" t="s">
        <v>16</v>
      </c>
      <c r="F291" s="243" t="s">
        <v>14</v>
      </c>
      <c r="G291" s="240" t="s">
        <v>193</v>
      </c>
      <c r="H291" s="240" t="s">
        <v>536</v>
      </c>
      <c r="I291" s="244" t="s">
        <v>20</v>
      </c>
      <c r="J291" s="244" t="s">
        <v>20</v>
      </c>
      <c r="K291" s="240" t="s">
        <v>20</v>
      </c>
      <c r="L291" s="2"/>
    </row>
    <row r="292" spans="1:12" ht="21">
      <c r="A292" s="2" t="s">
        <v>532</v>
      </c>
      <c r="B292" s="240" t="s">
        <v>13</v>
      </c>
      <c r="C292" s="241" t="s">
        <v>287</v>
      </c>
      <c r="D292" s="242" t="s">
        <v>537</v>
      </c>
      <c r="E292" s="243" t="s">
        <v>439</v>
      </c>
      <c r="F292" s="243" t="s">
        <v>21</v>
      </c>
      <c r="G292" s="240" t="s">
        <v>185</v>
      </c>
      <c r="H292" s="240" t="s">
        <v>333</v>
      </c>
      <c r="I292" s="244" t="s">
        <v>20</v>
      </c>
      <c r="J292" s="244" t="s">
        <v>20</v>
      </c>
      <c r="K292" s="240" t="s">
        <v>20</v>
      </c>
      <c r="L292" s="2"/>
    </row>
    <row r="293" spans="1:12" ht="21">
      <c r="A293" s="2" t="s">
        <v>532</v>
      </c>
      <c r="B293" s="240" t="s">
        <v>13</v>
      </c>
      <c r="C293" s="241" t="s">
        <v>18</v>
      </c>
      <c r="D293" s="242" t="s">
        <v>538</v>
      </c>
      <c r="E293" s="243" t="s">
        <v>62</v>
      </c>
      <c r="F293" s="243" t="s">
        <v>21</v>
      </c>
      <c r="G293" s="240" t="s">
        <v>193</v>
      </c>
      <c r="H293" s="240" t="s">
        <v>144</v>
      </c>
      <c r="I293" s="244" t="s">
        <v>20</v>
      </c>
      <c r="J293" s="244" t="s">
        <v>20</v>
      </c>
      <c r="K293" s="240" t="s">
        <v>20</v>
      </c>
      <c r="L293" s="2"/>
    </row>
    <row r="294" spans="1:12" ht="21">
      <c r="A294" s="2" t="s">
        <v>532</v>
      </c>
      <c r="B294" s="240" t="s">
        <v>13</v>
      </c>
      <c r="C294" s="241" t="s">
        <v>18</v>
      </c>
      <c r="D294" s="242" t="s">
        <v>538</v>
      </c>
      <c r="E294" s="243" t="s">
        <v>49</v>
      </c>
      <c r="F294" s="243" t="s">
        <v>21</v>
      </c>
      <c r="G294" s="240" t="s">
        <v>199</v>
      </c>
      <c r="H294" s="240" t="s">
        <v>144</v>
      </c>
      <c r="I294" s="244" t="s">
        <v>20</v>
      </c>
      <c r="J294" s="244" t="s">
        <v>20</v>
      </c>
      <c r="K294" s="240" t="s">
        <v>20</v>
      </c>
      <c r="L294" s="2"/>
    </row>
    <row r="295" spans="1:12" ht="21">
      <c r="A295" s="2" t="s">
        <v>532</v>
      </c>
      <c r="B295" s="240" t="s">
        <v>13</v>
      </c>
      <c r="C295" s="241" t="s">
        <v>138</v>
      </c>
      <c r="D295" s="242" t="s">
        <v>539</v>
      </c>
      <c r="E295" s="243" t="s">
        <v>16</v>
      </c>
      <c r="F295" s="243" t="s">
        <v>17</v>
      </c>
      <c r="G295" s="240" t="s">
        <v>34</v>
      </c>
      <c r="H295" s="240" t="s">
        <v>540</v>
      </c>
      <c r="I295" s="244" t="s">
        <v>20</v>
      </c>
      <c r="J295" s="244" t="s">
        <v>20</v>
      </c>
      <c r="K295" s="240" t="s">
        <v>20</v>
      </c>
      <c r="L295" s="2"/>
    </row>
    <row r="296" spans="1:12" ht="21">
      <c r="A296" s="2" t="s">
        <v>532</v>
      </c>
      <c r="B296" s="240" t="s">
        <v>13</v>
      </c>
      <c r="C296" s="241" t="s">
        <v>175</v>
      </c>
      <c r="D296" s="242" t="s">
        <v>541</v>
      </c>
      <c r="E296" s="243" t="s">
        <v>70</v>
      </c>
      <c r="F296" s="243" t="s">
        <v>14</v>
      </c>
      <c r="G296" s="240" t="s">
        <v>26</v>
      </c>
      <c r="H296" s="240" t="s">
        <v>542</v>
      </c>
      <c r="I296" s="244" t="s">
        <v>20</v>
      </c>
      <c r="J296" s="244" t="s">
        <v>20</v>
      </c>
      <c r="K296" s="240" t="s">
        <v>20</v>
      </c>
      <c r="L296" s="2"/>
    </row>
    <row r="297" spans="1:12" ht="21">
      <c r="A297" s="2" t="s">
        <v>532</v>
      </c>
      <c r="B297" s="240" t="s">
        <v>13</v>
      </c>
      <c r="C297" s="241" t="s">
        <v>28</v>
      </c>
      <c r="D297" s="242" t="s">
        <v>543</v>
      </c>
      <c r="E297" s="243" t="s">
        <v>16</v>
      </c>
      <c r="F297" s="243" t="s">
        <v>14</v>
      </c>
      <c r="G297" s="240" t="s">
        <v>28</v>
      </c>
      <c r="H297" s="240" t="s">
        <v>544</v>
      </c>
      <c r="I297" s="244" t="s">
        <v>38</v>
      </c>
      <c r="J297" s="244" t="s">
        <v>39</v>
      </c>
      <c r="K297" s="240" t="s">
        <v>545</v>
      </c>
      <c r="L297" s="2"/>
    </row>
    <row r="298" spans="1:12" ht="21">
      <c r="A298" s="2" t="s">
        <v>532</v>
      </c>
      <c r="B298" s="240" t="s">
        <v>13</v>
      </c>
      <c r="C298" s="241"/>
      <c r="D298" s="242" t="s">
        <v>543</v>
      </c>
      <c r="E298" s="243"/>
      <c r="F298" s="243"/>
      <c r="G298" s="240"/>
      <c r="H298" s="240"/>
      <c r="I298" s="244" t="s">
        <v>38</v>
      </c>
      <c r="J298" s="244" t="s">
        <v>39</v>
      </c>
      <c r="K298" s="240"/>
      <c r="L298" s="2" t="s">
        <v>42</v>
      </c>
    </row>
    <row r="299" spans="1:12" ht="21">
      <c r="A299" s="2" t="s">
        <v>532</v>
      </c>
      <c r="B299" s="240" t="s">
        <v>13</v>
      </c>
      <c r="C299" s="241" t="s">
        <v>239</v>
      </c>
      <c r="D299" s="242" t="s">
        <v>546</v>
      </c>
      <c r="E299" s="243" t="s">
        <v>16</v>
      </c>
      <c r="F299" s="243" t="s">
        <v>17</v>
      </c>
      <c r="G299" s="240" t="s">
        <v>246</v>
      </c>
      <c r="H299" s="240" t="s">
        <v>144</v>
      </c>
      <c r="I299" s="244" t="s">
        <v>38</v>
      </c>
      <c r="J299" s="244" t="s">
        <v>434</v>
      </c>
      <c r="K299" s="240" t="s">
        <v>547</v>
      </c>
      <c r="L299" s="2"/>
    </row>
    <row r="300" spans="1:12" ht="21">
      <c r="A300" s="2" t="s">
        <v>532</v>
      </c>
      <c r="B300" s="240" t="s">
        <v>13</v>
      </c>
      <c r="C300" s="241"/>
      <c r="D300" s="242" t="s">
        <v>546</v>
      </c>
      <c r="E300" s="243"/>
      <c r="F300" s="243"/>
      <c r="G300" s="240"/>
      <c r="H300" s="240"/>
      <c r="I300" s="244" t="s">
        <v>38</v>
      </c>
      <c r="J300" s="244" t="s">
        <v>434</v>
      </c>
      <c r="K300" s="240"/>
      <c r="L300" s="2" t="s">
        <v>42</v>
      </c>
    </row>
    <row r="301" spans="1:12" ht="21">
      <c r="A301" s="2" t="s">
        <v>532</v>
      </c>
      <c r="B301" s="240" t="s">
        <v>13</v>
      </c>
      <c r="C301" s="241" t="s">
        <v>18</v>
      </c>
      <c r="D301" s="242" t="s">
        <v>538</v>
      </c>
      <c r="E301" s="243" t="s">
        <v>16</v>
      </c>
      <c r="F301" s="243" t="s">
        <v>21</v>
      </c>
      <c r="G301" s="240" t="s">
        <v>193</v>
      </c>
      <c r="H301" s="240" t="s">
        <v>144</v>
      </c>
      <c r="I301" s="244" t="s">
        <v>38</v>
      </c>
      <c r="J301" s="244" t="s">
        <v>43</v>
      </c>
      <c r="K301" s="240" t="s">
        <v>548</v>
      </c>
      <c r="L301" s="2"/>
    </row>
    <row r="302" spans="1:12" ht="21">
      <c r="A302" s="2" t="s">
        <v>532</v>
      </c>
      <c r="B302" s="240" t="s">
        <v>13</v>
      </c>
      <c r="C302" s="241"/>
      <c r="D302" s="242" t="s">
        <v>538</v>
      </c>
      <c r="E302" s="243"/>
      <c r="F302" s="243"/>
      <c r="G302" s="240"/>
      <c r="H302" s="240"/>
      <c r="I302" s="244" t="s">
        <v>38</v>
      </c>
      <c r="J302" s="244" t="s">
        <v>43</v>
      </c>
      <c r="K302" s="240"/>
      <c r="L302" s="2" t="s">
        <v>42</v>
      </c>
    </row>
    <row r="303" spans="1:12" ht="21">
      <c r="A303" s="2" t="s">
        <v>532</v>
      </c>
      <c r="B303" s="240" t="s">
        <v>13</v>
      </c>
      <c r="C303" s="241" t="s">
        <v>18</v>
      </c>
      <c r="D303" s="242" t="s">
        <v>538</v>
      </c>
      <c r="E303" s="243" t="s">
        <v>21</v>
      </c>
      <c r="F303" s="243" t="s">
        <v>21</v>
      </c>
      <c r="G303" s="240" t="s">
        <v>199</v>
      </c>
      <c r="H303" s="240" t="s">
        <v>144</v>
      </c>
      <c r="I303" s="244" t="s">
        <v>38</v>
      </c>
      <c r="J303" s="244" t="s">
        <v>45</v>
      </c>
      <c r="K303" s="240" t="s">
        <v>549</v>
      </c>
      <c r="L303" s="2"/>
    </row>
    <row r="304" spans="1:12" ht="21">
      <c r="A304" s="2" t="s">
        <v>532</v>
      </c>
      <c r="B304" s="240" t="s">
        <v>13</v>
      </c>
      <c r="C304" s="241"/>
      <c r="D304" s="242" t="s">
        <v>538</v>
      </c>
      <c r="E304" s="243"/>
      <c r="F304" s="243"/>
      <c r="G304" s="240"/>
      <c r="H304" s="240"/>
      <c r="I304" s="244" t="s">
        <v>38</v>
      </c>
      <c r="J304" s="244" t="s">
        <v>45</v>
      </c>
      <c r="K304" s="240"/>
      <c r="L304" s="2" t="s">
        <v>42</v>
      </c>
    </row>
    <row r="305" spans="1:12" ht="21">
      <c r="A305" s="2" t="s">
        <v>550</v>
      </c>
      <c r="B305" s="240" t="s">
        <v>13</v>
      </c>
      <c r="C305" s="241" t="s">
        <v>16</v>
      </c>
      <c r="D305" s="242" t="s">
        <v>551</v>
      </c>
      <c r="E305" s="243" t="s">
        <v>37</v>
      </c>
      <c r="F305" s="243" t="s">
        <v>16</v>
      </c>
      <c r="G305" s="240" t="s">
        <v>299</v>
      </c>
      <c r="H305" s="240" t="s">
        <v>552</v>
      </c>
      <c r="I305" s="244" t="s">
        <v>38</v>
      </c>
      <c r="J305" s="244" t="s">
        <v>207</v>
      </c>
      <c r="K305" s="240" t="s">
        <v>302</v>
      </c>
      <c r="L305" s="2"/>
    </row>
    <row r="306" spans="1:12" ht="21">
      <c r="A306" s="2" t="s">
        <v>532</v>
      </c>
      <c r="B306" s="240" t="s">
        <v>13</v>
      </c>
      <c r="C306" s="241" t="s">
        <v>35</v>
      </c>
      <c r="D306" s="242" t="s">
        <v>553</v>
      </c>
      <c r="E306" s="243" t="s">
        <v>16</v>
      </c>
      <c r="F306" s="243" t="s">
        <v>21</v>
      </c>
      <c r="G306" s="240" t="s">
        <v>309</v>
      </c>
      <c r="H306" s="240" t="s">
        <v>554</v>
      </c>
      <c r="I306" s="244" t="s">
        <v>38</v>
      </c>
      <c r="J306" s="244" t="s">
        <v>207</v>
      </c>
      <c r="K306" s="240" t="s">
        <v>312</v>
      </c>
      <c r="L306" s="2"/>
    </row>
    <row r="307" spans="1:12" ht="21">
      <c r="A307" s="2" t="s">
        <v>550</v>
      </c>
      <c r="B307" s="240" t="s">
        <v>13</v>
      </c>
      <c r="C307" s="241" t="s">
        <v>16</v>
      </c>
      <c r="D307" s="242" t="s">
        <v>551</v>
      </c>
      <c r="E307" s="243" t="s">
        <v>37</v>
      </c>
      <c r="F307" s="243" t="s">
        <v>16</v>
      </c>
      <c r="G307" s="240" t="s">
        <v>299</v>
      </c>
      <c r="H307" s="240" t="s">
        <v>552</v>
      </c>
      <c r="I307" s="244" t="s">
        <v>38</v>
      </c>
      <c r="J307" s="244" t="s">
        <v>213</v>
      </c>
      <c r="K307" s="240" t="s">
        <v>307</v>
      </c>
      <c r="L307" s="2"/>
    </row>
    <row r="308" spans="1:12" ht="21">
      <c r="A308" s="2" t="s">
        <v>532</v>
      </c>
      <c r="B308" s="240" t="s">
        <v>13</v>
      </c>
      <c r="C308" s="241" t="s">
        <v>35</v>
      </c>
      <c r="D308" s="242" t="s">
        <v>553</v>
      </c>
      <c r="E308" s="243" t="s">
        <v>16</v>
      </c>
      <c r="F308" s="243" t="s">
        <v>21</v>
      </c>
      <c r="G308" s="240" t="s">
        <v>309</v>
      </c>
      <c r="H308" s="240" t="s">
        <v>554</v>
      </c>
      <c r="I308" s="244" t="s">
        <v>38</v>
      </c>
      <c r="J308" s="244" t="s">
        <v>213</v>
      </c>
      <c r="K308" s="240" t="s">
        <v>315</v>
      </c>
      <c r="L308" s="2"/>
    </row>
    <row r="309" spans="1:12" ht="21">
      <c r="A309" s="2" t="s">
        <v>550</v>
      </c>
      <c r="B309" s="240" t="s">
        <v>13</v>
      </c>
      <c r="C309" s="241" t="s">
        <v>16</v>
      </c>
      <c r="D309" s="242" t="s">
        <v>551</v>
      </c>
      <c r="E309" s="243" t="s">
        <v>94</v>
      </c>
      <c r="F309" s="243" t="s">
        <v>16</v>
      </c>
      <c r="G309" s="240" t="s">
        <v>413</v>
      </c>
      <c r="H309" s="240" t="s">
        <v>555</v>
      </c>
      <c r="I309" s="244" t="s">
        <v>38</v>
      </c>
      <c r="J309" s="244" t="s">
        <v>215</v>
      </c>
      <c r="K309" s="240" t="s">
        <v>556</v>
      </c>
      <c r="L309" s="2"/>
    </row>
    <row r="310" spans="1:12" ht="21">
      <c r="A310" s="2" t="s">
        <v>532</v>
      </c>
      <c r="B310" s="240" t="s">
        <v>13</v>
      </c>
      <c r="C310" s="241" t="s">
        <v>35</v>
      </c>
      <c r="D310" s="242" t="s">
        <v>553</v>
      </c>
      <c r="E310" s="243" t="s">
        <v>21</v>
      </c>
      <c r="F310" s="243" t="s">
        <v>21</v>
      </c>
      <c r="G310" s="240" t="s">
        <v>303</v>
      </c>
      <c r="H310" s="240" t="s">
        <v>313</v>
      </c>
      <c r="I310" s="244" t="s">
        <v>38</v>
      </c>
      <c r="J310" s="244" t="s">
        <v>215</v>
      </c>
      <c r="K310" s="240" t="s">
        <v>305</v>
      </c>
      <c r="L310" s="2"/>
    </row>
    <row r="311" spans="1:12" ht="21">
      <c r="A311" s="2" t="s">
        <v>532</v>
      </c>
      <c r="B311" s="240" t="s">
        <v>13</v>
      </c>
      <c r="C311" s="241" t="s">
        <v>16</v>
      </c>
      <c r="D311" s="242" t="s">
        <v>551</v>
      </c>
      <c r="E311" s="243" t="s">
        <v>94</v>
      </c>
      <c r="F311" s="243" t="s">
        <v>16</v>
      </c>
      <c r="G311" s="240" t="s">
        <v>413</v>
      </c>
      <c r="H311" s="240" t="s">
        <v>555</v>
      </c>
      <c r="I311" s="244" t="s">
        <v>38</v>
      </c>
      <c r="J311" s="244" t="s">
        <v>222</v>
      </c>
      <c r="K311" s="240" t="s">
        <v>556</v>
      </c>
      <c r="L311" s="2"/>
    </row>
    <row r="312" spans="1:12" ht="21">
      <c r="A312" s="2" t="s">
        <v>532</v>
      </c>
      <c r="B312" s="240" t="s">
        <v>13</v>
      </c>
      <c r="C312" s="241" t="s">
        <v>35</v>
      </c>
      <c r="D312" s="242" t="s">
        <v>553</v>
      </c>
      <c r="E312" s="243" t="s">
        <v>21</v>
      </c>
      <c r="F312" s="243" t="s">
        <v>21</v>
      </c>
      <c r="G312" s="240" t="s">
        <v>303</v>
      </c>
      <c r="H312" s="240" t="s">
        <v>313</v>
      </c>
      <c r="I312" s="244" t="s">
        <v>38</v>
      </c>
      <c r="J312" s="244" t="s">
        <v>222</v>
      </c>
      <c r="K312" s="240" t="s">
        <v>308</v>
      </c>
      <c r="L312" s="2"/>
    </row>
    <row r="313" spans="1:12" ht="21">
      <c r="A313" s="2" t="s">
        <v>532</v>
      </c>
      <c r="B313" s="240" t="s">
        <v>13</v>
      </c>
      <c r="C313" s="241" t="s">
        <v>16</v>
      </c>
      <c r="D313" s="242" t="s">
        <v>551</v>
      </c>
      <c r="E313" s="243" t="s">
        <v>401</v>
      </c>
      <c r="F313" s="243" t="s">
        <v>16</v>
      </c>
      <c r="G313" s="240" t="s">
        <v>182</v>
      </c>
      <c r="H313" s="240" t="s">
        <v>555</v>
      </c>
      <c r="I313" s="244" t="s">
        <v>38</v>
      </c>
      <c r="J313" s="244" t="s">
        <v>225</v>
      </c>
      <c r="K313" s="240" t="s">
        <v>557</v>
      </c>
      <c r="L313" s="2"/>
    </row>
    <row r="314" spans="1:12" ht="21">
      <c r="A314" s="2" t="s">
        <v>532</v>
      </c>
      <c r="B314" s="240" t="s">
        <v>13</v>
      </c>
      <c r="C314" s="241" t="s">
        <v>35</v>
      </c>
      <c r="D314" s="242" t="s">
        <v>553</v>
      </c>
      <c r="E314" s="243" t="s">
        <v>17</v>
      </c>
      <c r="F314" s="243" t="s">
        <v>21</v>
      </c>
      <c r="G314" s="240" t="s">
        <v>220</v>
      </c>
      <c r="H314" s="240" t="s">
        <v>558</v>
      </c>
      <c r="I314" s="244" t="s">
        <v>38</v>
      </c>
      <c r="J314" s="244" t="s">
        <v>225</v>
      </c>
      <c r="K314" s="240" t="s">
        <v>223</v>
      </c>
      <c r="L314" s="2"/>
    </row>
    <row r="315" spans="1:12" ht="21">
      <c r="A315" s="2" t="s">
        <v>532</v>
      </c>
      <c r="B315" s="240" t="s">
        <v>13</v>
      </c>
      <c r="C315" s="241" t="s">
        <v>16</v>
      </c>
      <c r="D315" s="242" t="s">
        <v>551</v>
      </c>
      <c r="E315" s="243" t="s">
        <v>401</v>
      </c>
      <c r="F315" s="243" t="s">
        <v>16</v>
      </c>
      <c r="G315" s="240" t="s">
        <v>182</v>
      </c>
      <c r="H315" s="240" t="s">
        <v>555</v>
      </c>
      <c r="I315" s="244" t="s">
        <v>38</v>
      </c>
      <c r="J315" s="244" t="s">
        <v>229</v>
      </c>
      <c r="K315" s="240" t="s">
        <v>559</v>
      </c>
      <c r="L315" s="2"/>
    </row>
    <row r="316" spans="1:12" ht="21">
      <c r="A316" s="2" t="s">
        <v>532</v>
      </c>
      <c r="B316" s="240" t="s">
        <v>13</v>
      </c>
      <c r="C316" s="241" t="s">
        <v>35</v>
      </c>
      <c r="D316" s="242" t="s">
        <v>553</v>
      </c>
      <c r="E316" s="243" t="s">
        <v>17</v>
      </c>
      <c r="F316" s="243" t="s">
        <v>21</v>
      </c>
      <c r="G316" s="240" t="s">
        <v>220</v>
      </c>
      <c r="H316" s="240" t="s">
        <v>558</v>
      </c>
      <c r="I316" s="244" t="s">
        <v>38</v>
      </c>
      <c r="J316" s="244" t="s">
        <v>229</v>
      </c>
      <c r="K316" s="240" t="s">
        <v>226</v>
      </c>
      <c r="L316" s="2"/>
    </row>
    <row r="317" spans="1:12" ht="21">
      <c r="A317" s="2" t="s">
        <v>532</v>
      </c>
      <c r="B317" s="240" t="s">
        <v>13</v>
      </c>
      <c r="C317" s="241" t="s">
        <v>16</v>
      </c>
      <c r="D317" s="242" t="s">
        <v>551</v>
      </c>
      <c r="E317" s="243" t="s">
        <v>185</v>
      </c>
      <c r="F317" s="243" t="s">
        <v>16</v>
      </c>
      <c r="G317" s="240" t="s">
        <v>403</v>
      </c>
      <c r="H317" s="240" t="s">
        <v>555</v>
      </c>
      <c r="I317" s="244" t="s">
        <v>38</v>
      </c>
      <c r="J317" s="244" t="s">
        <v>230</v>
      </c>
      <c r="K317" s="240" t="s">
        <v>449</v>
      </c>
      <c r="L317" s="2"/>
    </row>
    <row r="318" spans="1:12" ht="21">
      <c r="A318" s="2" t="s">
        <v>532</v>
      </c>
      <c r="B318" s="240" t="s">
        <v>13</v>
      </c>
      <c r="C318" s="241" t="s">
        <v>68</v>
      </c>
      <c r="D318" s="242" t="s">
        <v>560</v>
      </c>
      <c r="E318" s="243" t="s">
        <v>16</v>
      </c>
      <c r="F318" s="243" t="s">
        <v>21</v>
      </c>
      <c r="G318" s="240" t="s">
        <v>293</v>
      </c>
      <c r="H318" s="240" t="s">
        <v>561</v>
      </c>
      <c r="I318" s="244" t="s">
        <v>38</v>
      </c>
      <c r="J318" s="244" t="s">
        <v>230</v>
      </c>
      <c r="K318" s="240" t="s">
        <v>295</v>
      </c>
      <c r="L318" s="2"/>
    </row>
    <row r="319" spans="1:12" ht="21">
      <c r="A319" s="2" t="s">
        <v>532</v>
      </c>
      <c r="B319" s="240" t="s">
        <v>13</v>
      </c>
      <c r="C319" s="241" t="s">
        <v>16</v>
      </c>
      <c r="D319" s="242" t="s">
        <v>551</v>
      </c>
      <c r="E319" s="243" t="s">
        <v>185</v>
      </c>
      <c r="F319" s="243" t="s">
        <v>16</v>
      </c>
      <c r="G319" s="240" t="s">
        <v>403</v>
      </c>
      <c r="H319" s="240" t="s">
        <v>555</v>
      </c>
      <c r="I319" s="244" t="s">
        <v>38</v>
      </c>
      <c r="J319" s="244" t="s">
        <v>232</v>
      </c>
      <c r="K319" s="240" t="s">
        <v>450</v>
      </c>
      <c r="L319" s="2"/>
    </row>
    <row r="320" spans="1:12" ht="21">
      <c r="A320" s="2" t="s">
        <v>532</v>
      </c>
      <c r="B320" s="240" t="s">
        <v>13</v>
      </c>
      <c r="C320" s="241" t="s">
        <v>68</v>
      </c>
      <c r="D320" s="242" t="s">
        <v>560</v>
      </c>
      <c r="E320" s="243" t="s">
        <v>16</v>
      </c>
      <c r="F320" s="243" t="s">
        <v>21</v>
      </c>
      <c r="G320" s="240" t="s">
        <v>293</v>
      </c>
      <c r="H320" s="240" t="s">
        <v>561</v>
      </c>
      <c r="I320" s="244" t="s">
        <v>38</v>
      </c>
      <c r="J320" s="244" t="s">
        <v>232</v>
      </c>
      <c r="K320" s="240" t="s">
        <v>297</v>
      </c>
      <c r="L320" s="2"/>
    </row>
    <row r="321" spans="1:12" ht="21">
      <c r="A321" s="2" t="s">
        <v>532</v>
      </c>
      <c r="B321" s="240" t="s">
        <v>13</v>
      </c>
      <c r="C321" s="241" t="s">
        <v>16</v>
      </c>
      <c r="D321" s="242" t="s">
        <v>551</v>
      </c>
      <c r="E321" s="243" t="s">
        <v>204</v>
      </c>
      <c r="F321" s="243" t="s">
        <v>16</v>
      </c>
      <c r="G321" s="240" t="s">
        <v>253</v>
      </c>
      <c r="H321" s="240" t="s">
        <v>562</v>
      </c>
      <c r="I321" s="244" t="s">
        <v>38</v>
      </c>
      <c r="J321" s="244" t="s">
        <v>236</v>
      </c>
      <c r="K321" s="240" t="s">
        <v>256</v>
      </c>
      <c r="L321" s="2"/>
    </row>
    <row r="322" spans="1:12" ht="21">
      <c r="A322" s="2" t="s">
        <v>532</v>
      </c>
      <c r="B322" s="240" t="s">
        <v>13</v>
      </c>
      <c r="C322" s="241" t="s">
        <v>68</v>
      </c>
      <c r="D322" s="242" t="s">
        <v>560</v>
      </c>
      <c r="E322" s="243" t="s">
        <v>21</v>
      </c>
      <c r="F322" s="243" t="s">
        <v>21</v>
      </c>
      <c r="G322" s="240" t="s">
        <v>85</v>
      </c>
      <c r="H322" s="240" t="s">
        <v>563</v>
      </c>
      <c r="I322" s="244" t="s">
        <v>38</v>
      </c>
      <c r="J322" s="244" t="s">
        <v>236</v>
      </c>
      <c r="K322" s="240" t="s">
        <v>267</v>
      </c>
      <c r="L322" s="2"/>
    </row>
    <row r="323" spans="1:12" ht="21">
      <c r="A323" s="2" t="s">
        <v>532</v>
      </c>
      <c r="B323" s="240" t="s">
        <v>13</v>
      </c>
      <c r="C323" s="241" t="s">
        <v>16</v>
      </c>
      <c r="D323" s="242" t="s">
        <v>551</v>
      </c>
      <c r="E323" s="243" t="s">
        <v>204</v>
      </c>
      <c r="F323" s="243" t="s">
        <v>16</v>
      </c>
      <c r="G323" s="240" t="s">
        <v>253</v>
      </c>
      <c r="H323" s="240" t="s">
        <v>562</v>
      </c>
      <c r="I323" s="244" t="s">
        <v>38</v>
      </c>
      <c r="J323" s="244" t="s">
        <v>240</v>
      </c>
      <c r="K323" s="240" t="s">
        <v>258</v>
      </c>
      <c r="L323" s="2"/>
    </row>
    <row r="324" spans="1:12" ht="21">
      <c r="A324" s="2" t="s">
        <v>532</v>
      </c>
      <c r="B324" s="240" t="s">
        <v>13</v>
      </c>
      <c r="C324" s="241" t="s">
        <v>68</v>
      </c>
      <c r="D324" s="242" t="s">
        <v>560</v>
      </c>
      <c r="E324" s="243" t="s">
        <v>21</v>
      </c>
      <c r="F324" s="243" t="s">
        <v>21</v>
      </c>
      <c r="G324" s="240" t="s">
        <v>85</v>
      </c>
      <c r="H324" s="240" t="s">
        <v>563</v>
      </c>
      <c r="I324" s="244" t="s">
        <v>38</v>
      </c>
      <c r="J324" s="244" t="s">
        <v>240</v>
      </c>
      <c r="K324" s="240" t="s">
        <v>270</v>
      </c>
      <c r="L324" s="2"/>
    </row>
    <row r="325" spans="1:12" ht="21">
      <c r="A325" s="2" t="s">
        <v>532</v>
      </c>
      <c r="B325" s="240" t="s">
        <v>13</v>
      </c>
      <c r="C325" s="241" t="s">
        <v>16</v>
      </c>
      <c r="D325" s="242" t="s">
        <v>551</v>
      </c>
      <c r="E325" s="243" t="s">
        <v>219</v>
      </c>
      <c r="F325" s="243" t="s">
        <v>16</v>
      </c>
      <c r="G325" s="240" t="s">
        <v>175</v>
      </c>
      <c r="H325" s="240" t="s">
        <v>562</v>
      </c>
      <c r="I325" s="244" t="s">
        <v>38</v>
      </c>
      <c r="J325" s="244" t="s">
        <v>244</v>
      </c>
      <c r="K325" s="240" t="s">
        <v>218</v>
      </c>
      <c r="L325" s="2"/>
    </row>
    <row r="326" spans="1:12" ht="21">
      <c r="A326" s="2" t="s">
        <v>532</v>
      </c>
      <c r="B326" s="240" t="s">
        <v>13</v>
      </c>
      <c r="C326" s="241" t="s">
        <v>94</v>
      </c>
      <c r="D326" s="242" t="s">
        <v>564</v>
      </c>
      <c r="E326" s="243" t="s">
        <v>154</v>
      </c>
      <c r="F326" s="243" t="s">
        <v>16</v>
      </c>
      <c r="G326" s="240" t="s">
        <v>191</v>
      </c>
      <c r="H326" s="240" t="s">
        <v>565</v>
      </c>
      <c r="I326" s="244" t="s">
        <v>38</v>
      </c>
      <c r="J326" s="244" t="s">
        <v>244</v>
      </c>
      <c r="K326" s="240" t="s">
        <v>324</v>
      </c>
      <c r="L326" s="2"/>
    </row>
    <row r="327" spans="1:12" ht="21">
      <c r="A327" s="2" t="s">
        <v>532</v>
      </c>
      <c r="B327" s="240" t="s">
        <v>13</v>
      </c>
      <c r="C327" s="241" t="s">
        <v>16</v>
      </c>
      <c r="D327" s="242" t="s">
        <v>551</v>
      </c>
      <c r="E327" s="243" t="s">
        <v>219</v>
      </c>
      <c r="F327" s="243" t="s">
        <v>16</v>
      </c>
      <c r="G327" s="240" t="s">
        <v>175</v>
      </c>
      <c r="H327" s="240" t="s">
        <v>562</v>
      </c>
      <c r="I327" s="244" t="s">
        <v>38</v>
      </c>
      <c r="J327" s="244" t="s">
        <v>247</v>
      </c>
      <c r="K327" s="240" t="s">
        <v>224</v>
      </c>
      <c r="L327" s="2"/>
    </row>
    <row r="328" spans="1:12" ht="21">
      <c r="A328" s="2" t="s">
        <v>532</v>
      </c>
      <c r="B328" s="240" t="s">
        <v>13</v>
      </c>
      <c r="C328" s="241" t="s">
        <v>94</v>
      </c>
      <c r="D328" s="242" t="s">
        <v>564</v>
      </c>
      <c r="E328" s="243" t="s">
        <v>154</v>
      </c>
      <c r="F328" s="243" t="s">
        <v>16</v>
      </c>
      <c r="G328" s="240" t="s">
        <v>191</v>
      </c>
      <c r="H328" s="240" t="s">
        <v>565</v>
      </c>
      <c r="I328" s="244" t="s">
        <v>38</v>
      </c>
      <c r="J328" s="244" t="s">
        <v>247</v>
      </c>
      <c r="K328" s="240" t="s">
        <v>326</v>
      </c>
      <c r="L328" s="2"/>
    </row>
    <row r="329" spans="1:12" ht="21">
      <c r="A329" s="2" t="s">
        <v>532</v>
      </c>
      <c r="B329" s="240" t="s">
        <v>13</v>
      </c>
      <c r="C329" s="241" t="s">
        <v>16</v>
      </c>
      <c r="D329" s="242" t="s">
        <v>551</v>
      </c>
      <c r="E329" s="243" t="s">
        <v>280</v>
      </c>
      <c r="F329" s="243" t="s">
        <v>16</v>
      </c>
      <c r="G329" s="240" t="s">
        <v>261</v>
      </c>
      <c r="H329" s="240" t="s">
        <v>566</v>
      </c>
      <c r="I329" s="244" t="s">
        <v>38</v>
      </c>
      <c r="J329" s="244" t="s">
        <v>251</v>
      </c>
      <c r="K329" s="240" t="s">
        <v>264</v>
      </c>
      <c r="L329" s="2"/>
    </row>
    <row r="330" spans="1:12" ht="21">
      <c r="A330" s="2" t="s">
        <v>532</v>
      </c>
      <c r="B330" s="240" t="s">
        <v>13</v>
      </c>
      <c r="C330" s="241" t="s">
        <v>94</v>
      </c>
      <c r="D330" s="242" t="s">
        <v>564</v>
      </c>
      <c r="E330" s="243" t="s">
        <v>287</v>
      </c>
      <c r="F330" s="243" t="s">
        <v>16</v>
      </c>
      <c r="G330" s="240" t="s">
        <v>191</v>
      </c>
      <c r="H330" s="240" t="s">
        <v>565</v>
      </c>
      <c r="I330" s="244" t="s">
        <v>38</v>
      </c>
      <c r="J330" s="244" t="s">
        <v>251</v>
      </c>
      <c r="K330" s="240" t="s">
        <v>324</v>
      </c>
      <c r="L330" s="2"/>
    </row>
    <row r="331" spans="1:12" ht="21">
      <c r="A331" s="2" t="s">
        <v>532</v>
      </c>
      <c r="B331" s="240" t="s">
        <v>13</v>
      </c>
      <c r="C331" s="241" t="s">
        <v>16</v>
      </c>
      <c r="D331" s="242" t="s">
        <v>551</v>
      </c>
      <c r="E331" s="243" t="s">
        <v>280</v>
      </c>
      <c r="F331" s="243" t="s">
        <v>16</v>
      </c>
      <c r="G331" s="240" t="s">
        <v>261</v>
      </c>
      <c r="H331" s="240" t="s">
        <v>566</v>
      </c>
      <c r="I331" s="244" t="s">
        <v>38</v>
      </c>
      <c r="J331" s="244" t="s">
        <v>255</v>
      </c>
      <c r="K331" s="240" t="s">
        <v>269</v>
      </c>
      <c r="L331" s="2"/>
    </row>
    <row r="332" spans="1:12" ht="21">
      <c r="A332" s="2" t="s">
        <v>532</v>
      </c>
      <c r="B332" s="240" t="s">
        <v>13</v>
      </c>
      <c r="C332" s="241" t="s">
        <v>94</v>
      </c>
      <c r="D332" s="242" t="s">
        <v>564</v>
      </c>
      <c r="E332" s="243" t="s">
        <v>287</v>
      </c>
      <c r="F332" s="243" t="s">
        <v>16</v>
      </c>
      <c r="G332" s="240" t="s">
        <v>191</v>
      </c>
      <c r="H332" s="240" t="s">
        <v>565</v>
      </c>
      <c r="I332" s="244" t="s">
        <v>38</v>
      </c>
      <c r="J332" s="244" t="s">
        <v>255</v>
      </c>
      <c r="K332" s="240" t="s">
        <v>326</v>
      </c>
      <c r="L332" s="2"/>
    </row>
    <row r="333" spans="1:12" ht="21">
      <c r="A333" s="2" t="s">
        <v>532</v>
      </c>
      <c r="B333" s="240" t="s">
        <v>13</v>
      </c>
      <c r="C333" s="241" t="s">
        <v>16</v>
      </c>
      <c r="D333" s="242" t="s">
        <v>551</v>
      </c>
      <c r="E333" s="243" t="s">
        <v>81</v>
      </c>
      <c r="F333" s="243" t="s">
        <v>16</v>
      </c>
      <c r="G333" s="240" t="s">
        <v>253</v>
      </c>
      <c r="H333" s="240" t="s">
        <v>566</v>
      </c>
      <c r="I333" s="244" t="s">
        <v>38</v>
      </c>
      <c r="J333" s="244" t="s">
        <v>257</v>
      </c>
      <c r="K333" s="240" t="s">
        <v>256</v>
      </c>
      <c r="L333" s="2"/>
    </row>
    <row r="334" spans="1:12" ht="21">
      <c r="A334" s="2" t="s">
        <v>532</v>
      </c>
      <c r="B334" s="240" t="s">
        <v>13</v>
      </c>
      <c r="C334" s="241" t="s">
        <v>185</v>
      </c>
      <c r="D334" s="242" t="s">
        <v>567</v>
      </c>
      <c r="E334" s="243" t="s">
        <v>16</v>
      </c>
      <c r="F334" s="243" t="s">
        <v>17</v>
      </c>
      <c r="G334" s="240" t="s">
        <v>253</v>
      </c>
      <c r="H334" s="240" t="s">
        <v>568</v>
      </c>
      <c r="I334" s="244" t="s">
        <v>38</v>
      </c>
      <c r="J334" s="244" t="s">
        <v>257</v>
      </c>
      <c r="K334" s="240" t="s">
        <v>256</v>
      </c>
      <c r="L334" s="2"/>
    </row>
    <row r="335" spans="1:12" ht="21">
      <c r="A335" s="2" t="s">
        <v>532</v>
      </c>
      <c r="B335" s="240" t="s">
        <v>13</v>
      </c>
      <c r="C335" s="241" t="s">
        <v>16</v>
      </c>
      <c r="D335" s="242" t="s">
        <v>551</v>
      </c>
      <c r="E335" s="243" t="s">
        <v>81</v>
      </c>
      <c r="F335" s="243" t="s">
        <v>16</v>
      </c>
      <c r="G335" s="240" t="s">
        <v>253</v>
      </c>
      <c r="H335" s="240" t="s">
        <v>566</v>
      </c>
      <c r="I335" s="244" t="s">
        <v>38</v>
      </c>
      <c r="J335" s="244" t="s">
        <v>259</v>
      </c>
      <c r="K335" s="240" t="s">
        <v>258</v>
      </c>
      <c r="L335" s="2"/>
    </row>
    <row r="336" spans="1:12" ht="21">
      <c r="A336" s="2" t="s">
        <v>532</v>
      </c>
      <c r="B336" s="240" t="s">
        <v>13</v>
      </c>
      <c r="C336" s="241" t="s">
        <v>185</v>
      </c>
      <c r="D336" s="242" t="s">
        <v>567</v>
      </c>
      <c r="E336" s="243" t="s">
        <v>16</v>
      </c>
      <c r="F336" s="243" t="s">
        <v>17</v>
      </c>
      <c r="G336" s="240" t="s">
        <v>253</v>
      </c>
      <c r="H336" s="240" t="s">
        <v>568</v>
      </c>
      <c r="I336" s="244" t="s">
        <v>38</v>
      </c>
      <c r="J336" s="244" t="s">
        <v>259</v>
      </c>
      <c r="K336" s="240" t="s">
        <v>258</v>
      </c>
      <c r="L336" s="2"/>
    </row>
    <row r="337" spans="1:12" ht="21">
      <c r="A337" s="2" t="s">
        <v>532</v>
      </c>
      <c r="B337" s="240" t="s">
        <v>13</v>
      </c>
      <c r="C337" s="241" t="s">
        <v>16</v>
      </c>
      <c r="D337" s="242" t="s">
        <v>551</v>
      </c>
      <c r="E337" s="243" t="s">
        <v>374</v>
      </c>
      <c r="F337" s="243" t="s">
        <v>16</v>
      </c>
      <c r="G337" s="240" t="s">
        <v>293</v>
      </c>
      <c r="H337" s="240" t="s">
        <v>569</v>
      </c>
      <c r="I337" s="244" t="s">
        <v>38</v>
      </c>
      <c r="J337" s="244" t="s">
        <v>260</v>
      </c>
      <c r="K337" s="240" t="s">
        <v>295</v>
      </c>
      <c r="L337" s="2"/>
    </row>
    <row r="338" spans="1:12" ht="21">
      <c r="A338" s="2" t="s">
        <v>532</v>
      </c>
      <c r="B338" s="240" t="s">
        <v>13</v>
      </c>
      <c r="C338" s="241" t="s">
        <v>185</v>
      </c>
      <c r="D338" s="242" t="s">
        <v>567</v>
      </c>
      <c r="E338" s="243" t="s">
        <v>21</v>
      </c>
      <c r="F338" s="243" t="s">
        <v>17</v>
      </c>
      <c r="G338" s="240" t="s">
        <v>418</v>
      </c>
      <c r="H338" s="240" t="s">
        <v>568</v>
      </c>
      <c r="I338" s="244" t="s">
        <v>38</v>
      </c>
      <c r="J338" s="244" t="s">
        <v>260</v>
      </c>
      <c r="K338" s="240" t="s">
        <v>570</v>
      </c>
      <c r="L338" s="2"/>
    </row>
    <row r="339" spans="1:12" ht="21">
      <c r="A339" s="2" t="s">
        <v>532</v>
      </c>
      <c r="B339" s="240" t="s">
        <v>13</v>
      </c>
      <c r="C339" s="241" t="s">
        <v>16</v>
      </c>
      <c r="D339" s="242" t="s">
        <v>551</v>
      </c>
      <c r="E339" s="243" t="s">
        <v>374</v>
      </c>
      <c r="F339" s="243" t="s">
        <v>16</v>
      </c>
      <c r="G339" s="240" t="s">
        <v>293</v>
      </c>
      <c r="H339" s="240" t="s">
        <v>569</v>
      </c>
      <c r="I339" s="244" t="s">
        <v>38</v>
      </c>
      <c r="J339" s="244" t="s">
        <v>263</v>
      </c>
      <c r="K339" s="240" t="s">
        <v>297</v>
      </c>
      <c r="L339" s="2"/>
    </row>
    <row r="340" spans="1:12" ht="21">
      <c r="A340" s="2" t="s">
        <v>532</v>
      </c>
      <c r="B340" s="240" t="s">
        <v>13</v>
      </c>
      <c r="C340" s="241" t="s">
        <v>185</v>
      </c>
      <c r="D340" s="242" t="s">
        <v>567</v>
      </c>
      <c r="E340" s="243" t="s">
        <v>21</v>
      </c>
      <c r="F340" s="243" t="s">
        <v>17</v>
      </c>
      <c r="G340" s="240" t="s">
        <v>418</v>
      </c>
      <c r="H340" s="240" t="s">
        <v>568</v>
      </c>
      <c r="I340" s="244" t="s">
        <v>38</v>
      </c>
      <c r="J340" s="244" t="s">
        <v>263</v>
      </c>
      <c r="K340" s="240" t="s">
        <v>571</v>
      </c>
      <c r="L340" s="2"/>
    </row>
    <row r="341" spans="1:12" ht="21">
      <c r="A341" s="2" t="s">
        <v>532</v>
      </c>
      <c r="B341" s="240" t="s">
        <v>13</v>
      </c>
      <c r="C341" s="241" t="s">
        <v>16</v>
      </c>
      <c r="D341" s="242" t="s">
        <v>551</v>
      </c>
      <c r="E341" s="243" t="s">
        <v>193</v>
      </c>
      <c r="F341" s="243" t="s">
        <v>16</v>
      </c>
      <c r="G341" s="240" t="s">
        <v>261</v>
      </c>
      <c r="H341" s="240" t="s">
        <v>566</v>
      </c>
      <c r="I341" s="244" t="s">
        <v>38</v>
      </c>
      <c r="J341" s="244" t="s">
        <v>268</v>
      </c>
      <c r="K341" s="240" t="s">
        <v>264</v>
      </c>
      <c r="L341" s="2"/>
    </row>
    <row r="342" spans="1:12" ht="21">
      <c r="A342" s="2" t="s">
        <v>532</v>
      </c>
      <c r="B342" s="240" t="s">
        <v>13</v>
      </c>
      <c r="C342" s="241" t="s">
        <v>204</v>
      </c>
      <c r="D342" s="242" t="s">
        <v>572</v>
      </c>
      <c r="E342" s="243" t="s">
        <v>16</v>
      </c>
      <c r="F342" s="243" t="s">
        <v>14</v>
      </c>
      <c r="G342" s="240" t="s">
        <v>123</v>
      </c>
      <c r="H342" s="240" t="s">
        <v>573</v>
      </c>
      <c r="I342" s="244" t="s">
        <v>38</v>
      </c>
      <c r="J342" s="244" t="s">
        <v>268</v>
      </c>
      <c r="K342" s="240" t="s">
        <v>457</v>
      </c>
      <c r="L342" s="2"/>
    </row>
    <row r="343" spans="1:12" ht="21">
      <c r="A343" s="2" t="s">
        <v>532</v>
      </c>
      <c r="B343" s="240" t="s">
        <v>13</v>
      </c>
      <c r="C343" s="241" t="s">
        <v>16</v>
      </c>
      <c r="D343" s="242" t="s">
        <v>551</v>
      </c>
      <c r="E343" s="243" t="s">
        <v>193</v>
      </c>
      <c r="F343" s="243" t="s">
        <v>16</v>
      </c>
      <c r="G343" s="240" t="s">
        <v>261</v>
      </c>
      <c r="H343" s="240" t="s">
        <v>566</v>
      </c>
      <c r="I343" s="244" t="s">
        <v>38</v>
      </c>
      <c r="J343" s="244" t="s">
        <v>271</v>
      </c>
      <c r="K343" s="240" t="s">
        <v>269</v>
      </c>
      <c r="L343" s="2"/>
    </row>
    <row r="344" spans="1:12" ht="21">
      <c r="A344" s="2" t="s">
        <v>532</v>
      </c>
      <c r="B344" s="240" t="s">
        <v>13</v>
      </c>
      <c r="C344" s="241" t="s">
        <v>204</v>
      </c>
      <c r="D344" s="242" t="s">
        <v>572</v>
      </c>
      <c r="E344" s="243" t="s">
        <v>16</v>
      </c>
      <c r="F344" s="243" t="s">
        <v>14</v>
      </c>
      <c r="G344" s="240" t="s">
        <v>123</v>
      </c>
      <c r="H344" s="240" t="s">
        <v>573</v>
      </c>
      <c r="I344" s="244" t="s">
        <v>38</v>
      </c>
      <c r="J344" s="244" t="s">
        <v>271</v>
      </c>
      <c r="K344" s="240" t="s">
        <v>458</v>
      </c>
      <c r="L344" s="2"/>
    </row>
    <row r="345" spans="1:12" ht="21">
      <c r="A345" s="2" t="s">
        <v>532</v>
      </c>
      <c r="B345" s="240" t="s">
        <v>13</v>
      </c>
      <c r="C345" s="241" t="s">
        <v>16</v>
      </c>
      <c r="D345" s="242" t="s">
        <v>551</v>
      </c>
      <c r="E345" s="243" t="s">
        <v>22</v>
      </c>
      <c r="F345" s="243" t="s">
        <v>16</v>
      </c>
      <c r="G345" s="240" t="s">
        <v>68</v>
      </c>
      <c r="H345" s="240" t="s">
        <v>574</v>
      </c>
      <c r="I345" s="244" t="s">
        <v>38</v>
      </c>
      <c r="J345" s="244" t="s">
        <v>274</v>
      </c>
      <c r="K345" s="240" t="s">
        <v>575</v>
      </c>
      <c r="L345" s="2"/>
    </row>
    <row r="346" spans="1:12" ht="21">
      <c r="A346" s="2" t="s">
        <v>532</v>
      </c>
      <c r="B346" s="240" t="s">
        <v>13</v>
      </c>
      <c r="C346" s="241" t="s">
        <v>204</v>
      </c>
      <c r="D346" s="242" t="s">
        <v>572</v>
      </c>
      <c r="E346" s="243" t="s">
        <v>418</v>
      </c>
      <c r="F346" s="243" t="s">
        <v>17</v>
      </c>
      <c r="G346" s="240" t="s">
        <v>239</v>
      </c>
      <c r="H346" s="240" t="s">
        <v>573</v>
      </c>
      <c r="I346" s="244" t="s">
        <v>38</v>
      </c>
      <c r="J346" s="244" t="s">
        <v>274</v>
      </c>
      <c r="K346" s="240" t="s">
        <v>576</v>
      </c>
      <c r="L346" s="2"/>
    </row>
    <row r="347" spans="1:12" ht="21">
      <c r="A347" s="2" t="s">
        <v>532</v>
      </c>
      <c r="B347" s="240" t="s">
        <v>13</v>
      </c>
      <c r="C347" s="241" t="s">
        <v>16</v>
      </c>
      <c r="D347" s="242" t="s">
        <v>551</v>
      </c>
      <c r="E347" s="243" t="s">
        <v>239</v>
      </c>
      <c r="F347" s="243" t="s">
        <v>16</v>
      </c>
      <c r="G347" s="240" t="s">
        <v>131</v>
      </c>
      <c r="H347" s="240" t="s">
        <v>569</v>
      </c>
      <c r="I347" s="244" t="s">
        <v>38</v>
      </c>
      <c r="J347" s="244" t="s">
        <v>52</v>
      </c>
      <c r="K347" s="240" t="s">
        <v>577</v>
      </c>
      <c r="L347" s="2"/>
    </row>
    <row r="348" spans="1:12" ht="21">
      <c r="A348" s="2" t="s">
        <v>532</v>
      </c>
      <c r="B348" s="240" t="s">
        <v>13</v>
      </c>
      <c r="C348" s="241" t="s">
        <v>219</v>
      </c>
      <c r="D348" s="242" t="s">
        <v>578</v>
      </c>
      <c r="E348" s="243" t="s">
        <v>30</v>
      </c>
      <c r="F348" s="243" t="s">
        <v>21</v>
      </c>
      <c r="G348" s="240" t="s">
        <v>579</v>
      </c>
      <c r="H348" s="240" t="s">
        <v>580</v>
      </c>
      <c r="I348" s="244" t="s">
        <v>38</v>
      </c>
      <c r="J348" s="244" t="s">
        <v>52</v>
      </c>
      <c r="K348" s="240" t="s">
        <v>581</v>
      </c>
      <c r="L348" s="2"/>
    </row>
    <row r="349" spans="1:12" ht="21">
      <c r="A349" s="2" t="s">
        <v>532</v>
      </c>
      <c r="B349" s="240" t="s">
        <v>13</v>
      </c>
      <c r="C349" s="241" t="s">
        <v>16</v>
      </c>
      <c r="D349" s="242" t="s">
        <v>551</v>
      </c>
      <c r="E349" s="243" t="s">
        <v>239</v>
      </c>
      <c r="F349" s="243" t="s">
        <v>16</v>
      </c>
      <c r="G349" s="240" t="s">
        <v>131</v>
      </c>
      <c r="H349" s="240" t="s">
        <v>569</v>
      </c>
      <c r="I349" s="244" t="s">
        <v>38</v>
      </c>
      <c r="J349" s="244" t="s">
        <v>55</v>
      </c>
      <c r="K349" s="240" t="s">
        <v>582</v>
      </c>
      <c r="L349" s="2"/>
    </row>
    <row r="350" spans="1:12" ht="21">
      <c r="A350" s="2" t="s">
        <v>532</v>
      </c>
      <c r="B350" s="240" t="s">
        <v>13</v>
      </c>
      <c r="C350" s="241" t="s">
        <v>219</v>
      </c>
      <c r="D350" s="242" t="s">
        <v>578</v>
      </c>
      <c r="E350" s="243" t="s">
        <v>30</v>
      </c>
      <c r="F350" s="243" t="s">
        <v>21</v>
      </c>
      <c r="G350" s="240" t="s">
        <v>579</v>
      </c>
      <c r="H350" s="240" t="s">
        <v>580</v>
      </c>
      <c r="I350" s="244" t="s">
        <v>38</v>
      </c>
      <c r="J350" s="244" t="s">
        <v>55</v>
      </c>
      <c r="K350" s="240" t="s">
        <v>583</v>
      </c>
      <c r="L350" s="2"/>
    </row>
    <row r="351" spans="1:12" ht="21">
      <c r="A351" s="2" t="s">
        <v>532</v>
      </c>
      <c r="B351" s="240" t="s">
        <v>13</v>
      </c>
      <c r="C351" s="241" t="s">
        <v>21</v>
      </c>
      <c r="D351" s="242" t="s">
        <v>584</v>
      </c>
      <c r="E351" s="243" t="s">
        <v>16</v>
      </c>
      <c r="F351" s="243" t="s">
        <v>16</v>
      </c>
      <c r="G351" s="240" t="s">
        <v>22</v>
      </c>
      <c r="H351" s="240" t="s">
        <v>562</v>
      </c>
      <c r="I351" s="244" t="s">
        <v>38</v>
      </c>
      <c r="J351" s="244" t="s">
        <v>291</v>
      </c>
      <c r="K351" s="240" t="s">
        <v>585</v>
      </c>
      <c r="L351" s="2"/>
    </row>
    <row r="352" spans="1:12" ht="21">
      <c r="A352" s="2" t="s">
        <v>532</v>
      </c>
      <c r="B352" s="240" t="s">
        <v>13</v>
      </c>
      <c r="C352" s="241" t="s">
        <v>287</v>
      </c>
      <c r="D352" s="242" t="s">
        <v>537</v>
      </c>
      <c r="E352" s="243" t="s">
        <v>279</v>
      </c>
      <c r="F352" s="243" t="s">
        <v>21</v>
      </c>
      <c r="G352" s="240" t="s">
        <v>185</v>
      </c>
      <c r="H352" s="240" t="s">
        <v>333</v>
      </c>
      <c r="I352" s="244" t="s">
        <v>38</v>
      </c>
      <c r="J352" s="244" t="s">
        <v>291</v>
      </c>
      <c r="K352" s="240" t="s">
        <v>289</v>
      </c>
      <c r="L352" s="2"/>
    </row>
    <row r="353" spans="1:12" ht="21">
      <c r="A353" s="2" t="s">
        <v>532</v>
      </c>
      <c r="B353" s="240" t="s">
        <v>13</v>
      </c>
      <c r="C353" s="241" t="s">
        <v>21</v>
      </c>
      <c r="D353" s="242" t="s">
        <v>584</v>
      </c>
      <c r="E353" s="243" t="s">
        <v>16</v>
      </c>
      <c r="F353" s="243" t="s">
        <v>16</v>
      </c>
      <c r="G353" s="240" t="s">
        <v>22</v>
      </c>
      <c r="H353" s="240" t="s">
        <v>562</v>
      </c>
      <c r="I353" s="244" t="s">
        <v>38</v>
      </c>
      <c r="J353" s="244" t="s">
        <v>296</v>
      </c>
      <c r="K353" s="240" t="s">
        <v>586</v>
      </c>
      <c r="L353" s="2"/>
    </row>
    <row r="354" spans="1:12" ht="21">
      <c r="A354" s="2" t="s">
        <v>532</v>
      </c>
      <c r="B354" s="240" t="s">
        <v>13</v>
      </c>
      <c r="C354" s="241" t="s">
        <v>280</v>
      </c>
      <c r="D354" s="242" t="s">
        <v>587</v>
      </c>
      <c r="E354" s="243" t="s">
        <v>16</v>
      </c>
      <c r="F354" s="243" t="s">
        <v>21</v>
      </c>
      <c r="G354" s="240" t="s">
        <v>199</v>
      </c>
      <c r="H354" s="240" t="s">
        <v>588</v>
      </c>
      <c r="I354" s="244" t="s">
        <v>38</v>
      </c>
      <c r="J354" s="244" t="s">
        <v>296</v>
      </c>
      <c r="K354" s="240" t="s">
        <v>589</v>
      </c>
      <c r="L354" s="130" t="s">
        <v>41</v>
      </c>
    </row>
    <row r="355" spans="1:12" ht="21">
      <c r="A355" s="2" t="s">
        <v>532</v>
      </c>
      <c r="B355" s="240" t="s">
        <v>13</v>
      </c>
      <c r="C355" s="241" t="s">
        <v>21</v>
      </c>
      <c r="D355" s="242" t="s">
        <v>584</v>
      </c>
      <c r="E355" s="243" t="s">
        <v>21</v>
      </c>
      <c r="F355" s="243" t="s">
        <v>16</v>
      </c>
      <c r="G355" s="240" t="s">
        <v>182</v>
      </c>
      <c r="H355" s="240" t="s">
        <v>562</v>
      </c>
      <c r="I355" s="244" t="s">
        <v>38</v>
      </c>
      <c r="J355" s="244" t="s">
        <v>301</v>
      </c>
      <c r="K355" s="240" t="s">
        <v>557</v>
      </c>
      <c r="L355" s="2"/>
    </row>
    <row r="356" spans="1:12" ht="21">
      <c r="A356" s="2" t="s">
        <v>532</v>
      </c>
      <c r="B356" s="240" t="s">
        <v>13</v>
      </c>
      <c r="C356" s="241" t="s">
        <v>280</v>
      </c>
      <c r="D356" s="242" t="s">
        <v>587</v>
      </c>
      <c r="E356" s="243" t="s">
        <v>16</v>
      </c>
      <c r="F356" s="243" t="s">
        <v>21</v>
      </c>
      <c r="G356" s="240" t="s">
        <v>199</v>
      </c>
      <c r="H356" s="240" t="s">
        <v>588</v>
      </c>
      <c r="I356" s="244" t="s">
        <v>38</v>
      </c>
      <c r="J356" s="244" t="s">
        <v>301</v>
      </c>
      <c r="K356" s="240" t="s">
        <v>590</v>
      </c>
      <c r="L356" s="130" t="s">
        <v>41</v>
      </c>
    </row>
    <row r="357" spans="1:12" ht="21">
      <c r="A357" s="2" t="s">
        <v>532</v>
      </c>
      <c r="B357" s="240" t="s">
        <v>13</v>
      </c>
      <c r="C357" s="241" t="s">
        <v>21</v>
      </c>
      <c r="D357" s="242" t="s">
        <v>584</v>
      </c>
      <c r="E357" s="243" t="s">
        <v>21</v>
      </c>
      <c r="F357" s="243" t="s">
        <v>16</v>
      </c>
      <c r="G357" s="240" t="s">
        <v>182</v>
      </c>
      <c r="H357" s="240" t="s">
        <v>562</v>
      </c>
      <c r="I357" s="244" t="s">
        <v>38</v>
      </c>
      <c r="J357" s="244" t="s">
        <v>306</v>
      </c>
      <c r="K357" s="240" t="s">
        <v>559</v>
      </c>
      <c r="L357" s="2"/>
    </row>
    <row r="358" spans="1:12" ht="21">
      <c r="A358" s="2" t="s">
        <v>532</v>
      </c>
      <c r="B358" s="240" t="s">
        <v>13</v>
      </c>
      <c r="C358" s="241" t="s">
        <v>280</v>
      </c>
      <c r="D358" s="242" t="s">
        <v>587</v>
      </c>
      <c r="E358" s="243" t="s">
        <v>21</v>
      </c>
      <c r="F358" s="243" t="s">
        <v>21</v>
      </c>
      <c r="G358" s="240" t="s">
        <v>355</v>
      </c>
      <c r="H358" s="240" t="s">
        <v>588</v>
      </c>
      <c r="I358" s="244" t="s">
        <v>38</v>
      </c>
      <c r="J358" s="244" t="s">
        <v>306</v>
      </c>
      <c r="K358" s="240" t="s">
        <v>591</v>
      </c>
      <c r="L358" s="130" t="s">
        <v>41</v>
      </c>
    </row>
    <row r="359" spans="1:12" ht="21">
      <c r="A359" s="2" t="s">
        <v>532</v>
      </c>
      <c r="B359" s="240" t="s">
        <v>13</v>
      </c>
      <c r="C359" s="241" t="s">
        <v>21</v>
      </c>
      <c r="D359" s="242" t="s">
        <v>584</v>
      </c>
      <c r="E359" s="243" t="s">
        <v>17</v>
      </c>
      <c r="F359" s="243" t="s">
        <v>16</v>
      </c>
      <c r="G359" s="240" t="s">
        <v>22</v>
      </c>
      <c r="H359" s="240" t="s">
        <v>328</v>
      </c>
      <c r="I359" s="244" t="s">
        <v>38</v>
      </c>
      <c r="J359" s="244" t="s">
        <v>311</v>
      </c>
      <c r="K359" s="240" t="s">
        <v>585</v>
      </c>
      <c r="L359" s="2"/>
    </row>
    <row r="360" spans="1:12" ht="21">
      <c r="A360" s="2" t="s">
        <v>532</v>
      </c>
      <c r="B360" s="240" t="s">
        <v>13</v>
      </c>
      <c r="C360" s="241" t="s">
        <v>280</v>
      </c>
      <c r="D360" s="242" t="s">
        <v>587</v>
      </c>
      <c r="E360" s="243" t="s">
        <v>21</v>
      </c>
      <c r="F360" s="243" t="s">
        <v>21</v>
      </c>
      <c r="G360" s="240" t="s">
        <v>355</v>
      </c>
      <c r="H360" s="240" t="s">
        <v>588</v>
      </c>
      <c r="I360" s="244" t="s">
        <v>38</v>
      </c>
      <c r="J360" s="244" t="s">
        <v>311</v>
      </c>
      <c r="K360" s="240" t="s">
        <v>592</v>
      </c>
      <c r="L360" s="130" t="s">
        <v>41</v>
      </c>
    </row>
    <row r="361" spans="1:12" ht="21">
      <c r="A361" s="2" t="s">
        <v>532</v>
      </c>
      <c r="B361" s="240" t="s">
        <v>13</v>
      </c>
      <c r="C361" s="241" t="s">
        <v>21</v>
      </c>
      <c r="D361" s="242" t="s">
        <v>584</v>
      </c>
      <c r="E361" s="243" t="s">
        <v>17</v>
      </c>
      <c r="F361" s="243" t="s">
        <v>16</v>
      </c>
      <c r="G361" s="240" t="s">
        <v>22</v>
      </c>
      <c r="H361" s="240" t="s">
        <v>328</v>
      </c>
      <c r="I361" s="244" t="s">
        <v>38</v>
      </c>
      <c r="J361" s="244" t="s">
        <v>314</v>
      </c>
      <c r="K361" s="240" t="s">
        <v>586</v>
      </c>
      <c r="L361" s="2"/>
    </row>
    <row r="362" spans="1:12" ht="21">
      <c r="A362" s="2" t="s">
        <v>532</v>
      </c>
      <c r="B362" s="240" t="s">
        <v>13</v>
      </c>
      <c r="C362" s="241" t="s">
        <v>81</v>
      </c>
      <c r="D362" s="242" t="s">
        <v>593</v>
      </c>
      <c r="E362" s="243" t="s">
        <v>193</v>
      </c>
      <c r="F362" s="243" t="s">
        <v>21</v>
      </c>
      <c r="G362" s="240" t="s">
        <v>418</v>
      </c>
      <c r="H362" s="240" t="s">
        <v>594</v>
      </c>
      <c r="I362" s="244" t="s">
        <v>38</v>
      </c>
      <c r="J362" s="244" t="s">
        <v>314</v>
      </c>
      <c r="K362" s="240" t="s">
        <v>570</v>
      </c>
      <c r="L362" s="2"/>
    </row>
    <row r="363" spans="1:12" ht="21">
      <c r="A363" s="2" t="s">
        <v>532</v>
      </c>
      <c r="B363" s="240" t="s">
        <v>13</v>
      </c>
      <c r="C363" s="241" t="s">
        <v>21</v>
      </c>
      <c r="D363" s="242" t="s">
        <v>584</v>
      </c>
      <c r="E363" s="243" t="s">
        <v>14</v>
      </c>
      <c r="F363" s="243" t="s">
        <v>16</v>
      </c>
      <c r="G363" s="240" t="s">
        <v>63</v>
      </c>
      <c r="H363" s="240" t="s">
        <v>555</v>
      </c>
      <c r="I363" s="244" t="s">
        <v>38</v>
      </c>
      <c r="J363" s="244" t="s">
        <v>317</v>
      </c>
      <c r="K363" s="240" t="s">
        <v>243</v>
      </c>
      <c r="L363" s="2"/>
    </row>
    <row r="364" spans="1:12" ht="21">
      <c r="A364" s="2" t="s">
        <v>532</v>
      </c>
      <c r="B364" s="240" t="s">
        <v>13</v>
      </c>
      <c r="C364" s="241" t="s">
        <v>81</v>
      </c>
      <c r="D364" s="242" t="s">
        <v>593</v>
      </c>
      <c r="E364" s="243" t="s">
        <v>193</v>
      </c>
      <c r="F364" s="243" t="s">
        <v>21</v>
      </c>
      <c r="G364" s="240" t="s">
        <v>418</v>
      </c>
      <c r="H364" s="240" t="s">
        <v>594</v>
      </c>
      <c r="I364" s="244" t="s">
        <v>38</v>
      </c>
      <c r="J364" s="244" t="s">
        <v>317</v>
      </c>
      <c r="K364" s="240" t="s">
        <v>571</v>
      </c>
      <c r="L364" s="2"/>
    </row>
    <row r="365" spans="1:12" ht="21">
      <c r="A365" s="2" t="s">
        <v>532</v>
      </c>
      <c r="B365" s="240" t="s">
        <v>13</v>
      </c>
      <c r="C365" s="241" t="s">
        <v>21</v>
      </c>
      <c r="D365" s="242" t="s">
        <v>584</v>
      </c>
      <c r="E365" s="243" t="s">
        <v>14</v>
      </c>
      <c r="F365" s="243" t="s">
        <v>16</v>
      </c>
      <c r="G365" s="240" t="s">
        <v>63</v>
      </c>
      <c r="H365" s="240" t="s">
        <v>555</v>
      </c>
      <c r="I365" s="244" t="s">
        <v>38</v>
      </c>
      <c r="J365" s="244" t="s">
        <v>321</v>
      </c>
      <c r="K365" s="240" t="s">
        <v>245</v>
      </c>
      <c r="L365" s="2"/>
    </row>
    <row r="366" spans="1:12" ht="21">
      <c r="A366" s="2" t="s">
        <v>532</v>
      </c>
      <c r="B366" s="240" t="s">
        <v>13</v>
      </c>
      <c r="C366" s="241" t="s">
        <v>81</v>
      </c>
      <c r="D366" s="242" t="s">
        <v>593</v>
      </c>
      <c r="E366" s="243" t="s">
        <v>18</v>
      </c>
      <c r="F366" s="243" t="s">
        <v>21</v>
      </c>
      <c r="G366" s="240" t="s">
        <v>344</v>
      </c>
      <c r="H366" s="240" t="s">
        <v>594</v>
      </c>
      <c r="I366" s="244" t="s">
        <v>38</v>
      </c>
      <c r="J366" s="244" t="s">
        <v>321</v>
      </c>
      <c r="K366" s="240" t="s">
        <v>595</v>
      </c>
      <c r="L366" s="2"/>
    </row>
    <row r="367" spans="1:12" ht="21">
      <c r="A367" s="2" t="s">
        <v>532</v>
      </c>
      <c r="B367" s="240" t="s">
        <v>13</v>
      </c>
      <c r="C367" s="241" t="s">
        <v>81</v>
      </c>
      <c r="D367" s="242" t="s">
        <v>593</v>
      </c>
      <c r="E367" s="243" t="s">
        <v>18</v>
      </c>
      <c r="F367" s="243" t="s">
        <v>21</v>
      </c>
      <c r="G367" s="240" t="s">
        <v>344</v>
      </c>
      <c r="H367" s="240" t="s">
        <v>594</v>
      </c>
      <c r="I367" s="244" t="s">
        <v>38</v>
      </c>
      <c r="J367" s="244" t="s">
        <v>322</v>
      </c>
      <c r="K367" s="240" t="s">
        <v>596</v>
      </c>
      <c r="L367" s="2"/>
    </row>
    <row r="368" spans="1:12" ht="21">
      <c r="A368" s="2" t="s">
        <v>532</v>
      </c>
      <c r="B368" s="240" t="s">
        <v>13</v>
      </c>
      <c r="C368" s="241"/>
      <c r="D368" s="242" t="s">
        <v>593</v>
      </c>
      <c r="E368" s="243"/>
      <c r="F368" s="243"/>
      <c r="G368" s="240"/>
      <c r="H368" s="240"/>
      <c r="I368" s="244" t="s">
        <v>38</v>
      </c>
      <c r="J368" s="244" t="s">
        <v>322</v>
      </c>
      <c r="K368" s="240"/>
      <c r="L368" s="2" t="s">
        <v>42</v>
      </c>
    </row>
    <row r="369" spans="1:12" ht="21">
      <c r="A369" s="2" t="s">
        <v>532</v>
      </c>
      <c r="B369" s="240" t="s">
        <v>13</v>
      </c>
      <c r="C369" s="241" t="s">
        <v>17</v>
      </c>
      <c r="D369" s="242" t="s">
        <v>597</v>
      </c>
      <c r="E369" s="243" t="s">
        <v>70</v>
      </c>
      <c r="F369" s="243" t="s">
        <v>16</v>
      </c>
      <c r="G369" s="240" t="s">
        <v>99</v>
      </c>
      <c r="H369" s="240" t="s">
        <v>328</v>
      </c>
      <c r="I369" s="244" t="s">
        <v>65</v>
      </c>
      <c r="J369" s="244" t="s">
        <v>66</v>
      </c>
      <c r="K369" s="240" t="s">
        <v>598</v>
      </c>
      <c r="L369" s="2"/>
    </row>
    <row r="370" spans="1:12" ht="21">
      <c r="A370" s="2" t="s">
        <v>532</v>
      </c>
      <c r="B370" s="240" t="s">
        <v>13</v>
      </c>
      <c r="C370" s="241" t="s">
        <v>374</v>
      </c>
      <c r="D370" s="242" t="s">
        <v>599</v>
      </c>
      <c r="E370" s="243" t="s">
        <v>210</v>
      </c>
      <c r="F370" s="243" t="s">
        <v>21</v>
      </c>
      <c r="G370" s="240" t="s">
        <v>175</v>
      </c>
      <c r="H370" s="240" t="s">
        <v>600</v>
      </c>
      <c r="I370" s="244" t="s">
        <v>65</v>
      </c>
      <c r="J370" s="244" t="s">
        <v>66</v>
      </c>
      <c r="K370" s="240" t="s">
        <v>177</v>
      </c>
      <c r="L370" s="2"/>
    </row>
    <row r="371" spans="1:12" ht="21">
      <c r="A371" s="2" t="s">
        <v>532</v>
      </c>
      <c r="B371" s="240" t="s">
        <v>13</v>
      </c>
      <c r="C371" s="241" t="s">
        <v>17</v>
      </c>
      <c r="D371" s="242" t="s">
        <v>597</v>
      </c>
      <c r="E371" s="243" t="s">
        <v>70</v>
      </c>
      <c r="F371" s="243" t="s">
        <v>16</v>
      </c>
      <c r="G371" s="240" t="s">
        <v>99</v>
      </c>
      <c r="H371" s="240" t="s">
        <v>328</v>
      </c>
      <c r="I371" s="244" t="s">
        <v>65</v>
      </c>
      <c r="J371" s="244" t="s">
        <v>76</v>
      </c>
      <c r="K371" s="240" t="s">
        <v>601</v>
      </c>
      <c r="L371" s="2"/>
    </row>
    <row r="372" spans="1:12" ht="21">
      <c r="A372" s="2" t="s">
        <v>532</v>
      </c>
      <c r="B372" s="240" t="s">
        <v>13</v>
      </c>
      <c r="C372" s="241" t="s">
        <v>14</v>
      </c>
      <c r="D372" s="242" t="s">
        <v>360</v>
      </c>
      <c r="E372" s="243" t="s">
        <v>217</v>
      </c>
      <c r="F372" s="243" t="s">
        <v>21</v>
      </c>
      <c r="G372" s="240" t="s">
        <v>123</v>
      </c>
      <c r="H372" s="240" t="s">
        <v>602</v>
      </c>
      <c r="I372" s="244" t="s">
        <v>65</v>
      </c>
      <c r="J372" s="244" t="s">
        <v>76</v>
      </c>
      <c r="K372" s="240" t="s">
        <v>603</v>
      </c>
      <c r="L372" s="2"/>
    </row>
    <row r="373" spans="1:12" ht="21">
      <c r="A373" s="2" t="s">
        <v>532</v>
      </c>
      <c r="B373" s="240" t="s">
        <v>13</v>
      </c>
      <c r="C373" s="241" t="s">
        <v>14</v>
      </c>
      <c r="D373" s="242" t="s">
        <v>360</v>
      </c>
      <c r="E373" s="243" t="s">
        <v>210</v>
      </c>
      <c r="F373" s="243" t="s">
        <v>21</v>
      </c>
      <c r="G373" s="240" t="s">
        <v>85</v>
      </c>
      <c r="H373" s="240" t="s">
        <v>602</v>
      </c>
      <c r="I373" s="244" t="s">
        <v>65</v>
      </c>
      <c r="J373" s="244" t="s">
        <v>87</v>
      </c>
      <c r="K373" s="240" t="s">
        <v>88</v>
      </c>
      <c r="L373" s="2"/>
    </row>
    <row r="374" spans="1:12" ht="21">
      <c r="A374" s="2" t="s">
        <v>532</v>
      </c>
      <c r="B374" s="240" t="s">
        <v>13</v>
      </c>
      <c r="C374" s="241" t="s">
        <v>34</v>
      </c>
      <c r="D374" s="242" t="s">
        <v>604</v>
      </c>
      <c r="E374" s="243" t="s">
        <v>70</v>
      </c>
      <c r="F374" s="243" t="s">
        <v>17</v>
      </c>
      <c r="G374" s="240" t="s">
        <v>413</v>
      </c>
      <c r="H374" s="240" t="s">
        <v>71</v>
      </c>
      <c r="I374" s="244" t="s">
        <v>65</v>
      </c>
      <c r="J374" s="244" t="s">
        <v>87</v>
      </c>
      <c r="K374" s="240" t="s">
        <v>605</v>
      </c>
      <c r="L374" s="2"/>
    </row>
    <row r="375" spans="1:12" ht="21">
      <c r="A375" s="2" t="s">
        <v>532</v>
      </c>
      <c r="B375" s="240" t="s">
        <v>13</v>
      </c>
      <c r="C375" s="241"/>
      <c r="D375" s="242" t="s">
        <v>604</v>
      </c>
      <c r="E375" s="243"/>
      <c r="F375" s="243"/>
      <c r="G375" s="240"/>
      <c r="H375" s="240"/>
      <c r="I375" s="244" t="s">
        <v>65</v>
      </c>
      <c r="J375" s="244" t="s">
        <v>87</v>
      </c>
      <c r="K375" s="240"/>
      <c r="L375" s="2" t="s">
        <v>42</v>
      </c>
    </row>
    <row r="376" spans="1:12" ht="21">
      <c r="A376" s="2" t="s">
        <v>532</v>
      </c>
      <c r="B376" s="240" t="s">
        <v>13</v>
      </c>
      <c r="C376" s="241" t="s">
        <v>14</v>
      </c>
      <c r="D376" s="242" t="s">
        <v>360</v>
      </c>
      <c r="E376" s="243" t="s">
        <v>210</v>
      </c>
      <c r="F376" s="243" t="s">
        <v>21</v>
      </c>
      <c r="G376" s="240" t="s">
        <v>85</v>
      </c>
      <c r="H376" s="240" t="s">
        <v>602</v>
      </c>
      <c r="I376" s="244" t="s">
        <v>65</v>
      </c>
      <c r="J376" s="244" t="s">
        <v>92</v>
      </c>
      <c r="K376" s="240" t="s">
        <v>93</v>
      </c>
      <c r="L376" s="2"/>
    </row>
    <row r="377" spans="1:12" ht="21">
      <c r="A377" s="2" t="s">
        <v>532</v>
      </c>
      <c r="B377" s="240" t="s">
        <v>13</v>
      </c>
      <c r="C377" s="241" t="s">
        <v>193</v>
      </c>
      <c r="D377" s="242" t="s">
        <v>606</v>
      </c>
      <c r="E377" s="243" t="s">
        <v>16</v>
      </c>
      <c r="F377" s="243" t="s">
        <v>21</v>
      </c>
      <c r="G377" s="240" t="s">
        <v>182</v>
      </c>
      <c r="H377" s="240" t="s">
        <v>607</v>
      </c>
      <c r="I377" s="244" t="s">
        <v>65</v>
      </c>
      <c r="J377" s="244" t="s">
        <v>92</v>
      </c>
      <c r="K377" s="240" t="s">
        <v>406</v>
      </c>
      <c r="L377" s="2"/>
    </row>
    <row r="378" spans="1:12" ht="21">
      <c r="A378" s="2" t="s">
        <v>532</v>
      </c>
      <c r="B378" s="240" t="s">
        <v>13</v>
      </c>
      <c r="C378" s="241" t="s">
        <v>14</v>
      </c>
      <c r="D378" s="242" t="s">
        <v>360</v>
      </c>
      <c r="E378" s="243" t="s">
        <v>70</v>
      </c>
      <c r="F378" s="243" t="s">
        <v>21</v>
      </c>
      <c r="G378" s="240" t="s">
        <v>246</v>
      </c>
      <c r="H378" s="240" t="s">
        <v>602</v>
      </c>
      <c r="I378" s="244" t="s">
        <v>65</v>
      </c>
      <c r="J378" s="244" t="s">
        <v>346</v>
      </c>
      <c r="K378" s="240" t="s">
        <v>142</v>
      </c>
      <c r="L378" s="2"/>
    </row>
    <row r="379" spans="1:12" ht="21">
      <c r="A379" s="2" t="s">
        <v>532</v>
      </c>
      <c r="B379" s="240" t="s">
        <v>13</v>
      </c>
      <c r="C379" s="241" t="s">
        <v>34</v>
      </c>
      <c r="D379" s="242" t="s">
        <v>604</v>
      </c>
      <c r="E379" s="243" t="s">
        <v>70</v>
      </c>
      <c r="F379" s="243" t="s">
        <v>17</v>
      </c>
      <c r="G379" s="240" t="s">
        <v>413</v>
      </c>
      <c r="H379" s="240" t="s">
        <v>71</v>
      </c>
      <c r="I379" s="244" t="s">
        <v>65</v>
      </c>
      <c r="J379" s="244" t="s">
        <v>346</v>
      </c>
      <c r="K379" s="240" t="s">
        <v>608</v>
      </c>
      <c r="L379" s="2"/>
    </row>
    <row r="380" spans="1:12" ht="21">
      <c r="A380" s="2" t="s">
        <v>532</v>
      </c>
      <c r="B380" s="240" t="s">
        <v>13</v>
      </c>
      <c r="C380" s="241" t="s">
        <v>151</v>
      </c>
      <c r="D380" s="242" t="s">
        <v>609</v>
      </c>
      <c r="E380" s="243" t="s">
        <v>21</v>
      </c>
      <c r="F380" s="243" t="s">
        <v>16</v>
      </c>
      <c r="G380" s="240" t="s">
        <v>175</v>
      </c>
      <c r="H380" s="240" t="s">
        <v>610</v>
      </c>
      <c r="I380" s="244" t="s">
        <v>65</v>
      </c>
      <c r="J380" s="244" t="s">
        <v>349</v>
      </c>
      <c r="K380" s="240" t="s">
        <v>611</v>
      </c>
      <c r="L380" s="2"/>
    </row>
    <row r="381" spans="1:12" ht="21">
      <c r="A381" s="2" t="s">
        <v>532</v>
      </c>
      <c r="B381" s="240" t="s">
        <v>13</v>
      </c>
      <c r="C381" s="241" t="s">
        <v>279</v>
      </c>
      <c r="D381" s="242" t="s">
        <v>612</v>
      </c>
      <c r="E381" s="243" t="s">
        <v>16</v>
      </c>
      <c r="F381" s="243" t="s">
        <v>21</v>
      </c>
      <c r="G381" s="240" t="s">
        <v>111</v>
      </c>
      <c r="H381" s="240" t="s">
        <v>613</v>
      </c>
      <c r="I381" s="244" t="s">
        <v>65</v>
      </c>
      <c r="J381" s="244" t="s">
        <v>349</v>
      </c>
      <c r="K381" s="240" t="s">
        <v>614</v>
      </c>
      <c r="L381" s="2"/>
    </row>
    <row r="382" spans="1:12" ht="21">
      <c r="A382" s="2" t="s">
        <v>532</v>
      </c>
      <c r="B382" s="240" t="s">
        <v>13</v>
      </c>
      <c r="C382" s="241" t="s">
        <v>151</v>
      </c>
      <c r="D382" s="242" t="s">
        <v>609</v>
      </c>
      <c r="E382" s="243" t="s">
        <v>21</v>
      </c>
      <c r="F382" s="243" t="s">
        <v>16</v>
      </c>
      <c r="G382" s="240" t="s">
        <v>175</v>
      </c>
      <c r="H382" s="240" t="s">
        <v>610</v>
      </c>
      <c r="I382" s="244" t="s">
        <v>65</v>
      </c>
      <c r="J382" s="244" t="s">
        <v>354</v>
      </c>
      <c r="K382" s="240" t="s">
        <v>615</v>
      </c>
      <c r="L382" s="2"/>
    </row>
    <row r="383" spans="1:12" ht="21">
      <c r="A383" s="2" t="s">
        <v>532</v>
      </c>
      <c r="B383" s="240" t="s">
        <v>13</v>
      </c>
      <c r="C383" s="241" t="s">
        <v>279</v>
      </c>
      <c r="D383" s="242" t="s">
        <v>612</v>
      </c>
      <c r="E383" s="243" t="s">
        <v>16</v>
      </c>
      <c r="F383" s="243" t="s">
        <v>21</v>
      </c>
      <c r="G383" s="240" t="s">
        <v>111</v>
      </c>
      <c r="H383" s="240" t="s">
        <v>613</v>
      </c>
      <c r="I383" s="244" t="s">
        <v>65</v>
      </c>
      <c r="J383" s="244" t="s">
        <v>354</v>
      </c>
      <c r="K383" s="240" t="s">
        <v>616</v>
      </c>
      <c r="L383" s="2"/>
    </row>
    <row r="384" spans="1:12" ht="21">
      <c r="A384" s="2" t="s">
        <v>532</v>
      </c>
      <c r="B384" s="240" t="s">
        <v>13</v>
      </c>
      <c r="C384" s="241" t="s">
        <v>151</v>
      </c>
      <c r="D384" s="242" t="s">
        <v>609</v>
      </c>
      <c r="E384" s="243" t="s">
        <v>16</v>
      </c>
      <c r="F384" s="243" t="s">
        <v>16</v>
      </c>
      <c r="G384" s="240" t="s">
        <v>111</v>
      </c>
      <c r="H384" s="240" t="s">
        <v>610</v>
      </c>
      <c r="I384" s="244" t="s">
        <v>65</v>
      </c>
      <c r="J384" s="244" t="s">
        <v>358</v>
      </c>
      <c r="K384" s="240" t="s">
        <v>490</v>
      </c>
      <c r="L384" s="2"/>
    </row>
    <row r="385" spans="1:12" ht="21">
      <c r="A385" s="2" t="s">
        <v>532</v>
      </c>
      <c r="B385" s="240" t="s">
        <v>13</v>
      </c>
      <c r="C385" s="241" t="s">
        <v>199</v>
      </c>
      <c r="D385" s="242" t="s">
        <v>617</v>
      </c>
      <c r="E385" s="243" t="s">
        <v>193</v>
      </c>
      <c r="F385" s="243" t="s">
        <v>21</v>
      </c>
      <c r="G385" s="240" t="s">
        <v>111</v>
      </c>
      <c r="H385" s="240" t="s">
        <v>618</v>
      </c>
      <c r="I385" s="244" t="s">
        <v>65</v>
      </c>
      <c r="J385" s="244" t="s">
        <v>358</v>
      </c>
      <c r="K385" s="240" t="s">
        <v>614</v>
      </c>
      <c r="L385" s="2"/>
    </row>
    <row r="386" spans="1:12" ht="21">
      <c r="A386" s="2" t="s">
        <v>532</v>
      </c>
      <c r="B386" s="240" t="s">
        <v>13</v>
      </c>
      <c r="C386" s="241" t="s">
        <v>151</v>
      </c>
      <c r="D386" s="242" t="s">
        <v>609</v>
      </c>
      <c r="E386" s="243" t="s">
        <v>16</v>
      </c>
      <c r="F386" s="243" t="s">
        <v>16</v>
      </c>
      <c r="G386" s="240" t="s">
        <v>111</v>
      </c>
      <c r="H386" s="240" t="s">
        <v>610</v>
      </c>
      <c r="I386" s="244" t="s">
        <v>65</v>
      </c>
      <c r="J386" s="244" t="s">
        <v>362</v>
      </c>
      <c r="K386" s="240" t="s">
        <v>493</v>
      </c>
      <c r="L386" s="2"/>
    </row>
    <row r="387" spans="1:12" ht="21">
      <c r="A387" s="2" t="s">
        <v>532</v>
      </c>
      <c r="B387" s="240" t="s">
        <v>13</v>
      </c>
      <c r="C387" s="241" t="s">
        <v>199</v>
      </c>
      <c r="D387" s="242" t="s">
        <v>617</v>
      </c>
      <c r="E387" s="243" t="s">
        <v>193</v>
      </c>
      <c r="F387" s="243" t="s">
        <v>21</v>
      </c>
      <c r="G387" s="240" t="s">
        <v>111</v>
      </c>
      <c r="H387" s="240" t="s">
        <v>618</v>
      </c>
      <c r="I387" s="244" t="s">
        <v>65</v>
      </c>
      <c r="J387" s="244" t="s">
        <v>362</v>
      </c>
      <c r="K387" s="240" t="s">
        <v>616</v>
      </c>
      <c r="L387" s="2"/>
    </row>
    <row r="388" spans="1:12" ht="21">
      <c r="A388" s="2" t="s">
        <v>532</v>
      </c>
      <c r="B388" s="240" t="s">
        <v>13</v>
      </c>
      <c r="C388" s="241" t="s">
        <v>279</v>
      </c>
      <c r="D388" s="242" t="s">
        <v>612</v>
      </c>
      <c r="E388" s="243" t="s">
        <v>17</v>
      </c>
      <c r="F388" s="243" t="s">
        <v>21</v>
      </c>
      <c r="G388" s="240" t="s">
        <v>138</v>
      </c>
      <c r="H388" s="240" t="s">
        <v>619</v>
      </c>
      <c r="I388" s="244" t="s">
        <v>65</v>
      </c>
      <c r="J388" s="244" t="s">
        <v>376</v>
      </c>
      <c r="K388" s="240" t="s">
        <v>620</v>
      </c>
      <c r="L388" s="2"/>
    </row>
    <row r="389" spans="1:12" ht="21">
      <c r="A389" s="2" t="s">
        <v>532</v>
      </c>
      <c r="B389" s="240" t="s">
        <v>13</v>
      </c>
      <c r="C389" s="241" t="s">
        <v>355</v>
      </c>
      <c r="D389" s="242" t="s">
        <v>621</v>
      </c>
      <c r="E389" s="243" t="s">
        <v>123</v>
      </c>
      <c r="F389" s="243" t="s">
        <v>17</v>
      </c>
      <c r="G389" s="240" t="s">
        <v>78</v>
      </c>
      <c r="H389" s="240" t="s">
        <v>618</v>
      </c>
      <c r="I389" s="244" t="s">
        <v>65</v>
      </c>
      <c r="J389" s="244" t="s">
        <v>376</v>
      </c>
      <c r="K389" s="240" t="s">
        <v>487</v>
      </c>
      <c r="L389" s="2"/>
    </row>
    <row r="390" spans="1:12" ht="21">
      <c r="A390" s="2" t="s">
        <v>532</v>
      </c>
      <c r="B390" s="240" t="s">
        <v>13</v>
      </c>
      <c r="C390" s="241" t="s">
        <v>279</v>
      </c>
      <c r="D390" s="242" t="s">
        <v>612</v>
      </c>
      <c r="E390" s="243" t="s">
        <v>21</v>
      </c>
      <c r="F390" s="243" t="s">
        <v>21</v>
      </c>
      <c r="G390" s="240" t="s">
        <v>199</v>
      </c>
      <c r="H390" s="240" t="s">
        <v>613</v>
      </c>
      <c r="I390" s="244" t="s">
        <v>65</v>
      </c>
      <c r="J390" s="244" t="s">
        <v>382</v>
      </c>
      <c r="K390" s="240" t="s">
        <v>339</v>
      </c>
      <c r="L390" s="2"/>
    </row>
    <row r="391" spans="1:12" ht="21">
      <c r="A391" s="2" t="s">
        <v>532</v>
      </c>
      <c r="B391" s="240" t="s">
        <v>13</v>
      </c>
      <c r="C391" s="241" t="s">
        <v>123</v>
      </c>
      <c r="D391" s="242" t="s">
        <v>622</v>
      </c>
      <c r="E391" s="243" t="s">
        <v>16</v>
      </c>
      <c r="F391" s="243" t="s">
        <v>14</v>
      </c>
      <c r="G391" s="240" t="s">
        <v>90</v>
      </c>
      <c r="H391" s="240" t="s">
        <v>623</v>
      </c>
      <c r="I391" s="244" t="s">
        <v>65</v>
      </c>
      <c r="J391" s="244" t="s">
        <v>382</v>
      </c>
      <c r="K391" s="240" t="s">
        <v>624</v>
      </c>
      <c r="L391" s="2"/>
    </row>
    <row r="392" spans="1:12" ht="21">
      <c r="A392" s="2" t="s">
        <v>532</v>
      </c>
      <c r="B392" s="240" t="s">
        <v>13</v>
      </c>
      <c r="C392" s="241" t="s">
        <v>111</v>
      </c>
      <c r="D392" s="242" t="s">
        <v>625</v>
      </c>
      <c r="E392" s="243" t="s">
        <v>369</v>
      </c>
      <c r="F392" s="243" t="s">
        <v>17</v>
      </c>
      <c r="G392" s="240" t="s">
        <v>185</v>
      </c>
      <c r="H392" s="240" t="s">
        <v>626</v>
      </c>
      <c r="I392" s="244" t="s">
        <v>65</v>
      </c>
      <c r="J392" s="244" t="s">
        <v>386</v>
      </c>
      <c r="K392" s="240" t="s">
        <v>289</v>
      </c>
      <c r="L392" s="2"/>
    </row>
    <row r="393" spans="1:12" ht="21">
      <c r="A393" s="2" t="s">
        <v>532</v>
      </c>
      <c r="B393" s="240" t="s">
        <v>13</v>
      </c>
      <c r="C393" s="241" t="s">
        <v>279</v>
      </c>
      <c r="D393" s="242" t="s">
        <v>612</v>
      </c>
      <c r="E393" s="243" t="s">
        <v>17</v>
      </c>
      <c r="F393" s="243" t="s">
        <v>21</v>
      </c>
      <c r="G393" s="240" t="s">
        <v>138</v>
      </c>
      <c r="H393" s="240" t="s">
        <v>619</v>
      </c>
      <c r="I393" s="244" t="s">
        <v>65</v>
      </c>
      <c r="J393" s="244" t="s">
        <v>386</v>
      </c>
      <c r="K393" s="240" t="s">
        <v>627</v>
      </c>
      <c r="L393" s="2"/>
    </row>
    <row r="394" spans="1:12" ht="21">
      <c r="A394" s="2" t="s">
        <v>532</v>
      </c>
      <c r="B394" s="240" t="s">
        <v>13</v>
      </c>
      <c r="C394" s="241" t="s">
        <v>154</v>
      </c>
      <c r="D394" s="242" t="s">
        <v>628</v>
      </c>
      <c r="E394" s="243" t="s">
        <v>21</v>
      </c>
      <c r="F394" s="243" t="s">
        <v>21</v>
      </c>
      <c r="G394" s="240" t="s">
        <v>99</v>
      </c>
      <c r="H394" s="240" t="s">
        <v>629</v>
      </c>
      <c r="I394" s="244" t="s">
        <v>101</v>
      </c>
      <c r="J394" s="244" t="s">
        <v>117</v>
      </c>
      <c r="K394" s="240" t="s">
        <v>118</v>
      </c>
      <c r="L394" s="2"/>
    </row>
    <row r="395" spans="1:12" ht="21">
      <c r="A395" s="2" t="s">
        <v>532</v>
      </c>
      <c r="B395" s="240" t="s">
        <v>13</v>
      </c>
      <c r="C395" s="241" t="s">
        <v>200</v>
      </c>
      <c r="D395" s="242" t="s">
        <v>630</v>
      </c>
      <c r="E395" s="243" t="s">
        <v>147</v>
      </c>
      <c r="F395" s="243" t="s">
        <v>16</v>
      </c>
      <c r="G395" s="240" t="s">
        <v>182</v>
      </c>
      <c r="H395" s="240" t="s">
        <v>552</v>
      </c>
      <c r="I395" s="244" t="s">
        <v>101</v>
      </c>
      <c r="J395" s="244" t="s">
        <v>117</v>
      </c>
      <c r="K395" s="240" t="s">
        <v>406</v>
      </c>
      <c r="L395" s="2"/>
    </row>
    <row r="396" spans="1:12" ht="21">
      <c r="A396" s="2" t="s">
        <v>532</v>
      </c>
      <c r="B396" s="240" t="s">
        <v>13</v>
      </c>
      <c r="C396" s="241"/>
      <c r="D396" s="242" t="s">
        <v>630</v>
      </c>
      <c r="E396" s="243"/>
      <c r="F396" s="243"/>
      <c r="G396" s="240"/>
      <c r="H396" s="240"/>
      <c r="I396" s="244" t="s">
        <v>101</v>
      </c>
      <c r="J396" s="244" t="s">
        <v>117</v>
      </c>
      <c r="K396" s="240"/>
      <c r="L396" s="2" t="s">
        <v>42</v>
      </c>
    </row>
    <row r="397" spans="1:12" ht="21">
      <c r="A397" s="2" t="s">
        <v>532</v>
      </c>
      <c r="B397" s="240" t="s">
        <v>13</v>
      </c>
      <c r="C397" s="241" t="s">
        <v>401</v>
      </c>
      <c r="D397" s="242" t="s">
        <v>631</v>
      </c>
      <c r="E397" s="243" t="s">
        <v>16</v>
      </c>
      <c r="F397" s="243" t="s">
        <v>14</v>
      </c>
      <c r="G397" s="240" t="s">
        <v>16</v>
      </c>
      <c r="H397" s="240" t="s">
        <v>568</v>
      </c>
      <c r="I397" s="244" t="s">
        <v>101</v>
      </c>
      <c r="J397" s="244" t="s">
        <v>121</v>
      </c>
      <c r="K397" s="240" t="s">
        <v>353</v>
      </c>
      <c r="L397" s="2"/>
    </row>
    <row r="398" spans="1:12" ht="21">
      <c r="A398" s="2" t="s">
        <v>532</v>
      </c>
      <c r="B398" s="240" t="s">
        <v>13</v>
      </c>
      <c r="C398" s="241" t="s">
        <v>154</v>
      </c>
      <c r="D398" s="242" t="s">
        <v>628</v>
      </c>
      <c r="E398" s="243" t="s">
        <v>16</v>
      </c>
      <c r="F398" s="243" t="s">
        <v>21</v>
      </c>
      <c r="G398" s="240" t="s">
        <v>131</v>
      </c>
      <c r="H398" s="240" t="s">
        <v>629</v>
      </c>
      <c r="I398" s="244" t="s">
        <v>101</v>
      </c>
      <c r="J398" s="244" t="s">
        <v>121</v>
      </c>
      <c r="K398" s="240" t="s">
        <v>632</v>
      </c>
      <c r="L398" s="2"/>
    </row>
    <row r="399" spans="1:12" ht="21">
      <c r="A399" s="2" t="s">
        <v>532</v>
      </c>
      <c r="B399" s="240" t="s">
        <v>13</v>
      </c>
      <c r="C399" s="241" t="s">
        <v>154</v>
      </c>
      <c r="D399" s="242" t="s">
        <v>628</v>
      </c>
      <c r="E399" s="243" t="s">
        <v>16</v>
      </c>
      <c r="F399" s="243" t="s">
        <v>21</v>
      </c>
      <c r="G399" s="240" t="s">
        <v>131</v>
      </c>
      <c r="H399" s="240" t="s">
        <v>629</v>
      </c>
      <c r="I399" s="244" t="s">
        <v>101</v>
      </c>
      <c r="J399" s="244" t="s">
        <v>124</v>
      </c>
      <c r="K399" s="240" t="s">
        <v>633</v>
      </c>
      <c r="L399" s="2"/>
    </row>
    <row r="400" spans="1:12" ht="21">
      <c r="A400" s="2" t="s">
        <v>532</v>
      </c>
      <c r="B400" s="240" t="s">
        <v>13</v>
      </c>
      <c r="C400" s="241"/>
      <c r="D400" s="242" t="s">
        <v>628</v>
      </c>
      <c r="E400" s="243"/>
      <c r="F400" s="243"/>
      <c r="G400" s="240"/>
      <c r="H400" s="240"/>
      <c r="I400" s="244" t="s">
        <v>101</v>
      </c>
      <c r="J400" s="244" t="s">
        <v>124</v>
      </c>
      <c r="K400" s="240"/>
      <c r="L400" s="2" t="s">
        <v>42</v>
      </c>
    </row>
    <row r="401" spans="1:12" ht="21">
      <c r="A401" s="2" t="s">
        <v>532</v>
      </c>
      <c r="B401" s="240" t="s">
        <v>13</v>
      </c>
      <c r="C401" s="241" t="s">
        <v>90</v>
      </c>
      <c r="D401" s="242" t="s">
        <v>634</v>
      </c>
      <c r="E401" s="243" t="s">
        <v>90</v>
      </c>
      <c r="F401" s="243" t="s">
        <v>21</v>
      </c>
      <c r="G401" s="240" t="s">
        <v>151</v>
      </c>
      <c r="H401" s="240" t="s">
        <v>534</v>
      </c>
      <c r="I401" s="244" t="s">
        <v>101</v>
      </c>
      <c r="J401" s="244" t="s">
        <v>128</v>
      </c>
      <c r="K401" s="240" t="s">
        <v>152</v>
      </c>
      <c r="L401" s="2"/>
    </row>
    <row r="402" spans="1:12" ht="21">
      <c r="A402" s="2" t="s">
        <v>532</v>
      </c>
      <c r="B402" s="240" t="s">
        <v>13</v>
      </c>
      <c r="C402" s="241" t="s">
        <v>47</v>
      </c>
      <c r="D402" s="242" t="s">
        <v>635</v>
      </c>
      <c r="E402" s="243" t="s">
        <v>90</v>
      </c>
      <c r="F402" s="243" t="s">
        <v>21</v>
      </c>
      <c r="G402" s="240" t="s">
        <v>246</v>
      </c>
      <c r="H402" s="240" t="s">
        <v>636</v>
      </c>
      <c r="I402" s="244" t="s">
        <v>101</v>
      </c>
      <c r="J402" s="244" t="s">
        <v>128</v>
      </c>
      <c r="K402" s="240" t="s">
        <v>142</v>
      </c>
      <c r="L402" s="2"/>
    </row>
    <row r="403" spans="1:12" ht="21">
      <c r="A403" s="2" t="s">
        <v>532</v>
      </c>
      <c r="B403" s="240" t="s">
        <v>13</v>
      </c>
      <c r="C403" s="241" t="s">
        <v>37</v>
      </c>
      <c r="D403" s="242" t="s">
        <v>637</v>
      </c>
      <c r="E403" s="243" t="s">
        <v>287</v>
      </c>
      <c r="F403" s="243" t="s">
        <v>21</v>
      </c>
      <c r="G403" s="240" t="s">
        <v>309</v>
      </c>
      <c r="H403" s="240" t="s">
        <v>390</v>
      </c>
      <c r="I403" s="244" t="s">
        <v>101</v>
      </c>
      <c r="J403" s="244" t="s">
        <v>132</v>
      </c>
      <c r="K403" s="240" t="s">
        <v>422</v>
      </c>
      <c r="L403" s="2"/>
    </row>
    <row r="404" spans="1:12" ht="21">
      <c r="A404" s="2" t="s">
        <v>532</v>
      </c>
      <c r="B404" s="240" t="s">
        <v>13</v>
      </c>
      <c r="C404" s="241" t="s">
        <v>47</v>
      </c>
      <c r="D404" s="242" t="s">
        <v>635</v>
      </c>
      <c r="E404" s="243" t="s">
        <v>28</v>
      </c>
      <c r="F404" s="243" t="s">
        <v>21</v>
      </c>
      <c r="G404" s="240" t="s">
        <v>63</v>
      </c>
      <c r="H404" s="240" t="s">
        <v>636</v>
      </c>
      <c r="I404" s="244" t="s">
        <v>101</v>
      </c>
      <c r="J404" s="244" t="s">
        <v>132</v>
      </c>
      <c r="K404" s="240" t="s">
        <v>67</v>
      </c>
      <c r="L404" s="2"/>
    </row>
    <row r="405" spans="1:12" ht="21">
      <c r="A405" s="2" t="s">
        <v>532</v>
      </c>
      <c r="B405" s="240" t="s">
        <v>13</v>
      </c>
      <c r="C405" s="241"/>
      <c r="D405" s="242" t="s">
        <v>635</v>
      </c>
      <c r="E405" s="243"/>
      <c r="F405" s="243"/>
      <c r="G405" s="240"/>
      <c r="H405" s="240"/>
      <c r="I405" s="244" t="s">
        <v>101</v>
      </c>
      <c r="J405" s="244" t="s">
        <v>132</v>
      </c>
      <c r="K405" s="240"/>
      <c r="L405" s="2" t="s">
        <v>42</v>
      </c>
    </row>
    <row r="406" spans="1:12" ht="21">
      <c r="A406" s="2" t="s">
        <v>532</v>
      </c>
      <c r="B406" s="240" t="s">
        <v>13</v>
      </c>
      <c r="C406" s="241" t="s">
        <v>90</v>
      </c>
      <c r="D406" s="242" t="s">
        <v>634</v>
      </c>
      <c r="E406" s="243" t="s">
        <v>24</v>
      </c>
      <c r="F406" s="243" t="s">
        <v>21</v>
      </c>
      <c r="G406" s="240" t="s">
        <v>34</v>
      </c>
      <c r="H406" s="240" t="s">
        <v>534</v>
      </c>
      <c r="I406" s="244" t="s">
        <v>101</v>
      </c>
      <c r="J406" s="244" t="s">
        <v>134</v>
      </c>
      <c r="K406" s="240" t="s">
        <v>72</v>
      </c>
      <c r="L406" s="2"/>
    </row>
    <row r="407" spans="1:12" ht="21">
      <c r="A407" s="2" t="s">
        <v>532</v>
      </c>
      <c r="B407" s="240" t="s">
        <v>13</v>
      </c>
      <c r="C407" s="241" t="s">
        <v>147</v>
      </c>
      <c r="D407" s="242" t="s">
        <v>638</v>
      </c>
      <c r="E407" s="243" t="s">
        <v>81</v>
      </c>
      <c r="F407" s="243" t="s">
        <v>21</v>
      </c>
      <c r="G407" s="240" t="s">
        <v>299</v>
      </c>
      <c r="H407" s="240" t="s">
        <v>639</v>
      </c>
      <c r="I407" s="244" t="s">
        <v>101</v>
      </c>
      <c r="J407" s="244" t="s">
        <v>134</v>
      </c>
      <c r="K407" s="240" t="s">
        <v>640</v>
      </c>
      <c r="L407" s="2"/>
    </row>
    <row r="408" spans="1:12" ht="21">
      <c r="A408" s="2" t="s">
        <v>532</v>
      </c>
      <c r="B408" s="240" t="s">
        <v>13</v>
      </c>
      <c r="C408" s="241"/>
      <c r="D408" s="242" t="s">
        <v>638</v>
      </c>
      <c r="E408" s="243"/>
      <c r="F408" s="243"/>
      <c r="G408" s="240"/>
      <c r="H408" s="240"/>
      <c r="I408" s="244" t="s">
        <v>101</v>
      </c>
      <c r="J408" s="244" t="s">
        <v>134</v>
      </c>
      <c r="K408" s="240"/>
      <c r="L408" s="2" t="s">
        <v>42</v>
      </c>
    </row>
    <row r="409" spans="1:12" ht="21">
      <c r="A409" s="2" t="s">
        <v>550</v>
      </c>
      <c r="B409" s="240" t="s">
        <v>13</v>
      </c>
      <c r="C409" s="241" t="s">
        <v>16</v>
      </c>
      <c r="D409" s="242" t="s">
        <v>551</v>
      </c>
      <c r="E409" s="243" t="s">
        <v>47</v>
      </c>
      <c r="F409" s="243" t="s">
        <v>16</v>
      </c>
      <c r="G409" s="240" t="s">
        <v>309</v>
      </c>
      <c r="H409" s="240" t="s">
        <v>641</v>
      </c>
      <c r="I409" s="244" t="s">
        <v>101</v>
      </c>
      <c r="J409" s="244" t="s">
        <v>176</v>
      </c>
      <c r="K409" s="240" t="s">
        <v>422</v>
      </c>
      <c r="L409" s="2"/>
    </row>
    <row r="410" spans="1:12" ht="21">
      <c r="A410" s="2" t="s">
        <v>532</v>
      </c>
      <c r="B410" s="240" t="s">
        <v>13</v>
      </c>
      <c r="C410" s="241" t="s">
        <v>47</v>
      </c>
      <c r="D410" s="242" t="s">
        <v>635</v>
      </c>
      <c r="E410" s="243" t="s">
        <v>35</v>
      </c>
      <c r="F410" s="243" t="s">
        <v>21</v>
      </c>
      <c r="G410" s="240" t="s">
        <v>63</v>
      </c>
      <c r="H410" s="240" t="s">
        <v>636</v>
      </c>
      <c r="I410" s="244" t="s">
        <v>101</v>
      </c>
      <c r="J410" s="244" t="s">
        <v>176</v>
      </c>
      <c r="K410" s="240" t="s">
        <v>67</v>
      </c>
      <c r="L410" s="2"/>
    </row>
    <row r="411" spans="1:12" ht="21.6" thickBot="1">
      <c r="A411" s="8" t="s">
        <v>532</v>
      </c>
      <c r="B411" s="245" t="s">
        <v>13</v>
      </c>
      <c r="C411" s="246"/>
      <c r="D411" s="245" t="s">
        <v>635</v>
      </c>
      <c r="E411" s="246"/>
      <c r="F411" s="246"/>
      <c r="G411" s="245"/>
      <c r="H411" s="245"/>
      <c r="I411" s="247" t="s">
        <v>101</v>
      </c>
      <c r="J411" s="247" t="s">
        <v>176</v>
      </c>
      <c r="K411" s="245"/>
      <c r="L411" s="10" t="s">
        <v>42</v>
      </c>
    </row>
    <row r="412" spans="1:12" ht="21">
      <c r="A412" s="2" t="s">
        <v>532</v>
      </c>
      <c r="B412" s="5" t="s">
        <v>136</v>
      </c>
      <c r="C412" s="131" t="s">
        <v>68</v>
      </c>
      <c r="D412" s="132" t="s">
        <v>642</v>
      </c>
      <c r="E412" s="6" t="s">
        <v>21</v>
      </c>
      <c r="F412" s="6" t="s">
        <v>14</v>
      </c>
      <c r="G412" s="5" t="s">
        <v>26</v>
      </c>
      <c r="H412" s="5" t="s">
        <v>643</v>
      </c>
      <c r="I412" s="7" t="s">
        <v>20</v>
      </c>
      <c r="J412" s="7" t="s">
        <v>20</v>
      </c>
      <c r="K412" s="5" t="s">
        <v>20</v>
      </c>
      <c r="L412" s="2"/>
    </row>
    <row r="413" spans="1:12" ht="21">
      <c r="A413" s="2" t="s">
        <v>532</v>
      </c>
      <c r="B413" s="240" t="s">
        <v>136</v>
      </c>
      <c r="C413" s="241" t="s">
        <v>219</v>
      </c>
      <c r="D413" s="242" t="s">
        <v>644</v>
      </c>
      <c r="E413" s="243" t="s">
        <v>645</v>
      </c>
      <c r="F413" s="243" t="s">
        <v>16</v>
      </c>
      <c r="G413" s="240" t="s">
        <v>31</v>
      </c>
      <c r="H413" s="240" t="s">
        <v>646</v>
      </c>
      <c r="I413" s="244" t="s">
        <v>20</v>
      </c>
      <c r="J413" s="244" t="s">
        <v>20</v>
      </c>
      <c r="K413" s="240" t="s">
        <v>20</v>
      </c>
      <c r="L413" s="2"/>
    </row>
    <row r="414" spans="1:12" ht="21">
      <c r="A414" s="2" t="s">
        <v>532</v>
      </c>
      <c r="B414" s="240" t="s">
        <v>136</v>
      </c>
      <c r="C414" s="241" t="s">
        <v>219</v>
      </c>
      <c r="D414" s="242" t="s">
        <v>644</v>
      </c>
      <c r="E414" s="243" t="s">
        <v>647</v>
      </c>
      <c r="F414" s="243" t="s">
        <v>16</v>
      </c>
      <c r="G414" s="240" t="s">
        <v>287</v>
      </c>
      <c r="H414" s="240" t="s">
        <v>646</v>
      </c>
      <c r="I414" s="244" t="s">
        <v>20</v>
      </c>
      <c r="J414" s="244" t="s">
        <v>20</v>
      </c>
      <c r="K414" s="240" t="s">
        <v>20</v>
      </c>
      <c r="L414" s="2"/>
    </row>
    <row r="415" spans="1:12" ht="21">
      <c r="A415" s="2" t="s">
        <v>532</v>
      </c>
      <c r="B415" s="240" t="s">
        <v>136</v>
      </c>
      <c r="C415" s="241" t="s">
        <v>219</v>
      </c>
      <c r="D415" s="242" t="s">
        <v>644</v>
      </c>
      <c r="E415" s="243" t="s">
        <v>648</v>
      </c>
      <c r="F415" s="243" t="s">
        <v>16</v>
      </c>
      <c r="G415" s="240" t="s">
        <v>293</v>
      </c>
      <c r="H415" s="240" t="s">
        <v>646</v>
      </c>
      <c r="I415" s="244" t="s">
        <v>20</v>
      </c>
      <c r="J415" s="244" t="s">
        <v>20</v>
      </c>
      <c r="K415" s="240" t="s">
        <v>20</v>
      </c>
      <c r="L415" s="2"/>
    </row>
    <row r="416" spans="1:12" ht="21">
      <c r="A416" s="2" t="s">
        <v>532</v>
      </c>
      <c r="B416" s="240" t="s">
        <v>136</v>
      </c>
      <c r="C416" s="241" t="s">
        <v>219</v>
      </c>
      <c r="D416" s="242" t="s">
        <v>644</v>
      </c>
      <c r="E416" s="243" t="s">
        <v>649</v>
      </c>
      <c r="F416" s="243" t="s">
        <v>16</v>
      </c>
      <c r="G416" s="240" t="s">
        <v>35</v>
      </c>
      <c r="H416" s="240" t="s">
        <v>646</v>
      </c>
      <c r="I416" s="244" t="s">
        <v>20</v>
      </c>
      <c r="J416" s="244" t="s">
        <v>20</v>
      </c>
      <c r="K416" s="240" t="s">
        <v>20</v>
      </c>
      <c r="L416" s="2"/>
    </row>
    <row r="417" spans="1:12" ht="21">
      <c r="A417" s="2" t="s">
        <v>532</v>
      </c>
      <c r="B417" s="240" t="s">
        <v>136</v>
      </c>
      <c r="C417" s="241" t="s">
        <v>219</v>
      </c>
      <c r="D417" s="242" t="s">
        <v>644</v>
      </c>
      <c r="E417" s="243" t="s">
        <v>650</v>
      </c>
      <c r="F417" s="243" t="s">
        <v>16</v>
      </c>
      <c r="G417" s="240" t="s">
        <v>280</v>
      </c>
      <c r="H417" s="240" t="s">
        <v>333</v>
      </c>
      <c r="I417" s="244" t="s">
        <v>20</v>
      </c>
      <c r="J417" s="244" t="s">
        <v>20</v>
      </c>
      <c r="K417" s="240" t="s">
        <v>20</v>
      </c>
      <c r="L417" s="2"/>
    </row>
    <row r="418" spans="1:12" ht="21">
      <c r="A418" s="2" t="s">
        <v>532</v>
      </c>
      <c r="B418" s="240" t="s">
        <v>136</v>
      </c>
      <c r="C418" s="241" t="s">
        <v>200</v>
      </c>
      <c r="D418" s="242" t="s">
        <v>651</v>
      </c>
      <c r="E418" s="243" t="s">
        <v>62</v>
      </c>
      <c r="F418" s="243" t="s">
        <v>16</v>
      </c>
      <c r="G418" s="240" t="s">
        <v>175</v>
      </c>
      <c r="H418" s="240" t="s">
        <v>652</v>
      </c>
      <c r="I418" s="244" t="s">
        <v>20</v>
      </c>
      <c r="J418" s="244" t="s">
        <v>20</v>
      </c>
      <c r="K418" s="240" t="s">
        <v>20</v>
      </c>
      <c r="L418" s="2"/>
    </row>
    <row r="419" spans="1:12" ht="21">
      <c r="A419" s="2" t="s">
        <v>532</v>
      </c>
      <c r="B419" s="240" t="s">
        <v>136</v>
      </c>
      <c r="C419" s="241" t="s">
        <v>200</v>
      </c>
      <c r="D419" s="242" t="s">
        <v>651</v>
      </c>
      <c r="E419" s="243" t="s">
        <v>49</v>
      </c>
      <c r="F419" s="243" t="s">
        <v>16</v>
      </c>
      <c r="G419" s="240" t="s">
        <v>175</v>
      </c>
      <c r="H419" s="240" t="s">
        <v>652</v>
      </c>
      <c r="I419" s="244" t="s">
        <v>20</v>
      </c>
      <c r="J419" s="244" t="s">
        <v>20</v>
      </c>
      <c r="K419" s="240" t="s">
        <v>20</v>
      </c>
      <c r="L419" s="2"/>
    </row>
    <row r="420" spans="1:12" ht="21">
      <c r="A420" s="2" t="s">
        <v>532</v>
      </c>
      <c r="B420" s="240" t="s">
        <v>136</v>
      </c>
      <c r="C420" s="241" t="s">
        <v>200</v>
      </c>
      <c r="D420" s="242" t="s">
        <v>651</v>
      </c>
      <c r="E420" s="243" t="s">
        <v>57</v>
      </c>
      <c r="F420" s="243" t="s">
        <v>16</v>
      </c>
      <c r="G420" s="240" t="s">
        <v>246</v>
      </c>
      <c r="H420" s="240" t="s">
        <v>652</v>
      </c>
      <c r="I420" s="244" t="s">
        <v>20</v>
      </c>
      <c r="J420" s="244" t="s">
        <v>20</v>
      </c>
      <c r="K420" s="240" t="s">
        <v>20</v>
      </c>
      <c r="L420" s="2"/>
    </row>
    <row r="421" spans="1:12" ht="21">
      <c r="A421" s="2" t="s">
        <v>532</v>
      </c>
      <c r="B421" s="240" t="s">
        <v>136</v>
      </c>
      <c r="C421" s="241" t="s">
        <v>21</v>
      </c>
      <c r="D421" s="242" t="s">
        <v>653</v>
      </c>
      <c r="E421" s="243" t="s">
        <v>654</v>
      </c>
      <c r="F421" s="243" t="s">
        <v>16</v>
      </c>
      <c r="G421" s="240" t="s">
        <v>655</v>
      </c>
      <c r="H421" s="240" t="s">
        <v>656</v>
      </c>
      <c r="I421" s="244" t="s">
        <v>38</v>
      </c>
      <c r="J421" s="244" t="s">
        <v>232</v>
      </c>
      <c r="K421" s="240" t="s">
        <v>657</v>
      </c>
      <c r="L421" s="2"/>
    </row>
    <row r="422" spans="1:12" ht="21">
      <c r="A422" s="2" t="s">
        <v>532</v>
      </c>
      <c r="B422" s="240" t="s">
        <v>136</v>
      </c>
      <c r="C422" s="241" t="s">
        <v>78</v>
      </c>
      <c r="D422" s="242" t="s">
        <v>658</v>
      </c>
      <c r="E422" s="243" t="s">
        <v>16</v>
      </c>
      <c r="F422" s="243" t="s">
        <v>17</v>
      </c>
      <c r="G422" s="240" t="s">
        <v>418</v>
      </c>
      <c r="H422" s="240" t="s">
        <v>563</v>
      </c>
      <c r="I422" s="244" t="s">
        <v>38</v>
      </c>
      <c r="J422" s="244" t="s">
        <v>232</v>
      </c>
      <c r="K422" s="240" t="s">
        <v>570</v>
      </c>
      <c r="L422" s="2"/>
    </row>
    <row r="423" spans="1:12" ht="21">
      <c r="A423" s="2" t="s">
        <v>532</v>
      </c>
      <c r="B423" s="240" t="s">
        <v>136</v>
      </c>
      <c r="C423" s="241" t="s">
        <v>21</v>
      </c>
      <c r="D423" s="242" t="s">
        <v>653</v>
      </c>
      <c r="E423" s="243" t="s">
        <v>654</v>
      </c>
      <c r="F423" s="243" t="s">
        <v>16</v>
      </c>
      <c r="G423" s="240" t="s">
        <v>655</v>
      </c>
      <c r="H423" s="240" t="s">
        <v>656</v>
      </c>
      <c r="I423" s="244" t="s">
        <v>38</v>
      </c>
      <c r="J423" s="244" t="s">
        <v>236</v>
      </c>
      <c r="K423" s="240" t="s">
        <v>657</v>
      </c>
      <c r="L423" s="2"/>
    </row>
    <row r="424" spans="1:12" ht="21">
      <c r="A424" s="2" t="s">
        <v>532</v>
      </c>
      <c r="B424" s="240" t="s">
        <v>136</v>
      </c>
      <c r="C424" s="241" t="s">
        <v>78</v>
      </c>
      <c r="D424" s="242" t="s">
        <v>658</v>
      </c>
      <c r="E424" s="243" t="s">
        <v>16</v>
      </c>
      <c r="F424" s="243" t="s">
        <v>17</v>
      </c>
      <c r="G424" s="240" t="s">
        <v>418</v>
      </c>
      <c r="H424" s="240" t="s">
        <v>563</v>
      </c>
      <c r="I424" s="244" t="s">
        <v>38</v>
      </c>
      <c r="J424" s="244" t="s">
        <v>236</v>
      </c>
      <c r="K424" s="240" t="s">
        <v>571</v>
      </c>
      <c r="L424" s="2"/>
    </row>
    <row r="425" spans="1:12" ht="21">
      <c r="A425" s="2" t="s">
        <v>532</v>
      </c>
      <c r="B425" s="240" t="s">
        <v>136</v>
      </c>
      <c r="C425" s="241" t="s">
        <v>21</v>
      </c>
      <c r="D425" s="242" t="s">
        <v>653</v>
      </c>
      <c r="E425" s="243" t="s">
        <v>654</v>
      </c>
      <c r="F425" s="243" t="s">
        <v>16</v>
      </c>
      <c r="G425" s="240" t="s">
        <v>655</v>
      </c>
      <c r="H425" s="240" t="s">
        <v>656</v>
      </c>
      <c r="I425" s="244" t="s">
        <v>38</v>
      </c>
      <c r="J425" s="244" t="s">
        <v>240</v>
      </c>
      <c r="K425" s="240" t="s">
        <v>659</v>
      </c>
      <c r="L425" s="2"/>
    </row>
    <row r="426" spans="1:12" ht="21">
      <c r="A426" s="2" t="s">
        <v>532</v>
      </c>
      <c r="B426" s="240" t="s">
        <v>136</v>
      </c>
      <c r="C426" s="241" t="s">
        <v>78</v>
      </c>
      <c r="D426" s="242" t="s">
        <v>658</v>
      </c>
      <c r="E426" s="243" t="s">
        <v>21</v>
      </c>
      <c r="F426" s="243" t="s">
        <v>17</v>
      </c>
      <c r="G426" s="240" t="s">
        <v>309</v>
      </c>
      <c r="H426" s="240" t="s">
        <v>643</v>
      </c>
      <c r="I426" s="244" t="s">
        <v>38</v>
      </c>
      <c r="J426" s="244" t="s">
        <v>240</v>
      </c>
      <c r="K426" s="240" t="s">
        <v>312</v>
      </c>
      <c r="L426" s="2"/>
    </row>
    <row r="427" spans="1:12" ht="21">
      <c r="A427" s="2" t="s">
        <v>532</v>
      </c>
      <c r="B427" s="240" t="s">
        <v>136</v>
      </c>
      <c r="C427" s="241" t="s">
        <v>21</v>
      </c>
      <c r="D427" s="242" t="s">
        <v>653</v>
      </c>
      <c r="E427" s="243" t="s">
        <v>660</v>
      </c>
      <c r="F427" s="243" t="s">
        <v>16</v>
      </c>
      <c r="G427" s="240" t="s">
        <v>205</v>
      </c>
      <c r="H427" s="240" t="s">
        <v>656</v>
      </c>
      <c r="I427" s="244" t="s">
        <v>38</v>
      </c>
      <c r="J427" s="244" t="s">
        <v>244</v>
      </c>
      <c r="K427" s="240" t="s">
        <v>208</v>
      </c>
      <c r="L427" s="2"/>
    </row>
    <row r="428" spans="1:12" ht="21">
      <c r="A428" s="2" t="s">
        <v>532</v>
      </c>
      <c r="B428" s="240" t="s">
        <v>136</v>
      </c>
      <c r="C428" s="241" t="s">
        <v>78</v>
      </c>
      <c r="D428" s="242" t="s">
        <v>658</v>
      </c>
      <c r="E428" s="243" t="s">
        <v>21</v>
      </c>
      <c r="F428" s="243" t="s">
        <v>17</v>
      </c>
      <c r="G428" s="240" t="s">
        <v>309</v>
      </c>
      <c r="H428" s="240" t="s">
        <v>643</v>
      </c>
      <c r="I428" s="244" t="s">
        <v>38</v>
      </c>
      <c r="J428" s="244" t="s">
        <v>244</v>
      </c>
      <c r="K428" s="240" t="s">
        <v>315</v>
      </c>
      <c r="L428" s="2"/>
    </row>
    <row r="429" spans="1:12" ht="21">
      <c r="A429" s="2" t="s">
        <v>532</v>
      </c>
      <c r="B429" s="240" t="s">
        <v>136</v>
      </c>
      <c r="C429" s="241" t="s">
        <v>21</v>
      </c>
      <c r="D429" s="242" t="s">
        <v>653</v>
      </c>
      <c r="E429" s="243" t="s">
        <v>660</v>
      </c>
      <c r="F429" s="243" t="s">
        <v>16</v>
      </c>
      <c r="G429" s="240" t="s">
        <v>205</v>
      </c>
      <c r="H429" s="240" t="s">
        <v>656</v>
      </c>
      <c r="I429" s="244" t="s">
        <v>38</v>
      </c>
      <c r="J429" s="244" t="s">
        <v>247</v>
      </c>
      <c r="K429" s="240" t="s">
        <v>208</v>
      </c>
      <c r="L429" s="2"/>
    </row>
    <row r="430" spans="1:12" ht="21">
      <c r="A430" s="2" t="s">
        <v>532</v>
      </c>
      <c r="B430" s="240" t="s">
        <v>136</v>
      </c>
      <c r="C430" s="241" t="s">
        <v>35</v>
      </c>
      <c r="D430" s="242" t="s">
        <v>661</v>
      </c>
      <c r="E430" s="243" t="s">
        <v>16</v>
      </c>
      <c r="F430" s="243" t="s">
        <v>17</v>
      </c>
      <c r="G430" s="240" t="s">
        <v>303</v>
      </c>
      <c r="H430" s="240" t="s">
        <v>437</v>
      </c>
      <c r="I430" s="244" t="s">
        <v>38</v>
      </c>
      <c r="J430" s="244" t="s">
        <v>247</v>
      </c>
      <c r="K430" s="240" t="s">
        <v>305</v>
      </c>
      <c r="L430" s="2"/>
    </row>
    <row r="431" spans="1:12" ht="21">
      <c r="A431" s="2" t="s">
        <v>532</v>
      </c>
      <c r="B431" s="240" t="s">
        <v>136</v>
      </c>
      <c r="C431" s="241" t="s">
        <v>21</v>
      </c>
      <c r="D431" s="242" t="s">
        <v>653</v>
      </c>
      <c r="E431" s="243" t="s">
        <v>660</v>
      </c>
      <c r="F431" s="243" t="s">
        <v>16</v>
      </c>
      <c r="G431" s="240" t="s">
        <v>205</v>
      </c>
      <c r="H431" s="240" t="s">
        <v>656</v>
      </c>
      <c r="I431" s="244" t="s">
        <v>38</v>
      </c>
      <c r="J431" s="244" t="s">
        <v>251</v>
      </c>
      <c r="K431" s="240" t="s">
        <v>216</v>
      </c>
      <c r="L431" s="2"/>
    </row>
    <row r="432" spans="1:12" ht="21">
      <c r="A432" s="2" t="s">
        <v>532</v>
      </c>
      <c r="B432" s="240" t="s">
        <v>136</v>
      </c>
      <c r="C432" s="241" t="s">
        <v>35</v>
      </c>
      <c r="D432" s="242" t="s">
        <v>661</v>
      </c>
      <c r="E432" s="243" t="s">
        <v>16</v>
      </c>
      <c r="F432" s="243" t="s">
        <v>17</v>
      </c>
      <c r="G432" s="240" t="s">
        <v>303</v>
      </c>
      <c r="H432" s="240" t="s">
        <v>437</v>
      </c>
      <c r="I432" s="244" t="s">
        <v>38</v>
      </c>
      <c r="J432" s="244" t="s">
        <v>251</v>
      </c>
      <c r="K432" s="240" t="s">
        <v>308</v>
      </c>
      <c r="L432" s="2"/>
    </row>
    <row r="433" spans="1:12" ht="21">
      <c r="A433" s="2" t="s">
        <v>532</v>
      </c>
      <c r="B433" s="240" t="s">
        <v>136</v>
      </c>
      <c r="C433" s="241" t="s">
        <v>16</v>
      </c>
      <c r="D433" s="242" t="s">
        <v>662</v>
      </c>
      <c r="E433" s="243" t="s">
        <v>99</v>
      </c>
      <c r="F433" s="243" t="s">
        <v>16</v>
      </c>
      <c r="G433" s="240" t="s">
        <v>261</v>
      </c>
      <c r="H433" s="240" t="s">
        <v>580</v>
      </c>
      <c r="I433" s="244" t="s">
        <v>38</v>
      </c>
      <c r="J433" s="244" t="s">
        <v>255</v>
      </c>
      <c r="K433" s="240" t="s">
        <v>264</v>
      </c>
      <c r="L433" s="2"/>
    </row>
    <row r="434" spans="1:12" ht="21">
      <c r="A434" s="2" t="s">
        <v>532</v>
      </c>
      <c r="B434" s="240" t="s">
        <v>136</v>
      </c>
      <c r="C434" s="241" t="s">
        <v>35</v>
      </c>
      <c r="D434" s="242" t="s">
        <v>661</v>
      </c>
      <c r="E434" s="243" t="s">
        <v>21</v>
      </c>
      <c r="F434" s="243" t="s">
        <v>17</v>
      </c>
      <c r="G434" s="240" t="s">
        <v>303</v>
      </c>
      <c r="H434" s="240" t="s">
        <v>663</v>
      </c>
      <c r="I434" s="244" t="s">
        <v>38</v>
      </c>
      <c r="J434" s="244" t="s">
        <v>255</v>
      </c>
      <c r="K434" s="240" t="s">
        <v>305</v>
      </c>
      <c r="L434" s="2"/>
    </row>
    <row r="435" spans="1:12" ht="21">
      <c r="A435" s="2" t="s">
        <v>532</v>
      </c>
      <c r="B435" s="240" t="s">
        <v>136</v>
      </c>
      <c r="C435" s="241" t="s">
        <v>16</v>
      </c>
      <c r="D435" s="242" t="s">
        <v>662</v>
      </c>
      <c r="E435" s="243" t="s">
        <v>99</v>
      </c>
      <c r="F435" s="243" t="s">
        <v>16</v>
      </c>
      <c r="G435" s="240" t="s">
        <v>261</v>
      </c>
      <c r="H435" s="240" t="s">
        <v>580</v>
      </c>
      <c r="I435" s="244" t="s">
        <v>38</v>
      </c>
      <c r="J435" s="244" t="s">
        <v>257</v>
      </c>
      <c r="K435" s="240" t="s">
        <v>269</v>
      </c>
      <c r="L435" s="2"/>
    </row>
    <row r="436" spans="1:12" ht="21">
      <c r="A436" s="2" t="s">
        <v>532</v>
      </c>
      <c r="B436" s="240" t="s">
        <v>136</v>
      </c>
      <c r="C436" s="241" t="s">
        <v>35</v>
      </c>
      <c r="D436" s="242" t="s">
        <v>661</v>
      </c>
      <c r="E436" s="243" t="s">
        <v>21</v>
      </c>
      <c r="F436" s="243" t="s">
        <v>17</v>
      </c>
      <c r="G436" s="240" t="s">
        <v>303</v>
      </c>
      <c r="H436" s="240" t="s">
        <v>663</v>
      </c>
      <c r="I436" s="244" t="s">
        <v>38</v>
      </c>
      <c r="J436" s="244" t="s">
        <v>257</v>
      </c>
      <c r="K436" s="240" t="s">
        <v>308</v>
      </c>
      <c r="L436" s="2"/>
    </row>
    <row r="437" spans="1:12" ht="21">
      <c r="A437" s="2" t="s">
        <v>532</v>
      </c>
      <c r="B437" s="240" t="s">
        <v>136</v>
      </c>
      <c r="C437" s="241" t="s">
        <v>21</v>
      </c>
      <c r="D437" s="242" t="s">
        <v>653</v>
      </c>
      <c r="E437" s="243" t="s">
        <v>204</v>
      </c>
      <c r="F437" s="243" t="s">
        <v>16</v>
      </c>
      <c r="G437" s="240" t="s">
        <v>205</v>
      </c>
      <c r="H437" s="240" t="s">
        <v>664</v>
      </c>
      <c r="I437" s="244" t="s">
        <v>38</v>
      </c>
      <c r="J437" s="244" t="s">
        <v>259</v>
      </c>
      <c r="K437" s="240" t="s">
        <v>208</v>
      </c>
      <c r="L437" s="2"/>
    </row>
    <row r="438" spans="1:12" ht="21">
      <c r="A438" s="2" t="s">
        <v>532</v>
      </c>
      <c r="B438" s="240" t="s">
        <v>136</v>
      </c>
      <c r="C438" s="241" t="s">
        <v>35</v>
      </c>
      <c r="D438" s="242" t="s">
        <v>661</v>
      </c>
      <c r="E438" s="243" t="s">
        <v>17</v>
      </c>
      <c r="F438" s="243" t="s">
        <v>17</v>
      </c>
      <c r="G438" s="240" t="s">
        <v>63</v>
      </c>
      <c r="H438" s="240" t="s">
        <v>665</v>
      </c>
      <c r="I438" s="244" t="s">
        <v>38</v>
      </c>
      <c r="J438" s="244" t="s">
        <v>259</v>
      </c>
      <c r="K438" s="240" t="s">
        <v>243</v>
      </c>
      <c r="L438" s="2"/>
    </row>
    <row r="439" spans="1:12" ht="21">
      <c r="A439" s="2" t="s">
        <v>532</v>
      </c>
      <c r="B439" s="240" t="s">
        <v>136</v>
      </c>
      <c r="C439" s="241" t="s">
        <v>21</v>
      </c>
      <c r="D439" s="242" t="s">
        <v>653</v>
      </c>
      <c r="E439" s="243" t="s">
        <v>204</v>
      </c>
      <c r="F439" s="243" t="s">
        <v>16</v>
      </c>
      <c r="G439" s="240" t="s">
        <v>205</v>
      </c>
      <c r="H439" s="240" t="s">
        <v>664</v>
      </c>
      <c r="I439" s="244" t="s">
        <v>38</v>
      </c>
      <c r="J439" s="244" t="s">
        <v>260</v>
      </c>
      <c r="K439" s="240" t="s">
        <v>208</v>
      </c>
      <c r="L439" s="2"/>
    </row>
    <row r="440" spans="1:12" ht="21">
      <c r="A440" s="2" t="s">
        <v>532</v>
      </c>
      <c r="B440" s="240" t="s">
        <v>136</v>
      </c>
      <c r="C440" s="241" t="s">
        <v>35</v>
      </c>
      <c r="D440" s="242" t="s">
        <v>661</v>
      </c>
      <c r="E440" s="243" t="s">
        <v>17</v>
      </c>
      <c r="F440" s="243" t="s">
        <v>17</v>
      </c>
      <c r="G440" s="240" t="s">
        <v>63</v>
      </c>
      <c r="H440" s="240" t="s">
        <v>665</v>
      </c>
      <c r="I440" s="244" t="s">
        <v>38</v>
      </c>
      <c r="J440" s="244" t="s">
        <v>260</v>
      </c>
      <c r="K440" s="240" t="s">
        <v>245</v>
      </c>
      <c r="L440" s="2"/>
    </row>
    <row r="441" spans="1:12" ht="21">
      <c r="A441" s="2" t="s">
        <v>532</v>
      </c>
      <c r="B441" s="240" t="s">
        <v>136</v>
      </c>
      <c r="C441" s="241" t="s">
        <v>21</v>
      </c>
      <c r="D441" s="242" t="s">
        <v>653</v>
      </c>
      <c r="E441" s="243" t="s">
        <v>204</v>
      </c>
      <c r="F441" s="243" t="s">
        <v>16</v>
      </c>
      <c r="G441" s="240" t="s">
        <v>205</v>
      </c>
      <c r="H441" s="240" t="s">
        <v>664</v>
      </c>
      <c r="I441" s="244" t="s">
        <v>38</v>
      </c>
      <c r="J441" s="244" t="s">
        <v>263</v>
      </c>
      <c r="K441" s="240" t="s">
        <v>216</v>
      </c>
      <c r="L441" s="2"/>
    </row>
    <row r="442" spans="1:12" ht="21">
      <c r="A442" s="2" t="s">
        <v>532</v>
      </c>
      <c r="B442" s="240" t="s">
        <v>136</v>
      </c>
      <c r="C442" s="241" t="s">
        <v>28</v>
      </c>
      <c r="D442" s="242" t="s">
        <v>666</v>
      </c>
      <c r="E442" s="243" t="s">
        <v>16</v>
      </c>
      <c r="F442" s="243" t="s">
        <v>17</v>
      </c>
      <c r="G442" s="240" t="s">
        <v>253</v>
      </c>
      <c r="H442" s="240" t="s">
        <v>667</v>
      </c>
      <c r="I442" s="244" t="s">
        <v>38</v>
      </c>
      <c r="J442" s="244" t="s">
        <v>263</v>
      </c>
      <c r="K442" s="240" t="s">
        <v>256</v>
      </c>
      <c r="L442" s="2"/>
    </row>
    <row r="443" spans="1:12" ht="21">
      <c r="A443" s="2" t="s">
        <v>532</v>
      </c>
      <c r="B443" s="240" t="s">
        <v>136</v>
      </c>
      <c r="C443" s="241" t="s">
        <v>28</v>
      </c>
      <c r="D443" s="242" t="s">
        <v>666</v>
      </c>
      <c r="E443" s="243" t="s">
        <v>16</v>
      </c>
      <c r="F443" s="243" t="s">
        <v>17</v>
      </c>
      <c r="G443" s="240" t="s">
        <v>253</v>
      </c>
      <c r="H443" s="240" t="s">
        <v>667</v>
      </c>
      <c r="I443" s="244" t="s">
        <v>38</v>
      </c>
      <c r="J443" s="244" t="s">
        <v>268</v>
      </c>
      <c r="K443" s="240" t="s">
        <v>258</v>
      </c>
      <c r="L443" s="2"/>
    </row>
    <row r="444" spans="1:12" ht="21">
      <c r="A444" s="2" t="s">
        <v>532</v>
      </c>
      <c r="B444" s="240" t="s">
        <v>136</v>
      </c>
      <c r="C444" s="241" t="s">
        <v>219</v>
      </c>
      <c r="D444" s="242" t="s">
        <v>644</v>
      </c>
      <c r="E444" s="243" t="s">
        <v>512</v>
      </c>
      <c r="F444" s="243" t="s">
        <v>16</v>
      </c>
      <c r="G444" s="240" t="s">
        <v>287</v>
      </c>
      <c r="H444" s="240" t="s">
        <v>646</v>
      </c>
      <c r="I444" s="244" t="s">
        <v>38</v>
      </c>
      <c r="J444" s="244" t="s">
        <v>268</v>
      </c>
      <c r="K444" s="240" t="s">
        <v>668</v>
      </c>
      <c r="L444" s="2"/>
    </row>
    <row r="445" spans="1:12" ht="21">
      <c r="A445" s="2" t="s">
        <v>532</v>
      </c>
      <c r="B445" s="240" t="s">
        <v>136</v>
      </c>
      <c r="C445" s="241" t="s">
        <v>28</v>
      </c>
      <c r="D445" s="242" t="s">
        <v>666</v>
      </c>
      <c r="E445" s="243" t="s">
        <v>21</v>
      </c>
      <c r="F445" s="243" t="s">
        <v>17</v>
      </c>
      <c r="G445" s="240" t="s">
        <v>220</v>
      </c>
      <c r="H445" s="240" t="s">
        <v>667</v>
      </c>
      <c r="I445" s="244" t="s">
        <v>38</v>
      </c>
      <c r="J445" s="244" t="s">
        <v>271</v>
      </c>
      <c r="K445" s="240" t="s">
        <v>223</v>
      </c>
      <c r="L445" s="2"/>
    </row>
    <row r="446" spans="1:12" ht="21">
      <c r="A446" s="2" t="s">
        <v>532</v>
      </c>
      <c r="B446" s="240" t="s">
        <v>136</v>
      </c>
      <c r="C446" s="241" t="s">
        <v>219</v>
      </c>
      <c r="D446" s="242" t="s">
        <v>644</v>
      </c>
      <c r="E446" s="243" t="s">
        <v>151</v>
      </c>
      <c r="F446" s="243" t="s">
        <v>16</v>
      </c>
      <c r="G446" s="240" t="s">
        <v>35</v>
      </c>
      <c r="H446" s="240" t="s">
        <v>646</v>
      </c>
      <c r="I446" s="244" t="s">
        <v>38</v>
      </c>
      <c r="J446" s="244" t="s">
        <v>271</v>
      </c>
      <c r="K446" s="240" t="s">
        <v>669</v>
      </c>
      <c r="L446" s="2"/>
    </row>
    <row r="447" spans="1:12" ht="21">
      <c r="A447" s="2" t="s">
        <v>532</v>
      </c>
      <c r="B447" s="240" t="s">
        <v>136</v>
      </c>
      <c r="C447" s="241" t="s">
        <v>28</v>
      </c>
      <c r="D447" s="242" t="s">
        <v>666</v>
      </c>
      <c r="E447" s="243" t="s">
        <v>21</v>
      </c>
      <c r="F447" s="243" t="s">
        <v>17</v>
      </c>
      <c r="G447" s="240" t="s">
        <v>220</v>
      </c>
      <c r="H447" s="240" t="s">
        <v>667</v>
      </c>
      <c r="I447" s="244" t="s">
        <v>38</v>
      </c>
      <c r="J447" s="244" t="s">
        <v>274</v>
      </c>
      <c r="K447" s="240" t="s">
        <v>226</v>
      </c>
      <c r="L447" s="2"/>
    </row>
    <row r="448" spans="1:12" ht="21">
      <c r="A448" s="2" t="s">
        <v>532</v>
      </c>
      <c r="B448" s="240" t="s">
        <v>136</v>
      </c>
      <c r="C448" s="241" t="s">
        <v>219</v>
      </c>
      <c r="D448" s="242" t="s">
        <v>644</v>
      </c>
      <c r="E448" s="243" t="s">
        <v>279</v>
      </c>
      <c r="F448" s="243" t="s">
        <v>16</v>
      </c>
      <c r="G448" s="240" t="s">
        <v>280</v>
      </c>
      <c r="H448" s="240" t="s">
        <v>333</v>
      </c>
      <c r="I448" s="244" t="s">
        <v>38</v>
      </c>
      <c r="J448" s="244" t="s">
        <v>274</v>
      </c>
      <c r="K448" s="240" t="s">
        <v>281</v>
      </c>
      <c r="L448" s="2"/>
    </row>
    <row r="449" spans="1:12" ht="21">
      <c r="A449" s="2" t="s">
        <v>532</v>
      </c>
      <c r="B449" s="240" t="s">
        <v>136</v>
      </c>
      <c r="C449" s="241" t="s">
        <v>219</v>
      </c>
      <c r="D449" s="242" t="s">
        <v>644</v>
      </c>
      <c r="E449" s="243" t="s">
        <v>670</v>
      </c>
      <c r="F449" s="243" t="s">
        <v>16</v>
      </c>
      <c r="G449" s="240" t="s">
        <v>293</v>
      </c>
      <c r="H449" s="240" t="s">
        <v>646</v>
      </c>
      <c r="I449" s="244" t="s">
        <v>38</v>
      </c>
      <c r="J449" s="244" t="s">
        <v>52</v>
      </c>
      <c r="K449" s="240" t="s">
        <v>295</v>
      </c>
      <c r="L449" s="2"/>
    </row>
    <row r="450" spans="1:12" ht="21">
      <c r="A450" s="2" t="s">
        <v>532</v>
      </c>
      <c r="B450" s="240" t="s">
        <v>136</v>
      </c>
      <c r="C450" s="241" t="s">
        <v>111</v>
      </c>
      <c r="D450" s="242" t="s">
        <v>671</v>
      </c>
      <c r="E450" s="243" t="s">
        <v>496</v>
      </c>
      <c r="F450" s="243" t="s">
        <v>21</v>
      </c>
      <c r="G450" s="240" t="s">
        <v>193</v>
      </c>
      <c r="H450" s="240" t="s">
        <v>672</v>
      </c>
      <c r="I450" s="244" t="s">
        <v>38</v>
      </c>
      <c r="J450" s="244" t="s">
        <v>52</v>
      </c>
      <c r="K450" s="240" t="s">
        <v>399</v>
      </c>
      <c r="L450" s="2"/>
    </row>
    <row r="451" spans="1:12" ht="21">
      <c r="A451" s="2" t="s">
        <v>532</v>
      </c>
      <c r="B451" s="240" t="s">
        <v>136</v>
      </c>
      <c r="C451" s="241" t="s">
        <v>219</v>
      </c>
      <c r="D451" s="242" t="s">
        <v>644</v>
      </c>
      <c r="E451" s="243" t="s">
        <v>670</v>
      </c>
      <c r="F451" s="243" t="s">
        <v>16</v>
      </c>
      <c r="G451" s="240" t="s">
        <v>293</v>
      </c>
      <c r="H451" s="240" t="s">
        <v>646</v>
      </c>
      <c r="I451" s="244" t="s">
        <v>38</v>
      </c>
      <c r="J451" s="244" t="s">
        <v>55</v>
      </c>
      <c r="K451" s="240" t="s">
        <v>297</v>
      </c>
      <c r="L451" s="2"/>
    </row>
    <row r="452" spans="1:12" ht="21">
      <c r="A452" s="2" t="s">
        <v>532</v>
      </c>
      <c r="B452" s="240" t="s">
        <v>136</v>
      </c>
      <c r="C452" s="241" t="s">
        <v>18</v>
      </c>
      <c r="D452" s="242" t="s">
        <v>673</v>
      </c>
      <c r="E452" s="243" t="s">
        <v>57</v>
      </c>
      <c r="F452" s="243" t="s">
        <v>16</v>
      </c>
      <c r="G452" s="240" t="s">
        <v>279</v>
      </c>
      <c r="H452" s="240" t="s">
        <v>206</v>
      </c>
      <c r="I452" s="244" t="s">
        <v>38</v>
      </c>
      <c r="J452" s="244" t="s">
        <v>55</v>
      </c>
      <c r="K452" s="240" t="s">
        <v>674</v>
      </c>
      <c r="L452" s="2"/>
    </row>
    <row r="453" spans="1:12" ht="21">
      <c r="A453" s="2" t="s">
        <v>532</v>
      </c>
      <c r="B453" s="240" t="s">
        <v>136</v>
      </c>
      <c r="C453" s="241" t="s">
        <v>219</v>
      </c>
      <c r="D453" s="242" t="s">
        <v>644</v>
      </c>
      <c r="E453" s="243" t="s">
        <v>193</v>
      </c>
      <c r="F453" s="243" t="s">
        <v>16</v>
      </c>
      <c r="G453" s="240" t="s">
        <v>31</v>
      </c>
      <c r="H453" s="240" t="s">
        <v>646</v>
      </c>
      <c r="I453" s="244" t="s">
        <v>38</v>
      </c>
      <c r="J453" s="244" t="s">
        <v>291</v>
      </c>
      <c r="K453" s="240" t="s">
        <v>233</v>
      </c>
      <c r="L453" s="2"/>
    </row>
    <row r="454" spans="1:12" ht="21">
      <c r="A454" s="2" t="s">
        <v>532</v>
      </c>
      <c r="B454" s="240" t="s">
        <v>136</v>
      </c>
      <c r="C454" s="241" t="s">
        <v>154</v>
      </c>
      <c r="D454" s="242" t="s">
        <v>675</v>
      </c>
      <c r="E454" s="243" t="s">
        <v>16</v>
      </c>
      <c r="F454" s="243" t="s">
        <v>14</v>
      </c>
      <c r="G454" s="240" t="s">
        <v>74</v>
      </c>
      <c r="H454" s="240" t="s">
        <v>588</v>
      </c>
      <c r="I454" s="244" t="s">
        <v>38</v>
      </c>
      <c r="J454" s="244" t="s">
        <v>291</v>
      </c>
      <c r="K454" s="240" t="s">
        <v>235</v>
      </c>
      <c r="L454" s="130" t="s">
        <v>41</v>
      </c>
    </row>
    <row r="455" spans="1:12" ht="21">
      <c r="A455" s="2" t="s">
        <v>532</v>
      </c>
      <c r="B455" s="240" t="s">
        <v>136</v>
      </c>
      <c r="C455" s="241" t="s">
        <v>219</v>
      </c>
      <c r="D455" s="242" t="s">
        <v>644</v>
      </c>
      <c r="E455" s="243" t="s">
        <v>193</v>
      </c>
      <c r="F455" s="243" t="s">
        <v>16</v>
      </c>
      <c r="G455" s="240" t="s">
        <v>31</v>
      </c>
      <c r="H455" s="240" t="s">
        <v>646</v>
      </c>
      <c r="I455" s="244" t="s">
        <v>38</v>
      </c>
      <c r="J455" s="244" t="s">
        <v>296</v>
      </c>
      <c r="K455" s="240" t="s">
        <v>237</v>
      </c>
      <c r="L455" s="2"/>
    </row>
    <row r="456" spans="1:12" ht="21">
      <c r="A456" s="2" t="s">
        <v>532</v>
      </c>
      <c r="B456" s="240" t="s">
        <v>136</v>
      </c>
      <c r="C456" s="241" t="s">
        <v>154</v>
      </c>
      <c r="D456" s="242" t="s">
        <v>675</v>
      </c>
      <c r="E456" s="243" t="s">
        <v>16</v>
      </c>
      <c r="F456" s="243" t="s">
        <v>14</v>
      </c>
      <c r="G456" s="240" t="s">
        <v>74</v>
      </c>
      <c r="H456" s="240" t="s">
        <v>588</v>
      </c>
      <c r="I456" s="244" t="s">
        <v>38</v>
      </c>
      <c r="J456" s="244" t="s">
        <v>296</v>
      </c>
      <c r="K456" s="240" t="s">
        <v>238</v>
      </c>
      <c r="L456" s="130" t="s">
        <v>41</v>
      </c>
    </row>
    <row r="457" spans="1:12" ht="21">
      <c r="A457" s="2" t="s">
        <v>532</v>
      </c>
      <c r="B457" s="240" t="s">
        <v>136</v>
      </c>
      <c r="C457" s="241" t="s">
        <v>185</v>
      </c>
      <c r="D457" s="242" t="s">
        <v>676</v>
      </c>
      <c r="E457" s="243" t="s">
        <v>439</v>
      </c>
      <c r="F457" s="243" t="s">
        <v>17</v>
      </c>
      <c r="G457" s="240" t="s">
        <v>123</v>
      </c>
      <c r="H457" s="240" t="s">
        <v>677</v>
      </c>
      <c r="I457" s="244" t="s">
        <v>38</v>
      </c>
      <c r="J457" s="244" t="s">
        <v>301</v>
      </c>
      <c r="K457" s="240" t="s">
        <v>457</v>
      </c>
      <c r="L457" s="2"/>
    </row>
    <row r="458" spans="1:12" ht="21">
      <c r="A458" s="2" t="s">
        <v>532</v>
      </c>
      <c r="B458" s="240" t="s">
        <v>136</v>
      </c>
      <c r="C458" s="241" t="s">
        <v>287</v>
      </c>
      <c r="D458" s="242" t="s">
        <v>678</v>
      </c>
      <c r="E458" s="243" t="s">
        <v>16</v>
      </c>
      <c r="F458" s="243" t="s">
        <v>17</v>
      </c>
      <c r="G458" s="240" t="s">
        <v>74</v>
      </c>
      <c r="H458" s="240" t="s">
        <v>679</v>
      </c>
      <c r="I458" s="244" t="s">
        <v>38</v>
      </c>
      <c r="J458" s="244" t="s">
        <v>301</v>
      </c>
      <c r="K458" s="240" t="s">
        <v>235</v>
      </c>
      <c r="L458" s="2"/>
    </row>
    <row r="459" spans="1:12" ht="21">
      <c r="A459" s="2" t="s">
        <v>532</v>
      </c>
      <c r="B459" s="240" t="s">
        <v>136</v>
      </c>
      <c r="C459" s="241" t="s">
        <v>185</v>
      </c>
      <c r="D459" s="242" t="s">
        <v>676</v>
      </c>
      <c r="E459" s="243" t="s">
        <v>439</v>
      </c>
      <c r="F459" s="243" t="s">
        <v>17</v>
      </c>
      <c r="G459" s="240" t="s">
        <v>123</v>
      </c>
      <c r="H459" s="240" t="s">
        <v>677</v>
      </c>
      <c r="I459" s="244" t="s">
        <v>38</v>
      </c>
      <c r="J459" s="244" t="s">
        <v>306</v>
      </c>
      <c r="K459" s="240" t="s">
        <v>458</v>
      </c>
      <c r="L459" s="2"/>
    </row>
    <row r="460" spans="1:12" ht="21">
      <c r="A460" s="2" t="s">
        <v>532</v>
      </c>
      <c r="B460" s="240" t="s">
        <v>136</v>
      </c>
      <c r="C460" s="241" t="s">
        <v>287</v>
      </c>
      <c r="D460" s="242" t="s">
        <v>678</v>
      </c>
      <c r="E460" s="243" t="s">
        <v>16</v>
      </c>
      <c r="F460" s="243" t="s">
        <v>17</v>
      </c>
      <c r="G460" s="240" t="s">
        <v>74</v>
      </c>
      <c r="H460" s="240" t="s">
        <v>679</v>
      </c>
      <c r="I460" s="244" t="s">
        <v>38</v>
      </c>
      <c r="J460" s="244" t="s">
        <v>306</v>
      </c>
      <c r="K460" s="240" t="s">
        <v>238</v>
      </c>
      <c r="L460" s="2"/>
    </row>
    <row r="461" spans="1:12" ht="21">
      <c r="A461" s="2" t="s">
        <v>532</v>
      </c>
      <c r="B461" s="240" t="s">
        <v>136</v>
      </c>
      <c r="C461" s="241" t="s">
        <v>193</v>
      </c>
      <c r="D461" s="242" t="s">
        <v>680</v>
      </c>
      <c r="E461" s="243" t="s">
        <v>85</v>
      </c>
      <c r="F461" s="243" t="s">
        <v>21</v>
      </c>
      <c r="G461" s="240" t="s">
        <v>123</v>
      </c>
      <c r="H461" s="240" t="s">
        <v>667</v>
      </c>
      <c r="I461" s="244" t="s">
        <v>38</v>
      </c>
      <c r="J461" s="244" t="s">
        <v>60</v>
      </c>
      <c r="K461" s="240" t="s">
        <v>125</v>
      </c>
      <c r="L461" s="2"/>
    </row>
    <row r="462" spans="1:12" ht="21">
      <c r="A462" s="2" t="s">
        <v>532</v>
      </c>
      <c r="B462" s="240" t="s">
        <v>136</v>
      </c>
      <c r="C462" s="241"/>
      <c r="D462" s="242" t="s">
        <v>680</v>
      </c>
      <c r="E462" s="243"/>
      <c r="F462" s="243"/>
      <c r="G462" s="240"/>
      <c r="H462" s="240"/>
      <c r="I462" s="244" t="s">
        <v>38</v>
      </c>
      <c r="J462" s="244" t="s">
        <v>60</v>
      </c>
      <c r="K462" s="240"/>
      <c r="L462" s="2" t="s">
        <v>42</v>
      </c>
    </row>
    <row r="463" spans="1:12" ht="21">
      <c r="A463" s="2" t="s">
        <v>532</v>
      </c>
      <c r="B463" s="240" t="s">
        <v>136</v>
      </c>
      <c r="C463" s="241" t="s">
        <v>24</v>
      </c>
      <c r="D463" s="242" t="s">
        <v>681</v>
      </c>
      <c r="E463" s="243" t="s">
        <v>217</v>
      </c>
      <c r="F463" s="243" t="s">
        <v>16</v>
      </c>
      <c r="G463" s="240" t="s">
        <v>131</v>
      </c>
      <c r="H463" s="240" t="s">
        <v>682</v>
      </c>
      <c r="I463" s="244" t="s">
        <v>65</v>
      </c>
      <c r="J463" s="244" t="s">
        <v>66</v>
      </c>
      <c r="K463" s="240" t="s">
        <v>683</v>
      </c>
      <c r="L463" s="2"/>
    </row>
    <row r="464" spans="1:12" ht="21">
      <c r="A464" s="2" t="s">
        <v>532</v>
      </c>
      <c r="B464" s="240" t="s">
        <v>136</v>
      </c>
      <c r="C464" s="241" t="s">
        <v>200</v>
      </c>
      <c r="D464" s="242" t="s">
        <v>651</v>
      </c>
      <c r="E464" s="243" t="s">
        <v>17</v>
      </c>
      <c r="F464" s="243" t="s">
        <v>16</v>
      </c>
      <c r="G464" s="240" t="s">
        <v>246</v>
      </c>
      <c r="H464" s="240" t="s">
        <v>652</v>
      </c>
      <c r="I464" s="244" t="s">
        <v>65</v>
      </c>
      <c r="J464" s="244" t="s">
        <v>66</v>
      </c>
      <c r="K464" s="240" t="s">
        <v>142</v>
      </c>
      <c r="L464" s="2"/>
    </row>
    <row r="465" spans="1:12" ht="21">
      <c r="A465" s="2" t="s">
        <v>532</v>
      </c>
      <c r="B465" s="240" t="s">
        <v>136</v>
      </c>
      <c r="C465" s="241" t="s">
        <v>14</v>
      </c>
      <c r="D465" s="242" t="s">
        <v>684</v>
      </c>
      <c r="E465" s="243" t="s">
        <v>210</v>
      </c>
      <c r="F465" s="243" t="s">
        <v>16</v>
      </c>
      <c r="G465" s="240" t="s">
        <v>344</v>
      </c>
      <c r="H465" s="240" t="s">
        <v>682</v>
      </c>
      <c r="I465" s="244" t="s">
        <v>65</v>
      </c>
      <c r="J465" s="244" t="s">
        <v>76</v>
      </c>
      <c r="K465" s="240" t="s">
        <v>347</v>
      </c>
      <c r="L465" s="2"/>
    </row>
    <row r="466" spans="1:12" ht="21">
      <c r="A466" s="2" t="s">
        <v>532</v>
      </c>
      <c r="B466" s="240" t="s">
        <v>136</v>
      </c>
      <c r="C466" s="241" t="s">
        <v>24</v>
      </c>
      <c r="D466" s="242" t="s">
        <v>681</v>
      </c>
      <c r="E466" s="243" t="s">
        <v>217</v>
      </c>
      <c r="F466" s="243" t="s">
        <v>16</v>
      </c>
      <c r="G466" s="240" t="s">
        <v>131</v>
      </c>
      <c r="H466" s="240" t="s">
        <v>682</v>
      </c>
      <c r="I466" s="244" t="s">
        <v>65</v>
      </c>
      <c r="J466" s="244" t="s">
        <v>76</v>
      </c>
      <c r="K466" s="240" t="s">
        <v>685</v>
      </c>
      <c r="L466" s="2"/>
    </row>
    <row r="467" spans="1:12" ht="21">
      <c r="A467" s="2" t="s">
        <v>532</v>
      </c>
      <c r="B467" s="240" t="s">
        <v>136</v>
      </c>
      <c r="C467" s="241" t="s">
        <v>24</v>
      </c>
      <c r="D467" s="242" t="s">
        <v>681</v>
      </c>
      <c r="E467" s="243" t="s">
        <v>343</v>
      </c>
      <c r="F467" s="243" t="s">
        <v>16</v>
      </c>
      <c r="G467" s="240" t="s">
        <v>355</v>
      </c>
      <c r="H467" s="240" t="s">
        <v>686</v>
      </c>
      <c r="I467" s="244" t="s">
        <v>65</v>
      </c>
      <c r="J467" s="244" t="s">
        <v>87</v>
      </c>
      <c r="K467" s="240" t="s">
        <v>687</v>
      </c>
      <c r="L467" s="2"/>
    </row>
    <row r="468" spans="1:12" ht="21">
      <c r="A468" s="2" t="s">
        <v>532</v>
      </c>
      <c r="B468" s="240" t="s">
        <v>136</v>
      </c>
      <c r="C468" s="241" t="s">
        <v>200</v>
      </c>
      <c r="D468" s="242" t="s">
        <v>651</v>
      </c>
      <c r="E468" s="243" t="s">
        <v>16</v>
      </c>
      <c r="F468" s="243" t="s">
        <v>16</v>
      </c>
      <c r="G468" s="240" t="s">
        <v>175</v>
      </c>
      <c r="H468" s="240" t="s">
        <v>652</v>
      </c>
      <c r="I468" s="244" t="s">
        <v>65</v>
      </c>
      <c r="J468" s="244" t="s">
        <v>87</v>
      </c>
      <c r="K468" s="240" t="s">
        <v>177</v>
      </c>
      <c r="L468" s="2"/>
    </row>
    <row r="469" spans="1:12" ht="21">
      <c r="A469" s="2" t="s">
        <v>532</v>
      </c>
      <c r="B469" s="240" t="s">
        <v>136</v>
      </c>
      <c r="C469" s="241" t="s">
        <v>24</v>
      </c>
      <c r="D469" s="242" t="s">
        <v>681</v>
      </c>
      <c r="E469" s="243" t="s">
        <v>210</v>
      </c>
      <c r="F469" s="243" t="s">
        <v>16</v>
      </c>
      <c r="G469" s="240" t="s">
        <v>138</v>
      </c>
      <c r="H469" s="240" t="s">
        <v>686</v>
      </c>
      <c r="I469" s="244" t="s">
        <v>65</v>
      </c>
      <c r="J469" s="244" t="s">
        <v>92</v>
      </c>
      <c r="K469" s="240" t="s">
        <v>162</v>
      </c>
      <c r="L469" s="2"/>
    </row>
    <row r="470" spans="1:12" ht="21">
      <c r="A470" s="2" t="s">
        <v>532</v>
      </c>
      <c r="B470" s="240" t="s">
        <v>136</v>
      </c>
      <c r="C470" s="241" t="s">
        <v>90</v>
      </c>
      <c r="D470" s="242" t="s">
        <v>688</v>
      </c>
      <c r="E470" s="243" t="s">
        <v>70</v>
      </c>
      <c r="F470" s="243" t="s">
        <v>16</v>
      </c>
      <c r="G470" s="240" t="s">
        <v>99</v>
      </c>
      <c r="H470" s="240" t="s">
        <v>689</v>
      </c>
      <c r="I470" s="244" t="s">
        <v>65</v>
      </c>
      <c r="J470" s="244" t="s">
        <v>92</v>
      </c>
      <c r="K470" s="240" t="s">
        <v>690</v>
      </c>
      <c r="L470" s="2"/>
    </row>
    <row r="471" spans="1:12" ht="21">
      <c r="A471" s="2" t="s">
        <v>532</v>
      </c>
      <c r="B471" s="240" t="s">
        <v>136</v>
      </c>
      <c r="C471" s="241"/>
      <c r="D471" s="242" t="s">
        <v>688</v>
      </c>
      <c r="E471" s="243"/>
      <c r="F471" s="243"/>
      <c r="G471" s="240"/>
      <c r="H471" s="240"/>
      <c r="I471" s="244" t="s">
        <v>65</v>
      </c>
      <c r="J471" s="244" t="s">
        <v>92</v>
      </c>
      <c r="K471" s="240"/>
      <c r="L471" s="2" t="s">
        <v>42</v>
      </c>
    </row>
    <row r="472" spans="1:12" ht="21">
      <c r="A472" s="2" t="s">
        <v>532</v>
      </c>
      <c r="B472" s="240" t="s">
        <v>136</v>
      </c>
      <c r="C472" s="241" t="s">
        <v>90</v>
      </c>
      <c r="D472" s="242" t="s">
        <v>688</v>
      </c>
      <c r="E472" s="243" t="s">
        <v>70</v>
      </c>
      <c r="F472" s="243" t="s">
        <v>16</v>
      </c>
      <c r="G472" s="240" t="s">
        <v>99</v>
      </c>
      <c r="H472" s="240" t="s">
        <v>689</v>
      </c>
      <c r="I472" s="244" t="s">
        <v>65</v>
      </c>
      <c r="J472" s="244" t="s">
        <v>346</v>
      </c>
      <c r="K472" s="240" t="s">
        <v>691</v>
      </c>
      <c r="L472" s="2"/>
    </row>
    <row r="473" spans="1:12" ht="21">
      <c r="A473" s="2" t="s">
        <v>532</v>
      </c>
      <c r="B473" s="240" t="s">
        <v>136</v>
      </c>
      <c r="C473" s="241" t="s">
        <v>280</v>
      </c>
      <c r="D473" s="242" t="s">
        <v>692</v>
      </c>
      <c r="E473" s="243" t="s">
        <v>16</v>
      </c>
      <c r="F473" s="243" t="s">
        <v>17</v>
      </c>
      <c r="G473" s="240" t="s">
        <v>220</v>
      </c>
      <c r="H473" s="240" t="s">
        <v>484</v>
      </c>
      <c r="I473" s="244" t="s">
        <v>65</v>
      </c>
      <c r="J473" s="244" t="s">
        <v>346</v>
      </c>
      <c r="K473" s="240" t="s">
        <v>342</v>
      </c>
      <c r="L473" s="2"/>
    </row>
    <row r="474" spans="1:12" ht="21">
      <c r="A474" s="2" t="s">
        <v>532</v>
      </c>
      <c r="B474" s="240" t="s">
        <v>136</v>
      </c>
      <c r="C474" s="241" t="s">
        <v>374</v>
      </c>
      <c r="D474" s="242" t="s">
        <v>693</v>
      </c>
      <c r="E474" s="243" t="s">
        <v>473</v>
      </c>
      <c r="F474" s="243" t="s">
        <v>17</v>
      </c>
      <c r="G474" s="240" t="s">
        <v>63</v>
      </c>
      <c r="H474" s="240" t="s">
        <v>694</v>
      </c>
      <c r="I474" s="244" t="s">
        <v>65</v>
      </c>
      <c r="J474" s="244" t="s">
        <v>349</v>
      </c>
      <c r="K474" s="240" t="s">
        <v>695</v>
      </c>
      <c r="L474" s="2"/>
    </row>
    <row r="475" spans="1:12" ht="21">
      <c r="A475" s="2" t="s">
        <v>532</v>
      </c>
      <c r="B475" s="240" t="s">
        <v>136</v>
      </c>
      <c r="C475" s="241" t="s">
        <v>200</v>
      </c>
      <c r="D475" s="242" t="s">
        <v>651</v>
      </c>
      <c r="E475" s="243" t="s">
        <v>21</v>
      </c>
      <c r="F475" s="243" t="s">
        <v>16</v>
      </c>
      <c r="G475" s="240" t="s">
        <v>175</v>
      </c>
      <c r="H475" s="240" t="s">
        <v>652</v>
      </c>
      <c r="I475" s="244" t="s">
        <v>65</v>
      </c>
      <c r="J475" s="244" t="s">
        <v>349</v>
      </c>
      <c r="K475" s="240" t="s">
        <v>611</v>
      </c>
      <c r="L475" s="2"/>
    </row>
    <row r="476" spans="1:12" ht="21">
      <c r="A476" s="2" t="s">
        <v>532</v>
      </c>
      <c r="B476" s="240" t="s">
        <v>136</v>
      </c>
      <c r="C476" s="241" t="s">
        <v>374</v>
      </c>
      <c r="D476" s="242" t="s">
        <v>693</v>
      </c>
      <c r="E476" s="243" t="s">
        <v>473</v>
      </c>
      <c r="F476" s="243" t="s">
        <v>17</v>
      </c>
      <c r="G476" s="240" t="s">
        <v>63</v>
      </c>
      <c r="H476" s="240" t="s">
        <v>694</v>
      </c>
      <c r="I476" s="244" t="s">
        <v>65</v>
      </c>
      <c r="J476" s="244" t="s">
        <v>354</v>
      </c>
      <c r="K476" s="240" t="s">
        <v>696</v>
      </c>
      <c r="L476" s="2"/>
    </row>
    <row r="477" spans="1:12" ht="21">
      <c r="A477" s="2" t="s">
        <v>532</v>
      </c>
      <c r="B477" s="240" t="s">
        <v>136</v>
      </c>
      <c r="C477" s="241" t="s">
        <v>200</v>
      </c>
      <c r="D477" s="242" t="s">
        <v>651</v>
      </c>
      <c r="E477" s="243" t="s">
        <v>21</v>
      </c>
      <c r="F477" s="243" t="s">
        <v>16</v>
      </c>
      <c r="G477" s="240" t="s">
        <v>175</v>
      </c>
      <c r="H477" s="240" t="s">
        <v>652</v>
      </c>
      <c r="I477" s="244" t="s">
        <v>65</v>
      </c>
      <c r="J477" s="244" t="s">
        <v>354</v>
      </c>
      <c r="K477" s="240" t="s">
        <v>615</v>
      </c>
      <c r="L477" s="2"/>
    </row>
    <row r="478" spans="1:12" ht="21">
      <c r="A478" s="2" t="s">
        <v>532</v>
      </c>
      <c r="B478" s="240" t="s">
        <v>136</v>
      </c>
      <c r="C478" s="241" t="s">
        <v>279</v>
      </c>
      <c r="D478" s="242" t="s">
        <v>697</v>
      </c>
      <c r="E478" s="243" t="s">
        <v>16</v>
      </c>
      <c r="F478" s="243" t="s">
        <v>17</v>
      </c>
      <c r="G478" s="240" t="s">
        <v>175</v>
      </c>
      <c r="H478" s="240" t="s">
        <v>698</v>
      </c>
      <c r="I478" s="244" t="s">
        <v>65</v>
      </c>
      <c r="J478" s="244" t="s">
        <v>358</v>
      </c>
      <c r="K478" s="240" t="s">
        <v>611</v>
      </c>
      <c r="L478" s="2"/>
    </row>
    <row r="479" spans="1:12" ht="21">
      <c r="A479" s="2" t="s">
        <v>532</v>
      </c>
      <c r="B479" s="240" t="s">
        <v>136</v>
      </c>
      <c r="C479" s="241" t="s">
        <v>199</v>
      </c>
      <c r="D479" s="242" t="s">
        <v>699</v>
      </c>
      <c r="E479" s="243" t="s">
        <v>16</v>
      </c>
      <c r="F479" s="243" t="s">
        <v>16</v>
      </c>
      <c r="G479" s="240" t="s">
        <v>293</v>
      </c>
      <c r="H479" s="240" t="s">
        <v>689</v>
      </c>
      <c r="I479" s="244" t="s">
        <v>65</v>
      </c>
      <c r="J479" s="244" t="s">
        <v>358</v>
      </c>
      <c r="K479" s="240" t="s">
        <v>350</v>
      </c>
      <c r="L479" s="2"/>
    </row>
    <row r="480" spans="1:12" ht="21">
      <c r="A480" s="2" t="s">
        <v>532</v>
      </c>
      <c r="B480" s="240" t="s">
        <v>136</v>
      </c>
      <c r="C480" s="241" t="s">
        <v>279</v>
      </c>
      <c r="D480" s="242" t="s">
        <v>697</v>
      </c>
      <c r="E480" s="243" t="s">
        <v>16</v>
      </c>
      <c r="F480" s="243" t="s">
        <v>17</v>
      </c>
      <c r="G480" s="240" t="s">
        <v>175</v>
      </c>
      <c r="H480" s="240" t="s">
        <v>698</v>
      </c>
      <c r="I480" s="244" t="s">
        <v>65</v>
      </c>
      <c r="J480" s="244" t="s">
        <v>362</v>
      </c>
      <c r="K480" s="240" t="s">
        <v>615</v>
      </c>
      <c r="L480" s="2"/>
    </row>
    <row r="481" spans="1:12" ht="21">
      <c r="A481" s="2" t="s">
        <v>532</v>
      </c>
      <c r="B481" s="240" t="s">
        <v>136</v>
      </c>
      <c r="C481" s="241" t="s">
        <v>199</v>
      </c>
      <c r="D481" s="242" t="s">
        <v>699</v>
      </c>
      <c r="E481" s="243" t="s">
        <v>16</v>
      </c>
      <c r="F481" s="243" t="s">
        <v>16</v>
      </c>
      <c r="G481" s="240" t="s">
        <v>293</v>
      </c>
      <c r="H481" s="240" t="s">
        <v>689</v>
      </c>
      <c r="I481" s="244" t="s">
        <v>65</v>
      </c>
      <c r="J481" s="244" t="s">
        <v>362</v>
      </c>
      <c r="K481" s="240" t="s">
        <v>350</v>
      </c>
      <c r="L481" s="2"/>
    </row>
    <row r="482" spans="1:12" ht="21">
      <c r="A482" s="2" t="s">
        <v>532</v>
      </c>
      <c r="B482" s="240" t="s">
        <v>136</v>
      </c>
      <c r="C482" s="241" t="s">
        <v>81</v>
      </c>
      <c r="D482" s="242" t="s">
        <v>700</v>
      </c>
      <c r="E482" s="243" t="s">
        <v>16</v>
      </c>
      <c r="F482" s="243" t="s">
        <v>21</v>
      </c>
      <c r="G482" s="240" t="s">
        <v>18</v>
      </c>
      <c r="H482" s="240" t="s">
        <v>701</v>
      </c>
      <c r="I482" s="244" t="s">
        <v>65</v>
      </c>
      <c r="J482" s="244" t="s">
        <v>367</v>
      </c>
      <c r="K482" s="240" t="s">
        <v>702</v>
      </c>
      <c r="L482" s="2"/>
    </row>
    <row r="483" spans="1:12" ht="21">
      <c r="A483" s="2" t="s">
        <v>532</v>
      </c>
      <c r="B483" s="240" t="s">
        <v>136</v>
      </c>
      <c r="C483" s="241" t="s">
        <v>239</v>
      </c>
      <c r="D483" s="242" t="s">
        <v>703</v>
      </c>
      <c r="E483" s="243" t="s">
        <v>16</v>
      </c>
      <c r="F483" s="243" t="s">
        <v>17</v>
      </c>
      <c r="G483" s="240" t="s">
        <v>154</v>
      </c>
      <c r="H483" s="240" t="s">
        <v>495</v>
      </c>
      <c r="I483" s="244" t="s">
        <v>65</v>
      </c>
      <c r="J483" s="244" t="s">
        <v>367</v>
      </c>
      <c r="K483" s="240" t="s">
        <v>156</v>
      </c>
      <c r="L483" s="2"/>
    </row>
    <row r="484" spans="1:12" ht="21">
      <c r="A484" s="2" t="s">
        <v>532</v>
      </c>
      <c r="B484" s="240" t="s">
        <v>136</v>
      </c>
      <c r="C484" s="241" t="s">
        <v>81</v>
      </c>
      <c r="D484" s="242" t="s">
        <v>700</v>
      </c>
      <c r="E484" s="243" t="s">
        <v>16</v>
      </c>
      <c r="F484" s="243" t="s">
        <v>21</v>
      </c>
      <c r="G484" s="240" t="s">
        <v>18</v>
      </c>
      <c r="H484" s="240" t="s">
        <v>701</v>
      </c>
      <c r="I484" s="244" t="s">
        <v>65</v>
      </c>
      <c r="J484" s="244" t="s">
        <v>371</v>
      </c>
      <c r="K484" s="240" t="s">
        <v>704</v>
      </c>
      <c r="L484" s="2"/>
    </row>
    <row r="485" spans="1:12" ht="21">
      <c r="A485" s="2" t="s">
        <v>532</v>
      </c>
      <c r="B485" s="240" t="s">
        <v>136</v>
      </c>
      <c r="C485" s="241" t="s">
        <v>138</v>
      </c>
      <c r="D485" s="242" t="s">
        <v>705</v>
      </c>
      <c r="E485" s="243" t="s">
        <v>16</v>
      </c>
      <c r="F485" s="243" t="s">
        <v>14</v>
      </c>
      <c r="G485" s="240" t="s">
        <v>17</v>
      </c>
      <c r="H485" s="240" t="s">
        <v>484</v>
      </c>
      <c r="I485" s="244" t="s">
        <v>65</v>
      </c>
      <c r="J485" s="244" t="s">
        <v>371</v>
      </c>
      <c r="K485" s="240" t="s">
        <v>706</v>
      </c>
      <c r="L485" s="2"/>
    </row>
    <row r="486" spans="1:12" ht="21">
      <c r="A486" s="2" t="s">
        <v>532</v>
      </c>
      <c r="B486" s="240" t="s">
        <v>136</v>
      </c>
      <c r="C486" s="241" t="s">
        <v>17</v>
      </c>
      <c r="D486" s="242" t="s">
        <v>707</v>
      </c>
      <c r="E486" s="243" t="s">
        <v>708</v>
      </c>
      <c r="F486" s="243" t="s">
        <v>21</v>
      </c>
      <c r="G486" s="240" t="s">
        <v>287</v>
      </c>
      <c r="H486" s="240" t="s">
        <v>709</v>
      </c>
      <c r="I486" s="244" t="s">
        <v>65</v>
      </c>
      <c r="J486" s="244" t="s">
        <v>376</v>
      </c>
      <c r="K486" s="240" t="s">
        <v>668</v>
      </c>
      <c r="L486" s="2"/>
    </row>
    <row r="487" spans="1:12" ht="21">
      <c r="A487" s="2" t="s">
        <v>532</v>
      </c>
      <c r="B487" s="240" t="s">
        <v>136</v>
      </c>
      <c r="C487" s="241"/>
      <c r="D487" s="242" t="s">
        <v>707</v>
      </c>
      <c r="E487" s="243"/>
      <c r="F487" s="243"/>
      <c r="G487" s="240"/>
      <c r="H487" s="240"/>
      <c r="I487" s="244" t="s">
        <v>65</v>
      </c>
      <c r="J487" s="244" t="s">
        <v>376</v>
      </c>
      <c r="K487" s="240"/>
      <c r="L487" s="2" t="s">
        <v>42</v>
      </c>
    </row>
    <row r="488" spans="1:12" ht="21">
      <c r="A488" s="2" t="s">
        <v>532</v>
      </c>
      <c r="B488" s="240" t="s">
        <v>136</v>
      </c>
      <c r="C488" s="241" t="s">
        <v>21</v>
      </c>
      <c r="D488" s="242" t="s">
        <v>653</v>
      </c>
      <c r="E488" s="243" t="s">
        <v>94</v>
      </c>
      <c r="F488" s="243" t="s">
        <v>16</v>
      </c>
      <c r="G488" s="240" t="s">
        <v>239</v>
      </c>
      <c r="H488" s="240" t="s">
        <v>710</v>
      </c>
      <c r="I488" s="244" t="s">
        <v>101</v>
      </c>
      <c r="J488" s="244" t="s">
        <v>102</v>
      </c>
      <c r="K488" s="240" t="s">
        <v>576</v>
      </c>
      <c r="L488" s="2"/>
    </row>
    <row r="489" spans="1:12" ht="21">
      <c r="A489" s="2" t="s">
        <v>532</v>
      </c>
      <c r="B489" s="240" t="s">
        <v>136</v>
      </c>
      <c r="C489" s="241" t="s">
        <v>151</v>
      </c>
      <c r="D489" s="242" t="s">
        <v>711</v>
      </c>
      <c r="E489" s="243" t="s">
        <v>512</v>
      </c>
      <c r="F489" s="243" t="s">
        <v>21</v>
      </c>
      <c r="G489" s="240" t="s">
        <v>513</v>
      </c>
      <c r="H489" s="240" t="s">
        <v>712</v>
      </c>
      <c r="I489" s="244" t="s">
        <v>101</v>
      </c>
      <c r="J489" s="244" t="s">
        <v>102</v>
      </c>
      <c r="K489" s="240" t="s">
        <v>515</v>
      </c>
      <c r="L489" s="2"/>
    </row>
    <row r="490" spans="1:12" ht="21">
      <c r="A490" s="2" t="s">
        <v>532</v>
      </c>
      <c r="B490" s="240" t="s">
        <v>136</v>
      </c>
      <c r="C490" s="241" t="s">
        <v>21</v>
      </c>
      <c r="D490" s="242" t="s">
        <v>653</v>
      </c>
      <c r="E490" s="243" t="s">
        <v>401</v>
      </c>
      <c r="F490" s="243" t="s">
        <v>16</v>
      </c>
      <c r="G490" s="240" t="s">
        <v>239</v>
      </c>
      <c r="H490" s="240" t="s">
        <v>713</v>
      </c>
      <c r="I490" s="244" t="s">
        <v>101</v>
      </c>
      <c r="J490" s="244" t="s">
        <v>106</v>
      </c>
      <c r="K490" s="240" t="s">
        <v>576</v>
      </c>
      <c r="L490" s="2"/>
    </row>
    <row r="491" spans="1:12" ht="21">
      <c r="A491" s="2" t="s">
        <v>532</v>
      </c>
      <c r="B491" s="240" t="s">
        <v>136</v>
      </c>
      <c r="C491" s="241" t="s">
        <v>151</v>
      </c>
      <c r="D491" s="242" t="s">
        <v>711</v>
      </c>
      <c r="E491" s="243" t="s">
        <v>512</v>
      </c>
      <c r="F491" s="243" t="s">
        <v>21</v>
      </c>
      <c r="G491" s="240" t="s">
        <v>513</v>
      </c>
      <c r="H491" s="240" t="s">
        <v>712</v>
      </c>
      <c r="I491" s="244" t="s">
        <v>101</v>
      </c>
      <c r="J491" s="244" t="s">
        <v>106</v>
      </c>
      <c r="K491" s="240" t="s">
        <v>517</v>
      </c>
      <c r="L491" s="2"/>
    </row>
    <row r="492" spans="1:12" ht="21">
      <c r="A492" s="2" t="s">
        <v>532</v>
      </c>
      <c r="B492" s="240" t="s">
        <v>136</v>
      </c>
      <c r="C492" s="241" t="s">
        <v>21</v>
      </c>
      <c r="D492" s="242" t="s">
        <v>653</v>
      </c>
      <c r="E492" s="243" t="s">
        <v>299</v>
      </c>
      <c r="F492" s="243" t="s">
        <v>16</v>
      </c>
      <c r="G492" s="240" t="s">
        <v>261</v>
      </c>
      <c r="H492" s="240" t="s">
        <v>714</v>
      </c>
      <c r="I492" s="244" t="s">
        <v>101</v>
      </c>
      <c r="J492" s="244" t="s">
        <v>117</v>
      </c>
      <c r="K492" s="240" t="s">
        <v>347</v>
      </c>
      <c r="L492" s="2"/>
    </row>
    <row r="493" spans="1:12" ht="21">
      <c r="A493" s="2" t="s">
        <v>532</v>
      </c>
      <c r="B493" s="240" t="s">
        <v>136</v>
      </c>
      <c r="C493" s="241" t="s">
        <v>94</v>
      </c>
      <c r="D493" s="242" t="s">
        <v>715</v>
      </c>
      <c r="E493" s="243" t="s">
        <v>99</v>
      </c>
      <c r="F493" s="243" t="s">
        <v>21</v>
      </c>
      <c r="G493" s="240" t="s">
        <v>191</v>
      </c>
      <c r="H493" s="240" t="s">
        <v>716</v>
      </c>
      <c r="I493" s="244" t="s">
        <v>101</v>
      </c>
      <c r="J493" s="244" t="s">
        <v>117</v>
      </c>
      <c r="K493" s="240" t="s">
        <v>509</v>
      </c>
      <c r="L493" s="2"/>
    </row>
    <row r="494" spans="1:12" ht="21">
      <c r="A494" s="2" t="s">
        <v>532</v>
      </c>
      <c r="B494" s="240" t="s">
        <v>136</v>
      </c>
      <c r="C494" s="241"/>
      <c r="D494" s="242" t="s">
        <v>715</v>
      </c>
      <c r="E494" s="243"/>
      <c r="F494" s="243"/>
      <c r="G494" s="240"/>
      <c r="H494" s="240"/>
      <c r="I494" s="244" t="s">
        <v>101</v>
      </c>
      <c r="J494" s="244" t="s">
        <v>117</v>
      </c>
      <c r="K494" s="240"/>
      <c r="L494" s="2" t="s">
        <v>42</v>
      </c>
    </row>
    <row r="495" spans="1:12" ht="21">
      <c r="A495" s="2" t="s">
        <v>532</v>
      </c>
      <c r="B495" s="240" t="s">
        <v>136</v>
      </c>
      <c r="C495" s="241" t="s">
        <v>21</v>
      </c>
      <c r="D495" s="242" t="s">
        <v>653</v>
      </c>
      <c r="E495" s="243" t="s">
        <v>138</v>
      </c>
      <c r="F495" s="243" t="s">
        <v>16</v>
      </c>
      <c r="G495" s="240" t="s">
        <v>22</v>
      </c>
      <c r="H495" s="240" t="s">
        <v>717</v>
      </c>
      <c r="I495" s="244" t="s">
        <v>101</v>
      </c>
      <c r="J495" s="244" t="s">
        <v>121</v>
      </c>
      <c r="K495" s="240" t="s">
        <v>169</v>
      </c>
      <c r="L495" s="2"/>
    </row>
    <row r="496" spans="1:12" ht="21">
      <c r="A496" s="2" t="s">
        <v>532</v>
      </c>
      <c r="B496" s="240" t="s">
        <v>136</v>
      </c>
      <c r="C496" s="241" t="s">
        <v>37</v>
      </c>
      <c r="D496" s="242" t="s">
        <v>718</v>
      </c>
      <c r="E496" s="243" t="s">
        <v>16</v>
      </c>
      <c r="F496" s="243" t="s">
        <v>17</v>
      </c>
      <c r="G496" s="240" t="s">
        <v>18</v>
      </c>
      <c r="H496" s="240" t="s">
        <v>716</v>
      </c>
      <c r="I496" s="244" t="s">
        <v>101</v>
      </c>
      <c r="J496" s="244" t="s">
        <v>121</v>
      </c>
      <c r="K496" s="240" t="s">
        <v>109</v>
      </c>
      <c r="L496" s="2"/>
    </row>
    <row r="497" spans="1:12" ht="21">
      <c r="A497" s="2" t="s">
        <v>532</v>
      </c>
      <c r="B497" s="240" t="s">
        <v>136</v>
      </c>
      <c r="C497" s="241" t="s">
        <v>21</v>
      </c>
      <c r="D497" s="242" t="s">
        <v>653</v>
      </c>
      <c r="E497" s="243" t="s">
        <v>147</v>
      </c>
      <c r="F497" s="243" t="s">
        <v>16</v>
      </c>
      <c r="G497" s="240" t="s">
        <v>403</v>
      </c>
      <c r="H497" s="240" t="s">
        <v>524</v>
      </c>
      <c r="I497" s="244" t="s">
        <v>101</v>
      </c>
      <c r="J497" s="244" t="s">
        <v>132</v>
      </c>
      <c r="K497" s="240" t="s">
        <v>416</v>
      </c>
      <c r="L497" s="2"/>
    </row>
    <row r="498" spans="1:12" ht="21">
      <c r="A498" s="2" t="s">
        <v>532</v>
      </c>
      <c r="B498" s="240" t="s">
        <v>136</v>
      </c>
      <c r="C498" s="241" t="s">
        <v>147</v>
      </c>
      <c r="D498" s="242" t="s">
        <v>719</v>
      </c>
      <c r="E498" s="243" t="s">
        <v>16</v>
      </c>
      <c r="F498" s="243" t="s">
        <v>17</v>
      </c>
      <c r="G498" s="240" t="s">
        <v>293</v>
      </c>
      <c r="H498" s="240" t="s">
        <v>161</v>
      </c>
      <c r="I498" s="244" t="s">
        <v>101</v>
      </c>
      <c r="J498" s="244" t="s">
        <v>132</v>
      </c>
      <c r="K498" s="240" t="s">
        <v>720</v>
      </c>
      <c r="L498" s="2"/>
    </row>
    <row r="499" spans="1:12" ht="21">
      <c r="A499" s="2" t="s">
        <v>532</v>
      </c>
      <c r="B499" s="240" t="s">
        <v>136</v>
      </c>
      <c r="C499" s="241"/>
      <c r="D499" s="242" t="s">
        <v>719</v>
      </c>
      <c r="E499" s="243"/>
      <c r="F499" s="243"/>
      <c r="G499" s="240"/>
      <c r="H499" s="240"/>
      <c r="I499" s="244" t="s">
        <v>101</v>
      </c>
      <c r="J499" s="244" t="s">
        <v>132</v>
      </c>
      <c r="K499" s="240"/>
      <c r="L499" s="2" t="s">
        <v>42</v>
      </c>
    </row>
    <row r="500" spans="1:12" ht="21">
      <c r="A500" s="2" t="s">
        <v>532</v>
      </c>
      <c r="B500" s="240" t="s">
        <v>136</v>
      </c>
      <c r="C500" s="241" t="s">
        <v>21</v>
      </c>
      <c r="D500" s="242" t="s">
        <v>653</v>
      </c>
      <c r="E500" s="243" t="s">
        <v>219</v>
      </c>
      <c r="F500" s="243" t="s">
        <v>16</v>
      </c>
      <c r="G500" s="240" t="s">
        <v>261</v>
      </c>
      <c r="H500" s="240" t="s">
        <v>721</v>
      </c>
      <c r="I500" s="244" t="s">
        <v>101</v>
      </c>
      <c r="J500" s="244" t="s">
        <v>134</v>
      </c>
      <c r="K500" s="240" t="s">
        <v>722</v>
      </c>
      <c r="L500" s="2"/>
    </row>
    <row r="501" spans="1:12" ht="21">
      <c r="A501" s="2" t="s">
        <v>532</v>
      </c>
      <c r="B501" s="240" t="s">
        <v>136</v>
      </c>
      <c r="C501" s="241" t="s">
        <v>47</v>
      </c>
      <c r="D501" s="242" t="s">
        <v>723</v>
      </c>
      <c r="E501" s="243" t="s">
        <v>17</v>
      </c>
      <c r="F501" s="243" t="s">
        <v>17</v>
      </c>
      <c r="G501" s="240" t="s">
        <v>22</v>
      </c>
      <c r="H501" s="240" t="s">
        <v>724</v>
      </c>
      <c r="I501" s="244" t="s">
        <v>101</v>
      </c>
      <c r="J501" s="244" t="s">
        <v>134</v>
      </c>
      <c r="K501" s="240" t="s">
        <v>169</v>
      </c>
      <c r="L501" s="2"/>
    </row>
    <row r="502" spans="1:12" ht="21">
      <c r="A502" s="2" t="s">
        <v>532</v>
      </c>
      <c r="B502" s="240" t="s">
        <v>136</v>
      </c>
      <c r="C502" s="241"/>
      <c r="D502" s="242" t="s">
        <v>723</v>
      </c>
      <c r="E502" s="243"/>
      <c r="F502" s="243"/>
      <c r="G502" s="240"/>
      <c r="H502" s="240"/>
      <c r="I502" s="244" t="s">
        <v>101</v>
      </c>
      <c r="J502" s="244" t="s">
        <v>134</v>
      </c>
      <c r="K502" s="240"/>
      <c r="L502" s="2" t="s">
        <v>42</v>
      </c>
    </row>
    <row r="503" spans="1:12" ht="21">
      <c r="A503" s="2" t="s">
        <v>532</v>
      </c>
      <c r="B503" s="240" t="s">
        <v>136</v>
      </c>
      <c r="C503" s="241" t="s">
        <v>401</v>
      </c>
      <c r="D503" s="242" t="s">
        <v>725</v>
      </c>
      <c r="E503" s="243" t="s">
        <v>418</v>
      </c>
      <c r="F503" s="243" t="s">
        <v>16</v>
      </c>
      <c r="G503" s="240" t="s">
        <v>31</v>
      </c>
      <c r="H503" s="240" t="s">
        <v>726</v>
      </c>
      <c r="I503" s="244" t="s">
        <v>101</v>
      </c>
      <c r="J503" s="244" t="s">
        <v>176</v>
      </c>
      <c r="K503" s="240" t="s">
        <v>603</v>
      </c>
      <c r="L503" s="2"/>
    </row>
    <row r="504" spans="1:12" ht="21">
      <c r="A504" s="2" t="s">
        <v>532</v>
      </c>
      <c r="B504" s="240" t="s">
        <v>136</v>
      </c>
      <c r="C504" s="241" t="s">
        <v>204</v>
      </c>
      <c r="D504" s="242" t="s">
        <v>727</v>
      </c>
      <c r="E504" s="243" t="s">
        <v>199</v>
      </c>
      <c r="F504" s="243" t="s">
        <v>17</v>
      </c>
      <c r="G504" s="240" t="s">
        <v>403</v>
      </c>
      <c r="H504" s="240" t="s">
        <v>728</v>
      </c>
      <c r="I504" s="244" t="s">
        <v>101</v>
      </c>
      <c r="J504" s="244" t="s">
        <v>176</v>
      </c>
      <c r="K504" s="240" t="s">
        <v>416</v>
      </c>
      <c r="L504" s="2"/>
    </row>
    <row r="505" spans="1:12" ht="21.6" thickBot="1">
      <c r="A505" s="8" t="s">
        <v>532</v>
      </c>
      <c r="B505" s="245" t="s">
        <v>136</v>
      </c>
      <c r="C505" s="246"/>
      <c r="D505" s="245" t="s">
        <v>727</v>
      </c>
      <c r="E505" s="246"/>
      <c r="F505" s="246"/>
      <c r="G505" s="245"/>
      <c r="H505" s="245"/>
      <c r="I505" s="247" t="s">
        <v>101</v>
      </c>
      <c r="J505" s="247" t="s">
        <v>176</v>
      </c>
      <c r="K505" s="245"/>
      <c r="L505" s="8" t="s">
        <v>42</v>
      </c>
    </row>
    <row r="506" spans="1:12" ht="21">
      <c r="A506" s="2" t="s">
        <v>729</v>
      </c>
      <c r="B506" s="5" t="s">
        <v>13</v>
      </c>
      <c r="C506" s="131" t="s">
        <v>16</v>
      </c>
      <c r="D506" s="132" t="s">
        <v>730</v>
      </c>
      <c r="E506" s="6" t="s">
        <v>299</v>
      </c>
      <c r="F506" s="6" t="s">
        <v>16</v>
      </c>
      <c r="G506" s="5" t="s">
        <v>403</v>
      </c>
      <c r="H506" s="5" t="s">
        <v>731</v>
      </c>
      <c r="I506" s="7" t="s">
        <v>20</v>
      </c>
      <c r="J506" s="7" t="s">
        <v>20</v>
      </c>
      <c r="K506" s="5" t="s">
        <v>20</v>
      </c>
      <c r="L506" s="130"/>
    </row>
    <row r="507" spans="1:12" ht="21">
      <c r="A507" s="2" t="s">
        <v>729</v>
      </c>
      <c r="B507" s="240" t="s">
        <v>13</v>
      </c>
      <c r="C507" s="241" t="s">
        <v>17</v>
      </c>
      <c r="D507" s="242" t="s">
        <v>732</v>
      </c>
      <c r="E507" s="243" t="s">
        <v>62</v>
      </c>
      <c r="F507" s="243" t="s">
        <v>16</v>
      </c>
      <c r="G507" s="240" t="s">
        <v>111</v>
      </c>
      <c r="H507" s="240" t="s">
        <v>733</v>
      </c>
      <c r="I507" s="244" t="s">
        <v>20</v>
      </c>
      <c r="J507" s="244" t="s">
        <v>20</v>
      </c>
      <c r="K507" s="240" t="s">
        <v>20</v>
      </c>
      <c r="L507" s="2"/>
    </row>
    <row r="508" spans="1:12" ht="21">
      <c r="A508" s="2" t="s">
        <v>729</v>
      </c>
      <c r="B508" s="240" t="s">
        <v>13</v>
      </c>
      <c r="C508" s="241" t="s">
        <v>17</v>
      </c>
      <c r="D508" s="242" t="s">
        <v>732</v>
      </c>
      <c r="E508" s="243" t="s">
        <v>30</v>
      </c>
      <c r="F508" s="243" t="s">
        <v>16</v>
      </c>
      <c r="G508" s="240" t="s">
        <v>123</v>
      </c>
      <c r="H508" s="240" t="s">
        <v>733</v>
      </c>
      <c r="I508" s="244" t="s">
        <v>20</v>
      </c>
      <c r="J508" s="244" t="s">
        <v>20</v>
      </c>
      <c r="K508" s="240" t="s">
        <v>20</v>
      </c>
      <c r="L508" s="2"/>
    </row>
    <row r="509" spans="1:12" ht="21">
      <c r="A509" s="2" t="s">
        <v>729</v>
      </c>
      <c r="B509" s="240" t="s">
        <v>13</v>
      </c>
      <c r="C509" s="241" t="s">
        <v>401</v>
      </c>
      <c r="D509" s="242" t="s">
        <v>734</v>
      </c>
      <c r="E509" s="243" t="s">
        <v>210</v>
      </c>
      <c r="F509" s="243" t="s">
        <v>17</v>
      </c>
      <c r="G509" s="240" t="s">
        <v>68</v>
      </c>
      <c r="H509" s="240" t="s">
        <v>735</v>
      </c>
      <c r="I509" s="244" t="s">
        <v>20</v>
      </c>
      <c r="J509" s="244" t="s">
        <v>20</v>
      </c>
      <c r="K509" s="240" t="s">
        <v>20</v>
      </c>
      <c r="L509" s="2"/>
    </row>
    <row r="510" spans="1:12" ht="21">
      <c r="A510" s="2" t="s">
        <v>729</v>
      </c>
      <c r="B510" s="240" t="s">
        <v>13</v>
      </c>
      <c r="C510" s="241" t="s">
        <v>287</v>
      </c>
      <c r="D510" s="242" t="s">
        <v>736</v>
      </c>
      <c r="E510" s="243" t="s">
        <v>737</v>
      </c>
      <c r="F510" s="243" t="s">
        <v>21</v>
      </c>
      <c r="G510" s="240" t="s">
        <v>280</v>
      </c>
      <c r="H510" s="240" t="s">
        <v>738</v>
      </c>
      <c r="I510" s="244" t="s">
        <v>20</v>
      </c>
      <c r="J510" s="244" t="s">
        <v>20</v>
      </c>
      <c r="K510" s="240" t="s">
        <v>20</v>
      </c>
      <c r="L510" s="2"/>
    </row>
    <row r="511" spans="1:12" ht="21">
      <c r="A511" s="2" t="s">
        <v>729</v>
      </c>
      <c r="B511" s="240" t="s">
        <v>739</v>
      </c>
      <c r="C511" s="241" t="s">
        <v>280</v>
      </c>
      <c r="D511" s="242" t="s">
        <v>740</v>
      </c>
      <c r="E511" s="243" t="s">
        <v>70</v>
      </c>
      <c r="F511" s="243" t="s">
        <v>21</v>
      </c>
      <c r="G511" s="240" t="s">
        <v>74</v>
      </c>
      <c r="H511" s="240" t="s">
        <v>741</v>
      </c>
      <c r="I511" s="244" t="s">
        <v>20</v>
      </c>
      <c r="J511" s="244" t="s">
        <v>20</v>
      </c>
      <c r="K511" s="240" t="s">
        <v>20</v>
      </c>
      <c r="L511" s="2"/>
    </row>
    <row r="512" spans="1:12" ht="21">
      <c r="A512" s="2" t="s">
        <v>729</v>
      </c>
      <c r="B512" s="240" t="s">
        <v>739</v>
      </c>
      <c r="C512" s="241" t="s">
        <v>81</v>
      </c>
      <c r="D512" s="242" t="s">
        <v>742</v>
      </c>
      <c r="E512" s="243" t="s">
        <v>70</v>
      </c>
      <c r="F512" s="243" t="s">
        <v>17</v>
      </c>
      <c r="G512" s="240" t="s">
        <v>85</v>
      </c>
      <c r="H512" s="240" t="s">
        <v>743</v>
      </c>
      <c r="I512" s="244" t="s">
        <v>20</v>
      </c>
      <c r="J512" s="244" t="s">
        <v>20</v>
      </c>
      <c r="K512" s="240" t="s">
        <v>20</v>
      </c>
      <c r="L512" s="2"/>
    </row>
    <row r="513" spans="1:12" ht="21">
      <c r="A513" s="2" t="s">
        <v>729</v>
      </c>
      <c r="B513" s="240" t="s">
        <v>13</v>
      </c>
      <c r="C513" s="241" t="s">
        <v>374</v>
      </c>
      <c r="D513" s="242" t="s">
        <v>744</v>
      </c>
      <c r="E513" s="243" t="s">
        <v>16</v>
      </c>
      <c r="F513" s="243" t="s">
        <v>14</v>
      </c>
      <c r="G513" s="240" t="s">
        <v>81</v>
      </c>
      <c r="H513" s="240" t="s">
        <v>745</v>
      </c>
      <c r="I513" s="244" t="s">
        <v>20</v>
      </c>
      <c r="J513" s="244" t="s">
        <v>20</v>
      </c>
      <c r="K513" s="240" t="s">
        <v>20</v>
      </c>
      <c r="L513" s="2"/>
    </row>
    <row r="514" spans="1:12" ht="21">
      <c r="A514" s="2" t="s">
        <v>729</v>
      </c>
      <c r="B514" s="240" t="s">
        <v>739</v>
      </c>
      <c r="C514" s="241" t="s">
        <v>193</v>
      </c>
      <c r="D514" s="242" t="s">
        <v>746</v>
      </c>
      <c r="E514" s="243" t="s">
        <v>62</v>
      </c>
      <c r="F514" s="243" t="s">
        <v>16</v>
      </c>
      <c r="G514" s="240" t="s">
        <v>239</v>
      </c>
      <c r="H514" s="240" t="s">
        <v>741</v>
      </c>
      <c r="I514" s="244" t="s">
        <v>20</v>
      </c>
      <c r="J514" s="244" t="s">
        <v>20</v>
      </c>
      <c r="K514" s="240" t="s">
        <v>20</v>
      </c>
      <c r="L514" s="2"/>
    </row>
    <row r="515" spans="1:12" ht="21">
      <c r="A515" s="2" t="s">
        <v>729</v>
      </c>
      <c r="B515" s="240" t="s">
        <v>739</v>
      </c>
      <c r="C515" s="241" t="s">
        <v>193</v>
      </c>
      <c r="D515" s="242" t="s">
        <v>746</v>
      </c>
      <c r="E515" s="243" t="s">
        <v>49</v>
      </c>
      <c r="F515" s="243" t="s">
        <v>16</v>
      </c>
      <c r="G515" s="240" t="s">
        <v>200</v>
      </c>
      <c r="H515" s="240" t="s">
        <v>741</v>
      </c>
      <c r="I515" s="244" t="s">
        <v>20</v>
      </c>
      <c r="J515" s="244" t="s">
        <v>20</v>
      </c>
      <c r="K515" s="240" t="s">
        <v>20</v>
      </c>
      <c r="L515" s="2"/>
    </row>
    <row r="516" spans="1:12" ht="21">
      <c r="A516" s="2" t="s">
        <v>729</v>
      </c>
      <c r="B516" s="240" t="s">
        <v>13</v>
      </c>
      <c r="C516" s="241" t="s">
        <v>16</v>
      </c>
      <c r="D516" s="242" t="s">
        <v>730</v>
      </c>
      <c r="E516" s="243" t="s">
        <v>16</v>
      </c>
      <c r="F516" s="243" t="s">
        <v>16</v>
      </c>
      <c r="G516" s="240" t="s">
        <v>747</v>
      </c>
      <c r="H516" s="240" t="s">
        <v>748</v>
      </c>
      <c r="I516" s="244" t="s">
        <v>38</v>
      </c>
      <c r="J516" s="244" t="s">
        <v>207</v>
      </c>
      <c r="K516" s="240" t="s">
        <v>749</v>
      </c>
      <c r="L516" s="130" t="s">
        <v>750</v>
      </c>
    </row>
    <row r="517" spans="1:12" ht="21">
      <c r="A517" s="2" t="s">
        <v>729</v>
      </c>
      <c r="B517" s="240" t="s">
        <v>13</v>
      </c>
      <c r="C517" s="241" t="s">
        <v>14</v>
      </c>
      <c r="D517" s="242" t="s">
        <v>751</v>
      </c>
      <c r="E517" s="243" t="s">
        <v>24</v>
      </c>
      <c r="F517" s="243" t="s">
        <v>21</v>
      </c>
      <c r="G517" s="240" t="s">
        <v>253</v>
      </c>
      <c r="H517" s="240" t="s">
        <v>594</v>
      </c>
      <c r="I517" s="244" t="s">
        <v>38</v>
      </c>
      <c r="J517" s="244" t="s">
        <v>207</v>
      </c>
      <c r="K517" s="240" t="s">
        <v>256</v>
      </c>
      <c r="L517" s="2"/>
    </row>
    <row r="518" spans="1:12" ht="21">
      <c r="A518" s="2" t="s">
        <v>729</v>
      </c>
      <c r="B518" s="240" t="s">
        <v>13</v>
      </c>
      <c r="C518" s="241" t="s">
        <v>16</v>
      </c>
      <c r="D518" s="242" t="s">
        <v>730</v>
      </c>
      <c r="E518" s="243" t="s">
        <v>16</v>
      </c>
      <c r="F518" s="243" t="s">
        <v>16</v>
      </c>
      <c r="G518" s="240" t="s">
        <v>747</v>
      </c>
      <c r="H518" s="240" t="s">
        <v>748</v>
      </c>
      <c r="I518" s="244" t="s">
        <v>38</v>
      </c>
      <c r="J518" s="244" t="s">
        <v>213</v>
      </c>
      <c r="K518" s="240" t="s">
        <v>749</v>
      </c>
      <c r="L518" s="130" t="s">
        <v>750</v>
      </c>
    </row>
    <row r="519" spans="1:12" ht="21">
      <c r="A519" s="2" t="s">
        <v>729</v>
      </c>
      <c r="B519" s="240" t="s">
        <v>13</v>
      </c>
      <c r="C519" s="241" t="s">
        <v>14</v>
      </c>
      <c r="D519" s="242" t="s">
        <v>751</v>
      </c>
      <c r="E519" s="243" t="s">
        <v>24</v>
      </c>
      <c r="F519" s="243" t="s">
        <v>21</v>
      </c>
      <c r="G519" s="240" t="s">
        <v>253</v>
      </c>
      <c r="H519" s="240" t="s">
        <v>594</v>
      </c>
      <c r="I519" s="244" t="s">
        <v>38</v>
      </c>
      <c r="J519" s="244" t="s">
        <v>213</v>
      </c>
      <c r="K519" s="240" t="s">
        <v>258</v>
      </c>
      <c r="L519" s="2"/>
    </row>
    <row r="520" spans="1:12" ht="21">
      <c r="A520" s="2" t="s">
        <v>729</v>
      </c>
      <c r="B520" s="240" t="s">
        <v>13</v>
      </c>
      <c r="C520" s="241" t="s">
        <v>16</v>
      </c>
      <c r="D520" s="242" t="s">
        <v>730</v>
      </c>
      <c r="E520" s="243" t="s">
        <v>16</v>
      </c>
      <c r="F520" s="243" t="s">
        <v>16</v>
      </c>
      <c r="G520" s="240" t="s">
        <v>747</v>
      </c>
      <c r="H520" s="240" t="s">
        <v>748</v>
      </c>
      <c r="I520" s="244" t="s">
        <v>38</v>
      </c>
      <c r="J520" s="244" t="s">
        <v>215</v>
      </c>
      <c r="K520" s="240" t="s">
        <v>749</v>
      </c>
      <c r="L520" s="130" t="s">
        <v>750</v>
      </c>
    </row>
    <row r="521" spans="1:12" ht="21">
      <c r="A521" s="2" t="s">
        <v>729</v>
      </c>
      <c r="B521" s="240" t="s">
        <v>13</v>
      </c>
      <c r="C521" s="241" t="s">
        <v>14</v>
      </c>
      <c r="D521" s="242" t="s">
        <v>751</v>
      </c>
      <c r="E521" s="243" t="s">
        <v>90</v>
      </c>
      <c r="F521" s="243" t="s">
        <v>21</v>
      </c>
      <c r="G521" s="240" t="s">
        <v>261</v>
      </c>
      <c r="H521" s="240" t="s">
        <v>594</v>
      </c>
      <c r="I521" s="244" t="s">
        <v>38</v>
      </c>
      <c r="J521" s="244" t="s">
        <v>215</v>
      </c>
      <c r="K521" s="240" t="s">
        <v>264</v>
      </c>
      <c r="L521" s="2"/>
    </row>
    <row r="522" spans="1:12" ht="21">
      <c r="A522" s="2" t="s">
        <v>729</v>
      </c>
      <c r="B522" s="240" t="s">
        <v>13</v>
      </c>
      <c r="C522" s="241" t="s">
        <v>16</v>
      </c>
      <c r="D522" s="242" t="s">
        <v>730</v>
      </c>
      <c r="E522" s="243" t="s">
        <v>16</v>
      </c>
      <c r="F522" s="243" t="s">
        <v>16</v>
      </c>
      <c r="G522" s="240" t="s">
        <v>747</v>
      </c>
      <c r="H522" s="240" t="s">
        <v>748</v>
      </c>
      <c r="I522" s="244" t="s">
        <v>38</v>
      </c>
      <c r="J522" s="244" t="s">
        <v>222</v>
      </c>
      <c r="K522" s="240" t="s">
        <v>749</v>
      </c>
      <c r="L522" s="130" t="s">
        <v>750</v>
      </c>
    </row>
    <row r="523" spans="1:12" ht="21">
      <c r="A523" s="2" t="s">
        <v>729</v>
      </c>
      <c r="B523" s="240" t="s">
        <v>13</v>
      </c>
      <c r="C523" s="241" t="s">
        <v>14</v>
      </c>
      <c r="D523" s="242" t="s">
        <v>751</v>
      </c>
      <c r="E523" s="243" t="s">
        <v>90</v>
      </c>
      <c r="F523" s="243" t="s">
        <v>21</v>
      </c>
      <c r="G523" s="240" t="s">
        <v>261</v>
      </c>
      <c r="H523" s="240" t="s">
        <v>594</v>
      </c>
      <c r="I523" s="244" t="s">
        <v>38</v>
      </c>
      <c r="J523" s="244" t="s">
        <v>222</v>
      </c>
      <c r="K523" s="240" t="s">
        <v>269</v>
      </c>
      <c r="L523" s="2"/>
    </row>
    <row r="524" spans="1:12" ht="21">
      <c r="A524" s="2" t="s">
        <v>729</v>
      </c>
      <c r="B524" s="240" t="s">
        <v>13</v>
      </c>
      <c r="C524" s="241" t="s">
        <v>16</v>
      </c>
      <c r="D524" s="242" t="s">
        <v>730</v>
      </c>
      <c r="E524" s="243" t="s">
        <v>16</v>
      </c>
      <c r="F524" s="243" t="s">
        <v>16</v>
      </c>
      <c r="G524" s="240" t="s">
        <v>747</v>
      </c>
      <c r="H524" s="240" t="s">
        <v>748</v>
      </c>
      <c r="I524" s="244" t="s">
        <v>38</v>
      </c>
      <c r="J524" s="244" t="s">
        <v>225</v>
      </c>
      <c r="K524" s="240" t="s">
        <v>749</v>
      </c>
      <c r="L524" s="130" t="s">
        <v>750</v>
      </c>
    </row>
    <row r="525" spans="1:12" ht="21">
      <c r="A525" s="2" t="s">
        <v>729</v>
      </c>
      <c r="B525" s="240" t="s">
        <v>13</v>
      </c>
      <c r="C525" s="241" t="s">
        <v>24</v>
      </c>
      <c r="D525" s="242" t="s">
        <v>752</v>
      </c>
      <c r="E525" s="243" t="s">
        <v>16</v>
      </c>
      <c r="F525" s="243" t="s">
        <v>21</v>
      </c>
      <c r="G525" s="240" t="s">
        <v>303</v>
      </c>
      <c r="H525" s="240" t="s">
        <v>652</v>
      </c>
      <c r="I525" s="244" t="s">
        <v>38</v>
      </c>
      <c r="J525" s="244" t="s">
        <v>225</v>
      </c>
      <c r="K525" s="240" t="s">
        <v>305</v>
      </c>
      <c r="L525" s="2"/>
    </row>
    <row r="526" spans="1:12" ht="21">
      <c r="A526" s="2" t="s">
        <v>729</v>
      </c>
      <c r="B526" s="240" t="s">
        <v>13</v>
      </c>
      <c r="C526" s="241" t="s">
        <v>16</v>
      </c>
      <c r="D526" s="242" t="s">
        <v>730</v>
      </c>
      <c r="E526" s="243" t="s">
        <v>16</v>
      </c>
      <c r="F526" s="243" t="s">
        <v>16</v>
      </c>
      <c r="G526" s="240" t="s">
        <v>747</v>
      </c>
      <c r="H526" s="240" t="s">
        <v>748</v>
      </c>
      <c r="I526" s="244" t="s">
        <v>38</v>
      </c>
      <c r="J526" s="244" t="s">
        <v>229</v>
      </c>
      <c r="K526" s="240" t="s">
        <v>749</v>
      </c>
      <c r="L526" s="130" t="s">
        <v>750</v>
      </c>
    </row>
    <row r="527" spans="1:12" ht="21">
      <c r="A527" s="2" t="s">
        <v>729</v>
      </c>
      <c r="B527" s="240" t="s">
        <v>13</v>
      </c>
      <c r="C527" s="241" t="s">
        <v>24</v>
      </c>
      <c r="D527" s="242" t="s">
        <v>752</v>
      </c>
      <c r="E527" s="243" t="s">
        <v>16</v>
      </c>
      <c r="F527" s="243" t="s">
        <v>21</v>
      </c>
      <c r="G527" s="240" t="s">
        <v>303</v>
      </c>
      <c r="H527" s="240" t="s">
        <v>652</v>
      </c>
      <c r="I527" s="244" t="s">
        <v>38</v>
      </c>
      <c r="J527" s="244" t="s">
        <v>229</v>
      </c>
      <c r="K527" s="240" t="s">
        <v>308</v>
      </c>
      <c r="L527" s="2"/>
    </row>
    <row r="528" spans="1:12" ht="21">
      <c r="A528" s="2" t="s">
        <v>729</v>
      </c>
      <c r="B528" s="240" t="s">
        <v>13</v>
      </c>
      <c r="C528" s="241" t="s">
        <v>16</v>
      </c>
      <c r="D528" s="242" t="s">
        <v>730</v>
      </c>
      <c r="E528" s="243" t="s">
        <v>16</v>
      </c>
      <c r="F528" s="243" t="s">
        <v>16</v>
      </c>
      <c r="G528" s="240" t="s">
        <v>747</v>
      </c>
      <c r="H528" s="240" t="s">
        <v>748</v>
      </c>
      <c r="I528" s="244" t="s">
        <v>38</v>
      </c>
      <c r="J528" s="244" t="s">
        <v>230</v>
      </c>
      <c r="K528" s="240" t="s">
        <v>749</v>
      </c>
      <c r="L528" s="130" t="s">
        <v>750</v>
      </c>
    </row>
    <row r="529" spans="1:12" ht="21">
      <c r="A529" s="2" t="s">
        <v>729</v>
      </c>
      <c r="B529" s="240" t="s">
        <v>13</v>
      </c>
      <c r="C529" s="241" t="s">
        <v>24</v>
      </c>
      <c r="D529" s="242" t="s">
        <v>752</v>
      </c>
      <c r="E529" s="243" t="s">
        <v>21</v>
      </c>
      <c r="F529" s="243" t="s">
        <v>21</v>
      </c>
      <c r="G529" s="240" t="s">
        <v>303</v>
      </c>
      <c r="H529" s="240" t="s">
        <v>441</v>
      </c>
      <c r="I529" s="244" t="s">
        <v>38</v>
      </c>
      <c r="J529" s="244" t="s">
        <v>230</v>
      </c>
      <c r="K529" s="240" t="s">
        <v>305</v>
      </c>
      <c r="L529" s="2"/>
    </row>
    <row r="530" spans="1:12" ht="21">
      <c r="A530" s="2" t="s">
        <v>729</v>
      </c>
      <c r="B530" s="240" t="s">
        <v>13</v>
      </c>
      <c r="C530" s="241" t="s">
        <v>16</v>
      </c>
      <c r="D530" s="242" t="s">
        <v>730</v>
      </c>
      <c r="E530" s="243" t="s">
        <v>16</v>
      </c>
      <c r="F530" s="243" t="s">
        <v>16</v>
      </c>
      <c r="G530" s="240" t="s">
        <v>747</v>
      </c>
      <c r="H530" s="240" t="s">
        <v>748</v>
      </c>
      <c r="I530" s="244" t="s">
        <v>38</v>
      </c>
      <c r="J530" s="244" t="s">
        <v>232</v>
      </c>
      <c r="K530" s="240" t="s">
        <v>753</v>
      </c>
      <c r="L530" s="130" t="s">
        <v>750</v>
      </c>
    </row>
    <row r="531" spans="1:12" ht="21">
      <c r="A531" s="2" t="s">
        <v>729</v>
      </c>
      <c r="B531" s="240" t="s">
        <v>13</v>
      </c>
      <c r="C531" s="241" t="s">
        <v>24</v>
      </c>
      <c r="D531" s="242" t="s">
        <v>752</v>
      </c>
      <c r="E531" s="243" t="s">
        <v>21</v>
      </c>
      <c r="F531" s="243" t="s">
        <v>21</v>
      </c>
      <c r="G531" s="240" t="s">
        <v>303</v>
      </c>
      <c r="H531" s="240" t="s">
        <v>441</v>
      </c>
      <c r="I531" s="244" t="s">
        <v>38</v>
      </c>
      <c r="J531" s="244" t="s">
        <v>232</v>
      </c>
      <c r="K531" s="240" t="s">
        <v>308</v>
      </c>
      <c r="L531" s="2"/>
    </row>
    <row r="532" spans="1:12" ht="21">
      <c r="A532" s="2" t="s">
        <v>729</v>
      </c>
      <c r="B532" s="240" t="s">
        <v>13</v>
      </c>
      <c r="C532" s="241" t="s">
        <v>16</v>
      </c>
      <c r="D532" s="242" t="s">
        <v>730</v>
      </c>
      <c r="E532" s="243" t="s">
        <v>21</v>
      </c>
      <c r="F532" s="243" t="s">
        <v>16</v>
      </c>
      <c r="G532" s="240" t="s">
        <v>754</v>
      </c>
      <c r="H532" s="240" t="s">
        <v>755</v>
      </c>
      <c r="I532" s="244" t="s">
        <v>38</v>
      </c>
      <c r="J532" s="244" t="s">
        <v>236</v>
      </c>
      <c r="K532" s="240" t="s">
        <v>756</v>
      </c>
      <c r="L532" s="2"/>
    </row>
    <row r="533" spans="1:12" ht="21">
      <c r="A533" s="2" t="s">
        <v>729</v>
      </c>
      <c r="B533" s="240" t="s">
        <v>13</v>
      </c>
      <c r="C533" s="241" t="s">
        <v>78</v>
      </c>
      <c r="D533" s="242" t="s">
        <v>757</v>
      </c>
      <c r="E533" s="243" t="s">
        <v>30</v>
      </c>
      <c r="F533" s="243" t="s">
        <v>21</v>
      </c>
      <c r="G533" s="240" t="s">
        <v>344</v>
      </c>
      <c r="H533" s="240" t="s">
        <v>758</v>
      </c>
      <c r="I533" s="244" t="s">
        <v>38</v>
      </c>
      <c r="J533" s="244" t="s">
        <v>236</v>
      </c>
      <c r="K533" s="240" t="s">
        <v>595</v>
      </c>
      <c r="L533" s="2"/>
    </row>
    <row r="534" spans="1:12" ht="21">
      <c r="A534" s="2" t="s">
        <v>729</v>
      </c>
      <c r="B534" s="240" t="s">
        <v>13</v>
      </c>
      <c r="C534" s="241" t="s">
        <v>16</v>
      </c>
      <c r="D534" s="242" t="s">
        <v>730</v>
      </c>
      <c r="E534" s="243" t="s">
        <v>21</v>
      </c>
      <c r="F534" s="243" t="s">
        <v>16</v>
      </c>
      <c r="G534" s="240" t="s">
        <v>754</v>
      </c>
      <c r="H534" s="240" t="s">
        <v>755</v>
      </c>
      <c r="I534" s="244" t="s">
        <v>38</v>
      </c>
      <c r="J534" s="244" t="s">
        <v>240</v>
      </c>
      <c r="K534" s="240" t="s">
        <v>756</v>
      </c>
      <c r="L534" s="2"/>
    </row>
    <row r="535" spans="1:12" ht="21">
      <c r="A535" s="2" t="s">
        <v>729</v>
      </c>
      <c r="B535" s="240" t="s">
        <v>13</v>
      </c>
      <c r="C535" s="241" t="s">
        <v>78</v>
      </c>
      <c r="D535" s="242" t="s">
        <v>757</v>
      </c>
      <c r="E535" s="243" t="s">
        <v>30</v>
      </c>
      <c r="F535" s="243" t="s">
        <v>21</v>
      </c>
      <c r="G535" s="240" t="s">
        <v>344</v>
      </c>
      <c r="H535" s="240" t="s">
        <v>758</v>
      </c>
      <c r="I535" s="244" t="s">
        <v>38</v>
      </c>
      <c r="J535" s="244" t="s">
        <v>240</v>
      </c>
      <c r="K535" s="240" t="s">
        <v>596</v>
      </c>
      <c r="L535" s="2"/>
    </row>
    <row r="536" spans="1:12" ht="21">
      <c r="A536" s="2" t="s">
        <v>729</v>
      </c>
      <c r="B536" s="240" t="s">
        <v>13</v>
      </c>
      <c r="C536" s="241" t="s">
        <v>16</v>
      </c>
      <c r="D536" s="242" t="s">
        <v>730</v>
      </c>
      <c r="E536" s="243" t="s">
        <v>21</v>
      </c>
      <c r="F536" s="243" t="s">
        <v>16</v>
      </c>
      <c r="G536" s="240" t="s">
        <v>754</v>
      </c>
      <c r="H536" s="240" t="s">
        <v>755</v>
      </c>
      <c r="I536" s="244" t="s">
        <v>38</v>
      </c>
      <c r="J536" s="244" t="s">
        <v>244</v>
      </c>
      <c r="K536" s="240" t="s">
        <v>756</v>
      </c>
      <c r="L536" s="2"/>
    </row>
    <row r="537" spans="1:12" ht="21">
      <c r="A537" s="2" t="s">
        <v>729</v>
      </c>
      <c r="B537" s="240" t="s">
        <v>13</v>
      </c>
      <c r="C537" s="241" t="s">
        <v>78</v>
      </c>
      <c r="D537" s="242" t="s">
        <v>757</v>
      </c>
      <c r="E537" s="243" t="s">
        <v>33</v>
      </c>
      <c r="F537" s="243" t="s">
        <v>21</v>
      </c>
      <c r="G537" s="240" t="s">
        <v>154</v>
      </c>
      <c r="H537" s="240" t="s">
        <v>758</v>
      </c>
      <c r="I537" s="244" t="s">
        <v>38</v>
      </c>
      <c r="J537" s="244" t="s">
        <v>244</v>
      </c>
      <c r="K537" s="240" t="s">
        <v>156</v>
      </c>
      <c r="L537" s="2"/>
    </row>
    <row r="538" spans="1:12" ht="21">
      <c r="A538" s="2" t="s">
        <v>729</v>
      </c>
      <c r="B538" s="240" t="s">
        <v>13</v>
      </c>
      <c r="C538" s="241" t="s">
        <v>16</v>
      </c>
      <c r="D538" s="242" t="s">
        <v>730</v>
      </c>
      <c r="E538" s="243" t="s">
        <v>21</v>
      </c>
      <c r="F538" s="243" t="s">
        <v>16</v>
      </c>
      <c r="G538" s="240" t="s">
        <v>754</v>
      </c>
      <c r="H538" s="240" t="s">
        <v>755</v>
      </c>
      <c r="I538" s="244" t="s">
        <v>38</v>
      </c>
      <c r="J538" s="244" t="s">
        <v>247</v>
      </c>
      <c r="K538" s="240" t="s">
        <v>756</v>
      </c>
      <c r="L538" s="2"/>
    </row>
    <row r="539" spans="1:12" ht="21">
      <c r="A539" s="2" t="s">
        <v>729</v>
      </c>
      <c r="B539" s="240" t="s">
        <v>13</v>
      </c>
      <c r="C539" s="241" t="s">
        <v>21</v>
      </c>
      <c r="D539" s="242" t="s">
        <v>759</v>
      </c>
      <c r="E539" s="243" t="s">
        <v>16</v>
      </c>
      <c r="F539" s="243" t="s">
        <v>16</v>
      </c>
      <c r="G539" s="240" t="s">
        <v>22</v>
      </c>
      <c r="H539" s="240" t="s">
        <v>266</v>
      </c>
      <c r="I539" s="244" t="s">
        <v>38</v>
      </c>
      <c r="J539" s="244" t="s">
        <v>247</v>
      </c>
      <c r="K539" s="240" t="s">
        <v>585</v>
      </c>
      <c r="L539" s="2"/>
    </row>
    <row r="540" spans="1:12" ht="21">
      <c r="A540" s="2" t="s">
        <v>729</v>
      </c>
      <c r="B540" s="240" t="s">
        <v>13</v>
      </c>
      <c r="C540" s="241" t="s">
        <v>16</v>
      </c>
      <c r="D540" s="242" t="s">
        <v>730</v>
      </c>
      <c r="E540" s="243" t="s">
        <v>21</v>
      </c>
      <c r="F540" s="243" t="s">
        <v>16</v>
      </c>
      <c r="G540" s="240" t="s">
        <v>754</v>
      </c>
      <c r="H540" s="240" t="s">
        <v>755</v>
      </c>
      <c r="I540" s="244" t="s">
        <v>38</v>
      </c>
      <c r="J540" s="244" t="s">
        <v>251</v>
      </c>
      <c r="K540" s="240" t="s">
        <v>760</v>
      </c>
      <c r="L540" s="2"/>
    </row>
    <row r="541" spans="1:12" ht="21">
      <c r="A541" s="2" t="s">
        <v>729</v>
      </c>
      <c r="B541" s="240" t="s">
        <v>13</v>
      </c>
      <c r="C541" s="241" t="s">
        <v>21</v>
      </c>
      <c r="D541" s="242" t="s">
        <v>759</v>
      </c>
      <c r="E541" s="243" t="s">
        <v>16</v>
      </c>
      <c r="F541" s="243" t="s">
        <v>16</v>
      </c>
      <c r="G541" s="240" t="s">
        <v>22</v>
      </c>
      <c r="H541" s="240" t="s">
        <v>266</v>
      </c>
      <c r="I541" s="244" t="s">
        <v>38</v>
      </c>
      <c r="J541" s="244" t="s">
        <v>251</v>
      </c>
      <c r="K541" s="240" t="s">
        <v>586</v>
      </c>
      <c r="L541" s="2"/>
    </row>
    <row r="542" spans="1:12" ht="21">
      <c r="A542" s="2" t="s">
        <v>729</v>
      </c>
      <c r="B542" s="240" t="s">
        <v>13</v>
      </c>
      <c r="C542" s="241" t="s">
        <v>16</v>
      </c>
      <c r="D542" s="242" t="s">
        <v>730</v>
      </c>
      <c r="E542" s="243" t="s">
        <v>14</v>
      </c>
      <c r="F542" s="243" t="s">
        <v>16</v>
      </c>
      <c r="G542" s="240" t="s">
        <v>195</v>
      </c>
      <c r="H542" s="240" t="s">
        <v>748</v>
      </c>
      <c r="I542" s="244" t="s">
        <v>38</v>
      </c>
      <c r="J542" s="244" t="s">
        <v>255</v>
      </c>
      <c r="K542" s="240" t="s">
        <v>761</v>
      </c>
      <c r="L542" s="130" t="s">
        <v>750</v>
      </c>
    </row>
    <row r="543" spans="1:12" ht="21">
      <c r="A543" s="2" t="s">
        <v>729</v>
      </c>
      <c r="B543" s="240" t="s">
        <v>13</v>
      </c>
      <c r="C543" s="241" t="s">
        <v>21</v>
      </c>
      <c r="D543" s="242" t="s">
        <v>759</v>
      </c>
      <c r="E543" s="243" t="s">
        <v>21</v>
      </c>
      <c r="F543" s="243" t="s">
        <v>16</v>
      </c>
      <c r="G543" s="240" t="s">
        <v>63</v>
      </c>
      <c r="H543" s="240" t="s">
        <v>762</v>
      </c>
      <c r="I543" s="244" t="s">
        <v>38</v>
      </c>
      <c r="J543" s="244" t="s">
        <v>255</v>
      </c>
      <c r="K543" s="240" t="s">
        <v>243</v>
      </c>
      <c r="L543" s="2"/>
    </row>
    <row r="544" spans="1:12" ht="21">
      <c r="A544" s="2" t="s">
        <v>729</v>
      </c>
      <c r="B544" s="240" t="s">
        <v>13</v>
      </c>
      <c r="C544" s="241" t="s">
        <v>16</v>
      </c>
      <c r="D544" s="242" t="s">
        <v>730</v>
      </c>
      <c r="E544" s="243" t="s">
        <v>14</v>
      </c>
      <c r="F544" s="243" t="s">
        <v>16</v>
      </c>
      <c r="G544" s="240" t="s">
        <v>195</v>
      </c>
      <c r="H544" s="240" t="s">
        <v>748</v>
      </c>
      <c r="I544" s="244" t="s">
        <v>38</v>
      </c>
      <c r="J544" s="244" t="s">
        <v>257</v>
      </c>
      <c r="K544" s="240" t="s">
        <v>761</v>
      </c>
      <c r="L544" s="130" t="s">
        <v>750</v>
      </c>
    </row>
    <row r="545" spans="1:12" ht="21">
      <c r="A545" s="2" t="s">
        <v>729</v>
      </c>
      <c r="B545" s="240" t="s">
        <v>13</v>
      </c>
      <c r="C545" s="241" t="s">
        <v>21</v>
      </c>
      <c r="D545" s="242" t="s">
        <v>759</v>
      </c>
      <c r="E545" s="243" t="s">
        <v>21</v>
      </c>
      <c r="F545" s="243" t="s">
        <v>16</v>
      </c>
      <c r="G545" s="240" t="s">
        <v>63</v>
      </c>
      <c r="H545" s="240" t="s">
        <v>762</v>
      </c>
      <c r="I545" s="244" t="s">
        <v>38</v>
      </c>
      <c r="J545" s="244" t="s">
        <v>257</v>
      </c>
      <c r="K545" s="240" t="s">
        <v>245</v>
      </c>
      <c r="L545" s="2"/>
    </row>
    <row r="546" spans="1:12" ht="21">
      <c r="A546" s="2" t="s">
        <v>729</v>
      </c>
      <c r="B546" s="240" t="s">
        <v>13</v>
      </c>
      <c r="C546" s="241" t="s">
        <v>16</v>
      </c>
      <c r="D546" s="242" t="s">
        <v>730</v>
      </c>
      <c r="E546" s="243" t="s">
        <v>14</v>
      </c>
      <c r="F546" s="243" t="s">
        <v>16</v>
      </c>
      <c r="G546" s="240" t="s">
        <v>195</v>
      </c>
      <c r="H546" s="240" t="s">
        <v>748</v>
      </c>
      <c r="I546" s="244" t="s">
        <v>38</v>
      </c>
      <c r="J546" s="244" t="s">
        <v>259</v>
      </c>
      <c r="K546" s="240" t="s">
        <v>761</v>
      </c>
      <c r="L546" s="130" t="s">
        <v>750</v>
      </c>
    </row>
    <row r="547" spans="1:12" ht="21">
      <c r="A547" s="2" t="s">
        <v>729</v>
      </c>
      <c r="B547" s="240" t="s">
        <v>13</v>
      </c>
      <c r="C547" s="241" t="s">
        <v>21</v>
      </c>
      <c r="D547" s="242" t="s">
        <v>759</v>
      </c>
      <c r="E547" s="243" t="s">
        <v>17</v>
      </c>
      <c r="F547" s="243" t="s">
        <v>16</v>
      </c>
      <c r="G547" s="240" t="s">
        <v>22</v>
      </c>
      <c r="H547" s="240" t="s">
        <v>266</v>
      </c>
      <c r="I547" s="244" t="s">
        <v>38</v>
      </c>
      <c r="J547" s="244" t="s">
        <v>259</v>
      </c>
      <c r="K547" s="240" t="s">
        <v>585</v>
      </c>
      <c r="L547" s="2"/>
    </row>
    <row r="548" spans="1:12" ht="21">
      <c r="A548" s="2" t="s">
        <v>729</v>
      </c>
      <c r="B548" s="240" t="s">
        <v>13</v>
      </c>
      <c r="C548" s="241" t="s">
        <v>16</v>
      </c>
      <c r="D548" s="242" t="s">
        <v>730</v>
      </c>
      <c r="E548" s="243" t="s">
        <v>14</v>
      </c>
      <c r="F548" s="243" t="s">
        <v>16</v>
      </c>
      <c r="G548" s="240" t="s">
        <v>195</v>
      </c>
      <c r="H548" s="240" t="s">
        <v>748</v>
      </c>
      <c r="I548" s="244" t="s">
        <v>38</v>
      </c>
      <c r="J548" s="244" t="s">
        <v>260</v>
      </c>
      <c r="K548" s="240" t="s">
        <v>761</v>
      </c>
      <c r="L548" s="130" t="s">
        <v>750</v>
      </c>
    </row>
    <row r="549" spans="1:12" ht="21">
      <c r="A549" s="2" t="s">
        <v>729</v>
      </c>
      <c r="B549" s="240" t="s">
        <v>13</v>
      </c>
      <c r="C549" s="241" t="s">
        <v>21</v>
      </c>
      <c r="D549" s="242" t="s">
        <v>759</v>
      </c>
      <c r="E549" s="243" t="s">
        <v>17</v>
      </c>
      <c r="F549" s="243" t="s">
        <v>16</v>
      </c>
      <c r="G549" s="240" t="s">
        <v>22</v>
      </c>
      <c r="H549" s="240" t="s">
        <v>266</v>
      </c>
      <c r="I549" s="244" t="s">
        <v>38</v>
      </c>
      <c r="J549" s="244" t="s">
        <v>260</v>
      </c>
      <c r="K549" s="240" t="s">
        <v>586</v>
      </c>
      <c r="L549" s="2"/>
    </row>
    <row r="550" spans="1:12" ht="21">
      <c r="A550" s="2" t="s">
        <v>729</v>
      </c>
      <c r="B550" s="240" t="s">
        <v>13</v>
      </c>
      <c r="C550" s="241" t="s">
        <v>16</v>
      </c>
      <c r="D550" s="242" t="s">
        <v>730</v>
      </c>
      <c r="E550" s="243" t="s">
        <v>14</v>
      </c>
      <c r="F550" s="243" t="s">
        <v>16</v>
      </c>
      <c r="G550" s="240" t="s">
        <v>195</v>
      </c>
      <c r="H550" s="240" t="s">
        <v>748</v>
      </c>
      <c r="I550" s="244" t="s">
        <v>38</v>
      </c>
      <c r="J550" s="244" t="s">
        <v>263</v>
      </c>
      <c r="K550" s="240" t="s">
        <v>761</v>
      </c>
      <c r="L550" s="130" t="s">
        <v>750</v>
      </c>
    </row>
    <row r="551" spans="1:12" ht="21">
      <c r="A551" s="2" t="s">
        <v>729</v>
      </c>
      <c r="B551" s="240" t="s">
        <v>13</v>
      </c>
      <c r="C551" s="241" t="s">
        <v>21</v>
      </c>
      <c r="D551" s="242" t="s">
        <v>759</v>
      </c>
      <c r="E551" s="243" t="s">
        <v>14</v>
      </c>
      <c r="F551" s="243" t="s">
        <v>16</v>
      </c>
      <c r="G551" s="240" t="s">
        <v>63</v>
      </c>
      <c r="H551" s="240" t="s">
        <v>762</v>
      </c>
      <c r="I551" s="244" t="s">
        <v>38</v>
      </c>
      <c r="J551" s="244" t="s">
        <v>263</v>
      </c>
      <c r="K551" s="240" t="s">
        <v>243</v>
      </c>
      <c r="L551" s="2"/>
    </row>
    <row r="552" spans="1:12" ht="21">
      <c r="A552" s="2" t="s">
        <v>729</v>
      </c>
      <c r="B552" s="240" t="s">
        <v>13</v>
      </c>
      <c r="C552" s="241" t="s">
        <v>16</v>
      </c>
      <c r="D552" s="242" t="s">
        <v>730</v>
      </c>
      <c r="E552" s="243" t="s">
        <v>14</v>
      </c>
      <c r="F552" s="243" t="s">
        <v>16</v>
      </c>
      <c r="G552" s="240" t="s">
        <v>195</v>
      </c>
      <c r="H552" s="240" t="s">
        <v>748</v>
      </c>
      <c r="I552" s="244" t="s">
        <v>38</v>
      </c>
      <c r="J552" s="244" t="s">
        <v>268</v>
      </c>
      <c r="K552" s="240" t="s">
        <v>761</v>
      </c>
      <c r="L552" s="130" t="s">
        <v>750</v>
      </c>
    </row>
    <row r="553" spans="1:12" ht="21">
      <c r="A553" s="2" t="s">
        <v>729</v>
      </c>
      <c r="B553" s="240" t="s">
        <v>13</v>
      </c>
      <c r="C553" s="241" t="s">
        <v>21</v>
      </c>
      <c r="D553" s="242" t="s">
        <v>759</v>
      </c>
      <c r="E553" s="243" t="s">
        <v>14</v>
      </c>
      <c r="F553" s="243" t="s">
        <v>16</v>
      </c>
      <c r="G553" s="240" t="s">
        <v>63</v>
      </c>
      <c r="H553" s="240" t="s">
        <v>762</v>
      </c>
      <c r="I553" s="244" t="s">
        <v>38</v>
      </c>
      <c r="J553" s="244" t="s">
        <v>268</v>
      </c>
      <c r="K553" s="240" t="s">
        <v>245</v>
      </c>
      <c r="L553" s="2"/>
    </row>
    <row r="554" spans="1:12" ht="21">
      <c r="A554" s="2" t="s">
        <v>729</v>
      </c>
      <c r="B554" s="240" t="s">
        <v>13</v>
      </c>
      <c r="C554" s="241" t="s">
        <v>16</v>
      </c>
      <c r="D554" s="242" t="s">
        <v>730</v>
      </c>
      <c r="E554" s="243" t="s">
        <v>14</v>
      </c>
      <c r="F554" s="243" t="s">
        <v>16</v>
      </c>
      <c r="G554" s="240" t="s">
        <v>195</v>
      </c>
      <c r="H554" s="240" t="s">
        <v>748</v>
      </c>
      <c r="I554" s="244" t="s">
        <v>38</v>
      </c>
      <c r="J554" s="244" t="s">
        <v>271</v>
      </c>
      <c r="K554" s="240" t="s">
        <v>763</v>
      </c>
      <c r="L554" s="130" t="s">
        <v>750</v>
      </c>
    </row>
    <row r="555" spans="1:12" ht="21">
      <c r="A555" s="2" t="s">
        <v>729</v>
      </c>
      <c r="B555" s="240" t="s">
        <v>13</v>
      </c>
      <c r="C555" s="241" t="s">
        <v>24</v>
      </c>
      <c r="D555" s="242" t="s">
        <v>752</v>
      </c>
      <c r="E555" s="243" t="s">
        <v>17</v>
      </c>
      <c r="F555" s="243" t="s">
        <v>21</v>
      </c>
      <c r="G555" s="240" t="s">
        <v>403</v>
      </c>
      <c r="H555" s="240" t="s">
        <v>764</v>
      </c>
      <c r="I555" s="244" t="s">
        <v>38</v>
      </c>
      <c r="J555" s="244" t="s">
        <v>271</v>
      </c>
      <c r="K555" s="240" t="s">
        <v>449</v>
      </c>
      <c r="L555" s="2"/>
    </row>
    <row r="556" spans="1:12" ht="21">
      <c r="A556" s="2" t="s">
        <v>729</v>
      </c>
      <c r="B556" s="240" t="s">
        <v>13</v>
      </c>
      <c r="C556" s="241" t="s">
        <v>24</v>
      </c>
      <c r="D556" s="242" t="s">
        <v>752</v>
      </c>
      <c r="E556" s="243" t="s">
        <v>17</v>
      </c>
      <c r="F556" s="243" t="s">
        <v>21</v>
      </c>
      <c r="G556" s="240" t="s">
        <v>403</v>
      </c>
      <c r="H556" s="240" t="s">
        <v>764</v>
      </c>
      <c r="I556" s="244" t="s">
        <v>38</v>
      </c>
      <c r="J556" s="244" t="s">
        <v>274</v>
      </c>
      <c r="K556" s="240" t="s">
        <v>450</v>
      </c>
      <c r="L556" s="2"/>
    </row>
    <row r="557" spans="1:12" ht="21">
      <c r="A557" s="2" t="s">
        <v>729</v>
      </c>
      <c r="B557" s="240" t="s">
        <v>13</v>
      </c>
      <c r="C557" s="241"/>
      <c r="D557" s="242" t="s">
        <v>752</v>
      </c>
      <c r="E557" s="243"/>
      <c r="F557" s="243"/>
      <c r="G557" s="240"/>
      <c r="H557" s="240"/>
      <c r="I557" s="244" t="s">
        <v>38</v>
      </c>
      <c r="J557" s="244" t="s">
        <v>274</v>
      </c>
      <c r="K557" s="240"/>
      <c r="L557" s="2" t="s">
        <v>42</v>
      </c>
    </row>
    <row r="558" spans="1:12" ht="21">
      <c r="A558" s="2" t="s">
        <v>729</v>
      </c>
      <c r="B558" s="240" t="s">
        <v>13</v>
      </c>
      <c r="C558" s="241" t="s">
        <v>16</v>
      </c>
      <c r="D558" s="242" t="s">
        <v>730</v>
      </c>
      <c r="E558" s="243" t="s">
        <v>24</v>
      </c>
      <c r="F558" s="243" t="s">
        <v>16</v>
      </c>
      <c r="G558" s="240" t="s">
        <v>765</v>
      </c>
      <c r="H558" s="240" t="s">
        <v>755</v>
      </c>
      <c r="I558" s="244" t="s">
        <v>38</v>
      </c>
      <c r="J558" s="244" t="s">
        <v>291</v>
      </c>
      <c r="K558" s="240" t="s">
        <v>766</v>
      </c>
      <c r="L558" s="2"/>
    </row>
    <row r="559" spans="1:12" ht="21">
      <c r="A559" s="2" t="s">
        <v>729</v>
      </c>
      <c r="B559" s="240" t="s">
        <v>13</v>
      </c>
      <c r="C559" s="241" t="s">
        <v>37</v>
      </c>
      <c r="D559" s="242" t="s">
        <v>767</v>
      </c>
      <c r="E559" s="243" t="s">
        <v>16</v>
      </c>
      <c r="F559" s="243" t="s">
        <v>21</v>
      </c>
      <c r="G559" s="240" t="s">
        <v>199</v>
      </c>
      <c r="H559" s="240" t="s">
        <v>768</v>
      </c>
      <c r="I559" s="244" t="s">
        <v>38</v>
      </c>
      <c r="J559" s="244" t="s">
        <v>291</v>
      </c>
      <c r="K559" s="240" t="s">
        <v>589</v>
      </c>
      <c r="L559" s="2"/>
    </row>
    <row r="560" spans="1:12" ht="21">
      <c r="A560" s="2" t="s">
        <v>729</v>
      </c>
      <c r="B560" s="240" t="s">
        <v>13</v>
      </c>
      <c r="C560" s="241" t="s">
        <v>16</v>
      </c>
      <c r="D560" s="242" t="s">
        <v>730</v>
      </c>
      <c r="E560" s="243" t="s">
        <v>24</v>
      </c>
      <c r="F560" s="243" t="s">
        <v>16</v>
      </c>
      <c r="G560" s="240" t="s">
        <v>765</v>
      </c>
      <c r="H560" s="240" t="s">
        <v>755</v>
      </c>
      <c r="I560" s="244" t="s">
        <v>38</v>
      </c>
      <c r="J560" s="244" t="s">
        <v>296</v>
      </c>
      <c r="K560" s="240" t="s">
        <v>766</v>
      </c>
      <c r="L560" s="2"/>
    </row>
    <row r="561" spans="1:12" ht="21">
      <c r="A561" s="2" t="s">
        <v>729</v>
      </c>
      <c r="B561" s="240" t="s">
        <v>13</v>
      </c>
      <c r="C561" s="241" t="s">
        <v>37</v>
      </c>
      <c r="D561" s="242" t="s">
        <v>767</v>
      </c>
      <c r="E561" s="243" t="s">
        <v>16</v>
      </c>
      <c r="F561" s="243" t="s">
        <v>21</v>
      </c>
      <c r="G561" s="240" t="s">
        <v>199</v>
      </c>
      <c r="H561" s="240" t="s">
        <v>768</v>
      </c>
      <c r="I561" s="244" t="s">
        <v>38</v>
      </c>
      <c r="J561" s="244" t="s">
        <v>296</v>
      </c>
      <c r="K561" s="240" t="s">
        <v>590</v>
      </c>
      <c r="L561" s="2"/>
    </row>
    <row r="562" spans="1:12" ht="21">
      <c r="A562" s="2" t="s">
        <v>729</v>
      </c>
      <c r="B562" s="240" t="s">
        <v>13</v>
      </c>
      <c r="C562" s="241" t="s">
        <v>16</v>
      </c>
      <c r="D562" s="242" t="s">
        <v>730</v>
      </c>
      <c r="E562" s="243" t="s">
        <v>24</v>
      </c>
      <c r="F562" s="243" t="s">
        <v>16</v>
      </c>
      <c r="G562" s="240" t="s">
        <v>765</v>
      </c>
      <c r="H562" s="240" t="s">
        <v>755</v>
      </c>
      <c r="I562" s="244" t="s">
        <v>38</v>
      </c>
      <c r="J562" s="244" t="s">
        <v>301</v>
      </c>
      <c r="K562" s="240" t="s">
        <v>766</v>
      </c>
      <c r="L562" s="2"/>
    </row>
    <row r="563" spans="1:12" ht="21">
      <c r="A563" s="2" t="s">
        <v>729</v>
      </c>
      <c r="B563" s="240" t="s">
        <v>13</v>
      </c>
      <c r="C563" s="241" t="s">
        <v>37</v>
      </c>
      <c r="D563" s="242" t="s">
        <v>767</v>
      </c>
      <c r="E563" s="243" t="s">
        <v>21</v>
      </c>
      <c r="F563" s="243" t="s">
        <v>21</v>
      </c>
      <c r="G563" s="240" t="s">
        <v>138</v>
      </c>
      <c r="H563" s="240" t="s">
        <v>768</v>
      </c>
      <c r="I563" s="244" t="s">
        <v>38</v>
      </c>
      <c r="J563" s="244" t="s">
        <v>301</v>
      </c>
      <c r="K563" s="240" t="s">
        <v>769</v>
      </c>
      <c r="L563" s="2"/>
    </row>
    <row r="564" spans="1:12" ht="21">
      <c r="A564" s="2" t="s">
        <v>729</v>
      </c>
      <c r="B564" s="240" t="s">
        <v>13</v>
      </c>
      <c r="C564" s="241" t="s">
        <v>16</v>
      </c>
      <c r="D564" s="242" t="s">
        <v>730</v>
      </c>
      <c r="E564" s="243" t="s">
        <v>24</v>
      </c>
      <c r="F564" s="243" t="s">
        <v>16</v>
      </c>
      <c r="G564" s="240" t="s">
        <v>765</v>
      </c>
      <c r="H564" s="240" t="s">
        <v>755</v>
      </c>
      <c r="I564" s="244" t="s">
        <v>38</v>
      </c>
      <c r="J564" s="244" t="s">
        <v>306</v>
      </c>
      <c r="K564" s="240" t="s">
        <v>766</v>
      </c>
      <c r="L564" s="2"/>
    </row>
    <row r="565" spans="1:12" ht="21">
      <c r="A565" s="2" t="s">
        <v>729</v>
      </c>
      <c r="B565" s="240" t="s">
        <v>13</v>
      </c>
      <c r="C565" s="241" t="s">
        <v>37</v>
      </c>
      <c r="D565" s="242" t="s">
        <v>767</v>
      </c>
      <c r="E565" s="243" t="s">
        <v>21</v>
      </c>
      <c r="F565" s="243" t="s">
        <v>21</v>
      </c>
      <c r="G565" s="240" t="s">
        <v>138</v>
      </c>
      <c r="H565" s="240" t="s">
        <v>768</v>
      </c>
      <c r="I565" s="244" t="s">
        <v>38</v>
      </c>
      <c r="J565" s="244" t="s">
        <v>306</v>
      </c>
      <c r="K565" s="240" t="s">
        <v>770</v>
      </c>
      <c r="L565" s="2"/>
    </row>
    <row r="566" spans="1:12" ht="21">
      <c r="A566" s="2" t="s">
        <v>729</v>
      </c>
      <c r="B566" s="240" t="s">
        <v>13</v>
      </c>
      <c r="C566" s="241" t="s">
        <v>16</v>
      </c>
      <c r="D566" s="242" t="s">
        <v>730</v>
      </c>
      <c r="E566" s="243" t="s">
        <v>24</v>
      </c>
      <c r="F566" s="243" t="s">
        <v>16</v>
      </c>
      <c r="G566" s="240" t="s">
        <v>765</v>
      </c>
      <c r="H566" s="240" t="s">
        <v>755</v>
      </c>
      <c r="I566" s="244" t="s">
        <v>38</v>
      </c>
      <c r="J566" s="244" t="s">
        <v>311</v>
      </c>
      <c r="K566" s="240" t="s">
        <v>771</v>
      </c>
      <c r="L566" s="2"/>
    </row>
    <row r="567" spans="1:12" ht="21">
      <c r="A567" s="2" t="s">
        <v>729</v>
      </c>
      <c r="B567" s="240" t="s">
        <v>13</v>
      </c>
      <c r="C567" s="241"/>
      <c r="D567" s="242" t="s">
        <v>730</v>
      </c>
      <c r="E567" s="243"/>
      <c r="F567" s="243"/>
      <c r="G567" s="240"/>
      <c r="H567" s="240"/>
      <c r="I567" s="244" t="s">
        <v>38</v>
      </c>
      <c r="J567" s="244" t="s">
        <v>311</v>
      </c>
      <c r="K567" s="240"/>
      <c r="L567" s="2" t="s">
        <v>42</v>
      </c>
    </row>
    <row r="568" spans="1:12" ht="21">
      <c r="A568" s="2" t="s">
        <v>729</v>
      </c>
      <c r="B568" s="240" t="s">
        <v>13</v>
      </c>
      <c r="C568" s="241" t="s">
        <v>17</v>
      </c>
      <c r="D568" s="242" t="s">
        <v>732</v>
      </c>
      <c r="E568" s="243" t="s">
        <v>16</v>
      </c>
      <c r="F568" s="243" t="s">
        <v>16</v>
      </c>
      <c r="G568" s="240" t="s">
        <v>111</v>
      </c>
      <c r="H568" s="240" t="s">
        <v>733</v>
      </c>
      <c r="I568" s="244" t="s">
        <v>65</v>
      </c>
      <c r="J568" s="244" t="s">
        <v>66</v>
      </c>
      <c r="K568" s="240" t="s">
        <v>114</v>
      </c>
      <c r="L568" s="2"/>
    </row>
    <row r="569" spans="1:12" ht="21">
      <c r="A569" s="2" t="s">
        <v>729</v>
      </c>
      <c r="B569" s="240" t="s">
        <v>13</v>
      </c>
      <c r="C569" s="241" t="s">
        <v>94</v>
      </c>
      <c r="D569" s="242" t="s">
        <v>772</v>
      </c>
      <c r="E569" s="243" t="s">
        <v>210</v>
      </c>
      <c r="F569" s="243" t="s">
        <v>21</v>
      </c>
      <c r="G569" s="240" t="s">
        <v>175</v>
      </c>
      <c r="H569" s="240" t="s">
        <v>773</v>
      </c>
      <c r="I569" s="244" t="s">
        <v>65</v>
      </c>
      <c r="J569" s="244" t="s">
        <v>66</v>
      </c>
      <c r="K569" s="240" t="s">
        <v>177</v>
      </c>
      <c r="L569" s="2"/>
    </row>
    <row r="570" spans="1:12" ht="21">
      <c r="A570" s="2" t="s">
        <v>729</v>
      </c>
      <c r="B570" s="240" t="s">
        <v>13</v>
      </c>
      <c r="C570" s="241" t="s">
        <v>17</v>
      </c>
      <c r="D570" s="242" t="s">
        <v>732</v>
      </c>
      <c r="E570" s="243" t="s">
        <v>21</v>
      </c>
      <c r="F570" s="243" t="s">
        <v>16</v>
      </c>
      <c r="G570" s="240" t="s">
        <v>123</v>
      </c>
      <c r="H570" s="240" t="s">
        <v>733</v>
      </c>
      <c r="I570" s="244" t="s">
        <v>65</v>
      </c>
      <c r="J570" s="244" t="s">
        <v>76</v>
      </c>
      <c r="K570" s="240" t="s">
        <v>125</v>
      </c>
      <c r="L570" s="2"/>
    </row>
    <row r="571" spans="1:12" ht="21">
      <c r="A571" s="2" t="s">
        <v>729</v>
      </c>
      <c r="B571" s="240" t="s">
        <v>13</v>
      </c>
      <c r="C571" s="241" t="s">
        <v>204</v>
      </c>
      <c r="D571" s="242" t="s">
        <v>774</v>
      </c>
      <c r="E571" s="243" t="s">
        <v>16</v>
      </c>
      <c r="F571" s="243" t="s">
        <v>17</v>
      </c>
      <c r="G571" s="240" t="s">
        <v>403</v>
      </c>
      <c r="H571" s="240" t="s">
        <v>775</v>
      </c>
      <c r="I571" s="244" t="s">
        <v>65</v>
      </c>
      <c r="J571" s="244" t="s">
        <v>76</v>
      </c>
      <c r="K571" s="240" t="s">
        <v>416</v>
      </c>
      <c r="L571" s="2"/>
    </row>
    <row r="572" spans="1:12" ht="21">
      <c r="A572" s="2" t="s">
        <v>729</v>
      </c>
      <c r="B572" s="240" t="s">
        <v>13</v>
      </c>
      <c r="C572" s="241"/>
      <c r="D572" s="242" t="s">
        <v>774</v>
      </c>
      <c r="E572" s="243"/>
      <c r="F572" s="243"/>
      <c r="G572" s="240"/>
      <c r="H572" s="240"/>
      <c r="I572" s="244" t="s">
        <v>65</v>
      </c>
      <c r="J572" s="244" t="s">
        <v>76</v>
      </c>
      <c r="K572" s="240"/>
      <c r="L572" s="2" t="s">
        <v>42</v>
      </c>
    </row>
    <row r="573" spans="1:12" ht="21">
      <c r="A573" s="2" t="s">
        <v>729</v>
      </c>
      <c r="B573" s="240" t="s">
        <v>13</v>
      </c>
      <c r="C573" s="241" t="s">
        <v>219</v>
      </c>
      <c r="D573" s="242" t="s">
        <v>776</v>
      </c>
      <c r="E573" s="243" t="s">
        <v>16</v>
      </c>
      <c r="F573" s="243" t="s">
        <v>21</v>
      </c>
      <c r="G573" s="240" t="s">
        <v>34</v>
      </c>
      <c r="H573" s="240" t="s">
        <v>777</v>
      </c>
      <c r="I573" s="244" t="s">
        <v>65</v>
      </c>
      <c r="J573" s="244" t="s">
        <v>87</v>
      </c>
      <c r="K573" s="240" t="s">
        <v>72</v>
      </c>
      <c r="L573" s="2"/>
    </row>
    <row r="574" spans="1:12" ht="21">
      <c r="A574" s="2" t="s">
        <v>729</v>
      </c>
      <c r="B574" s="240" t="s">
        <v>13</v>
      </c>
      <c r="C574" s="241" t="s">
        <v>287</v>
      </c>
      <c r="D574" s="242" t="s">
        <v>736</v>
      </c>
      <c r="E574" s="243" t="s">
        <v>151</v>
      </c>
      <c r="F574" s="243" t="s">
        <v>21</v>
      </c>
      <c r="G574" s="240" t="s">
        <v>280</v>
      </c>
      <c r="H574" s="240" t="s">
        <v>738</v>
      </c>
      <c r="I574" s="244" t="s">
        <v>65</v>
      </c>
      <c r="J574" s="244" t="s">
        <v>87</v>
      </c>
      <c r="K574" s="240" t="s">
        <v>281</v>
      </c>
      <c r="L574" s="2"/>
    </row>
    <row r="575" spans="1:12" ht="21">
      <c r="A575" s="2" t="s">
        <v>729</v>
      </c>
      <c r="B575" s="240" t="s">
        <v>13</v>
      </c>
      <c r="C575" s="241" t="s">
        <v>47</v>
      </c>
      <c r="D575" s="242" t="s">
        <v>778</v>
      </c>
      <c r="E575" s="243" t="s">
        <v>210</v>
      </c>
      <c r="F575" s="243" t="s">
        <v>16</v>
      </c>
      <c r="G575" s="240" t="s">
        <v>293</v>
      </c>
      <c r="H575" s="240" t="s">
        <v>779</v>
      </c>
      <c r="I575" s="244" t="s">
        <v>65</v>
      </c>
      <c r="J575" s="244" t="s">
        <v>92</v>
      </c>
      <c r="K575" s="240" t="s">
        <v>780</v>
      </c>
      <c r="L575" s="2"/>
    </row>
    <row r="576" spans="1:12" ht="21">
      <c r="A576" s="2" t="s">
        <v>729</v>
      </c>
      <c r="B576" s="240" t="s">
        <v>13</v>
      </c>
      <c r="C576" s="241" t="s">
        <v>154</v>
      </c>
      <c r="D576" s="242" t="s">
        <v>781</v>
      </c>
      <c r="E576" s="243" t="s">
        <v>16</v>
      </c>
      <c r="F576" s="243" t="s">
        <v>14</v>
      </c>
      <c r="G576" s="240" t="s">
        <v>24</v>
      </c>
      <c r="H576" s="240" t="s">
        <v>782</v>
      </c>
      <c r="I576" s="244" t="s">
        <v>65</v>
      </c>
      <c r="J576" s="244" t="s">
        <v>92</v>
      </c>
      <c r="K576" s="240" t="s">
        <v>783</v>
      </c>
      <c r="L576" s="2"/>
    </row>
    <row r="577" spans="1:12" ht="21">
      <c r="A577" s="2" t="s">
        <v>729</v>
      </c>
      <c r="B577" s="240" t="s">
        <v>13</v>
      </c>
      <c r="C577" s="241" t="s">
        <v>47</v>
      </c>
      <c r="D577" s="242" t="s">
        <v>778</v>
      </c>
      <c r="E577" s="243" t="s">
        <v>210</v>
      </c>
      <c r="F577" s="243" t="s">
        <v>16</v>
      </c>
      <c r="G577" s="240" t="s">
        <v>293</v>
      </c>
      <c r="H577" s="240" t="s">
        <v>779</v>
      </c>
      <c r="I577" s="244" t="s">
        <v>65</v>
      </c>
      <c r="J577" s="244" t="s">
        <v>346</v>
      </c>
      <c r="K577" s="240" t="s">
        <v>784</v>
      </c>
      <c r="L577" s="2"/>
    </row>
    <row r="578" spans="1:12" ht="21">
      <c r="A578" s="2" t="s">
        <v>729</v>
      </c>
      <c r="B578" s="240" t="s">
        <v>13</v>
      </c>
      <c r="C578" s="241" t="s">
        <v>219</v>
      </c>
      <c r="D578" s="242" t="s">
        <v>776</v>
      </c>
      <c r="E578" s="243" t="s">
        <v>21</v>
      </c>
      <c r="F578" s="243" t="s">
        <v>21</v>
      </c>
      <c r="G578" s="240" t="s">
        <v>81</v>
      </c>
      <c r="H578" s="240" t="s">
        <v>777</v>
      </c>
      <c r="I578" s="244" t="s">
        <v>65</v>
      </c>
      <c r="J578" s="244" t="s">
        <v>346</v>
      </c>
      <c r="K578" s="240" t="s">
        <v>83</v>
      </c>
      <c r="L578" s="2"/>
    </row>
    <row r="579" spans="1:12" ht="21">
      <c r="A579" s="2" t="s">
        <v>729</v>
      </c>
      <c r="B579" s="240" t="s">
        <v>13</v>
      </c>
      <c r="C579" s="241" t="s">
        <v>185</v>
      </c>
      <c r="D579" s="242" t="s">
        <v>785</v>
      </c>
      <c r="E579" s="243" t="s">
        <v>16</v>
      </c>
      <c r="F579" s="243" t="s">
        <v>17</v>
      </c>
      <c r="G579" s="240" t="s">
        <v>401</v>
      </c>
      <c r="H579" s="240" t="s">
        <v>786</v>
      </c>
      <c r="I579" s="244" t="s">
        <v>65</v>
      </c>
      <c r="J579" s="244" t="s">
        <v>349</v>
      </c>
      <c r="K579" s="240" t="s">
        <v>787</v>
      </c>
      <c r="L579" s="2"/>
    </row>
    <row r="580" spans="1:12" ht="21">
      <c r="A580" s="2" t="s">
        <v>729</v>
      </c>
      <c r="B580" s="240" t="s">
        <v>13</v>
      </c>
      <c r="C580" s="241" t="s">
        <v>147</v>
      </c>
      <c r="D580" s="242" t="s">
        <v>788</v>
      </c>
      <c r="E580" s="243" t="s">
        <v>369</v>
      </c>
      <c r="F580" s="243" t="s">
        <v>17</v>
      </c>
      <c r="G580" s="240" t="s">
        <v>401</v>
      </c>
      <c r="H580" s="240" t="s">
        <v>789</v>
      </c>
      <c r="I580" s="244" t="s">
        <v>65</v>
      </c>
      <c r="J580" s="244" t="s">
        <v>349</v>
      </c>
      <c r="K580" s="240" t="s">
        <v>787</v>
      </c>
      <c r="L580" s="2"/>
    </row>
    <row r="581" spans="1:12" ht="21">
      <c r="A581" s="2" t="s">
        <v>729</v>
      </c>
      <c r="B581" s="240" t="s">
        <v>13</v>
      </c>
      <c r="C581" s="241" t="s">
        <v>16</v>
      </c>
      <c r="D581" s="242" t="s">
        <v>730</v>
      </c>
      <c r="E581" s="243" t="s">
        <v>90</v>
      </c>
      <c r="F581" s="243" t="s">
        <v>16</v>
      </c>
      <c r="G581" s="240" t="s">
        <v>110</v>
      </c>
      <c r="H581" s="240" t="s">
        <v>790</v>
      </c>
      <c r="I581" s="244" t="s">
        <v>101</v>
      </c>
      <c r="J581" s="244" t="s">
        <v>102</v>
      </c>
      <c r="K581" s="240" t="s">
        <v>791</v>
      </c>
      <c r="L581" s="2"/>
    </row>
    <row r="582" spans="1:12" ht="21">
      <c r="A582" s="2" t="s">
        <v>729</v>
      </c>
      <c r="B582" s="240" t="s">
        <v>13</v>
      </c>
      <c r="C582" s="241"/>
      <c r="D582" s="242" t="s">
        <v>730</v>
      </c>
      <c r="E582" s="243"/>
      <c r="F582" s="243"/>
      <c r="G582" s="240"/>
      <c r="H582" s="240"/>
      <c r="I582" s="244" t="s">
        <v>101</v>
      </c>
      <c r="J582" s="244" t="s">
        <v>102</v>
      </c>
      <c r="K582" s="240"/>
      <c r="L582" s="2"/>
    </row>
    <row r="583" spans="1:12" ht="21">
      <c r="A583" s="2" t="s">
        <v>729</v>
      </c>
      <c r="B583" s="240" t="s">
        <v>13</v>
      </c>
      <c r="C583" s="241" t="s">
        <v>16</v>
      </c>
      <c r="D583" s="242" t="s">
        <v>730</v>
      </c>
      <c r="E583" s="243" t="s">
        <v>90</v>
      </c>
      <c r="F583" s="243" t="s">
        <v>16</v>
      </c>
      <c r="G583" s="240" t="s">
        <v>110</v>
      </c>
      <c r="H583" s="240" t="s">
        <v>790</v>
      </c>
      <c r="I583" s="244" t="s">
        <v>101</v>
      </c>
      <c r="J583" s="244" t="s">
        <v>106</v>
      </c>
      <c r="K583" s="240" t="s">
        <v>791</v>
      </c>
      <c r="L583" s="2"/>
    </row>
    <row r="584" spans="1:12" ht="21">
      <c r="A584" s="2" t="s">
        <v>729</v>
      </c>
      <c r="B584" s="240" t="s">
        <v>13</v>
      </c>
      <c r="C584" s="241"/>
      <c r="D584" s="242" t="s">
        <v>730</v>
      </c>
      <c r="E584" s="243"/>
      <c r="F584" s="243"/>
      <c r="G584" s="240"/>
      <c r="H584" s="240"/>
      <c r="I584" s="244" t="s">
        <v>101</v>
      </c>
      <c r="J584" s="244" t="s">
        <v>106</v>
      </c>
      <c r="K584" s="240"/>
      <c r="L584" s="2" t="s">
        <v>42</v>
      </c>
    </row>
    <row r="585" spans="1:12" ht="21">
      <c r="A585" s="2" t="s">
        <v>729</v>
      </c>
      <c r="B585" s="240" t="s">
        <v>13</v>
      </c>
      <c r="C585" s="241" t="s">
        <v>16</v>
      </c>
      <c r="D585" s="242" t="s">
        <v>730</v>
      </c>
      <c r="E585" s="243" t="s">
        <v>90</v>
      </c>
      <c r="F585" s="243" t="s">
        <v>16</v>
      </c>
      <c r="G585" s="240" t="s">
        <v>110</v>
      </c>
      <c r="H585" s="240" t="s">
        <v>790</v>
      </c>
      <c r="I585" s="244" t="s">
        <v>101</v>
      </c>
      <c r="J585" s="244" t="s">
        <v>113</v>
      </c>
      <c r="K585" s="240" t="s">
        <v>792</v>
      </c>
      <c r="L585" s="2"/>
    </row>
    <row r="586" spans="1:12" ht="21">
      <c r="A586" s="2" t="s">
        <v>729</v>
      </c>
      <c r="B586" s="240" t="s">
        <v>13</v>
      </c>
      <c r="C586" s="241"/>
      <c r="D586" s="242" t="s">
        <v>730</v>
      </c>
      <c r="E586" s="243"/>
      <c r="F586" s="243"/>
      <c r="G586" s="240"/>
      <c r="H586" s="240"/>
      <c r="I586" s="244" t="s">
        <v>101</v>
      </c>
      <c r="J586" s="244" t="s">
        <v>113</v>
      </c>
      <c r="K586" s="240"/>
      <c r="L586" s="2" t="s">
        <v>42</v>
      </c>
    </row>
    <row r="587" spans="1:12" ht="21">
      <c r="A587" s="2" t="s">
        <v>729</v>
      </c>
      <c r="B587" s="240" t="s">
        <v>13</v>
      </c>
      <c r="C587" s="241" t="s">
        <v>35</v>
      </c>
      <c r="D587" s="242" t="s">
        <v>793</v>
      </c>
      <c r="E587" s="243" t="s">
        <v>16</v>
      </c>
      <c r="F587" s="243" t="s">
        <v>14</v>
      </c>
      <c r="G587" s="240" t="s">
        <v>293</v>
      </c>
      <c r="H587" s="240" t="s">
        <v>573</v>
      </c>
      <c r="I587" s="244" t="s">
        <v>101</v>
      </c>
      <c r="J587" s="244" t="s">
        <v>117</v>
      </c>
      <c r="K587" s="240" t="s">
        <v>720</v>
      </c>
      <c r="L587" s="2"/>
    </row>
    <row r="588" spans="1:12" ht="21">
      <c r="A588" s="2" t="s">
        <v>729</v>
      </c>
      <c r="B588" s="240" t="s">
        <v>13</v>
      </c>
      <c r="C588" s="241" t="s">
        <v>68</v>
      </c>
      <c r="D588" s="242" t="s">
        <v>794</v>
      </c>
      <c r="E588" s="243" t="s">
        <v>30</v>
      </c>
      <c r="F588" s="243" t="s">
        <v>21</v>
      </c>
      <c r="G588" s="240" t="s">
        <v>74</v>
      </c>
      <c r="H588" s="240" t="s">
        <v>712</v>
      </c>
      <c r="I588" s="244" t="s">
        <v>101</v>
      </c>
      <c r="J588" s="244" t="s">
        <v>117</v>
      </c>
      <c r="K588" s="240" t="s">
        <v>77</v>
      </c>
      <c r="L588" s="2"/>
    </row>
    <row r="589" spans="1:12" ht="21">
      <c r="A589" s="2" t="s">
        <v>729</v>
      </c>
      <c r="B589" s="240" t="s">
        <v>13</v>
      </c>
      <c r="C589" s="241"/>
      <c r="D589" s="242" t="s">
        <v>794</v>
      </c>
      <c r="E589" s="243"/>
      <c r="F589" s="243"/>
      <c r="G589" s="240"/>
      <c r="H589" s="240"/>
      <c r="I589" s="244" t="s">
        <v>101</v>
      </c>
      <c r="J589" s="244" t="s">
        <v>117</v>
      </c>
      <c r="K589" s="240"/>
      <c r="L589" s="2" t="s">
        <v>42</v>
      </c>
    </row>
    <row r="590" spans="1:12" ht="21">
      <c r="A590" s="2" t="s">
        <v>729</v>
      </c>
      <c r="B590" s="240" t="s">
        <v>13</v>
      </c>
      <c r="C590" s="241" t="s">
        <v>90</v>
      </c>
      <c r="D590" s="242" t="s">
        <v>795</v>
      </c>
      <c r="E590" s="243" t="s">
        <v>28</v>
      </c>
      <c r="F590" s="243" t="s">
        <v>21</v>
      </c>
      <c r="G590" s="240" t="s">
        <v>74</v>
      </c>
      <c r="H590" s="240" t="s">
        <v>796</v>
      </c>
      <c r="I590" s="244" t="s">
        <v>101</v>
      </c>
      <c r="J590" s="244" t="s">
        <v>121</v>
      </c>
      <c r="K590" s="240" t="s">
        <v>77</v>
      </c>
      <c r="L590" s="2"/>
    </row>
    <row r="591" spans="1:12" ht="21">
      <c r="A591" s="2" t="s">
        <v>729</v>
      </c>
      <c r="B591" s="240" t="s">
        <v>13</v>
      </c>
      <c r="C591" s="241" t="s">
        <v>68</v>
      </c>
      <c r="D591" s="242" t="s">
        <v>794</v>
      </c>
      <c r="E591" s="243" t="s">
        <v>33</v>
      </c>
      <c r="F591" s="243" t="s">
        <v>21</v>
      </c>
      <c r="G591" s="240" t="s">
        <v>655</v>
      </c>
      <c r="H591" s="240" t="s">
        <v>712</v>
      </c>
      <c r="I591" s="244" t="s">
        <v>101</v>
      </c>
      <c r="J591" s="244" t="s">
        <v>121</v>
      </c>
      <c r="K591" s="240" t="s">
        <v>797</v>
      </c>
      <c r="L591" s="2"/>
    </row>
    <row r="592" spans="1:12" ht="21">
      <c r="A592" s="2" t="s">
        <v>729</v>
      </c>
      <c r="B592" s="240" t="s">
        <v>13</v>
      </c>
      <c r="C592" s="241" t="s">
        <v>28</v>
      </c>
      <c r="D592" s="242" t="s">
        <v>798</v>
      </c>
      <c r="E592" s="243" t="s">
        <v>21</v>
      </c>
      <c r="F592" s="243" t="s">
        <v>17</v>
      </c>
      <c r="G592" s="240" t="s">
        <v>22</v>
      </c>
      <c r="H592" s="240" t="s">
        <v>524</v>
      </c>
      <c r="I592" s="244" t="s">
        <v>101</v>
      </c>
      <c r="J592" s="244" t="s">
        <v>124</v>
      </c>
      <c r="K592" s="240" t="s">
        <v>169</v>
      </c>
      <c r="L592" s="2"/>
    </row>
    <row r="593" spans="1:12" ht="21">
      <c r="A593" s="2" t="s">
        <v>729</v>
      </c>
      <c r="B593" s="240" t="s">
        <v>13</v>
      </c>
      <c r="C593" s="241" t="s">
        <v>68</v>
      </c>
      <c r="D593" s="242" t="s">
        <v>794</v>
      </c>
      <c r="E593" s="243" t="s">
        <v>33</v>
      </c>
      <c r="F593" s="243" t="s">
        <v>21</v>
      </c>
      <c r="G593" s="240" t="s">
        <v>655</v>
      </c>
      <c r="H593" s="240" t="s">
        <v>712</v>
      </c>
      <c r="I593" s="244" t="s">
        <v>101</v>
      </c>
      <c r="J593" s="244" t="s">
        <v>124</v>
      </c>
      <c r="K593" s="240" t="s">
        <v>657</v>
      </c>
      <c r="L593" s="2"/>
    </row>
    <row r="594" spans="1:12" ht="21">
      <c r="A594" s="2" t="s">
        <v>729</v>
      </c>
      <c r="B594" s="240" t="s">
        <v>13</v>
      </c>
      <c r="C594" s="241" t="s">
        <v>16</v>
      </c>
      <c r="D594" s="242" t="s">
        <v>730</v>
      </c>
      <c r="E594" s="243" t="s">
        <v>17</v>
      </c>
      <c r="F594" s="243" t="s">
        <v>16</v>
      </c>
      <c r="G594" s="240" t="s">
        <v>799</v>
      </c>
      <c r="H594" s="240" t="s">
        <v>800</v>
      </c>
      <c r="I594" s="244" t="s">
        <v>101</v>
      </c>
      <c r="J594" s="244" t="s">
        <v>128</v>
      </c>
      <c r="K594" s="240" t="s">
        <v>801</v>
      </c>
      <c r="L594" s="2"/>
    </row>
    <row r="595" spans="1:12" ht="21">
      <c r="A595" s="2" t="s">
        <v>729</v>
      </c>
      <c r="B595" s="240" t="s">
        <v>13</v>
      </c>
      <c r="C595" s="241" t="s">
        <v>90</v>
      </c>
      <c r="D595" s="242" t="s">
        <v>795</v>
      </c>
      <c r="E595" s="243" t="s">
        <v>35</v>
      </c>
      <c r="F595" s="243" t="s">
        <v>21</v>
      </c>
      <c r="G595" s="240" t="s">
        <v>246</v>
      </c>
      <c r="H595" s="240" t="s">
        <v>796</v>
      </c>
      <c r="I595" s="244" t="s">
        <v>101</v>
      </c>
      <c r="J595" s="244" t="s">
        <v>128</v>
      </c>
      <c r="K595" s="240" t="s">
        <v>142</v>
      </c>
      <c r="L595" s="2"/>
    </row>
    <row r="596" spans="1:12" ht="21">
      <c r="A596" s="2" t="s">
        <v>729</v>
      </c>
      <c r="B596" s="240" t="s">
        <v>13</v>
      </c>
      <c r="C596" s="241"/>
      <c r="D596" s="242" t="s">
        <v>795</v>
      </c>
      <c r="E596" s="243"/>
      <c r="F596" s="243"/>
      <c r="G596" s="240"/>
      <c r="H596" s="240"/>
      <c r="I596" s="244" t="s">
        <v>101</v>
      </c>
      <c r="J596" s="244" t="s">
        <v>128</v>
      </c>
      <c r="K596" s="240"/>
      <c r="L596" s="2" t="s">
        <v>42</v>
      </c>
    </row>
    <row r="597" spans="1:12" ht="21">
      <c r="A597" s="2" t="s">
        <v>729</v>
      </c>
      <c r="B597" s="240" t="s">
        <v>13</v>
      </c>
      <c r="C597" s="241" t="s">
        <v>16</v>
      </c>
      <c r="D597" s="242" t="s">
        <v>730</v>
      </c>
      <c r="E597" s="243" t="s">
        <v>17</v>
      </c>
      <c r="F597" s="243" t="s">
        <v>16</v>
      </c>
      <c r="G597" s="240" t="s">
        <v>799</v>
      </c>
      <c r="H597" s="240" t="s">
        <v>800</v>
      </c>
      <c r="I597" s="244" t="s">
        <v>101</v>
      </c>
      <c r="J597" s="244" t="s">
        <v>132</v>
      </c>
      <c r="K597" s="240" t="s">
        <v>802</v>
      </c>
      <c r="L597" s="2"/>
    </row>
    <row r="598" spans="1:12" ht="21">
      <c r="A598" s="2" t="s">
        <v>729</v>
      </c>
      <c r="B598" s="240" t="s">
        <v>13</v>
      </c>
      <c r="C598" s="241" t="s">
        <v>90</v>
      </c>
      <c r="D598" s="242" t="s">
        <v>795</v>
      </c>
      <c r="E598" s="243" t="s">
        <v>90</v>
      </c>
      <c r="F598" s="243" t="s">
        <v>21</v>
      </c>
      <c r="G598" s="240" t="s">
        <v>63</v>
      </c>
      <c r="H598" s="240" t="s">
        <v>796</v>
      </c>
      <c r="I598" s="244" t="s">
        <v>101</v>
      </c>
      <c r="J598" s="244" t="s">
        <v>132</v>
      </c>
      <c r="K598" s="240" t="s">
        <v>67</v>
      </c>
      <c r="L598" s="2"/>
    </row>
    <row r="599" spans="1:12" ht="21">
      <c r="A599" s="2" t="s">
        <v>729</v>
      </c>
      <c r="B599" s="240" t="s">
        <v>13</v>
      </c>
      <c r="C599" s="241"/>
      <c r="D599" s="242" t="s">
        <v>795</v>
      </c>
      <c r="E599" s="243"/>
      <c r="F599" s="243"/>
      <c r="G599" s="240"/>
      <c r="H599" s="240"/>
      <c r="I599" s="244" t="s">
        <v>101</v>
      </c>
      <c r="J599" s="244" t="s">
        <v>132</v>
      </c>
      <c r="K599" s="240"/>
      <c r="L599" s="2" t="s">
        <v>42</v>
      </c>
    </row>
    <row r="600" spans="1:12" ht="21">
      <c r="A600" s="2" t="s">
        <v>729</v>
      </c>
      <c r="B600" s="240" t="s">
        <v>13</v>
      </c>
      <c r="C600" s="241" t="s">
        <v>16</v>
      </c>
      <c r="D600" s="242" t="s">
        <v>730</v>
      </c>
      <c r="E600" s="243" t="s">
        <v>17</v>
      </c>
      <c r="F600" s="243" t="s">
        <v>16</v>
      </c>
      <c r="G600" s="240" t="s">
        <v>799</v>
      </c>
      <c r="H600" s="240" t="s">
        <v>800</v>
      </c>
      <c r="I600" s="244" t="s">
        <v>101</v>
      </c>
      <c r="J600" s="244" t="s">
        <v>134</v>
      </c>
      <c r="K600" s="240" t="s">
        <v>803</v>
      </c>
      <c r="L600" s="2"/>
    </row>
    <row r="601" spans="1:12" ht="21.6" thickBot="1">
      <c r="A601" s="8" t="s">
        <v>729</v>
      </c>
      <c r="B601" s="245" t="s">
        <v>13</v>
      </c>
      <c r="C601" s="246"/>
      <c r="D601" s="245" t="s">
        <v>730</v>
      </c>
      <c r="E601" s="246"/>
      <c r="F601" s="246"/>
      <c r="G601" s="245"/>
      <c r="H601" s="245"/>
      <c r="I601" s="247" t="s">
        <v>101</v>
      </c>
      <c r="J601" s="247" t="s">
        <v>134</v>
      </c>
      <c r="K601" s="245"/>
      <c r="L601" s="8" t="s">
        <v>42</v>
      </c>
    </row>
    <row r="602" spans="1:12" ht="21">
      <c r="A602" s="2" t="s">
        <v>729</v>
      </c>
      <c r="B602" s="5" t="s">
        <v>804</v>
      </c>
      <c r="C602" s="131" t="s">
        <v>17</v>
      </c>
      <c r="D602" s="132" t="s">
        <v>459</v>
      </c>
      <c r="E602" s="6" t="s">
        <v>70</v>
      </c>
      <c r="F602" s="6" t="s">
        <v>21</v>
      </c>
      <c r="G602" s="5" t="s">
        <v>74</v>
      </c>
      <c r="H602" s="5" t="s">
        <v>805</v>
      </c>
      <c r="I602" s="7" t="s">
        <v>20</v>
      </c>
      <c r="J602" s="7" t="s">
        <v>20</v>
      </c>
      <c r="K602" s="5" t="s">
        <v>20</v>
      </c>
      <c r="L602" s="2"/>
    </row>
    <row r="603" spans="1:12" ht="21">
      <c r="A603" s="2" t="s">
        <v>729</v>
      </c>
      <c r="B603" s="240" t="s">
        <v>804</v>
      </c>
      <c r="C603" s="241" t="s">
        <v>199</v>
      </c>
      <c r="D603" s="242" t="s">
        <v>806</v>
      </c>
      <c r="E603" s="243" t="s">
        <v>70</v>
      </c>
      <c r="F603" s="243" t="s">
        <v>17</v>
      </c>
      <c r="G603" s="240" t="s">
        <v>50</v>
      </c>
      <c r="H603" s="240" t="s">
        <v>807</v>
      </c>
      <c r="I603" s="244" t="s">
        <v>20</v>
      </c>
      <c r="J603" s="244" t="s">
        <v>20</v>
      </c>
      <c r="K603" s="240" t="s">
        <v>20</v>
      </c>
      <c r="L603" s="2"/>
    </row>
    <row r="604" spans="1:12" ht="21">
      <c r="A604" s="2" t="s">
        <v>729</v>
      </c>
      <c r="B604" s="240" t="s">
        <v>136</v>
      </c>
      <c r="C604" s="241" t="s">
        <v>28</v>
      </c>
      <c r="D604" s="242" t="s">
        <v>808</v>
      </c>
      <c r="E604" s="243" t="s">
        <v>16</v>
      </c>
      <c r="F604" s="243" t="s">
        <v>17</v>
      </c>
      <c r="G604" s="240" t="s">
        <v>418</v>
      </c>
      <c r="H604" s="240" t="s">
        <v>144</v>
      </c>
      <c r="I604" s="244" t="s">
        <v>38</v>
      </c>
      <c r="J604" s="244" t="s">
        <v>43</v>
      </c>
      <c r="K604" s="240" t="s">
        <v>809</v>
      </c>
      <c r="L604" s="2"/>
    </row>
    <row r="605" spans="1:12" ht="21">
      <c r="A605" s="2" t="s">
        <v>729</v>
      </c>
      <c r="B605" s="240" t="s">
        <v>136</v>
      </c>
      <c r="C605" s="241"/>
      <c r="D605" s="242" t="s">
        <v>808</v>
      </c>
      <c r="E605" s="243"/>
      <c r="F605" s="243"/>
      <c r="G605" s="240"/>
      <c r="H605" s="240"/>
      <c r="I605" s="244" t="s">
        <v>38</v>
      </c>
      <c r="J605" s="244" t="s">
        <v>43</v>
      </c>
      <c r="K605" s="240"/>
      <c r="L605" s="2"/>
    </row>
    <row r="606" spans="1:12" ht="21">
      <c r="A606" s="2" t="s">
        <v>729</v>
      </c>
      <c r="B606" s="240" t="s">
        <v>136</v>
      </c>
      <c r="C606" s="241" t="s">
        <v>28</v>
      </c>
      <c r="D606" s="242" t="s">
        <v>808</v>
      </c>
      <c r="E606" s="243" t="s">
        <v>21</v>
      </c>
      <c r="F606" s="243" t="s">
        <v>17</v>
      </c>
      <c r="G606" s="240" t="s">
        <v>253</v>
      </c>
      <c r="H606" s="240" t="s">
        <v>144</v>
      </c>
      <c r="I606" s="244" t="s">
        <v>38</v>
      </c>
      <c r="J606" s="244" t="s">
        <v>45</v>
      </c>
      <c r="K606" s="240" t="s">
        <v>810</v>
      </c>
      <c r="L606" s="2"/>
    </row>
    <row r="607" spans="1:12" ht="21">
      <c r="A607" s="2" t="s">
        <v>729</v>
      </c>
      <c r="B607" s="240" t="s">
        <v>136</v>
      </c>
      <c r="C607" s="241"/>
      <c r="D607" s="242" t="s">
        <v>808</v>
      </c>
      <c r="E607" s="243"/>
      <c r="F607" s="243"/>
      <c r="G607" s="240"/>
      <c r="H607" s="240"/>
      <c r="I607" s="244" t="s">
        <v>38</v>
      </c>
      <c r="J607" s="244" t="s">
        <v>45</v>
      </c>
      <c r="K607" s="240"/>
      <c r="L607" s="2" t="s">
        <v>42</v>
      </c>
    </row>
    <row r="608" spans="1:12" ht="21">
      <c r="A608" s="2" t="s">
        <v>729</v>
      </c>
      <c r="B608" s="240" t="s">
        <v>136</v>
      </c>
      <c r="C608" s="241" t="s">
        <v>16</v>
      </c>
      <c r="D608" s="242" t="s">
        <v>662</v>
      </c>
      <c r="E608" s="243" t="s">
        <v>24</v>
      </c>
      <c r="F608" s="243" t="s">
        <v>16</v>
      </c>
      <c r="G608" s="240" t="s">
        <v>299</v>
      </c>
      <c r="H608" s="240" t="s">
        <v>300</v>
      </c>
      <c r="I608" s="244" t="s">
        <v>38</v>
      </c>
      <c r="J608" s="244" t="s">
        <v>207</v>
      </c>
      <c r="K608" s="240" t="s">
        <v>302</v>
      </c>
      <c r="L608" s="2"/>
    </row>
    <row r="609" spans="1:12" ht="21">
      <c r="A609" s="2" t="s">
        <v>729</v>
      </c>
      <c r="B609" s="240" t="s">
        <v>136</v>
      </c>
      <c r="C609" s="241" t="s">
        <v>21</v>
      </c>
      <c r="D609" s="242" t="s">
        <v>249</v>
      </c>
      <c r="E609" s="243" t="s">
        <v>30</v>
      </c>
      <c r="F609" s="243" t="s">
        <v>21</v>
      </c>
      <c r="G609" s="240" t="s">
        <v>220</v>
      </c>
      <c r="H609" s="240" t="s">
        <v>811</v>
      </c>
      <c r="I609" s="244" t="s">
        <v>38</v>
      </c>
      <c r="J609" s="244" t="s">
        <v>207</v>
      </c>
      <c r="K609" s="240" t="s">
        <v>223</v>
      </c>
      <c r="L609" s="2"/>
    </row>
    <row r="610" spans="1:12" ht="21">
      <c r="A610" s="2" t="s">
        <v>729</v>
      </c>
      <c r="B610" s="240" t="s">
        <v>136</v>
      </c>
      <c r="C610" s="241" t="s">
        <v>16</v>
      </c>
      <c r="D610" s="242" t="s">
        <v>662</v>
      </c>
      <c r="E610" s="243" t="s">
        <v>24</v>
      </c>
      <c r="F610" s="243" t="s">
        <v>16</v>
      </c>
      <c r="G610" s="240" t="s">
        <v>299</v>
      </c>
      <c r="H610" s="240" t="s">
        <v>300</v>
      </c>
      <c r="I610" s="244" t="s">
        <v>38</v>
      </c>
      <c r="J610" s="244" t="s">
        <v>213</v>
      </c>
      <c r="K610" s="240" t="s">
        <v>307</v>
      </c>
      <c r="L610" s="2"/>
    </row>
    <row r="611" spans="1:12" ht="21">
      <c r="A611" s="2" t="s">
        <v>729</v>
      </c>
      <c r="B611" s="240" t="s">
        <v>136</v>
      </c>
      <c r="C611" s="241" t="s">
        <v>21</v>
      </c>
      <c r="D611" s="242" t="s">
        <v>249</v>
      </c>
      <c r="E611" s="243" t="s">
        <v>30</v>
      </c>
      <c r="F611" s="243" t="s">
        <v>21</v>
      </c>
      <c r="G611" s="240" t="s">
        <v>220</v>
      </c>
      <c r="H611" s="240" t="s">
        <v>811</v>
      </c>
      <c r="I611" s="244" t="s">
        <v>38</v>
      </c>
      <c r="J611" s="244" t="s">
        <v>213</v>
      </c>
      <c r="K611" s="240" t="s">
        <v>226</v>
      </c>
      <c r="L611" s="2"/>
    </row>
    <row r="612" spans="1:12" ht="21">
      <c r="A612" s="2" t="s">
        <v>729</v>
      </c>
      <c r="B612" s="240" t="s">
        <v>136</v>
      </c>
      <c r="C612" s="241" t="s">
        <v>16</v>
      </c>
      <c r="D612" s="242" t="s">
        <v>662</v>
      </c>
      <c r="E612" s="243" t="s">
        <v>90</v>
      </c>
      <c r="F612" s="243" t="s">
        <v>16</v>
      </c>
      <c r="G612" s="240" t="s">
        <v>309</v>
      </c>
      <c r="H612" s="240" t="s">
        <v>812</v>
      </c>
      <c r="I612" s="244" t="s">
        <v>38</v>
      </c>
      <c r="J612" s="244" t="s">
        <v>215</v>
      </c>
      <c r="K612" s="240" t="s">
        <v>312</v>
      </c>
      <c r="L612" s="2"/>
    </row>
    <row r="613" spans="1:12" ht="21">
      <c r="A613" s="2" t="s">
        <v>729</v>
      </c>
      <c r="B613" s="240" t="s">
        <v>136</v>
      </c>
      <c r="C613" s="241" t="s">
        <v>90</v>
      </c>
      <c r="D613" s="242" t="s">
        <v>813</v>
      </c>
      <c r="E613" s="243" t="s">
        <v>16</v>
      </c>
      <c r="F613" s="243" t="s">
        <v>17</v>
      </c>
      <c r="G613" s="240" t="s">
        <v>309</v>
      </c>
      <c r="H613" s="240" t="s">
        <v>814</v>
      </c>
      <c r="I613" s="244" t="s">
        <v>38</v>
      </c>
      <c r="J613" s="244" t="s">
        <v>215</v>
      </c>
      <c r="K613" s="240" t="s">
        <v>312</v>
      </c>
      <c r="L613" s="2"/>
    </row>
    <row r="614" spans="1:12" ht="21">
      <c r="A614" s="2" t="s">
        <v>729</v>
      </c>
      <c r="B614" s="240" t="s">
        <v>136</v>
      </c>
      <c r="C614" s="241" t="s">
        <v>16</v>
      </c>
      <c r="D614" s="242" t="s">
        <v>662</v>
      </c>
      <c r="E614" s="243" t="s">
        <v>90</v>
      </c>
      <c r="F614" s="243" t="s">
        <v>16</v>
      </c>
      <c r="G614" s="240" t="s">
        <v>309</v>
      </c>
      <c r="H614" s="240" t="s">
        <v>812</v>
      </c>
      <c r="I614" s="244" t="s">
        <v>38</v>
      </c>
      <c r="J614" s="244" t="s">
        <v>222</v>
      </c>
      <c r="K614" s="240" t="s">
        <v>315</v>
      </c>
      <c r="L614" s="2"/>
    </row>
    <row r="615" spans="1:12" ht="21">
      <c r="A615" s="2" t="s">
        <v>729</v>
      </c>
      <c r="B615" s="240" t="s">
        <v>136</v>
      </c>
      <c r="C615" s="241" t="s">
        <v>90</v>
      </c>
      <c r="D615" s="242" t="s">
        <v>813</v>
      </c>
      <c r="E615" s="243" t="s">
        <v>16</v>
      </c>
      <c r="F615" s="243" t="s">
        <v>17</v>
      </c>
      <c r="G615" s="240" t="s">
        <v>309</v>
      </c>
      <c r="H615" s="240" t="s">
        <v>814</v>
      </c>
      <c r="I615" s="244" t="s">
        <v>38</v>
      </c>
      <c r="J615" s="244" t="s">
        <v>222</v>
      </c>
      <c r="K615" s="240" t="s">
        <v>315</v>
      </c>
      <c r="L615" s="2"/>
    </row>
    <row r="616" spans="1:12" ht="21">
      <c r="A616" s="2" t="s">
        <v>729</v>
      </c>
      <c r="B616" s="240" t="s">
        <v>136</v>
      </c>
      <c r="C616" s="241" t="s">
        <v>16</v>
      </c>
      <c r="D616" s="242" t="s">
        <v>662</v>
      </c>
      <c r="E616" s="243" t="s">
        <v>78</v>
      </c>
      <c r="F616" s="243" t="s">
        <v>16</v>
      </c>
      <c r="G616" s="240" t="s">
        <v>31</v>
      </c>
      <c r="H616" s="240" t="s">
        <v>300</v>
      </c>
      <c r="I616" s="244" t="s">
        <v>38</v>
      </c>
      <c r="J616" s="244" t="s">
        <v>225</v>
      </c>
      <c r="K616" s="240" t="s">
        <v>233</v>
      </c>
      <c r="L616" s="2"/>
    </row>
    <row r="617" spans="1:12" ht="21">
      <c r="A617" s="2" t="s">
        <v>729</v>
      </c>
      <c r="B617" s="240" t="s">
        <v>136</v>
      </c>
      <c r="C617" s="241" t="s">
        <v>90</v>
      </c>
      <c r="D617" s="242" t="s">
        <v>813</v>
      </c>
      <c r="E617" s="243" t="s">
        <v>21</v>
      </c>
      <c r="F617" s="243" t="s">
        <v>17</v>
      </c>
      <c r="G617" s="240" t="s">
        <v>303</v>
      </c>
      <c r="H617" s="240" t="s">
        <v>815</v>
      </c>
      <c r="I617" s="244" t="s">
        <v>38</v>
      </c>
      <c r="J617" s="244" t="s">
        <v>225</v>
      </c>
      <c r="K617" s="240" t="s">
        <v>305</v>
      </c>
      <c r="L617" s="2"/>
    </row>
    <row r="618" spans="1:12" ht="21">
      <c r="A618" s="2" t="s">
        <v>729</v>
      </c>
      <c r="B618" s="240" t="s">
        <v>136</v>
      </c>
      <c r="C618" s="241" t="s">
        <v>16</v>
      </c>
      <c r="D618" s="242" t="s">
        <v>662</v>
      </c>
      <c r="E618" s="243" t="s">
        <v>78</v>
      </c>
      <c r="F618" s="243" t="s">
        <v>16</v>
      </c>
      <c r="G618" s="240" t="s">
        <v>31</v>
      </c>
      <c r="H618" s="240" t="s">
        <v>300</v>
      </c>
      <c r="I618" s="244" t="s">
        <v>38</v>
      </c>
      <c r="J618" s="244" t="s">
        <v>229</v>
      </c>
      <c r="K618" s="240" t="s">
        <v>237</v>
      </c>
      <c r="L618" s="2"/>
    </row>
    <row r="619" spans="1:12" ht="21">
      <c r="A619" s="2" t="s">
        <v>729</v>
      </c>
      <c r="B619" s="240" t="s">
        <v>136</v>
      </c>
      <c r="C619" s="241" t="s">
        <v>90</v>
      </c>
      <c r="D619" s="242" t="s">
        <v>813</v>
      </c>
      <c r="E619" s="243" t="s">
        <v>21</v>
      </c>
      <c r="F619" s="243" t="s">
        <v>17</v>
      </c>
      <c r="G619" s="240" t="s">
        <v>303</v>
      </c>
      <c r="H619" s="240" t="s">
        <v>815</v>
      </c>
      <c r="I619" s="244" t="s">
        <v>38</v>
      </c>
      <c r="J619" s="244" t="s">
        <v>229</v>
      </c>
      <c r="K619" s="240" t="s">
        <v>308</v>
      </c>
      <c r="L619" s="2"/>
    </row>
    <row r="620" spans="1:12" ht="21">
      <c r="A620" s="2" t="s">
        <v>729</v>
      </c>
      <c r="B620" s="240" t="s">
        <v>136</v>
      </c>
      <c r="C620" s="241" t="s">
        <v>16</v>
      </c>
      <c r="D620" s="242" t="s">
        <v>662</v>
      </c>
      <c r="E620" s="243" t="s">
        <v>37</v>
      </c>
      <c r="F620" s="243" t="s">
        <v>16</v>
      </c>
      <c r="G620" s="240" t="s">
        <v>74</v>
      </c>
      <c r="H620" s="240" t="s">
        <v>300</v>
      </c>
      <c r="I620" s="244" t="s">
        <v>38</v>
      </c>
      <c r="J620" s="244" t="s">
        <v>230</v>
      </c>
      <c r="K620" s="240" t="s">
        <v>235</v>
      </c>
      <c r="L620" s="2"/>
    </row>
    <row r="621" spans="1:12" ht="21">
      <c r="A621" s="2" t="s">
        <v>729</v>
      </c>
      <c r="B621" s="240" t="s">
        <v>136</v>
      </c>
      <c r="C621" s="241" t="s">
        <v>90</v>
      </c>
      <c r="D621" s="242" t="s">
        <v>813</v>
      </c>
      <c r="E621" s="243" t="s">
        <v>17</v>
      </c>
      <c r="F621" s="243" t="s">
        <v>17</v>
      </c>
      <c r="G621" s="240" t="s">
        <v>63</v>
      </c>
      <c r="H621" s="240" t="s">
        <v>816</v>
      </c>
      <c r="I621" s="244" t="s">
        <v>38</v>
      </c>
      <c r="J621" s="244" t="s">
        <v>230</v>
      </c>
      <c r="K621" s="240" t="s">
        <v>243</v>
      </c>
      <c r="L621" s="2"/>
    </row>
    <row r="622" spans="1:12" ht="21">
      <c r="A622" s="2" t="s">
        <v>729</v>
      </c>
      <c r="B622" s="240" t="s">
        <v>136</v>
      </c>
      <c r="C622" s="241" t="s">
        <v>16</v>
      </c>
      <c r="D622" s="242" t="s">
        <v>662</v>
      </c>
      <c r="E622" s="243" t="s">
        <v>37</v>
      </c>
      <c r="F622" s="243" t="s">
        <v>16</v>
      </c>
      <c r="G622" s="240" t="s">
        <v>74</v>
      </c>
      <c r="H622" s="240" t="s">
        <v>300</v>
      </c>
      <c r="I622" s="244" t="s">
        <v>38</v>
      </c>
      <c r="J622" s="244" t="s">
        <v>232</v>
      </c>
      <c r="K622" s="240" t="s">
        <v>238</v>
      </c>
      <c r="L622" s="2"/>
    </row>
    <row r="623" spans="1:12" ht="21">
      <c r="A623" s="2" t="s">
        <v>729</v>
      </c>
      <c r="B623" s="240" t="s">
        <v>136</v>
      </c>
      <c r="C623" s="241" t="s">
        <v>90</v>
      </c>
      <c r="D623" s="242" t="s">
        <v>813</v>
      </c>
      <c r="E623" s="243" t="s">
        <v>17</v>
      </c>
      <c r="F623" s="243" t="s">
        <v>17</v>
      </c>
      <c r="G623" s="240" t="s">
        <v>63</v>
      </c>
      <c r="H623" s="240" t="s">
        <v>816</v>
      </c>
      <c r="I623" s="244" t="s">
        <v>38</v>
      </c>
      <c r="J623" s="244" t="s">
        <v>232</v>
      </c>
      <c r="K623" s="240" t="s">
        <v>245</v>
      </c>
      <c r="L623" s="2"/>
    </row>
    <row r="624" spans="1:12" ht="21">
      <c r="A624" s="2" t="s">
        <v>729</v>
      </c>
      <c r="B624" s="240" t="s">
        <v>136</v>
      </c>
      <c r="C624" s="241" t="s">
        <v>16</v>
      </c>
      <c r="D624" s="242" t="s">
        <v>662</v>
      </c>
      <c r="E624" s="243" t="s">
        <v>47</v>
      </c>
      <c r="F624" s="243" t="s">
        <v>16</v>
      </c>
      <c r="G624" s="240" t="s">
        <v>74</v>
      </c>
      <c r="H624" s="240" t="s">
        <v>817</v>
      </c>
      <c r="I624" s="244" t="s">
        <v>38</v>
      </c>
      <c r="J624" s="244" t="s">
        <v>236</v>
      </c>
      <c r="K624" s="240" t="s">
        <v>235</v>
      </c>
      <c r="L624" s="2"/>
    </row>
    <row r="625" spans="1:12" ht="21">
      <c r="A625" s="2" t="s">
        <v>729</v>
      </c>
      <c r="B625" s="240" t="s">
        <v>136</v>
      </c>
      <c r="C625" s="241" t="s">
        <v>37</v>
      </c>
      <c r="D625" s="242" t="s">
        <v>818</v>
      </c>
      <c r="E625" s="243" t="s">
        <v>204</v>
      </c>
      <c r="F625" s="243" t="s">
        <v>21</v>
      </c>
      <c r="G625" s="240" t="s">
        <v>299</v>
      </c>
      <c r="H625" s="240" t="s">
        <v>574</v>
      </c>
      <c r="I625" s="244" t="s">
        <v>38</v>
      </c>
      <c r="J625" s="244" t="s">
        <v>236</v>
      </c>
      <c r="K625" s="240" t="s">
        <v>302</v>
      </c>
      <c r="L625" s="2"/>
    </row>
    <row r="626" spans="1:12" ht="21">
      <c r="A626" s="2" t="s">
        <v>729</v>
      </c>
      <c r="B626" s="240" t="s">
        <v>136</v>
      </c>
      <c r="C626" s="241" t="s">
        <v>16</v>
      </c>
      <c r="D626" s="242" t="s">
        <v>662</v>
      </c>
      <c r="E626" s="243" t="s">
        <v>47</v>
      </c>
      <c r="F626" s="243" t="s">
        <v>16</v>
      </c>
      <c r="G626" s="240" t="s">
        <v>74</v>
      </c>
      <c r="H626" s="240" t="s">
        <v>817</v>
      </c>
      <c r="I626" s="244" t="s">
        <v>38</v>
      </c>
      <c r="J626" s="244" t="s">
        <v>240</v>
      </c>
      <c r="K626" s="240" t="s">
        <v>238</v>
      </c>
      <c r="L626" s="2"/>
    </row>
    <row r="627" spans="1:12" ht="21">
      <c r="A627" s="2" t="s">
        <v>729</v>
      </c>
      <c r="B627" s="240" t="s">
        <v>136</v>
      </c>
      <c r="C627" s="241" t="s">
        <v>37</v>
      </c>
      <c r="D627" s="242" t="s">
        <v>818</v>
      </c>
      <c r="E627" s="243" t="s">
        <v>204</v>
      </c>
      <c r="F627" s="243" t="s">
        <v>21</v>
      </c>
      <c r="G627" s="240" t="s">
        <v>299</v>
      </c>
      <c r="H627" s="240" t="s">
        <v>574</v>
      </c>
      <c r="I627" s="244" t="s">
        <v>38</v>
      </c>
      <c r="J627" s="244" t="s">
        <v>240</v>
      </c>
      <c r="K627" s="240" t="s">
        <v>307</v>
      </c>
      <c r="L627" s="2"/>
    </row>
    <row r="628" spans="1:12" ht="21">
      <c r="A628" s="2" t="s">
        <v>729</v>
      </c>
      <c r="B628" s="240" t="s">
        <v>136</v>
      </c>
      <c r="C628" s="241" t="s">
        <v>16</v>
      </c>
      <c r="D628" s="242" t="s">
        <v>662</v>
      </c>
      <c r="E628" s="243" t="s">
        <v>279</v>
      </c>
      <c r="F628" s="243" t="s">
        <v>16</v>
      </c>
      <c r="G628" s="240" t="s">
        <v>280</v>
      </c>
      <c r="H628" s="240" t="s">
        <v>514</v>
      </c>
      <c r="I628" s="244" t="s">
        <v>38</v>
      </c>
      <c r="J628" s="244" t="s">
        <v>244</v>
      </c>
      <c r="K628" s="240" t="s">
        <v>281</v>
      </c>
      <c r="L628" s="2"/>
    </row>
    <row r="629" spans="1:12" ht="21">
      <c r="A629" s="2" t="s">
        <v>729</v>
      </c>
      <c r="B629" s="240" t="s">
        <v>136</v>
      </c>
      <c r="C629" s="241" t="s">
        <v>37</v>
      </c>
      <c r="D629" s="242" t="s">
        <v>818</v>
      </c>
      <c r="E629" s="243" t="s">
        <v>219</v>
      </c>
      <c r="F629" s="243" t="s">
        <v>21</v>
      </c>
      <c r="G629" s="240" t="s">
        <v>293</v>
      </c>
      <c r="H629" s="240" t="s">
        <v>574</v>
      </c>
      <c r="I629" s="244" t="s">
        <v>38</v>
      </c>
      <c r="J629" s="244" t="s">
        <v>244</v>
      </c>
      <c r="K629" s="240" t="s">
        <v>295</v>
      </c>
      <c r="L629" s="2"/>
    </row>
    <row r="630" spans="1:12" ht="21">
      <c r="A630" s="2" t="s">
        <v>729</v>
      </c>
      <c r="B630" s="240" t="s">
        <v>136</v>
      </c>
      <c r="C630" s="241" t="s">
        <v>16</v>
      </c>
      <c r="D630" s="242" t="s">
        <v>662</v>
      </c>
      <c r="E630" s="243" t="s">
        <v>138</v>
      </c>
      <c r="F630" s="243" t="s">
        <v>16</v>
      </c>
      <c r="G630" s="240" t="s">
        <v>63</v>
      </c>
      <c r="H630" s="240" t="s">
        <v>514</v>
      </c>
      <c r="I630" s="244" t="s">
        <v>38</v>
      </c>
      <c r="J630" s="244" t="s">
        <v>247</v>
      </c>
      <c r="K630" s="240" t="s">
        <v>243</v>
      </c>
      <c r="L630" s="2"/>
    </row>
    <row r="631" spans="1:12" ht="21">
      <c r="A631" s="2" t="s">
        <v>729</v>
      </c>
      <c r="B631" s="240" t="s">
        <v>136</v>
      </c>
      <c r="C631" s="241" t="s">
        <v>37</v>
      </c>
      <c r="D631" s="242" t="s">
        <v>818</v>
      </c>
      <c r="E631" s="243" t="s">
        <v>219</v>
      </c>
      <c r="F631" s="243" t="s">
        <v>21</v>
      </c>
      <c r="G631" s="240" t="s">
        <v>293</v>
      </c>
      <c r="H631" s="240" t="s">
        <v>574</v>
      </c>
      <c r="I631" s="244" t="s">
        <v>38</v>
      </c>
      <c r="J631" s="244" t="s">
        <v>247</v>
      </c>
      <c r="K631" s="240" t="s">
        <v>297</v>
      </c>
      <c r="L631" s="2"/>
    </row>
    <row r="632" spans="1:12" ht="21">
      <c r="A632" s="2" t="s">
        <v>729</v>
      </c>
      <c r="B632" s="240" t="s">
        <v>136</v>
      </c>
      <c r="C632" s="241" t="s">
        <v>16</v>
      </c>
      <c r="D632" s="242" t="s">
        <v>662</v>
      </c>
      <c r="E632" s="243" t="s">
        <v>138</v>
      </c>
      <c r="F632" s="243" t="s">
        <v>16</v>
      </c>
      <c r="G632" s="240" t="s">
        <v>63</v>
      </c>
      <c r="H632" s="240" t="s">
        <v>514</v>
      </c>
      <c r="I632" s="244" t="s">
        <v>38</v>
      </c>
      <c r="J632" s="244" t="s">
        <v>251</v>
      </c>
      <c r="K632" s="240" t="s">
        <v>245</v>
      </c>
      <c r="L632" s="2"/>
    </row>
    <row r="633" spans="1:12" ht="21">
      <c r="A633" s="2" t="s">
        <v>729</v>
      </c>
      <c r="B633" s="240" t="s">
        <v>136</v>
      </c>
      <c r="C633" s="241" t="s">
        <v>37</v>
      </c>
      <c r="D633" s="242" t="s">
        <v>818</v>
      </c>
      <c r="E633" s="243" t="s">
        <v>147</v>
      </c>
      <c r="F633" s="243" t="s">
        <v>21</v>
      </c>
      <c r="G633" s="240" t="s">
        <v>24</v>
      </c>
      <c r="H633" s="240" t="s">
        <v>574</v>
      </c>
      <c r="I633" s="244" t="s">
        <v>38</v>
      </c>
      <c r="J633" s="244" t="s">
        <v>251</v>
      </c>
      <c r="K633" s="240" t="s">
        <v>783</v>
      </c>
      <c r="L633" s="2"/>
    </row>
    <row r="634" spans="1:12" ht="21">
      <c r="A634" s="2" t="s">
        <v>729</v>
      </c>
      <c r="B634" s="240" t="s">
        <v>136</v>
      </c>
      <c r="C634" s="241" t="s">
        <v>16</v>
      </c>
      <c r="D634" s="242" t="s">
        <v>662</v>
      </c>
      <c r="E634" s="243" t="s">
        <v>193</v>
      </c>
      <c r="F634" s="243" t="s">
        <v>16</v>
      </c>
      <c r="G634" s="240" t="s">
        <v>31</v>
      </c>
      <c r="H634" s="240" t="s">
        <v>231</v>
      </c>
      <c r="I634" s="244" t="s">
        <v>38</v>
      </c>
      <c r="J634" s="244" t="s">
        <v>255</v>
      </c>
      <c r="K634" s="240" t="s">
        <v>233</v>
      </c>
      <c r="L634" s="2"/>
    </row>
    <row r="635" spans="1:12" ht="21">
      <c r="A635" s="2" t="s">
        <v>729</v>
      </c>
      <c r="B635" s="240" t="s">
        <v>136</v>
      </c>
      <c r="C635" s="241" t="s">
        <v>37</v>
      </c>
      <c r="D635" s="242" t="s">
        <v>818</v>
      </c>
      <c r="E635" s="243" t="s">
        <v>418</v>
      </c>
      <c r="F635" s="243" t="s">
        <v>21</v>
      </c>
      <c r="G635" s="240" t="s">
        <v>175</v>
      </c>
      <c r="H635" s="240" t="s">
        <v>819</v>
      </c>
      <c r="I635" s="244" t="s">
        <v>38</v>
      </c>
      <c r="J635" s="244" t="s">
        <v>255</v>
      </c>
      <c r="K635" s="240" t="s">
        <v>218</v>
      </c>
      <c r="L635" s="2"/>
    </row>
    <row r="636" spans="1:12" ht="21">
      <c r="A636" s="2" t="s">
        <v>729</v>
      </c>
      <c r="B636" s="240" t="s">
        <v>136</v>
      </c>
      <c r="C636" s="241" t="s">
        <v>16</v>
      </c>
      <c r="D636" s="242" t="s">
        <v>662</v>
      </c>
      <c r="E636" s="243" t="s">
        <v>193</v>
      </c>
      <c r="F636" s="243" t="s">
        <v>16</v>
      </c>
      <c r="G636" s="240" t="s">
        <v>31</v>
      </c>
      <c r="H636" s="240" t="s">
        <v>231</v>
      </c>
      <c r="I636" s="244" t="s">
        <v>38</v>
      </c>
      <c r="J636" s="244" t="s">
        <v>257</v>
      </c>
      <c r="K636" s="240" t="s">
        <v>237</v>
      </c>
      <c r="L636" s="2"/>
    </row>
    <row r="637" spans="1:12" ht="21">
      <c r="A637" s="2" t="s">
        <v>729</v>
      </c>
      <c r="B637" s="240" t="s">
        <v>136</v>
      </c>
      <c r="C637" s="241" t="s">
        <v>37</v>
      </c>
      <c r="D637" s="242" t="s">
        <v>818</v>
      </c>
      <c r="E637" s="243" t="s">
        <v>418</v>
      </c>
      <c r="F637" s="243" t="s">
        <v>21</v>
      </c>
      <c r="G637" s="240" t="s">
        <v>175</v>
      </c>
      <c r="H637" s="240" t="s">
        <v>819</v>
      </c>
      <c r="I637" s="244" t="s">
        <v>38</v>
      </c>
      <c r="J637" s="244" t="s">
        <v>257</v>
      </c>
      <c r="K637" s="240" t="s">
        <v>224</v>
      </c>
      <c r="L637" s="2"/>
    </row>
    <row r="638" spans="1:12" ht="21">
      <c r="A638" s="2" t="s">
        <v>729</v>
      </c>
      <c r="B638" s="240" t="s">
        <v>136</v>
      </c>
      <c r="C638" s="241" t="s">
        <v>94</v>
      </c>
      <c r="D638" s="242" t="s">
        <v>820</v>
      </c>
      <c r="E638" s="243" t="s">
        <v>439</v>
      </c>
      <c r="F638" s="243" t="s">
        <v>17</v>
      </c>
      <c r="G638" s="240" t="s">
        <v>85</v>
      </c>
      <c r="H638" s="240" t="s">
        <v>821</v>
      </c>
      <c r="I638" s="244" t="s">
        <v>38</v>
      </c>
      <c r="J638" s="244" t="s">
        <v>259</v>
      </c>
      <c r="K638" s="240" t="s">
        <v>267</v>
      </c>
      <c r="L638" s="2"/>
    </row>
    <row r="639" spans="1:12" ht="21">
      <c r="A639" s="2" t="s">
        <v>729</v>
      </c>
      <c r="B639" s="240" t="s">
        <v>136</v>
      </c>
      <c r="C639" s="241" t="s">
        <v>204</v>
      </c>
      <c r="D639" s="242" t="s">
        <v>822</v>
      </c>
      <c r="E639" s="243" t="s">
        <v>16</v>
      </c>
      <c r="F639" s="243" t="s">
        <v>17</v>
      </c>
      <c r="G639" s="240" t="s">
        <v>31</v>
      </c>
      <c r="H639" s="240" t="s">
        <v>172</v>
      </c>
      <c r="I639" s="244" t="s">
        <v>38</v>
      </c>
      <c r="J639" s="244" t="s">
        <v>259</v>
      </c>
      <c r="K639" s="240" t="s">
        <v>233</v>
      </c>
      <c r="L639" s="130" t="s">
        <v>41</v>
      </c>
    </row>
    <row r="640" spans="1:12" ht="21">
      <c r="A640" s="2" t="s">
        <v>729</v>
      </c>
      <c r="B640" s="240" t="s">
        <v>136</v>
      </c>
      <c r="C640" s="241" t="s">
        <v>94</v>
      </c>
      <c r="D640" s="242" t="s">
        <v>820</v>
      </c>
      <c r="E640" s="243" t="s">
        <v>439</v>
      </c>
      <c r="F640" s="243" t="s">
        <v>17</v>
      </c>
      <c r="G640" s="240" t="s">
        <v>85</v>
      </c>
      <c r="H640" s="240" t="s">
        <v>821</v>
      </c>
      <c r="I640" s="244" t="s">
        <v>38</v>
      </c>
      <c r="J640" s="244" t="s">
        <v>260</v>
      </c>
      <c r="K640" s="240" t="s">
        <v>270</v>
      </c>
      <c r="L640" s="2"/>
    </row>
    <row r="641" spans="1:12" ht="21">
      <c r="A641" s="2" t="s">
        <v>729</v>
      </c>
      <c r="B641" s="240" t="s">
        <v>136</v>
      </c>
      <c r="C641" s="241" t="s">
        <v>204</v>
      </c>
      <c r="D641" s="242" t="s">
        <v>822</v>
      </c>
      <c r="E641" s="243" t="s">
        <v>16</v>
      </c>
      <c r="F641" s="243" t="s">
        <v>17</v>
      </c>
      <c r="G641" s="240" t="s">
        <v>31</v>
      </c>
      <c r="H641" s="240" t="s">
        <v>172</v>
      </c>
      <c r="I641" s="244" t="s">
        <v>38</v>
      </c>
      <c r="J641" s="244" t="s">
        <v>260</v>
      </c>
      <c r="K641" s="240" t="s">
        <v>237</v>
      </c>
      <c r="L641" s="130" t="s">
        <v>41</v>
      </c>
    </row>
    <row r="642" spans="1:12" ht="21">
      <c r="A642" s="2" t="s">
        <v>729</v>
      </c>
      <c r="B642" s="240" t="s">
        <v>136</v>
      </c>
      <c r="C642" s="241" t="s">
        <v>47</v>
      </c>
      <c r="D642" s="242" t="s">
        <v>823</v>
      </c>
      <c r="E642" s="243" t="s">
        <v>439</v>
      </c>
      <c r="F642" s="243" t="s">
        <v>17</v>
      </c>
      <c r="G642" s="240" t="s">
        <v>123</v>
      </c>
      <c r="H642" s="240" t="s">
        <v>824</v>
      </c>
      <c r="I642" s="244" t="s">
        <v>38</v>
      </c>
      <c r="J642" s="244" t="s">
        <v>263</v>
      </c>
      <c r="K642" s="240" t="s">
        <v>457</v>
      </c>
      <c r="L642" s="2"/>
    </row>
    <row r="643" spans="1:12" ht="21">
      <c r="A643" s="2" t="s">
        <v>729</v>
      </c>
      <c r="B643" s="240" t="s">
        <v>136</v>
      </c>
      <c r="C643" s="241" t="s">
        <v>204</v>
      </c>
      <c r="D643" s="242" t="s">
        <v>822</v>
      </c>
      <c r="E643" s="243" t="s">
        <v>21</v>
      </c>
      <c r="F643" s="243" t="s">
        <v>17</v>
      </c>
      <c r="G643" s="240" t="s">
        <v>123</v>
      </c>
      <c r="H643" s="240" t="s">
        <v>172</v>
      </c>
      <c r="I643" s="244" t="s">
        <v>38</v>
      </c>
      <c r="J643" s="244" t="s">
        <v>263</v>
      </c>
      <c r="K643" s="240" t="s">
        <v>457</v>
      </c>
      <c r="L643" s="130" t="s">
        <v>41</v>
      </c>
    </row>
    <row r="644" spans="1:12" ht="21">
      <c r="A644" s="2" t="s">
        <v>729</v>
      </c>
      <c r="B644" s="240" t="s">
        <v>136</v>
      </c>
      <c r="C644" s="241" t="s">
        <v>47</v>
      </c>
      <c r="D644" s="242" t="s">
        <v>823</v>
      </c>
      <c r="E644" s="243" t="s">
        <v>439</v>
      </c>
      <c r="F644" s="243" t="s">
        <v>17</v>
      </c>
      <c r="G644" s="240" t="s">
        <v>123</v>
      </c>
      <c r="H644" s="240" t="s">
        <v>824</v>
      </c>
      <c r="I644" s="244" t="s">
        <v>38</v>
      </c>
      <c r="J644" s="244" t="s">
        <v>268</v>
      </c>
      <c r="K644" s="240" t="s">
        <v>458</v>
      </c>
      <c r="L644" s="2"/>
    </row>
    <row r="645" spans="1:12" ht="21">
      <c r="A645" s="2" t="s">
        <v>729</v>
      </c>
      <c r="B645" s="240" t="s">
        <v>136</v>
      </c>
      <c r="C645" s="241" t="s">
        <v>204</v>
      </c>
      <c r="D645" s="242" t="s">
        <v>822</v>
      </c>
      <c r="E645" s="243" t="s">
        <v>21</v>
      </c>
      <c r="F645" s="243" t="s">
        <v>17</v>
      </c>
      <c r="G645" s="240" t="s">
        <v>123</v>
      </c>
      <c r="H645" s="240" t="s">
        <v>172</v>
      </c>
      <c r="I645" s="244" t="s">
        <v>38</v>
      </c>
      <c r="J645" s="244" t="s">
        <v>268</v>
      </c>
      <c r="K645" s="240" t="s">
        <v>458</v>
      </c>
      <c r="L645" s="130" t="s">
        <v>41</v>
      </c>
    </row>
    <row r="646" spans="1:12" ht="21">
      <c r="A646" s="2" t="s">
        <v>729</v>
      </c>
      <c r="B646" s="240" t="s">
        <v>136</v>
      </c>
      <c r="C646" s="241" t="s">
        <v>239</v>
      </c>
      <c r="D646" s="242" t="s">
        <v>825</v>
      </c>
      <c r="E646" s="243" t="s">
        <v>403</v>
      </c>
      <c r="F646" s="243" t="s">
        <v>17</v>
      </c>
      <c r="G646" s="240" t="s">
        <v>16</v>
      </c>
      <c r="H646" s="240" t="s">
        <v>826</v>
      </c>
      <c r="I646" s="244" t="s">
        <v>38</v>
      </c>
      <c r="J646" s="244" t="s">
        <v>277</v>
      </c>
      <c r="K646" s="240" t="s">
        <v>353</v>
      </c>
      <c r="L646" s="2"/>
    </row>
    <row r="647" spans="1:12" ht="21">
      <c r="A647" s="2" t="s">
        <v>729</v>
      </c>
      <c r="B647" s="240" t="s">
        <v>136</v>
      </c>
      <c r="C647" s="241" t="s">
        <v>151</v>
      </c>
      <c r="D647" s="242" t="s">
        <v>827</v>
      </c>
      <c r="E647" s="243" t="s">
        <v>512</v>
      </c>
      <c r="F647" s="243" t="s">
        <v>21</v>
      </c>
      <c r="G647" s="240" t="s">
        <v>828</v>
      </c>
      <c r="H647" s="240" t="s">
        <v>826</v>
      </c>
      <c r="I647" s="244" t="s">
        <v>38</v>
      </c>
      <c r="J647" s="244" t="s">
        <v>277</v>
      </c>
      <c r="K647" s="240" t="s">
        <v>829</v>
      </c>
      <c r="L647" s="2"/>
    </row>
    <row r="648" spans="1:12" ht="21">
      <c r="A648" s="2" t="s">
        <v>729</v>
      </c>
      <c r="B648" s="240" t="s">
        <v>136</v>
      </c>
      <c r="C648" s="241" t="s">
        <v>151</v>
      </c>
      <c r="D648" s="242" t="s">
        <v>827</v>
      </c>
      <c r="E648" s="243" t="s">
        <v>512</v>
      </c>
      <c r="F648" s="243" t="s">
        <v>21</v>
      </c>
      <c r="G648" s="240" t="s">
        <v>828</v>
      </c>
      <c r="H648" s="240" t="s">
        <v>826</v>
      </c>
      <c r="I648" s="244" t="s">
        <v>38</v>
      </c>
      <c r="J648" s="244" t="s">
        <v>52</v>
      </c>
      <c r="K648" s="240" t="s">
        <v>829</v>
      </c>
      <c r="L648" s="2"/>
    </row>
    <row r="649" spans="1:12" ht="21">
      <c r="A649" s="2" t="s">
        <v>729</v>
      </c>
      <c r="B649" s="240" t="s">
        <v>136</v>
      </c>
      <c r="C649" s="241" t="s">
        <v>18</v>
      </c>
      <c r="D649" s="242" t="s">
        <v>830</v>
      </c>
      <c r="E649" s="243" t="s">
        <v>496</v>
      </c>
      <c r="F649" s="243" t="s">
        <v>21</v>
      </c>
      <c r="G649" s="240" t="s">
        <v>374</v>
      </c>
      <c r="H649" s="240" t="s">
        <v>206</v>
      </c>
      <c r="I649" s="244" t="s">
        <v>38</v>
      </c>
      <c r="J649" s="244" t="s">
        <v>52</v>
      </c>
      <c r="K649" s="240" t="s">
        <v>831</v>
      </c>
      <c r="L649" s="2"/>
    </row>
    <row r="650" spans="1:12" ht="21">
      <c r="A650" s="2" t="s">
        <v>729</v>
      </c>
      <c r="B650" s="240" t="s">
        <v>136</v>
      </c>
      <c r="C650" s="241" t="s">
        <v>151</v>
      </c>
      <c r="D650" s="242" t="s">
        <v>827</v>
      </c>
      <c r="E650" s="243" t="s">
        <v>512</v>
      </c>
      <c r="F650" s="243" t="s">
        <v>21</v>
      </c>
      <c r="G650" s="240" t="s">
        <v>828</v>
      </c>
      <c r="H650" s="240" t="s">
        <v>826</v>
      </c>
      <c r="I650" s="244" t="s">
        <v>38</v>
      </c>
      <c r="J650" s="244" t="s">
        <v>55</v>
      </c>
      <c r="K650" s="240" t="s">
        <v>832</v>
      </c>
      <c r="L650" s="2"/>
    </row>
    <row r="651" spans="1:12" ht="21">
      <c r="A651" s="2" t="s">
        <v>729</v>
      </c>
      <c r="B651" s="240" t="s">
        <v>136</v>
      </c>
      <c r="C651" s="241" t="s">
        <v>111</v>
      </c>
      <c r="D651" s="242" t="s">
        <v>833</v>
      </c>
      <c r="E651" s="243" t="s">
        <v>57</v>
      </c>
      <c r="F651" s="243" t="s">
        <v>16</v>
      </c>
      <c r="G651" s="240" t="s">
        <v>279</v>
      </c>
      <c r="H651" s="240" t="s">
        <v>834</v>
      </c>
      <c r="I651" s="244" t="s">
        <v>38</v>
      </c>
      <c r="J651" s="244" t="s">
        <v>55</v>
      </c>
      <c r="K651" s="240" t="s">
        <v>674</v>
      </c>
      <c r="L651" s="2"/>
    </row>
    <row r="652" spans="1:12" ht="21">
      <c r="A652" s="2" t="s">
        <v>729</v>
      </c>
      <c r="B652" s="240" t="s">
        <v>136</v>
      </c>
      <c r="C652" s="241" t="s">
        <v>14</v>
      </c>
      <c r="D652" s="242" t="s">
        <v>835</v>
      </c>
      <c r="E652" s="243" t="s">
        <v>343</v>
      </c>
      <c r="F652" s="243" t="s">
        <v>21</v>
      </c>
      <c r="G652" s="240" t="s">
        <v>498</v>
      </c>
      <c r="H652" s="240" t="s">
        <v>319</v>
      </c>
      <c r="I652" s="244" t="s">
        <v>65</v>
      </c>
      <c r="J652" s="244" t="s">
        <v>66</v>
      </c>
      <c r="K652" s="240" t="s">
        <v>836</v>
      </c>
      <c r="L652" s="130" t="s">
        <v>320</v>
      </c>
    </row>
    <row r="653" spans="1:12" ht="21">
      <c r="A653" s="2" t="s">
        <v>729</v>
      </c>
      <c r="B653" s="240" t="s">
        <v>136</v>
      </c>
      <c r="C653" s="241" t="s">
        <v>279</v>
      </c>
      <c r="D653" s="242" t="s">
        <v>837</v>
      </c>
      <c r="E653" s="243" t="s">
        <v>16</v>
      </c>
      <c r="F653" s="243" t="s">
        <v>17</v>
      </c>
      <c r="G653" s="240" t="s">
        <v>74</v>
      </c>
      <c r="H653" s="240" t="s">
        <v>838</v>
      </c>
      <c r="I653" s="244" t="s">
        <v>65</v>
      </c>
      <c r="J653" s="244" t="s">
        <v>66</v>
      </c>
      <c r="K653" s="240" t="s">
        <v>77</v>
      </c>
      <c r="L653" s="2"/>
    </row>
    <row r="654" spans="1:12" ht="21">
      <c r="A654" s="2" t="s">
        <v>729</v>
      </c>
      <c r="B654" s="240" t="s">
        <v>136</v>
      </c>
      <c r="C654" s="241"/>
      <c r="D654" s="242" t="s">
        <v>837</v>
      </c>
      <c r="E654" s="243"/>
      <c r="F654" s="243"/>
      <c r="G654" s="240"/>
      <c r="H654" s="240"/>
      <c r="I654" s="244" t="s">
        <v>65</v>
      </c>
      <c r="J654" s="244" t="s">
        <v>66</v>
      </c>
      <c r="K654" s="240"/>
      <c r="L654" s="2" t="s">
        <v>42</v>
      </c>
    </row>
    <row r="655" spans="1:12" ht="21">
      <c r="A655" s="2" t="s">
        <v>729</v>
      </c>
      <c r="B655" s="240" t="s">
        <v>136</v>
      </c>
      <c r="C655" s="241" t="s">
        <v>14</v>
      </c>
      <c r="D655" s="242" t="s">
        <v>835</v>
      </c>
      <c r="E655" s="243" t="s">
        <v>343</v>
      </c>
      <c r="F655" s="243" t="s">
        <v>21</v>
      </c>
      <c r="G655" s="240" t="s">
        <v>498</v>
      </c>
      <c r="H655" s="240" t="s">
        <v>319</v>
      </c>
      <c r="I655" s="244" t="s">
        <v>65</v>
      </c>
      <c r="J655" s="244" t="s">
        <v>76</v>
      </c>
      <c r="K655" s="240" t="s">
        <v>839</v>
      </c>
      <c r="L655" s="130" t="s">
        <v>320</v>
      </c>
    </row>
    <row r="656" spans="1:12" ht="21">
      <c r="A656" s="2" t="s">
        <v>729</v>
      </c>
      <c r="B656" s="240" t="s">
        <v>136</v>
      </c>
      <c r="C656" s="241" t="s">
        <v>279</v>
      </c>
      <c r="D656" s="242" t="s">
        <v>837</v>
      </c>
      <c r="E656" s="243" t="s">
        <v>17</v>
      </c>
      <c r="F656" s="243" t="s">
        <v>17</v>
      </c>
      <c r="G656" s="240" t="s">
        <v>175</v>
      </c>
      <c r="H656" s="240" t="s">
        <v>840</v>
      </c>
      <c r="I656" s="244" t="s">
        <v>65</v>
      </c>
      <c r="J656" s="244" t="s">
        <v>76</v>
      </c>
      <c r="K656" s="240" t="s">
        <v>177</v>
      </c>
      <c r="L656" s="2"/>
    </row>
    <row r="657" spans="1:12" ht="21">
      <c r="A657" s="2" t="s">
        <v>729</v>
      </c>
      <c r="B657" s="240" t="s">
        <v>136</v>
      </c>
      <c r="C657" s="241" t="s">
        <v>14</v>
      </c>
      <c r="D657" s="242" t="s">
        <v>835</v>
      </c>
      <c r="E657" s="243" t="s">
        <v>381</v>
      </c>
      <c r="F657" s="243" t="s">
        <v>21</v>
      </c>
      <c r="G657" s="240" t="s">
        <v>403</v>
      </c>
      <c r="H657" s="240" t="s">
        <v>390</v>
      </c>
      <c r="I657" s="244" t="s">
        <v>65</v>
      </c>
      <c r="J657" s="244" t="s">
        <v>87</v>
      </c>
      <c r="K657" s="240" t="s">
        <v>416</v>
      </c>
      <c r="L657" s="2"/>
    </row>
    <row r="658" spans="1:12" ht="21">
      <c r="A658" s="2" t="s">
        <v>729</v>
      </c>
      <c r="B658" s="240" t="s">
        <v>136</v>
      </c>
      <c r="C658" s="241" t="s">
        <v>200</v>
      </c>
      <c r="D658" s="242" t="s">
        <v>841</v>
      </c>
      <c r="E658" s="243" t="s">
        <v>16</v>
      </c>
      <c r="F658" s="243" t="s">
        <v>21</v>
      </c>
      <c r="G658" s="240" t="s">
        <v>151</v>
      </c>
      <c r="H658" s="240" t="s">
        <v>842</v>
      </c>
      <c r="I658" s="244" t="s">
        <v>65</v>
      </c>
      <c r="J658" s="244" t="s">
        <v>87</v>
      </c>
      <c r="K658" s="240" t="s">
        <v>152</v>
      </c>
      <c r="L658" s="2"/>
    </row>
    <row r="659" spans="1:12" ht="21">
      <c r="A659" s="2" t="s">
        <v>729</v>
      </c>
      <c r="B659" s="240" t="s">
        <v>136</v>
      </c>
      <c r="C659" s="241" t="s">
        <v>14</v>
      </c>
      <c r="D659" s="242" t="s">
        <v>835</v>
      </c>
      <c r="E659" s="243" t="s">
        <v>210</v>
      </c>
      <c r="F659" s="243" t="s">
        <v>21</v>
      </c>
      <c r="G659" s="240" t="s">
        <v>220</v>
      </c>
      <c r="H659" s="240" t="s">
        <v>345</v>
      </c>
      <c r="I659" s="244" t="s">
        <v>65</v>
      </c>
      <c r="J659" s="244" t="s">
        <v>92</v>
      </c>
      <c r="K659" s="240" t="s">
        <v>342</v>
      </c>
      <c r="L659" s="2"/>
    </row>
    <row r="660" spans="1:12" ht="21">
      <c r="A660" s="2" t="s">
        <v>729</v>
      </c>
      <c r="B660" s="240" t="s">
        <v>136</v>
      </c>
      <c r="C660" s="241" t="s">
        <v>200</v>
      </c>
      <c r="D660" s="242" t="s">
        <v>841</v>
      </c>
      <c r="E660" s="243" t="s">
        <v>17</v>
      </c>
      <c r="F660" s="243" t="s">
        <v>21</v>
      </c>
      <c r="G660" s="240" t="s">
        <v>199</v>
      </c>
      <c r="H660" s="240" t="s">
        <v>842</v>
      </c>
      <c r="I660" s="244" t="s">
        <v>65</v>
      </c>
      <c r="J660" s="244" t="s">
        <v>92</v>
      </c>
      <c r="K660" s="240" t="s">
        <v>339</v>
      </c>
      <c r="L660" s="2"/>
    </row>
    <row r="661" spans="1:12" ht="21">
      <c r="A661" s="2" t="s">
        <v>729</v>
      </c>
      <c r="B661" s="240" t="s">
        <v>136</v>
      </c>
      <c r="C661" s="241"/>
      <c r="D661" s="242" t="s">
        <v>841</v>
      </c>
      <c r="E661" s="243"/>
      <c r="F661" s="243"/>
      <c r="G661" s="240"/>
      <c r="H661" s="240"/>
      <c r="I661" s="244" t="s">
        <v>65</v>
      </c>
      <c r="J661" s="244" t="s">
        <v>92</v>
      </c>
      <c r="K661" s="240"/>
      <c r="L661" s="2" t="s">
        <v>42</v>
      </c>
    </row>
    <row r="662" spans="1:12" ht="21">
      <c r="A662" s="2" t="s">
        <v>729</v>
      </c>
      <c r="B662" s="240" t="s">
        <v>136</v>
      </c>
      <c r="C662" s="241" t="s">
        <v>14</v>
      </c>
      <c r="D662" s="242" t="s">
        <v>835</v>
      </c>
      <c r="E662" s="243" t="s">
        <v>217</v>
      </c>
      <c r="F662" s="243" t="s">
        <v>21</v>
      </c>
      <c r="G662" s="240" t="s">
        <v>22</v>
      </c>
      <c r="H662" s="240" t="s">
        <v>357</v>
      </c>
      <c r="I662" s="244" t="s">
        <v>65</v>
      </c>
      <c r="J662" s="244" t="s">
        <v>346</v>
      </c>
      <c r="K662" s="240" t="s">
        <v>169</v>
      </c>
      <c r="L662" s="2"/>
    </row>
    <row r="663" spans="1:12" ht="21">
      <c r="A663" s="2" t="s">
        <v>729</v>
      </c>
      <c r="B663" s="240" t="s">
        <v>136</v>
      </c>
      <c r="C663" s="241" t="s">
        <v>200</v>
      </c>
      <c r="D663" s="242" t="s">
        <v>841</v>
      </c>
      <c r="E663" s="243" t="s">
        <v>21</v>
      </c>
      <c r="F663" s="243" t="s">
        <v>21</v>
      </c>
      <c r="G663" s="240" t="s">
        <v>355</v>
      </c>
      <c r="H663" s="240" t="s">
        <v>842</v>
      </c>
      <c r="I663" s="244" t="s">
        <v>65</v>
      </c>
      <c r="J663" s="244" t="s">
        <v>346</v>
      </c>
      <c r="K663" s="240" t="s">
        <v>687</v>
      </c>
      <c r="L663" s="2"/>
    </row>
    <row r="664" spans="1:12" ht="21">
      <c r="A664" s="2" t="s">
        <v>729</v>
      </c>
      <c r="B664" s="240" t="s">
        <v>136</v>
      </c>
      <c r="C664" s="241"/>
      <c r="D664" s="242" t="s">
        <v>841</v>
      </c>
      <c r="E664" s="243"/>
      <c r="F664" s="243"/>
      <c r="G664" s="240"/>
      <c r="H664" s="240"/>
      <c r="I664" s="244" t="s">
        <v>65</v>
      </c>
      <c r="J664" s="244" t="s">
        <v>346</v>
      </c>
      <c r="K664" s="240"/>
      <c r="L664" s="2" t="s">
        <v>42</v>
      </c>
    </row>
    <row r="665" spans="1:12" ht="21">
      <c r="A665" s="2" t="s">
        <v>729</v>
      </c>
      <c r="B665" s="240" t="s">
        <v>136</v>
      </c>
      <c r="C665" s="241" t="s">
        <v>287</v>
      </c>
      <c r="D665" s="242" t="s">
        <v>843</v>
      </c>
      <c r="E665" s="243" t="s">
        <v>16</v>
      </c>
      <c r="F665" s="243" t="s">
        <v>17</v>
      </c>
      <c r="G665" s="240" t="s">
        <v>280</v>
      </c>
      <c r="H665" s="240" t="s">
        <v>844</v>
      </c>
      <c r="I665" s="244" t="s">
        <v>65</v>
      </c>
      <c r="J665" s="244" t="s">
        <v>349</v>
      </c>
      <c r="K665" s="240" t="s">
        <v>845</v>
      </c>
      <c r="L665" s="2"/>
    </row>
    <row r="666" spans="1:12" ht="21">
      <c r="A666" s="2" t="s">
        <v>729</v>
      </c>
      <c r="B666" s="240" t="s">
        <v>136</v>
      </c>
      <c r="C666" s="241" t="s">
        <v>279</v>
      </c>
      <c r="D666" s="242" t="s">
        <v>837</v>
      </c>
      <c r="E666" s="243" t="s">
        <v>21</v>
      </c>
      <c r="F666" s="243" t="s">
        <v>17</v>
      </c>
      <c r="G666" s="240" t="s">
        <v>193</v>
      </c>
      <c r="H666" s="240" t="s">
        <v>846</v>
      </c>
      <c r="I666" s="244" t="s">
        <v>65</v>
      </c>
      <c r="J666" s="244" t="s">
        <v>349</v>
      </c>
      <c r="K666" s="240" t="s">
        <v>399</v>
      </c>
      <c r="L666" s="2"/>
    </row>
    <row r="667" spans="1:12" ht="21">
      <c r="A667" s="2" t="s">
        <v>729</v>
      </c>
      <c r="B667" s="240" t="s">
        <v>136</v>
      </c>
      <c r="C667" s="241" t="s">
        <v>287</v>
      </c>
      <c r="D667" s="242" t="s">
        <v>843</v>
      </c>
      <c r="E667" s="243" t="s">
        <v>16</v>
      </c>
      <c r="F667" s="243" t="s">
        <v>17</v>
      </c>
      <c r="G667" s="240" t="s">
        <v>280</v>
      </c>
      <c r="H667" s="240" t="s">
        <v>844</v>
      </c>
      <c r="I667" s="244" t="s">
        <v>65</v>
      </c>
      <c r="J667" s="244" t="s">
        <v>354</v>
      </c>
      <c r="K667" s="240" t="s">
        <v>847</v>
      </c>
      <c r="L667" s="2"/>
    </row>
    <row r="668" spans="1:12" ht="21">
      <c r="A668" s="2" t="s">
        <v>729</v>
      </c>
      <c r="B668" s="240" t="s">
        <v>136</v>
      </c>
      <c r="C668" s="241" t="s">
        <v>138</v>
      </c>
      <c r="D668" s="242" t="s">
        <v>848</v>
      </c>
      <c r="E668" s="243" t="s">
        <v>34</v>
      </c>
      <c r="F668" s="243" t="s">
        <v>17</v>
      </c>
      <c r="G668" s="240" t="s">
        <v>193</v>
      </c>
      <c r="H668" s="240" t="s">
        <v>639</v>
      </c>
      <c r="I668" s="244" t="s">
        <v>65</v>
      </c>
      <c r="J668" s="244" t="s">
        <v>354</v>
      </c>
      <c r="K668" s="240" t="s">
        <v>399</v>
      </c>
      <c r="L668" s="2"/>
    </row>
    <row r="669" spans="1:12" ht="21">
      <c r="A669" s="2" t="s">
        <v>729</v>
      </c>
      <c r="B669" s="240" t="s">
        <v>136</v>
      </c>
      <c r="C669" s="241" t="s">
        <v>355</v>
      </c>
      <c r="D669" s="242" t="s">
        <v>849</v>
      </c>
      <c r="E669" s="243" t="s">
        <v>16</v>
      </c>
      <c r="F669" s="243" t="s">
        <v>14</v>
      </c>
      <c r="G669" s="240" t="s">
        <v>21</v>
      </c>
      <c r="H669" s="240" t="s">
        <v>484</v>
      </c>
      <c r="I669" s="244" t="s">
        <v>65</v>
      </c>
      <c r="J669" s="244" t="s">
        <v>358</v>
      </c>
      <c r="K669" s="240" t="s">
        <v>145</v>
      </c>
      <c r="L669" s="2"/>
    </row>
    <row r="670" spans="1:12" ht="21">
      <c r="A670" s="2" t="s">
        <v>729</v>
      </c>
      <c r="B670" s="240" t="s">
        <v>136</v>
      </c>
      <c r="C670" s="241"/>
      <c r="D670" s="242" t="s">
        <v>849</v>
      </c>
      <c r="E670" s="243"/>
      <c r="F670" s="243"/>
      <c r="G670" s="240"/>
      <c r="H670" s="240"/>
      <c r="I670" s="244" t="s">
        <v>65</v>
      </c>
      <c r="J670" s="244" t="s">
        <v>358</v>
      </c>
      <c r="K670" s="240"/>
      <c r="L670" s="2" t="s">
        <v>42</v>
      </c>
    </row>
    <row r="671" spans="1:12" ht="21">
      <c r="A671" s="2" t="s">
        <v>729</v>
      </c>
      <c r="B671" s="240" t="s">
        <v>136</v>
      </c>
      <c r="C671" s="241" t="s">
        <v>147</v>
      </c>
      <c r="D671" s="242" t="s">
        <v>850</v>
      </c>
      <c r="E671" s="243" t="s">
        <v>16</v>
      </c>
      <c r="F671" s="243" t="s">
        <v>21</v>
      </c>
      <c r="G671" s="240" t="s">
        <v>182</v>
      </c>
      <c r="H671" s="240" t="s">
        <v>476</v>
      </c>
      <c r="I671" s="244" t="s">
        <v>65</v>
      </c>
      <c r="J671" s="244" t="s">
        <v>367</v>
      </c>
      <c r="K671" s="240" t="s">
        <v>361</v>
      </c>
      <c r="L671" s="2"/>
    </row>
    <row r="672" spans="1:12" ht="21">
      <c r="A672" s="2" t="s">
        <v>729</v>
      </c>
      <c r="B672" s="240" t="s">
        <v>136</v>
      </c>
      <c r="C672" s="241" t="s">
        <v>81</v>
      </c>
      <c r="D672" s="242" t="s">
        <v>851</v>
      </c>
      <c r="E672" s="243" t="s">
        <v>473</v>
      </c>
      <c r="F672" s="243" t="s">
        <v>17</v>
      </c>
      <c r="G672" s="240" t="s">
        <v>138</v>
      </c>
      <c r="H672" s="240" t="s">
        <v>852</v>
      </c>
      <c r="I672" s="244" t="s">
        <v>65</v>
      </c>
      <c r="J672" s="244" t="s">
        <v>367</v>
      </c>
      <c r="K672" s="240" t="s">
        <v>620</v>
      </c>
      <c r="L672" s="2"/>
    </row>
    <row r="673" spans="1:12" ht="21">
      <c r="A673" s="2" t="s">
        <v>729</v>
      </c>
      <c r="B673" s="240" t="s">
        <v>136</v>
      </c>
      <c r="C673" s="241" t="s">
        <v>147</v>
      </c>
      <c r="D673" s="242" t="s">
        <v>850</v>
      </c>
      <c r="E673" s="243" t="s">
        <v>16</v>
      </c>
      <c r="F673" s="243" t="s">
        <v>21</v>
      </c>
      <c r="G673" s="240" t="s">
        <v>182</v>
      </c>
      <c r="H673" s="240" t="s">
        <v>476</v>
      </c>
      <c r="I673" s="244" t="s">
        <v>65</v>
      </c>
      <c r="J673" s="244" t="s">
        <v>371</v>
      </c>
      <c r="K673" s="240" t="s">
        <v>364</v>
      </c>
      <c r="L673" s="2"/>
    </row>
    <row r="674" spans="1:12" ht="21">
      <c r="A674" s="2" t="s">
        <v>729</v>
      </c>
      <c r="B674" s="240" t="s">
        <v>136</v>
      </c>
      <c r="C674" s="241" t="s">
        <v>81</v>
      </c>
      <c r="D674" s="242" t="s">
        <v>851</v>
      </c>
      <c r="E674" s="243" t="s">
        <v>473</v>
      </c>
      <c r="F674" s="243" t="s">
        <v>17</v>
      </c>
      <c r="G674" s="240" t="s">
        <v>138</v>
      </c>
      <c r="H674" s="240" t="s">
        <v>852</v>
      </c>
      <c r="I674" s="244" t="s">
        <v>65</v>
      </c>
      <c r="J674" s="244" t="s">
        <v>371</v>
      </c>
      <c r="K674" s="240" t="s">
        <v>627</v>
      </c>
      <c r="L674" s="2"/>
    </row>
    <row r="675" spans="1:12" ht="21">
      <c r="A675" s="2" t="s">
        <v>729</v>
      </c>
      <c r="B675" s="240" t="s">
        <v>136</v>
      </c>
      <c r="C675" s="241" t="s">
        <v>154</v>
      </c>
      <c r="D675" s="242" t="s">
        <v>853</v>
      </c>
      <c r="E675" s="243" t="s">
        <v>16</v>
      </c>
      <c r="F675" s="243" t="s">
        <v>17</v>
      </c>
      <c r="G675" s="240" t="s">
        <v>37</v>
      </c>
      <c r="H675" s="240" t="s">
        <v>854</v>
      </c>
      <c r="I675" s="244" t="s">
        <v>65</v>
      </c>
      <c r="J675" s="244" t="s">
        <v>376</v>
      </c>
      <c r="K675" s="240" t="s">
        <v>387</v>
      </c>
      <c r="L675" s="2"/>
    </row>
    <row r="676" spans="1:12" ht="21">
      <c r="A676" s="2" t="s">
        <v>729</v>
      </c>
      <c r="B676" s="240" t="s">
        <v>136</v>
      </c>
      <c r="C676" s="241" t="s">
        <v>193</v>
      </c>
      <c r="D676" s="242" t="s">
        <v>855</v>
      </c>
      <c r="E676" s="243" t="s">
        <v>16</v>
      </c>
      <c r="F676" s="243" t="s">
        <v>17</v>
      </c>
      <c r="G676" s="240" t="s">
        <v>154</v>
      </c>
      <c r="H676" s="240" t="s">
        <v>856</v>
      </c>
      <c r="I676" s="244" t="s">
        <v>65</v>
      </c>
      <c r="J676" s="244" t="s">
        <v>376</v>
      </c>
      <c r="K676" s="240" t="s">
        <v>156</v>
      </c>
      <c r="L676" s="2"/>
    </row>
    <row r="677" spans="1:12" ht="21">
      <c r="A677" s="2" t="s">
        <v>729</v>
      </c>
      <c r="B677" s="240" t="s">
        <v>136</v>
      </c>
      <c r="C677" s="241" t="s">
        <v>219</v>
      </c>
      <c r="D677" s="242" t="s">
        <v>857</v>
      </c>
      <c r="E677" s="243" t="s">
        <v>16</v>
      </c>
      <c r="F677" s="243" t="s">
        <v>16</v>
      </c>
      <c r="G677" s="240" t="s">
        <v>253</v>
      </c>
      <c r="H677" s="240" t="s">
        <v>484</v>
      </c>
      <c r="I677" s="244" t="s">
        <v>65</v>
      </c>
      <c r="J677" s="244" t="s">
        <v>382</v>
      </c>
      <c r="K677" s="240" t="s">
        <v>858</v>
      </c>
      <c r="L677" s="2"/>
    </row>
    <row r="678" spans="1:12" ht="21">
      <c r="A678" s="2" t="s">
        <v>729</v>
      </c>
      <c r="B678" s="240" t="s">
        <v>859</v>
      </c>
      <c r="C678" s="241" t="s">
        <v>280</v>
      </c>
      <c r="D678" s="242" t="s">
        <v>860</v>
      </c>
      <c r="E678" s="243" t="s">
        <v>861</v>
      </c>
      <c r="F678" s="243" t="s">
        <v>164</v>
      </c>
      <c r="G678" s="240" t="s">
        <v>309</v>
      </c>
      <c r="H678" s="240" t="s">
        <v>20</v>
      </c>
      <c r="I678" s="244" t="s">
        <v>65</v>
      </c>
      <c r="J678" s="244" t="s">
        <v>382</v>
      </c>
      <c r="K678" s="240" t="s">
        <v>862</v>
      </c>
      <c r="L678" s="2"/>
    </row>
    <row r="679" spans="1:12" ht="21">
      <c r="A679" s="2" t="s">
        <v>729</v>
      </c>
      <c r="B679" s="240" t="s">
        <v>859</v>
      </c>
      <c r="C679" s="241"/>
      <c r="D679" s="242" t="s">
        <v>860</v>
      </c>
      <c r="E679" s="243"/>
      <c r="F679" s="243"/>
      <c r="G679" s="240"/>
      <c r="H679" s="240"/>
      <c r="I679" s="244" t="s">
        <v>65</v>
      </c>
      <c r="J679" s="244" t="s">
        <v>382</v>
      </c>
      <c r="K679" s="240"/>
      <c r="L679" s="2" t="s">
        <v>42</v>
      </c>
    </row>
    <row r="680" spans="1:12" ht="21">
      <c r="A680" s="2" t="s">
        <v>729</v>
      </c>
      <c r="B680" s="240" t="s">
        <v>136</v>
      </c>
      <c r="C680" s="241" t="s">
        <v>219</v>
      </c>
      <c r="D680" s="242" t="s">
        <v>857</v>
      </c>
      <c r="E680" s="243" t="s">
        <v>16</v>
      </c>
      <c r="F680" s="243" t="s">
        <v>16</v>
      </c>
      <c r="G680" s="240" t="s">
        <v>253</v>
      </c>
      <c r="H680" s="240" t="s">
        <v>484</v>
      </c>
      <c r="I680" s="244" t="s">
        <v>65</v>
      </c>
      <c r="J680" s="244" t="s">
        <v>386</v>
      </c>
      <c r="K680" s="240" t="s">
        <v>863</v>
      </c>
      <c r="L680" s="2"/>
    </row>
    <row r="681" spans="1:12" ht="21">
      <c r="A681" s="2" t="s">
        <v>729</v>
      </c>
      <c r="B681" s="240" t="s">
        <v>859</v>
      </c>
      <c r="C681" s="241" t="s">
        <v>280</v>
      </c>
      <c r="D681" s="242" t="s">
        <v>860</v>
      </c>
      <c r="E681" s="243" t="s">
        <v>861</v>
      </c>
      <c r="F681" s="243" t="s">
        <v>164</v>
      </c>
      <c r="G681" s="240" t="s">
        <v>309</v>
      </c>
      <c r="H681" s="240" t="s">
        <v>20</v>
      </c>
      <c r="I681" s="244" t="s">
        <v>65</v>
      </c>
      <c r="J681" s="244" t="s">
        <v>386</v>
      </c>
      <c r="K681" s="240" t="s">
        <v>864</v>
      </c>
      <c r="L681" s="2"/>
    </row>
    <row r="682" spans="1:12" ht="21">
      <c r="A682" s="2" t="s">
        <v>729</v>
      </c>
      <c r="B682" s="240" t="s">
        <v>136</v>
      </c>
      <c r="C682" s="241" t="s">
        <v>16</v>
      </c>
      <c r="D682" s="242" t="s">
        <v>662</v>
      </c>
      <c r="E682" s="243" t="s">
        <v>94</v>
      </c>
      <c r="F682" s="243" t="s">
        <v>16</v>
      </c>
      <c r="G682" s="240" t="s">
        <v>193</v>
      </c>
      <c r="H682" s="240" t="s">
        <v>514</v>
      </c>
      <c r="I682" s="244" t="s">
        <v>101</v>
      </c>
      <c r="J682" s="244" t="s">
        <v>102</v>
      </c>
      <c r="K682" s="240" t="s">
        <v>399</v>
      </c>
      <c r="L682" s="2"/>
    </row>
    <row r="683" spans="1:12" ht="21">
      <c r="A683" s="2" t="s">
        <v>729</v>
      </c>
      <c r="B683" s="240" t="s">
        <v>136</v>
      </c>
      <c r="C683" s="241" t="s">
        <v>68</v>
      </c>
      <c r="D683" s="242" t="s">
        <v>865</v>
      </c>
      <c r="E683" s="243" t="s">
        <v>99</v>
      </c>
      <c r="F683" s="243" t="s">
        <v>16</v>
      </c>
      <c r="G683" s="240" t="s">
        <v>182</v>
      </c>
      <c r="H683" s="240" t="s">
        <v>866</v>
      </c>
      <c r="I683" s="244" t="s">
        <v>101</v>
      </c>
      <c r="J683" s="244" t="s">
        <v>102</v>
      </c>
      <c r="K683" s="240" t="s">
        <v>406</v>
      </c>
      <c r="L683" s="2"/>
    </row>
    <row r="684" spans="1:12" ht="21">
      <c r="A684" s="2" t="s">
        <v>729</v>
      </c>
      <c r="B684" s="240" t="s">
        <v>136</v>
      </c>
      <c r="C684" s="241" t="s">
        <v>16</v>
      </c>
      <c r="D684" s="242" t="s">
        <v>662</v>
      </c>
      <c r="E684" s="243" t="s">
        <v>401</v>
      </c>
      <c r="F684" s="243" t="s">
        <v>16</v>
      </c>
      <c r="G684" s="240" t="s">
        <v>193</v>
      </c>
      <c r="H684" s="240" t="s">
        <v>867</v>
      </c>
      <c r="I684" s="244" t="s">
        <v>101</v>
      </c>
      <c r="J684" s="244" t="s">
        <v>106</v>
      </c>
      <c r="K684" s="240" t="s">
        <v>399</v>
      </c>
      <c r="L684" s="2"/>
    </row>
    <row r="685" spans="1:12" ht="21">
      <c r="A685" s="2" t="s">
        <v>729</v>
      </c>
      <c r="B685" s="240" t="s">
        <v>136</v>
      </c>
      <c r="C685" s="241" t="s">
        <v>185</v>
      </c>
      <c r="D685" s="242" t="s">
        <v>868</v>
      </c>
      <c r="E685" s="243" t="s">
        <v>21</v>
      </c>
      <c r="F685" s="243" t="s">
        <v>17</v>
      </c>
      <c r="G685" s="240" t="s">
        <v>279</v>
      </c>
      <c r="H685" s="240" t="s">
        <v>495</v>
      </c>
      <c r="I685" s="244" t="s">
        <v>101</v>
      </c>
      <c r="J685" s="244" t="s">
        <v>106</v>
      </c>
      <c r="K685" s="240" t="s">
        <v>421</v>
      </c>
      <c r="L685" s="2"/>
    </row>
    <row r="686" spans="1:12" ht="21">
      <c r="A686" s="2" t="s">
        <v>729</v>
      </c>
      <c r="B686" s="240" t="s">
        <v>136</v>
      </c>
      <c r="C686" s="241" t="s">
        <v>16</v>
      </c>
      <c r="D686" s="242" t="s">
        <v>662</v>
      </c>
      <c r="E686" s="243" t="s">
        <v>199</v>
      </c>
      <c r="F686" s="243" t="s">
        <v>16</v>
      </c>
      <c r="G686" s="240" t="s">
        <v>151</v>
      </c>
      <c r="H686" s="240" t="s">
        <v>812</v>
      </c>
      <c r="I686" s="244" t="s">
        <v>101</v>
      </c>
      <c r="J686" s="244" t="s">
        <v>113</v>
      </c>
      <c r="K686" s="240" t="s">
        <v>152</v>
      </c>
      <c r="L686" s="2"/>
    </row>
    <row r="687" spans="1:12" ht="21">
      <c r="A687" s="2" t="s">
        <v>729</v>
      </c>
      <c r="B687" s="240" t="s">
        <v>136</v>
      </c>
      <c r="C687" s="241" t="s">
        <v>185</v>
      </c>
      <c r="D687" s="242" t="s">
        <v>868</v>
      </c>
      <c r="E687" s="243" t="s">
        <v>16</v>
      </c>
      <c r="F687" s="243" t="s">
        <v>17</v>
      </c>
      <c r="G687" s="240" t="s">
        <v>246</v>
      </c>
      <c r="H687" s="240" t="s">
        <v>495</v>
      </c>
      <c r="I687" s="244" t="s">
        <v>101</v>
      </c>
      <c r="J687" s="244" t="s">
        <v>113</v>
      </c>
      <c r="K687" s="240" t="s">
        <v>142</v>
      </c>
      <c r="L687" s="2"/>
    </row>
    <row r="688" spans="1:12" ht="21">
      <c r="A688" s="2" t="s">
        <v>729</v>
      </c>
      <c r="B688" s="240" t="s">
        <v>136</v>
      </c>
      <c r="C688" s="241" t="s">
        <v>16</v>
      </c>
      <c r="D688" s="242" t="s">
        <v>662</v>
      </c>
      <c r="E688" s="243" t="s">
        <v>219</v>
      </c>
      <c r="F688" s="243" t="s">
        <v>16</v>
      </c>
      <c r="G688" s="240" t="s">
        <v>403</v>
      </c>
      <c r="H688" s="240" t="s">
        <v>398</v>
      </c>
      <c r="I688" s="244" t="s">
        <v>101</v>
      </c>
      <c r="J688" s="244" t="s">
        <v>117</v>
      </c>
      <c r="K688" s="240" t="s">
        <v>416</v>
      </c>
      <c r="L688" s="2"/>
    </row>
    <row r="689" spans="1:12" ht="21">
      <c r="A689" s="2" t="s">
        <v>729</v>
      </c>
      <c r="B689" s="240" t="s">
        <v>136</v>
      </c>
      <c r="C689" s="241" t="s">
        <v>24</v>
      </c>
      <c r="D689" s="242" t="s">
        <v>869</v>
      </c>
      <c r="E689" s="243" t="s">
        <v>16</v>
      </c>
      <c r="F689" s="243" t="s">
        <v>17</v>
      </c>
      <c r="G689" s="240" t="s">
        <v>344</v>
      </c>
      <c r="H689" s="240" t="s">
        <v>870</v>
      </c>
      <c r="I689" s="244" t="s">
        <v>101</v>
      </c>
      <c r="J689" s="244" t="s">
        <v>117</v>
      </c>
      <c r="K689" s="240" t="s">
        <v>347</v>
      </c>
      <c r="L689" s="2"/>
    </row>
    <row r="690" spans="1:12" ht="21">
      <c r="A690" s="2" t="s">
        <v>729</v>
      </c>
      <c r="B690" s="240" t="s">
        <v>136</v>
      </c>
      <c r="C690" s="241"/>
      <c r="D690" s="242" t="s">
        <v>869</v>
      </c>
      <c r="E690" s="243"/>
      <c r="F690" s="243"/>
      <c r="G690" s="240"/>
      <c r="H690" s="240"/>
      <c r="I690" s="244" t="s">
        <v>101</v>
      </c>
      <c r="J690" s="244" t="s">
        <v>117</v>
      </c>
      <c r="K690" s="240"/>
      <c r="L690" s="2" t="s">
        <v>42</v>
      </c>
    </row>
    <row r="691" spans="1:12" ht="21">
      <c r="A691" s="2" t="s">
        <v>729</v>
      </c>
      <c r="B691" s="240" t="s">
        <v>136</v>
      </c>
      <c r="C691" s="241" t="s">
        <v>16</v>
      </c>
      <c r="D691" s="242" t="s">
        <v>662</v>
      </c>
      <c r="E691" s="243" t="s">
        <v>204</v>
      </c>
      <c r="F691" s="243" t="s">
        <v>16</v>
      </c>
      <c r="G691" s="240" t="s">
        <v>205</v>
      </c>
      <c r="H691" s="240" t="s">
        <v>398</v>
      </c>
      <c r="I691" s="244" t="s">
        <v>101</v>
      </c>
      <c r="J691" s="244" t="s">
        <v>121</v>
      </c>
      <c r="K691" s="240" t="s">
        <v>871</v>
      </c>
      <c r="L691" s="2"/>
    </row>
    <row r="692" spans="1:12" ht="21">
      <c r="A692" s="2" t="s">
        <v>729</v>
      </c>
      <c r="B692" s="240" t="s">
        <v>136</v>
      </c>
      <c r="C692" s="241" t="s">
        <v>24</v>
      </c>
      <c r="D692" s="242" t="s">
        <v>869</v>
      </c>
      <c r="E692" s="243" t="s">
        <v>21</v>
      </c>
      <c r="F692" s="243" t="s">
        <v>17</v>
      </c>
      <c r="G692" s="240" t="s">
        <v>63</v>
      </c>
      <c r="H692" s="240" t="s">
        <v>870</v>
      </c>
      <c r="I692" s="244" t="s">
        <v>101</v>
      </c>
      <c r="J692" s="244" t="s">
        <v>121</v>
      </c>
      <c r="K692" s="240" t="s">
        <v>67</v>
      </c>
      <c r="L692" s="2"/>
    </row>
    <row r="693" spans="1:12" ht="21">
      <c r="A693" s="2" t="s">
        <v>729</v>
      </c>
      <c r="B693" s="240" t="s">
        <v>136</v>
      </c>
      <c r="C693" s="241"/>
      <c r="D693" s="242" t="s">
        <v>869</v>
      </c>
      <c r="E693" s="243"/>
      <c r="F693" s="243"/>
      <c r="G693" s="240"/>
      <c r="H693" s="240"/>
      <c r="I693" s="244" t="s">
        <v>101</v>
      </c>
      <c r="J693" s="244" t="s">
        <v>121</v>
      </c>
      <c r="K693" s="240"/>
      <c r="L693" s="2" t="s">
        <v>42</v>
      </c>
    </row>
    <row r="694" spans="1:12" ht="21">
      <c r="A694" s="2" t="s">
        <v>729</v>
      </c>
      <c r="B694" s="240" t="s">
        <v>136</v>
      </c>
      <c r="C694" s="241" t="s">
        <v>16</v>
      </c>
      <c r="D694" s="242" t="s">
        <v>662</v>
      </c>
      <c r="E694" s="243" t="s">
        <v>204</v>
      </c>
      <c r="F694" s="243" t="s">
        <v>16</v>
      </c>
      <c r="G694" s="240" t="s">
        <v>205</v>
      </c>
      <c r="H694" s="240" t="s">
        <v>398</v>
      </c>
      <c r="I694" s="244" t="s">
        <v>101</v>
      </c>
      <c r="J694" s="244" t="s">
        <v>124</v>
      </c>
      <c r="K694" s="240" t="s">
        <v>872</v>
      </c>
      <c r="L694" s="2"/>
    </row>
    <row r="695" spans="1:12" ht="21">
      <c r="A695" s="2" t="s">
        <v>729</v>
      </c>
      <c r="B695" s="240" t="s">
        <v>136</v>
      </c>
      <c r="C695" s="241" t="s">
        <v>374</v>
      </c>
      <c r="D695" s="242" t="s">
        <v>873</v>
      </c>
      <c r="E695" s="243" t="s">
        <v>85</v>
      </c>
      <c r="F695" s="243" t="s">
        <v>21</v>
      </c>
      <c r="G695" s="240" t="s">
        <v>123</v>
      </c>
      <c r="H695" s="240" t="s">
        <v>870</v>
      </c>
      <c r="I695" s="244" t="s">
        <v>101</v>
      </c>
      <c r="J695" s="244" t="s">
        <v>124</v>
      </c>
      <c r="K695" s="240" t="s">
        <v>125</v>
      </c>
      <c r="L695" s="2"/>
    </row>
    <row r="696" spans="1:12" ht="21">
      <c r="A696" s="2" t="s">
        <v>729</v>
      </c>
      <c r="B696" s="240" t="s">
        <v>136</v>
      </c>
      <c r="C696" s="241" t="s">
        <v>16</v>
      </c>
      <c r="D696" s="242" t="s">
        <v>662</v>
      </c>
      <c r="E696" s="243" t="s">
        <v>239</v>
      </c>
      <c r="F696" s="243" t="s">
        <v>16</v>
      </c>
      <c r="G696" s="240" t="s">
        <v>31</v>
      </c>
      <c r="H696" s="240" t="s">
        <v>867</v>
      </c>
      <c r="I696" s="244" t="s">
        <v>101</v>
      </c>
      <c r="J696" s="244" t="s">
        <v>128</v>
      </c>
      <c r="K696" s="240" t="s">
        <v>603</v>
      </c>
      <c r="L696" s="2"/>
    </row>
    <row r="697" spans="1:12" ht="21">
      <c r="A697" s="2" t="s">
        <v>729</v>
      </c>
      <c r="B697" s="240" t="s">
        <v>136</v>
      </c>
      <c r="C697" s="241"/>
      <c r="D697" s="242" t="s">
        <v>662</v>
      </c>
      <c r="E697" s="243"/>
      <c r="F697" s="243"/>
      <c r="G697" s="240"/>
      <c r="H697" s="240"/>
      <c r="I697" s="244" t="s">
        <v>101</v>
      </c>
      <c r="J697" s="244" t="s">
        <v>128</v>
      </c>
      <c r="K697" s="240"/>
      <c r="L697" s="2" t="s">
        <v>42</v>
      </c>
    </row>
    <row r="698" spans="1:12" ht="21">
      <c r="A698" s="2" t="s">
        <v>729</v>
      </c>
      <c r="B698" s="240" t="s">
        <v>136</v>
      </c>
      <c r="C698" s="241" t="s">
        <v>16</v>
      </c>
      <c r="D698" s="242" t="s">
        <v>662</v>
      </c>
      <c r="E698" s="243" t="s">
        <v>185</v>
      </c>
      <c r="F698" s="243" t="s">
        <v>16</v>
      </c>
      <c r="G698" s="240" t="s">
        <v>413</v>
      </c>
      <c r="H698" s="240" t="s">
        <v>514</v>
      </c>
      <c r="I698" s="244" t="s">
        <v>101</v>
      </c>
      <c r="J698" s="244" t="s">
        <v>132</v>
      </c>
      <c r="K698" s="240" t="s">
        <v>414</v>
      </c>
      <c r="L698" s="2"/>
    </row>
    <row r="699" spans="1:12" ht="21">
      <c r="A699" s="2" t="s">
        <v>729</v>
      </c>
      <c r="B699" s="240" t="s">
        <v>136</v>
      </c>
      <c r="C699" s="241" t="s">
        <v>35</v>
      </c>
      <c r="D699" s="242" t="s">
        <v>874</v>
      </c>
      <c r="E699" s="243" t="s">
        <v>279</v>
      </c>
      <c r="F699" s="243" t="s">
        <v>17</v>
      </c>
      <c r="G699" s="240" t="s">
        <v>261</v>
      </c>
      <c r="H699" s="240" t="s">
        <v>514</v>
      </c>
      <c r="I699" s="244" t="s">
        <v>101</v>
      </c>
      <c r="J699" s="244" t="s">
        <v>132</v>
      </c>
      <c r="K699" s="240" t="s">
        <v>722</v>
      </c>
      <c r="L699" s="2"/>
    </row>
    <row r="700" spans="1:12" ht="21">
      <c r="A700" s="2" t="s">
        <v>729</v>
      </c>
      <c r="B700" s="240" t="s">
        <v>136</v>
      </c>
      <c r="C700" s="241"/>
      <c r="D700" s="242" t="s">
        <v>874</v>
      </c>
      <c r="E700" s="243"/>
      <c r="F700" s="243"/>
      <c r="G700" s="240"/>
      <c r="H700" s="240"/>
      <c r="I700" s="244" t="s">
        <v>101</v>
      </c>
      <c r="J700" s="244" t="s">
        <v>132</v>
      </c>
      <c r="K700" s="240"/>
      <c r="L700" s="2" t="s">
        <v>42</v>
      </c>
    </row>
    <row r="701" spans="1:12" ht="21">
      <c r="A701" s="2" t="s">
        <v>729</v>
      </c>
      <c r="B701" s="240" t="s">
        <v>136</v>
      </c>
      <c r="C701" s="241" t="s">
        <v>16</v>
      </c>
      <c r="D701" s="242" t="s">
        <v>662</v>
      </c>
      <c r="E701" s="243" t="s">
        <v>147</v>
      </c>
      <c r="F701" s="243" t="s">
        <v>16</v>
      </c>
      <c r="G701" s="240" t="s">
        <v>220</v>
      </c>
      <c r="H701" s="240" t="s">
        <v>398</v>
      </c>
      <c r="I701" s="244" t="s">
        <v>101</v>
      </c>
      <c r="J701" s="244" t="s">
        <v>134</v>
      </c>
      <c r="K701" s="240" t="s">
        <v>342</v>
      </c>
      <c r="L701" s="2"/>
    </row>
    <row r="702" spans="1:12" ht="21">
      <c r="A702" s="2" t="s">
        <v>729</v>
      </c>
      <c r="B702" s="240" t="s">
        <v>136</v>
      </c>
      <c r="C702" s="241" t="s">
        <v>401</v>
      </c>
      <c r="D702" s="242" t="s">
        <v>875</v>
      </c>
      <c r="E702" s="243" t="s">
        <v>199</v>
      </c>
      <c r="F702" s="243" t="s">
        <v>17</v>
      </c>
      <c r="G702" s="240" t="s">
        <v>403</v>
      </c>
      <c r="H702" s="240" t="s">
        <v>876</v>
      </c>
      <c r="I702" s="244" t="s">
        <v>101</v>
      </c>
      <c r="J702" s="244" t="s">
        <v>134</v>
      </c>
      <c r="K702" s="240" t="s">
        <v>416</v>
      </c>
      <c r="L702" s="2"/>
    </row>
    <row r="703" spans="1:12" ht="21">
      <c r="A703" s="2" t="s">
        <v>729</v>
      </c>
      <c r="B703" s="240" t="s">
        <v>136</v>
      </c>
      <c r="C703" s="241"/>
      <c r="D703" s="242" t="s">
        <v>875</v>
      </c>
      <c r="E703" s="243"/>
      <c r="F703" s="243"/>
      <c r="G703" s="240"/>
      <c r="H703" s="240"/>
      <c r="I703" s="244" t="s">
        <v>101</v>
      </c>
      <c r="J703" s="244" t="s">
        <v>134</v>
      </c>
      <c r="K703" s="240"/>
      <c r="L703" s="2" t="s">
        <v>42</v>
      </c>
    </row>
    <row r="704" spans="1:12" ht="21">
      <c r="A704" s="2" t="s">
        <v>729</v>
      </c>
      <c r="B704" s="240" t="s">
        <v>136</v>
      </c>
      <c r="C704" s="241" t="s">
        <v>16</v>
      </c>
      <c r="D704" s="242" t="s">
        <v>662</v>
      </c>
      <c r="E704" s="243" t="s">
        <v>151</v>
      </c>
      <c r="F704" s="243" t="s">
        <v>16</v>
      </c>
      <c r="G704" s="240" t="s">
        <v>246</v>
      </c>
      <c r="H704" s="240" t="s">
        <v>867</v>
      </c>
      <c r="I704" s="244" t="s">
        <v>101</v>
      </c>
      <c r="J704" s="244" t="s">
        <v>176</v>
      </c>
      <c r="K704" s="240" t="s">
        <v>142</v>
      </c>
      <c r="L704" s="2"/>
    </row>
    <row r="705" spans="1:12" ht="21">
      <c r="A705" s="2" t="s">
        <v>729</v>
      </c>
      <c r="B705" s="240" t="s">
        <v>136</v>
      </c>
      <c r="C705" s="241" t="s">
        <v>78</v>
      </c>
      <c r="D705" s="242" t="s">
        <v>877</v>
      </c>
      <c r="E705" s="243" t="s">
        <v>99</v>
      </c>
      <c r="F705" s="243" t="s">
        <v>17</v>
      </c>
      <c r="G705" s="240" t="s">
        <v>293</v>
      </c>
      <c r="H705" s="240" t="s">
        <v>519</v>
      </c>
      <c r="I705" s="244" t="s">
        <v>101</v>
      </c>
      <c r="J705" s="244" t="s">
        <v>176</v>
      </c>
      <c r="K705" s="240" t="s">
        <v>720</v>
      </c>
      <c r="L705" s="2"/>
    </row>
    <row r="706" spans="1:12" ht="21.6" thickBot="1">
      <c r="A706" s="8" t="s">
        <v>729</v>
      </c>
      <c r="B706" s="245" t="s">
        <v>136</v>
      </c>
      <c r="C706" s="246"/>
      <c r="D706" s="245" t="s">
        <v>877</v>
      </c>
      <c r="E706" s="246"/>
      <c r="F706" s="246"/>
      <c r="G706" s="245"/>
      <c r="H706" s="245"/>
      <c r="I706" s="247" t="s">
        <v>101</v>
      </c>
      <c r="J706" s="247" t="s">
        <v>176</v>
      </c>
      <c r="K706" s="245"/>
      <c r="L706" s="8" t="s">
        <v>42</v>
      </c>
    </row>
    <row r="707" spans="1:12" ht="21">
      <c r="A707" s="2" t="s">
        <v>878</v>
      </c>
      <c r="B707" s="5" t="s">
        <v>13</v>
      </c>
      <c r="C707" s="131" t="s">
        <v>78</v>
      </c>
      <c r="D707" s="132" t="s">
        <v>879</v>
      </c>
      <c r="E707" s="6" t="s">
        <v>16</v>
      </c>
      <c r="F707" s="6" t="s">
        <v>14</v>
      </c>
      <c r="G707" s="5" t="s">
        <v>26</v>
      </c>
      <c r="H707" s="5" t="s">
        <v>402</v>
      </c>
      <c r="I707" s="7" t="s">
        <v>20</v>
      </c>
      <c r="J707" s="7" t="s">
        <v>20</v>
      </c>
      <c r="K707" s="5" t="s">
        <v>20</v>
      </c>
      <c r="L707" s="2"/>
    </row>
    <row r="708" spans="1:12" ht="21">
      <c r="A708" s="2" t="s">
        <v>878</v>
      </c>
      <c r="B708" s="240" t="s">
        <v>13</v>
      </c>
      <c r="C708" s="241" t="s">
        <v>37</v>
      </c>
      <c r="D708" s="242" t="s">
        <v>880</v>
      </c>
      <c r="E708" s="243" t="s">
        <v>16</v>
      </c>
      <c r="F708" s="243" t="s">
        <v>14</v>
      </c>
      <c r="G708" s="240" t="s">
        <v>18</v>
      </c>
      <c r="H708" s="240" t="s">
        <v>881</v>
      </c>
      <c r="I708" s="244" t="s">
        <v>20</v>
      </c>
      <c r="J708" s="244" t="s">
        <v>20</v>
      </c>
      <c r="K708" s="240" t="s">
        <v>20</v>
      </c>
      <c r="L708" s="2"/>
    </row>
    <row r="709" spans="1:12" ht="21">
      <c r="A709" s="2" t="s">
        <v>878</v>
      </c>
      <c r="B709" s="240" t="s">
        <v>13</v>
      </c>
      <c r="C709" s="241" t="s">
        <v>47</v>
      </c>
      <c r="D709" s="242" t="s">
        <v>882</v>
      </c>
      <c r="E709" s="243" t="s">
        <v>16</v>
      </c>
      <c r="F709" s="243" t="s">
        <v>14</v>
      </c>
      <c r="G709" s="240" t="s">
        <v>204</v>
      </c>
      <c r="H709" s="240" t="s">
        <v>883</v>
      </c>
      <c r="I709" s="244" t="s">
        <v>20</v>
      </c>
      <c r="J709" s="244" t="s">
        <v>20</v>
      </c>
      <c r="K709" s="240" t="s">
        <v>20</v>
      </c>
      <c r="L709" s="2"/>
    </row>
    <row r="710" spans="1:12" ht="21">
      <c r="A710" s="2" t="s">
        <v>878</v>
      </c>
      <c r="B710" s="240" t="s">
        <v>13</v>
      </c>
      <c r="C710" s="241" t="s">
        <v>18</v>
      </c>
      <c r="D710" s="242" t="s">
        <v>884</v>
      </c>
      <c r="E710" s="243" t="s">
        <v>16</v>
      </c>
      <c r="F710" s="243" t="s">
        <v>21</v>
      </c>
      <c r="G710" s="240" t="s">
        <v>239</v>
      </c>
      <c r="H710" s="240" t="s">
        <v>885</v>
      </c>
      <c r="I710" s="244" t="s">
        <v>20</v>
      </c>
      <c r="J710" s="244" t="s">
        <v>20</v>
      </c>
      <c r="K710" s="240" t="s">
        <v>20</v>
      </c>
      <c r="L710" s="2"/>
    </row>
    <row r="711" spans="1:12" ht="21">
      <c r="A711" s="2" t="s">
        <v>878</v>
      </c>
      <c r="B711" s="240" t="s">
        <v>13</v>
      </c>
      <c r="C711" s="241" t="s">
        <v>18</v>
      </c>
      <c r="D711" s="242" t="s">
        <v>884</v>
      </c>
      <c r="E711" s="243" t="s">
        <v>62</v>
      </c>
      <c r="F711" s="243" t="s">
        <v>21</v>
      </c>
      <c r="G711" s="240" t="s">
        <v>239</v>
      </c>
      <c r="H711" s="240" t="s">
        <v>885</v>
      </c>
      <c r="I711" s="244" t="s">
        <v>20</v>
      </c>
      <c r="J711" s="244" t="s">
        <v>20</v>
      </c>
      <c r="K711" s="240" t="s">
        <v>20</v>
      </c>
      <c r="L711" s="2"/>
    </row>
    <row r="712" spans="1:12" ht="21">
      <c r="A712" s="2" t="s">
        <v>878</v>
      </c>
      <c r="B712" s="240" t="s">
        <v>13</v>
      </c>
      <c r="C712" s="241" t="s">
        <v>18</v>
      </c>
      <c r="D712" s="242" t="s">
        <v>884</v>
      </c>
      <c r="E712" s="243" t="s">
        <v>49</v>
      </c>
      <c r="F712" s="243" t="s">
        <v>21</v>
      </c>
      <c r="G712" s="240" t="s">
        <v>199</v>
      </c>
      <c r="H712" s="240" t="s">
        <v>885</v>
      </c>
      <c r="I712" s="244" t="s">
        <v>20</v>
      </c>
      <c r="J712" s="244" t="s">
        <v>20</v>
      </c>
      <c r="K712" s="240" t="s">
        <v>20</v>
      </c>
      <c r="L712" s="2"/>
    </row>
    <row r="713" spans="1:12" ht="21">
      <c r="A713" s="2" t="s">
        <v>878</v>
      </c>
      <c r="B713" s="240" t="s">
        <v>13</v>
      </c>
      <c r="C713" s="241" t="s">
        <v>18</v>
      </c>
      <c r="D713" s="242" t="s">
        <v>884</v>
      </c>
      <c r="E713" s="243" t="s">
        <v>21</v>
      </c>
      <c r="F713" s="243" t="s">
        <v>21</v>
      </c>
      <c r="G713" s="240" t="s">
        <v>199</v>
      </c>
      <c r="H713" s="240" t="s">
        <v>885</v>
      </c>
      <c r="I713" s="244" t="s">
        <v>20</v>
      </c>
      <c r="J713" s="244" t="s">
        <v>20</v>
      </c>
      <c r="K713" s="240" t="s">
        <v>20</v>
      </c>
      <c r="L713" s="2"/>
    </row>
    <row r="714" spans="1:12" ht="21">
      <c r="A714" s="2" t="s">
        <v>878</v>
      </c>
      <c r="B714" s="240" t="s">
        <v>13</v>
      </c>
      <c r="C714" s="241" t="s">
        <v>111</v>
      </c>
      <c r="D714" s="242" t="s">
        <v>886</v>
      </c>
      <c r="E714" s="243" t="s">
        <v>195</v>
      </c>
      <c r="F714" s="243" t="s">
        <v>17</v>
      </c>
      <c r="G714" s="240" t="s">
        <v>374</v>
      </c>
      <c r="H714" s="240" t="s">
        <v>887</v>
      </c>
      <c r="I714" s="244" t="s">
        <v>20</v>
      </c>
      <c r="J714" s="244" t="s">
        <v>20</v>
      </c>
      <c r="K714" s="240" t="s">
        <v>20</v>
      </c>
      <c r="L714" s="2"/>
    </row>
    <row r="715" spans="1:12" ht="21">
      <c r="A715" s="2" t="s">
        <v>878</v>
      </c>
      <c r="B715" s="240" t="s">
        <v>13</v>
      </c>
      <c r="C715" s="241" t="s">
        <v>200</v>
      </c>
      <c r="D715" s="242" t="s">
        <v>888</v>
      </c>
      <c r="E715" s="243" t="s">
        <v>889</v>
      </c>
      <c r="F715" s="243" t="s">
        <v>21</v>
      </c>
      <c r="G715" s="240" t="s">
        <v>355</v>
      </c>
      <c r="H715" s="240" t="s">
        <v>890</v>
      </c>
      <c r="I715" s="244" t="s">
        <v>20</v>
      </c>
      <c r="J715" s="244" t="s">
        <v>20</v>
      </c>
      <c r="K715" s="240" t="s">
        <v>20</v>
      </c>
      <c r="L715" s="2"/>
    </row>
    <row r="716" spans="1:12" ht="21">
      <c r="A716" s="2" t="s">
        <v>878</v>
      </c>
      <c r="B716" s="240" t="s">
        <v>13</v>
      </c>
      <c r="C716" s="241" t="s">
        <v>199</v>
      </c>
      <c r="D716" s="242" t="s">
        <v>891</v>
      </c>
      <c r="E716" s="243" t="s">
        <v>16</v>
      </c>
      <c r="F716" s="243" t="s">
        <v>17</v>
      </c>
      <c r="G716" s="240" t="s">
        <v>175</v>
      </c>
      <c r="H716" s="240" t="s">
        <v>892</v>
      </c>
      <c r="I716" s="244" t="s">
        <v>20</v>
      </c>
      <c r="J716" s="244" t="s">
        <v>20</v>
      </c>
      <c r="K716" s="240" t="s">
        <v>20</v>
      </c>
      <c r="L716" s="2"/>
    </row>
    <row r="717" spans="1:12" ht="21">
      <c r="A717" s="2" t="s">
        <v>878</v>
      </c>
      <c r="B717" s="240" t="s">
        <v>739</v>
      </c>
      <c r="C717" s="241" t="s">
        <v>175</v>
      </c>
      <c r="D717" s="242" t="s">
        <v>893</v>
      </c>
      <c r="E717" s="243" t="s">
        <v>70</v>
      </c>
      <c r="F717" s="243" t="s">
        <v>14</v>
      </c>
      <c r="G717" s="240" t="s">
        <v>182</v>
      </c>
      <c r="H717" s="240" t="s">
        <v>741</v>
      </c>
      <c r="I717" s="244" t="s">
        <v>20</v>
      </c>
      <c r="J717" s="244" t="s">
        <v>20</v>
      </c>
      <c r="K717" s="240" t="s">
        <v>20</v>
      </c>
      <c r="L717" s="2"/>
    </row>
    <row r="718" spans="1:12" ht="21">
      <c r="A718" s="2" t="s">
        <v>878</v>
      </c>
      <c r="B718" s="240" t="s">
        <v>739</v>
      </c>
      <c r="C718" s="241" t="s">
        <v>123</v>
      </c>
      <c r="D718" s="242" t="s">
        <v>894</v>
      </c>
      <c r="E718" s="243" t="s">
        <v>70</v>
      </c>
      <c r="F718" s="243" t="s">
        <v>16</v>
      </c>
      <c r="G718" s="240" t="s">
        <v>205</v>
      </c>
      <c r="H718" s="240" t="s">
        <v>895</v>
      </c>
      <c r="I718" s="244" t="s">
        <v>20</v>
      </c>
      <c r="J718" s="244" t="s">
        <v>20</v>
      </c>
      <c r="K718" s="240" t="s">
        <v>20</v>
      </c>
      <c r="L718" s="2"/>
    </row>
    <row r="719" spans="1:12" ht="21">
      <c r="A719" s="2" t="s">
        <v>878</v>
      </c>
      <c r="B719" s="240" t="s">
        <v>13</v>
      </c>
      <c r="C719" s="241" t="s">
        <v>28</v>
      </c>
      <c r="D719" s="242" t="s">
        <v>896</v>
      </c>
      <c r="E719" s="243" t="s">
        <v>24</v>
      </c>
      <c r="F719" s="243" t="s">
        <v>21</v>
      </c>
      <c r="G719" s="240" t="s">
        <v>253</v>
      </c>
      <c r="H719" s="240" t="s">
        <v>897</v>
      </c>
      <c r="I719" s="244" t="s">
        <v>38</v>
      </c>
      <c r="J719" s="244" t="s">
        <v>39</v>
      </c>
      <c r="K719" s="240" t="s">
        <v>810</v>
      </c>
      <c r="L719" s="2"/>
    </row>
    <row r="720" spans="1:12" ht="21">
      <c r="A720" s="2" t="s">
        <v>878</v>
      </c>
      <c r="B720" s="240" t="s">
        <v>13</v>
      </c>
      <c r="C720" s="241"/>
      <c r="D720" s="242" t="s">
        <v>896</v>
      </c>
      <c r="E720" s="243"/>
      <c r="F720" s="243"/>
      <c r="G720" s="240"/>
      <c r="H720" s="240"/>
      <c r="I720" s="244" t="s">
        <v>38</v>
      </c>
      <c r="J720" s="244" t="s">
        <v>39</v>
      </c>
      <c r="K720" s="240"/>
      <c r="L720" s="2" t="s">
        <v>42</v>
      </c>
    </row>
    <row r="721" spans="1:12" ht="21">
      <c r="A721" s="2" t="s">
        <v>878</v>
      </c>
      <c r="B721" s="240" t="s">
        <v>13</v>
      </c>
      <c r="C721" s="241" t="s">
        <v>28</v>
      </c>
      <c r="D721" s="242" t="s">
        <v>896</v>
      </c>
      <c r="E721" s="243" t="s">
        <v>90</v>
      </c>
      <c r="F721" s="243" t="s">
        <v>21</v>
      </c>
      <c r="G721" s="240" t="s">
        <v>261</v>
      </c>
      <c r="H721" s="240" t="s">
        <v>897</v>
      </c>
      <c r="I721" s="244" t="s">
        <v>38</v>
      </c>
      <c r="J721" s="244" t="s">
        <v>434</v>
      </c>
      <c r="K721" s="240" t="s">
        <v>898</v>
      </c>
      <c r="L721" s="2"/>
    </row>
    <row r="722" spans="1:12" ht="21">
      <c r="A722" s="2" t="s">
        <v>878</v>
      </c>
      <c r="B722" s="240" t="s">
        <v>13</v>
      </c>
      <c r="C722" s="241"/>
      <c r="D722" s="242" t="s">
        <v>896</v>
      </c>
      <c r="E722" s="243"/>
      <c r="F722" s="243"/>
      <c r="G722" s="240"/>
      <c r="H722" s="240"/>
      <c r="I722" s="244" t="s">
        <v>38</v>
      </c>
      <c r="J722" s="244" t="s">
        <v>434</v>
      </c>
      <c r="K722" s="240"/>
      <c r="L722" s="2" t="s">
        <v>42</v>
      </c>
    </row>
    <row r="723" spans="1:12" ht="21">
      <c r="A723" s="2" t="s">
        <v>878</v>
      </c>
      <c r="B723" s="240" t="s">
        <v>13</v>
      </c>
      <c r="C723" s="241" t="s">
        <v>16</v>
      </c>
      <c r="D723" s="242" t="s">
        <v>899</v>
      </c>
      <c r="E723" s="243" t="s">
        <v>18</v>
      </c>
      <c r="F723" s="243" t="s">
        <v>16</v>
      </c>
      <c r="G723" s="240" t="s">
        <v>293</v>
      </c>
      <c r="H723" s="240" t="s">
        <v>900</v>
      </c>
      <c r="I723" s="244" t="s">
        <v>38</v>
      </c>
      <c r="J723" s="244" t="s">
        <v>232</v>
      </c>
      <c r="K723" s="240" t="s">
        <v>295</v>
      </c>
      <c r="L723" s="2"/>
    </row>
    <row r="724" spans="1:12" ht="21">
      <c r="A724" s="2" t="s">
        <v>878</v>
      </c>
      <c r="B724" s="240" t="s">
        <v>13</v>
      </c>
      <c r="C724" s="241" t="s">
        <v>374</v>
      </c>
      <c r="D724" s="242" t="s">
        <v>901</v>
      </c>
      <c r="E724" s="243" t="s">
        <v>193</v>
      </c>
      <c r="F724" s="243" t="s">
        <v>21</v>
      </c>
      <c r="G724" s="240" t="s">
        <v>418</v>
      </c>
      <c r="H724" s="240" t="s">
        <v>902</v>
      </c>
      <c r="I724" s="244" t="s">
        <v>38</v>
      </c>
      <c r="J724" s="244" t="s">
        <v>232</v>
      </c>
      <c r="K724" s="240" t="s">
        <v>570</v>
      </c>
      <c r="L724" s="2"/>
    </row>
    <row r="725" spans="1:12" ht="21">
      <c r="A725" s="2" t="s">
        <v>878</v>
      </c>
      <c r="B725" s="240" t="s">
        <v>13</v>
      </c>
      <c r="C725" s="241" t="s">
        <v>16</v>
      </c>
      <c r="D725" s="242" t="s">
        <v>899</v>
      </c>
      <c r="E725" s="243" t="s">
        <v>18</v>
      </c>
      <c r="F725" s="243" t="s">
        <v>16</v>
      </c>
      <c r="G725" s="240" t="s">
        <v>293</v>
      </c>
      <c r="H725" s="240" t="s">
        <v>900</v>
      </c>
      <c r="I725" s="244" t="s">
        <v>38</v>
      </c>
      <c r="J725" s="244" t="s">
        <v>236</v>
      </c>
      <c r="K725" s="240" t="s">
        <v>297</v>
      </c>
      <c r="L725" s="2"/>
    </row>
    <row r="726" spans="1:12" ht="21">
      <c r="A726" s="2" t="s">
        <v>878</v>
      </c>
      <c r="B726" s="240" t="s">
        <v>13</v>
      </c>
      <c r="C726" s="241" t="s">
        <v>374</v>
      </c>
      <c r="D726" s="242" t="s">
        <v>901</v>
      </c>
      <c r="E726" s="243" t="s">
        <v>193</v>
      </c>
      <c r="F726" s="243" t="s">
        <v>21</v>
      </c>
      <c r="G726" s="240" t="s">
        <v>418</v>
      </c>
      <c r="H726" s="240" t="s">
        <v>902</v>
      </c>
      <c r="I726" s="244" t="s">
        <v>38</v>
      </c>
      <c r="J726" s="244" t="s">
        <v>236</v>
      </c>
      <c r="K726" s="240" t="s">
        <v>571</v>
      </c>
      <c r="L726" s="2"/>
    </row>
    <row r="727" spans="1:12" ht="21">
      <c r="A727" s="2" t="s">
        <v>878</v>
      </c>
      <c r="B727" s="240" t="s">
        <v>13</v>
      </c>
      <c r="C727" s="241" t="s">
        <v>16</v>
      </c>
      <c r="D727" s="242" t="s">
        <v>899</v>
      </c>
      <c r="E727" s="243" t="s">
        <v>35</v>
      </c>
      <c r="F727" s="243" t="s">
        <v>16</v>
      </c>
      <c r="G727" s="240" t="s">
        <v>293</v>
      </c>
      <c r="H727" s="240" t="s">
        <v>903</v>
      </c>
      <c r="I727" s="244" t="s">
        <v>38</v>
      </c>
      <c r="J727" s="244" t="s">
        <v>240</v>
      </c>
      <c r="K727" s="240" t="s">
        <v>295</v>
      </c>
      <c r="L727" s="2"/>
    </row>
    <row r="728" spans="1:12" ht="21">
      <c r="A728" s="2" t="s">
        <v>878</v>
      </c>
      <c r="B728" s="240" t="s">
        <v>13</v>
      </c>
      <c r="C728" s="241" t="s">
        <v>374</v>
      </c>
      <c r="D728" s="242" t="s">
        <v>901</v>
      </c>
      <c r="E728" s="243" t="s">
        <v>18</v>
      </c>
      <c r="F728" s="243" t="s">
        <v>21</v>
      </c>
      <c r="G728" s="240" t="s">
        <v>344</v>
      </c>
      <c r="H728" s="240" t="s">
        <v>902</v>
      </c>
      <c r="I728" s="244" t="s">
        <v>38</v>
      </c>
      <c r="J728" s="244" t="s">
        <v>240</v>
      </c>
      <c r="K728" s="240" t="s">
        <v>595</v>
      </c>
      <c r="L728" s="2"/>
    </row>
    <row r="729" spans="1:12" ht="21">
      <c r="A729" s="2" t="s">
        <v>878</v>
      </c>
      <c r="B729" s="240" t="s">
        <v>13</v>
      </c>
      <c r="C729" s="241" t="s">
        <v>16</v>
      </c>
      <c r="D729" s="242" t="s">
        <v>899</v>
      </c>
      <c r="E729" s="243" t="s">
        <v>35</v>
      </c>
      <c r="F729" s="243" t="s">
        <v>16</v>
      </c>
      <c r="G729" s="240" t="s">
        <v>293</v>
      </c>
      <c r="H729" s="240" t="s">
        <v>903</v>
      </c>
      <c r="I729" s="244" t="s">
        <v>38</v>
      </c>
      <c r="J729" s="244" t="s">
        <v>244</v>
      </c>
      <c r="K729" s="240" t="s">
        <v>297</v>
      </c>
      <c r="L729" s="2"/>
    </row>
    <row r="730" spans="1:12" ht="21">
      <c r="A730" s="2" t="s">
        <v>878</v>
      </c>
      <c r="B730" s="240" t="s">
        <v>13</v>
      </c>
      <c r="C730" s="241" t="s">
        <v>374</v>
      </c>
      <c r="D730" s="242" t="s">
        <v>901</v>
      </c>
      <c r="E730" s="243" t="s">
        <v>18</v>
      </c>
      <c r="F730" s="243" t="s">
        <v>21</v>
      </c>
      <c r="G730" s="240" t="s">
        <v>344</v>
      </c>
      <c r="H730" s="240" t="s">
        <v>902</v>
      </c>
      <c r="I730" s="244" t="s">
        <v>38</v>
      </c>
      <c r="J730" s="244" t="s">
        <v>244</v>
      </c>
      <c r="K730" s="240" t="s">
        <v>596</v>
      </c>
      <c r="L730" s="2"/>
    </row>
    <row r="731" spans="1:12" ht="21">
      <c r="A731" s="2" t="s">
        <v>878</v>
      </c>
      <c r="B731" s="240" t="s">
        <v>13</v>
      </c>
      <c r="C731" s="241" t="s">
        <v>16</v>
      </c>
      <c r="D731" s="242" t="s">
        <v>899</v>
      </c>
      <c r="E731" s="243" t="s">
        <v>68</v>
      </c>
      <c r="F731" s="243" t="s">
        <v>16</v>
      </c>
      <c r="G731" s="240" t="s">
        <v>261</v>
      </c>
      <c r="H731" s="240" t="s">
        <v>817</v>
      </c>
      <c r="I731" s="244" t="s">
        <v>38</v>
      </c>
      <c r="J731" s="244" t="s">
        <v>247</v>
      </c>
      <c r="K731" s="240" t="s">
        <v>264</v>
      </c>
      <c r="L731" s="2"/>
    </row>
    <row r="732" spans="1:12" ht="21">
      <c r="A732" s="2" t="s">
        <v>878</v>
      </c>
      <c r="B732" s="240" t="s">
        <v>13</v>
      </c>
      <c r="C732" s="241" t="s">
        <v>204</v>
      </c>
      <c r="D732" s="242" t="s">
        <v>904</v>
      </c>
      <c r="E732" s="243" t="s">
        <v>418</v>
      </c>
      <c r="F732" s="243" t="s">
        <v>16</v>
      </c>
      <c r="G732" s="240" t="s">
        <v>182</v>
      </c>
      <c r="H732" s="240" t="s">
        <v>600</v>
      </c>
      <c r="I732" s="244" t="s">
        <v>38</v>
      </c>
      <c r="J732" s="244" t="s">
        <v>247</v>
      </c>
      <c r="K732" s="240" t="s">
        <v>557</v>
      </c>
      <c r="L732" s="2"/>
    </row>
    <row r="733" spans="1:12" ht="21">
      <c r="A733" s="2" t="s">
        <v>878</v>
      </c>
      <c r="B733" s="240" t="s">
        <v>13</v>
      </c>
      <c r="C733" s="241" t="s">
        <v>16</v>
      </c>
      <c r="D733" s="242" t="s">
        <v>899</v>
      </c>
      <c r="E733" s="243" t="s">
        <v>68</v>
      </c>
      <c r="F733" s="243" t="s">
        <v>16</v>
      </c>
      <c r="G733" s="240" t="s">
        <v>261</v>
      </c>
      <c r="H733" s="240" t="s">
        <v>817</v>
      </c>
      <c r="I733" s="244" t="s">
        <v>38</v>
      </c>
      <c r="J733" s="244" t="s">
        <v>251</v>
      </c>
      <c r="K733" s="240" t="s">
        <v>269</v>
      </c>
      <c r="L733" s="2"/>
    </row>
    <row r="734" spans="1:12" ht="21">
      <c r="A734" s="2" t="s">
        <v>878</v>
      </c>
      <c r="B734" s="240" t="s">
        <v>13</v>
      </c>
      <c r="C734" s="241" t="s">
        <v>204</v>
      </c>
      <c r="D734" s="242" t="s">
        <v>904</v>
      </c>
      <c r="E734" s="243" t="s">
        <v>418</v>
      </c>
      <c r="F734" s="243" t="s">
        <v>16</v>
      </c>
      <c r="G734" s="240" t="s">
        <v>182</v>
      </c>
      <c r="H734" s="240" t="s">
        <v>600</v>
      </c>
      <c r="I734" s="244" t="s">
        <v>38</v>
      </c>
      <c r="J734" s="244" t="s">
        <v>251</v>
      </c>
      <c r="K734" s="240" t="s">
        <v>559</v>
      </c>
      <c r="L734" s="2"/>
    </row>
    <row r="735" spans="1:12" ht="21">
      <c r="A735" s="2" t="s">
        <v>878</v>
      </c>
      <c r="B735" s="240" t="s">
        <v>13</v>
      </c>
      <c r="C735" s="241" t="s">
        <v>35</v>
      </c>
      <c r="D735" s="242" t="s">
        <v>905</v>
      </c>
      <c r="E735" s="243" t="s">
        <v>16</v>
      </c>
      <c r="F735" s="243" t="s">
        <v>21</v>
      </c>
      <c r="G735" s="240" t="s">
        <v>253</v>
      </c>
      <c r="H735" s="240" t="s">
        <v>187</v>
      </c>
      <c r="I735" s="244" t="s">
        <v>38</v>
      </c>
      <c r="J735" s="244" t="s">
        <v>255</v>
      </c>
      <c r="K735" s="240" t="s">
        <v>256</v>
      </c>
      <c r="L735" s="2"/>
    </row>
    <row r="736" spans="1:12" ht="21">
      <c r="A736" s="2" t="s">
        <v>878</v>
      </c>
      <c r="B736" s="240" t="s">
        <v>13</v>
      </c>
      <c r="C736" s="241" t="s">
        <v>219</v>
      </c>
      <c r="D736" s="242" t="s">
        <v>906</v>
      </c>
      <c r="E736" s="243" t="s">
        <v>154</v>
      </c>
      <c r="F736" s="243" t="s">
        <v>16</v>
      </c>
      <c r="G736" s="240" t="s">
        <v>191</v>
      </c>
      <c r="H736" s="240" t="s">
        <v>600</v>
      </c>
      <c r="I736" s="244" t="s">
        <v>38</v>
      </c>
      <c r="J736" s="244" t="s">
        <v>255</v>
      </c>
      <c r="K736" s="240" t="s">
        <v>324</v>
      </c>
      <c r="L736" s="2"/>
    </row>
    <row r="737" spans="1:12" ht="21">
      <c r="A737" s="2" t="s">
        <v>878</v>
      </c>
      <c r="B737" s="240" t="s">
        <v>13</v>
      </c>
      <c r="C737" s="241" t="s">
        <v>35</v>
      </c>
      <c r="D737" s="242" t="s">
        <v>905</v>
      </c>
      <c r="E737" s="243" t="s">
        <v>16</v>
      </c>
      <c r="F737" s="243" t="s">
        <v>21</v>
      </c>
      <c r="G737" s="240" t="s">
        <v>253</v>
      </c>
      <c r="H737" s="240" t="s">
        <v>187</v>
      </c>
      <c r="I737" s="244" t="s">
        <v>38</v>
      </c>
      <c r="J737" s="244" t="s">
        <v>257</v>
      </c>
      <c r="K737" s="240" t="s">
        <v>258</v>
      </c>
      <c r="L737" s="2"/>
    </row>
    <row r="738" spans="1:12" ht="21">
      <c r="A738" s="2" t="s">
        <v>878</v>
      </c>
      <c r="B738" s="240" t="s">
        <v>13</v>
      </c>
      <c r="C738" s="241" t="s">
        <v>219</v>
      </c>
      <c r="D738" s="242" t="s">
        <v>906</v>
      </c>
      <c r="E738" s="243" t="s">
        <v>154</v>
      </c>
      <c r="F738" s="243" t="s">
        <v>16</v>
      </c>
      <c r="G738" s="240" t="s">
        <v>191</v>
      </c>
      <c r="H738" s="240" t="s">
        <v>600</v>
      </c>
      <c r="I738" s="244" t="s">
        <v>38</v>
      </c>
      <c r="J738" s="244" t="s">
        <v>257</v>
      </c>
      <c r="K738" s="240" t="s">
        <v>326</v>
      </c>
      <c r="L738" s="2"/>
    </row>
    <row r="739" spans="1:12" ht="21">
      <c r="A739" s="2" t="s">
        <v>878</v>
      </c>
      <c r="B739" s="240" t="s">
        <v>13</v>
      </c>
      <c r="C739" s="241" t="s">
        <v>35</v>
      </c>
      <c r="D739" s="242" t="s">
        <v>905</v>
      </c>
      <c r="E739" s="243" t="s">
        <v>21</v>
      </c>
      <c r="F739" s="243" t="s">
        <v>21</v>
      </c>
      <c r="G739" s="240" t="s">
        <v>303</v>
      </c>
      <c r="H739" s="240" t="s">
        <v>738</v>
      </c>
      <c r="I739" s="244" t="s">
        <v>38</v>
      </c>
      <c r="J739" s="244" t="s">
        <v>259</v>
      </c>
      <c r="K739" s="240" t="s">
        <v>305</v>
      </c>
      <c r="L739" s="2"/>
    </row>
    <row r="740" spans="1:12" ht="21">
      <c r="A740" s="2" t="s">
        <v>878</v>
      </c>
      <c r="B740" s="240" t="s">
        <v>13</v>
      </c>
      <c r="C740" s="241" t="s">
        <v>219</v>
      </c>
      <c r="D740" s="242" t="s">
        <v>906</v>
      </c>
      <c r="E740" s="243" t="s">
        <v>287</v>
      </c>
      <c r="F740" s="243" t="s">
        <v>16</v>
      </c>
      <c r="G740" s="240" t="s">
        <v>418</v>
      </c>
      <c r="H740" s="240" t="s">
        <v>600</v>
      </c>
      <c r="I740" s="244" t="s">
        <v>38</v>
      </c>
      <c r="J740" s="244" t="s">
        <v>259</v>
      </c>
      <c r="K740" s="240" t="s">
        <v>570</v>
      </c>
      <c r="L740" s="2"/>
    </row>
    <row r="741" spans="1:12" ht="21">
      <c r="A741" s="2" t="s">
        <v>878</v>
      </c>
      <c r="B741" s="240" t="s">
        <v>13</v>
      </c>
      <c r="C741" s="241" t="s">
        <v>35</v>
      </c>
      <c r="D741" s="242" t="s">
        <v>905</v>
      </c>
      <c r="E741" s="243" t="s">
        <v>21</v>
      </c>
      <c r="F741" s="243" t="s">
        <v>21</v>
      </c>
      <c r="G741" s="240" t="s">
        <v>303</v>
      </c>
      <c r="H741" s="240" t="s">
        <v>738</v>
      </c>
      <c r="I741" s="244" t="s">
        <v>38</v>
      </c>
      <c r="J741" s="244" t="s">
        <v>260</v>
      </c>
      <c r="K741" s="240" t="s">
        <v>308</v>
      </c>
      <c r="L741" s="2"/>
    </row>
    <row r="742" spans="1:12" ht="21">
      <c r="A742" s="2" t="s">
        <v>878</v>
      </c>
      <c r="B742" s="240" t="s">
        <v>13</v>
      </c>
      <c r="C742" s="241" t="s">
        <v>219</v>
      </c>
      <c r="D742" s="242" t="s">
        <v>906</v>
      </c>
      <c r="E742" s="243" t="s">
        <v>287</v>
      </c>
      <c r="F742" s="243" t="s">
        <v>16</v>
      </c>
      <c r="G742" s="240" t="s">
        <v>418</v>
      </c>
      <c r="H742" s="240" t="s">
        <v>600</v>
      </c>
      <c r="I742" s="244" t="s">
        <v>38</v>
      </c>
      <c r="J742" s="244" t="s">
        <v>260</v>
      </c>
      <c r="K742" s="240" t="s">
        <v>571</v>
      </c>
      <c r="L742" s="2"/>
    </row>
    <row r="743" spans="1:12" ht="21">
      <c r="A743" s="2" t="s">
        <v>878</v>
      </c>
      <c r="B743" s="240" t="s">
        <v>13</v>
      </c>
      <c r="C743" s="241" t="s">
        <v>35</v>
      </c>
      <c r="D743" s="242" t="s">
        <v>905</v>
      </c>
      <c r="E743" s="243" t="s">
        <v>17</v>
      </c>
      <c r="F743" s="243" t="s">
        <v>21</v>
      </c>
      <c r="G743" s="240" t="s">
        <v>344</v>
      </c>
      <c r="H743" s="240" t="s">
        <v>907</v>
      </c>
      <c r="I743" s="244" t="s">
        <v>38</v>
      </c>
      <c r="J743" s="244" t="s">
        <v>263</v>
      </c>
      <c r="K743" s="240" t="s">
        <v>595</v>
      </c>
      <c r="L743" s="2"/>
    </row>
    <row r="744" spans="1:12" ht="21">
      <c r="A744" s="2" t="s">
        <v>878</v>
      </c>
      <c r="B744" s="240" t="s">
        <v>13</v>
      </c>
      <c r="C744" s="241" t="s">
        <v>287</v>
      </c>
      <c r="D744" s="242" t="s">
        <v>908</v>
      </c>
      <c r="E744" s="243" t="s">
        <v>16</v>
      </c>
      <c r="F744" s="243" t="s">
        <v>21</v>
      </c>
      <c r="G744" s="240" t="s">
        <v>498</v>
      </c>
      <c r="H744" s="240" t="s">
        <v>909</v>
      </c>
      <c r="I744" s="244" t="s">
        <v>38</v>
      </c>
      <c r="J744" s="244" t="s">
        <v>263</v>
      </c>
      <c r="K744" s="240" t="s">
        <v>910</v>
      </c>
      <c r="L744" s="2"/>
    </row>
    <row r="745" spans="1:12" ht="21">
      <c r="A745" s="2" t="s">
        <v>878</v>
      </c>
      <c r="B745" s="240" t="s">
        <v>13</v>
      </c>
      <c r="C745" s="241" t="s">
        <v>35</v>
      </c>
      <c r="D745" s="242" t="s">
        <v>905</v>
      </c>
      <c r="E745" s="243" t="s">
        <v>17</v>
      </c>
      <c r="F745" s="243" t="s">
        <v>21</v>
      </c>
      <c r="G745" s="240" t="s">
        <v>344</v>
      </c>
      <c r="H745" s="240" t="s">
        <v>907</v>
      </c>
      <c r="I745" s="244" t="s">
        <v>38</v>
      </c>
      <c r="J745" s="244" t="s">
        <v>268</v>
      </c>
      <c r="K745" s="240" t="s">
        <v>596</v>
      </c>
      <c r="L745" s="2"/>
    </row>
    <row r="746" spans="1:12" ht="21">
      <c r="A746" s="2" t="s">
        <v>878</v>
      </c>
      <c r="B746" s="240" t="s">
        <v>13</v>
      </c>
      <c r="C746" s="241" t="s">
        <v>287</v>
      </c>
      <c r="D746" s="242" t="s">
        <v>908</v>
      </c>
      <c r="E746" s="243" t="s">
        <v>16</v>
      </c>
      <c r="F746" s="243" t="s">
        <v>21</v>
      </c>
      <c r="G746" s="240" t="s">
        <v>498</v>
      </c>
      <c r="H746" s="240" t="s">
        <v>909</v>
      </c>
      <c r="I746" s="244" t="s">
        <v>38</v>
      </c>
      <c r="J746" s="244" t="s">
        <v>268</v>
      </c>
      <c r="K746" s="240" t="s">
        <v>910</v>
      </c>
      <c r="L746" s="2"/>
    </row>
    <row r="747" spans="1:12" ht="21">
      <c r="A747" s="2" t="s">
        <v>878</v>
      </c>
      <c r="B747" s="240" t="s">
        <v>13</v>
      </c>
      <c r="C747" s="241" t="s">
        <v>68</v>
      </c>
      <c r="D747" s="242" t="s">
        <v>911</v>
      </c>
      <c r="E747" s="243" t="s">
        <v>16</v>
      </c>
      <c r="F747" s="243" t="s">
        <v>21</v>
      </c>
      <c r="G747" s="240" t="s">
        <v>293</v>
      </c>
      <c r="H747" s="240" t="s">
        <v>912</v>
      </c>
      <c r="I747" s="244" t="s">
        <v>38</v>
      </c>
      <c r="J747" s="244" t="s">
        <v>271</v>
      </c>
      <c r="K747" s="240" t="s">
        <v>295</v>
      </c>
      <c r="L747" s="2"/>
    </row>
    <row r="748" spans="1:12" ht="21">
      <c r="A748" s="2" t="s">
        <v>878</v>
      </c>
      <c r="B748" s="240" t="s">
        <v>13</v>
      </c>
      <c r="C748" s="241" t="s">
        <v>287</v>
      </c>
      <c r="D748" s="242" t="s">
        <v>908</v>
      </c>
      <c r="E748" s="243" t="s">
        <v>16</v>
      </c>
      <c r="F748" s="243" t="s">
        <v>21</v>
      </c>
      <c r="G748" s="240" t="s">
        <v>498</v>
      </c>
      <c r="H748" s="240" t="s">
        <v>909</v>
      </c>
      <c r="I748" s="244" t="s">
        <v>38</v>
      </c>
      <c r="J748" s="244" t="s">
        <v>271</v>
      </c>
      <c r="K748" s="240" t="s">
        <v>913</v>
      </c>
      <c r="L748" s="2"/>
    </row>
    <row r="749" spans="1:12" ht="21">
      <c r="A749" s="2" t="s">
        <v>878</v>
      </c>
      <c r="B749" s="240" t="s">
        <v>859</v>
      </c>
      <c r="C749" s="241" t="s">
        <v>24</v>
      </c>
      <c r="D749" s="242" t="s">
        <v>914</v>
      </c>
      <c r="E749" s="243" t="s">
        <v>915</v>
      </c>
      <c r="F749" s="243" t="s">
        <v>164</v>
      </c>
      <c r="G749" s="240" t="s">
        <v>17</v>
      </c>
      <c r="H749" s="240" t="s">
        <v>20</v>
      </c>
      <c r="I749" s="244" t="s">
        <v>38</v>
      </c>
      <c r="J749" s="244" t="s">
        <v>274</v>
      </c>
      <c r="K749" s="240" t="s">
        <v>916</v>
      </c>
      <c r="L749" s="2"/>
    </row>
    <row r="750" spans="1:12" ht="21">
      <c r="A750" s="2" t="s">
        <v>878</v>
      </c>
      <c r="B750" s="240" t="s">
        <v>13</v>
      </c>
      <c r="C750" s="241" t="s">
        <v>68</v>
      </c>
      <c r="D750" s="242" t="s">
        <v>911</v>
      </c>
      <c r="E750" s="243" t="s">
        <v>16</v>
      </c>
      <c r="F750" s="243" t="s">
        <v>21</v>
      </c>
      <c r="G750" s="240" t="s">
        <v>293</v>
      </c>
      <c r="H750" s="240" t="s">
        <v>912</v>
      </c>
      <c r="I750" s="244" t="s">
        <v>38</v>
      </c>
      <c r="J750" s="244" t="s">
        <v>274</v>
      </c>
      <c r="K750" s="240" t="s">
        <v>297</v>
      </c>
      <c r="L750" s="2"/>
    </row>
    <row r="751" spans="1:12" ht="21">
      <c r="A751" s="2" t="s">
        <v>878</v>
      </c>
      <c r="B751" s="240" t="s">
        <v>13</v>
      </c>
      <c r="C751" s="241" t="s">
        <v>68</v>
      </c>
      <c r="D751" s="242" t="s">
        <v>911</v>
      </c>
      <c r="E751" s="243" t="s">
        <v>21</v>
      </c>
      <c r="F751" s="243" t="s">
        <v>21</v>
      </c>
      <c r="G751" s="240" t="s">
        <v>191</v>
      </c>
      <c r="H751" s="240" t="s">
        <v>903</v>
      </c>
      <c r="I751" s="244" t="s">
        <v>38</v>
      </c>
      <c r="J751" s="244" t="s">
        <v>277</v>
      </c>
      <c r="K751" s="240" t="s">
        <v>324</v>
      </c>
      <c r="L751" s="2"/>
    </row>
    <row r="752" spans="1:12" ht="21">
      <c r="A752" s="2" t="s">
        <v>878</v>
      </c>
      <c r="B752" s="240" t="s">
        <v>13</v>
      </c>
      <c r="C752" s="241" t="s">
        <v>287</v>
      </c>
      <c r="D752" s="242" t="s">
        <v>908</v>
      </c>
      <c r="E752" s="243" t="s">
        <v>21</v>
      </c>
      <c r="F752" s="243" t="s">
        <v>21</v>
      </c>
      <c r="G752" s="240" t="s">
        <v>418</v>
      </c>
      <c r="H752" s="240" t="s">
        <v>909</v>
      </c>
      <c r="I752" s="244" t="s">
        <v>38</v>
      </c>
      <c r="J752" s="244" t="s">
        <v>277</v>
      </c>
      <c r="K752" s="240" t="s">
        <v>570</v>
      </c>
      <c r="L752" s="2"/>
    </row>
    <row r="753" spans="1:12" ht="21">
      <c r="A753" s="2" t="s">
        <v>878</v>
      </c>
      <c r="B753" s="240" t="s">
        <v>13</v>
      </c>
      <c r="C753" s="241" t="s">
        <v>68</v>
      </c>
      <c r="D753" s="242" t="s">
        <v>911</v>
      </c>
      <c r="E753" s="243" t="s">
        <v>21</v>
      </c>
      <c r="F753" s="243" t="s">
        <v>21</v>
      </c>
      <c r="G753" s="240" t="s">
        <v>191</v>
      </c>
      <c r="H753" s="240" t="s">
        <v>903</v>
      </c>
      <c r="I753" s="244" t="s">
        <v>38</v>
      </c>
      <c r="J753" s="244" t="s">
        <v>52</v>
      </c>
      <c r="K753" s="240" t="s">
        <v>326</v>
      </c>
      <c r="L753" s="2"/>
    </row>
    <row r="754" spans="1:12" ht="21">
      <c r="A754" s="2" t="s">
        <v>878</v>
      </c>
      <c r="B754" s="240" t="s">
        <v>13</v>
      </c>
      <c r="C754" s="241" t="s">
        <v>287</v>
      </c>
      <c r="D754" s="242" t="s">
        <v>908</v>
      </c>
      <c r="E754" s="243" t="s">
        <v>21</v>
      </c>
      <c r="F754" s="243" t="s">
        <v>21</v>
      </c>
      <c r="G754" s="240" t="s">
        <v>418</v>
      </c>
      <c r="H754" s="240" t="s">
        <v>909</v>
      </c>
      <c r="I754" s="244" t="s">
        <v>38</v>
      </c>
      <c r="J754" s="244" t="s">
        <v>52</v>
      </c>
      <c r="K754" s="240" t="s">
        <v>571</v>
      </c>
      <c r="L754" s="2"/>
    </row>
    <row r="755" spans="1:12" ht="21">
      <c r="A755" s="2" t="s">
        <v>878</v>
      </c>
      <c r="B755" s="240" t="s">
        <v>13</v>
      </c>
      <c r="C755" s="241" t="s">
        <v>287</v>
      </c>
      <c r="D755" s="242" t="s">
        <v>908</v>
      </c>
      <c r="E755" s="243" t="s">
        <v>279</v>
      </c>
      <c r="F755" s="243" t="s">
        <v>21</v>
      </c>
      <c r="G755" s="240" t="s">
        <v>185</v>
      </c>
      <c r="H755" s="240" t="s">
        <v>333</v>
      </c>
      <c r="I755" s="244" t="s">
        <v>38</v>
      </c>
      <c r="J755" s="244" t="s">
        <v>55</v>
      </c>
      <c r="K755" s="240" t="s">
        <v>289</v>
      </c>
      <c r="L755" s="2"/>
    </row>
    <row r="756" spans="1:12" ht="21">
      <c r="A756" s="2" t="s">
        <v>878</v>
      </c>
      <c r="B756" s="240" t="s">
        <v>13</v>
      </c>
      <c r="C756" s="241"/>
      <c r="D756" s="242" t="s">
        <v>908</v>
      </c>
      <c r="E756" s="243"/>
      <c r="F756" s="243"/>
      <c r="G756" s="240"/>
      <c r="H756" s="240"/>
      <c r="I756" s="244" t="s">
        <v>38</v>
      </c>
      <c r="J756" s="244" t="s">
        <v>55</v>
      </c>
      <c r="K756" s="240"/>
      <c r="L756" s="2" t="s">
        <v>42</v>
      </c>
    </row>
    <row r="757" spans="1:12" ht="21">
      <c r="A757" s="2" t="s">
        <v>878</v>
      </c>
      <c r="B757" s="240" t="s">
        <v>13</v>
      </c>
      <c r="C757" s="241" t="s">
        <v>17</v>
      </c>
      <c r="D757" s="242" t="s">
        <v>917</v>
      </c>
      <c r="E757" s="243" t="s">
        <v>14</v>
      </c>
      <c r="F757" s="243" t="s">
        <v>16</v>
      </c>
      <c r="G757" s="240" t="s">
        <v>138</v>
      </c>
      <c r="H757" s="240" t="s">
        <v>918</v>
      </c>
      <c r="I757" s="244" t="s">
        <v>65</v>
      </c>
      <c r="J757" s="244" t="s">
        <v>66</v>
      </c>
      <c r="K757" s="240" t="s">
        <v>162</v>
      </c>
      <c r="L757" s="2"/>
    </row>
    <row r="758" spans="1:12" ht="21">
      <c r="A758" s="2" t="s">
        <v>878</v>
      </c>
      <c r="B758" s="240" t="s">
        <v>13</v>
      </c>
      <c r="C758" s="241" t="s">
        <v>138</v>
      </c>
      <c r="D758" s="242" t="s">
        <v>919</v>
      </c>
      <c r="E758" s="243" t="s">
        <v>16</v>
      </c>
      <c r="F758" s="243" t="s">
        <v>21</v>
      </c>
      <c r="G758" s="240" t="s">
        <v>18</v>
      </c>
      <c r="H758" s="240" t="s">
        <v>184</v>
      </c>
      <c r="I758" s="244" t="s">
        <v>65</v>
      </c>
      <c r="J758" s="244" t="s">
        <v>66</v>
      </c>
      <c r="K758" s="240" t="s">
        <v>109</v>
      </c>
      <c r="L758" s="2"/>
    </row>
    <row r="759" spans="1:12" ht="21">
      <c r="A759" s="2" t="s">
        <v>878</v>
      </c>
      <c r="B759" s="240" t="s">
        <v>13</v>
      </c>
      <c r="C759" s="241" t="s">
        <v>14</v>
      </c>
      <c r="D759" s="242" t="s">
        <v>920</v>
      </c>
      <c r="E759" s="243" t="s">
        <v>16</v>
      </c>
      <c r="F759" s="243" t="s">
        <v>16</v>
      </c>
      <c r="G759" s="240" t="s">
        <v>200</v>
      </c>
      <c r="H759" s="240" t="s">
        <v>921</v>
      </c>
      <c r="I759" s="244" t="s">
        <v>65</v>
      </c>
      <c r="J759" s="244" t="s">
        <v>76</v>
      </c>
      <c r="K759" s="240" t="s">
        <v>674</v>
      </c>
      <c r="L759" s="2"/>
    </row>
    <row r="760" spans="1:12" ht="21">
      <c r="A760" s="2" t="s">
        <v>878</v>
      </c>
      <c r="B760" s="240" t="s">
        <v>13</v>
      </c>
      <c r="C760" s="241" t="s">
        <v>239</v>
      </c>
      <c r="D760" s="242" t="s">
        <v>922</v>
      </c>
      <c r="E760" s="243" t="s">
        <v>16</v>
      </c>
      <c r="F760" s="243" t="s">
        <v>21</v>
      </c>
      <c r="G760" s="240" t="s">
        <v>299</v>
      </c>
      <c r="H760" s="240" t="s">
        <v>923</v>
      </c>
      <c r="I760" s="244" t="s">
        <v>65</v>
      </c>
      <c r="J760" s="244" t="s">
        <v>76</v>
      </c>
      <c r="K760" s="240" t="s">
        <v>924</v>
      </c>
      <c r="L760" s="2"/>
    </row>
    <row r="761" spans="1:12" ht="21">
      <c r="A761" s="2" t="s">
        <v>878</v>
      </c>
      <c r="B761" s="240" t="s">
        <v>13</v>
      </c>
      <c r="C761" s="241" t="s">
        <v>193</v>
      </c>
      <c r="D761" s="242" t="s">
        <v>925</v>
      </c>
      <c r="E761" s="243" t="s">
        <v>210</v>
      </c>
      <c r="F761" s="243" t="s">
        <v>21</v>
      </c>
      <c r="G761" s="240" t="s">
        <v>175</v>
      </c>
      <c r="H761" s="240" t="s">
        <v>555</v>
      </c>
      <c r="I761" s="244" t="s">
        <v>65</v>
      </c>
      <c r="J761" s="244" t="s">
        <v>87</v>
      </c>
      <c r="K761" s="240" t="s">
        <v>177</v>
      </c>
      <c r="L761" s="2"/>
    </row>
    <row r="762" spans="1:12" ht="21">
      <c r="A762" s="2" t="s">
        <v>878</v>
      </c>
      <c r="B762" s="240" t="s">
        <v>13</v>
      </c>
      <c r="C762" s="241" t="s">
        <v>239</v>
      </c>
      <c r="D762" s="242" t="s">
        <v>922</v>
      </c>
      <c r="E762" s="243" t="s">
        <v>16</v>
      </c>
      <c r="F762" s="243" t="s">
        <v>21</v>
      </c>
      <c r="G762" s="240" t="s">
        <v>299</v>
      </c>
      <c r="H762" s="240" t="s">
        <v>923</v>
      </c>
      <c r="I762" s="244" t="s">
        <v>65</v>
      </c>
      <c r="J762" s="244" t="s">
        <v>87</v>
      </c>
      <c r="K762" s="240" t="s">
        <v>926</v>
      </c>
      <c r="L762" s="2"/>
    </row>
    <row r="763" spans="1:12" ht="21">
      <c r="A763" s="2" t="s">
        <v>878</v>
      </c>
      <c r="B763" s="240" t="s">
        <v>13</v>
      </c>
      <c r="C763" s="241" t="s">
        <v>14</v>
      </c>
      <c r="D763" s="242" t="s">
        <v>920</v>
      </c>
      <c r="E763" s="243" t="s">
        <v>21</v>
      </c>
      <c r="F763" s="243" t="s">
        <v>16</v>
      </c>
      <c r="G763" s="240" t="s">
        <v>175</v>
      </c>
      <c r="H763" s="240" t="s">
        <v>921</v>
      </c>
      <c r="I763" s="244" t="s">
        <v>65</v>
      </c>
      <c r="J763" s="244" t="s">
        <v>92</v>
      </c>
      <c r="K763" s="240" t="s">
        <v>177</v>
      </c>
      <c r="L763" s="2"/>
    </row>
    <row r="764" spans="1:12" ht="21">
      <c r="A764" s="2" t="s">
        <v>878</v>
      </c>
      <c r="B764" s="240" t="s">
        <v>13</v>
      </c>
      <c r="C764" s="241" t="s">
        <v>138</v>
      </c>
      <c r="D764" s="242" t="s">
        <v>919</v>
      </c>
      <c r="E764" s="243" t="s">
        <v>21</v>
      </c>
      <c r="F764" s="243" t="s">
        <v>21</v>
      </c>
      <c r="G764" s="240" t="s">
        <v>199</v>
      </c>
      <c r="H764" s="240" t="s">
        <v>927</v>
      </c>
      <c r="I764" s="244" t="s">
        <v>65</v>
      </c>
      <c r="J764" s="244" t="s">
        <v>92</v>
      </c>
      <c r="K764" s="240" t="s">
        <v>339</v>
      </c>
      <c r="L764" s="2"/>
    </row>
    <row r="765" spans="1:12" ht="21">
      <c r="A765" s="2" t="s">
        <v>878</v>
      </c>
      <c r="B765" s="240" t="s">
        <v>13</v>
      </c>
      <c r="C765" s="241" t="s">
        <v>14</v>
      </c>
      <c r="D765" s="242" t="s">
        <v>920</v>
      </c>
      <c r="E765" s="243" t="s">
        <v>17</v>
      </c>
      <c r="F765" s="243" t="s">
        <v>16</v>
      </c>
      <c r="G765" s="240" t="s">
        <v>355</v>
      </c>
      <c r="H765" s="240" t="s">
        <v>928</v>
      </c>
      <c r="I765" s="244" t="s">
        <v>65</v>
      </c>
      <c r="J765" s="244" t="s">
        <v>346</v>
      </c>
      <c r="K765" s="240" t="s">
        <v>687</v>
      </c>
      <c r="L765" s="2"/>
    </row>
    <row r="766" spans="1:12" ht="21">
      <c r="A766" s="2" t="s">
        <v>878</v>
      </c>
      <c r="B766" s="240" t="s">
        <v>13</v>
      </c>
      <c r="C766" s="241" t="s">
        <v>138</v>
      </c>
      <c r="D766" s="242" t="s">
        <v>919</v>
      </c>
      <c r="E766" s="243" t="s">
        <v>17</v>
      </c>
      <c r="F766" s="243" t="s">
        <v>21</v>
      </c>
      <c r="G766" s="240" t="s">
        <v>199</v>
      </c>
      <c r="H766" s="240" t="s">
        <v>927</v>
      </c>
      <c r="I766" s="244" t="s">
        <v>65</v>
      </c>
      <c r="J766" s="244" t="s">
        <v>346</v>
      </c>
      <c r="K766" s="240" t="s">
        <v>339</v>
      </c>
      <c r="L766" s="2"/>
    </row>
    <row r="767" spans="1:12" ht="21">
      <c r="A767" s="2" t="s">
        <v>878</v>
      </c>
      <c r="B767" s="240" t="s">
        <v>13</v>
      </c>
      <c r="C767" s="241" t="s">
        <v>14</v>
      </c>
      <c r="D767" s="242" t="s">
        <v>920</v>
      </c>
      <c r="E767" s="243" t="s">
        <v>14</v>
      </c>
      <c r="F767" s="243" t="s">
        <v>16</v>
      </c>
      <c r="G767" s="240" t="s">
        <v>47</v>
      </c>
      <c r="H767" s="240" t="s">
        <v>918</v>
      </c>
      <c r="I767" s="244" t="s">
        <v>65</v>
      </c>
      <c r="J767" s="244" t="s">
        <v>349</v>
      </c>
      <c r="K767" s="240" t="s">
        <v>97</v>
      </c>
      <c r="L767" s="2"/>
    </row>
    <row r="768" spans="1:12" ht="21">
      <c r="A768" s="2" t="s">
        <v>878</v>
      </c>
      <c r="B768" s="240" t="s">
        <v>13</v>
      </c>
      <c r="C768" s="241" t="s">
        <v>279</v>
      </c>
      <c r="D768" s="242" t="s">
        <v>929</v>
      </c>
      <c r="E768" s="243" t="s">
        <v>16</v>
      </c>
      <c r="F768" s="243" t="s">
        <v>21</v>
      </c>
      <c r="G768" s="240" t="s">
        <v>37</v>
      </c>
      <c r="H768" s="240" t="s">
        <v>768</v>
      </c>
      <c r="I768" s="244" t="s">
        <v>65</v>
      </c>
      <c r="J768" s="244" t="s">
        <v>349</v>
      </c>
      <c r="K768" s="240" t="s">
        <v>387</v>
      </c>
      <c r="L768" s="2"/>
    </row>
    <row r="769" spans="1:12" ht="21">
      <c r="A769" s="2" t="s">
        <v>878</v>
      </c>
      <c r="B769" s="240" t="s">
        <v>13</v>
      </c>
      <c r="C769" s="241" t="s">
        <v>21</v>
      </c>
      <c r="D769" s="242" t="s">
        <v>930</v>
      </c>
      <c r="E769" s="243" t="s">
        <v>80</v>
      </c>
      <c r="F769" s="243" t="s">
        <v>16</v>
      </c>
      <c r="G769" s="240" t="s">
        <v>90</v>
      </c>
      <c r="H769" s="240" t="s">
        <v>931</v>
      </c>
      <c r="I769" s="244" t="s">
        <v>65</v>
      </c>
      <c r="J769" s="244" t="s">
        <v>354</v>
      </c>
      <c r="K769" s="240" t="s">
        <v>91</v>
      </c>
      <c r="L769" s="2"/>
    </row>
    <row r="770" spans="1:12" ht="21">
      <c r="A770" s="2" t="s">
        <v>878</v>
      </c>
      <c r="B770" s="240" t="s">
        <v>13</v>
      </c>
      <c r="C770" s="241" t="s">
        <v>200</v>
      </c>
      <c r="D770" s="242" t="s">
        <v>888</v>
      </c>
      <c r="E770" s="243" t="s">
        <v>16</v>
      </c>
      <c r="F770" s="243" t="s">
        <v>21</v>
      </c>
      <c r="G770" s="240" t="s">
        <v>355</v>
      </c>
      <c r="H770" s="240" t="s">
        <v>932</v>
      </c>
      <c r="I770" s="244" t="s">
        <v>65</v>
      </c>
      <c r="J770" s="244" t="s">
        <v>354</v>
      </c>
      <c r="K770" s="240" t="s">
        <v>933</v>
      </c>
      <c r="L770" s="2"/>
    </row>
    <row r="771" spans="1:12" ht="21">
      <c r="A771" s="2" t="s">
        <v>878</v>
      </c>
      <c r="B771" s="240" t="s">
        <v>13</v>
      </c>
      <c r="C771" s="241" t="s">
        <v>111</v>
      </c>
      <c r="D771" s="242" t="s">
        <v>886</v>
      </c>
      <c r="E771" s="243" t="s">
        <v>369</v>
      </c>
      <c r="F771" s="243" t="s">
        <v>17</v>
      </c>
      <c r="G771" s="240" t="s">
        <v>374</v>
      </c>
      <c r="H771" s="240" t="s">
        <v>887</v>
      </c>
      <c r="I771" s="244" t="s">
        <v>65</v>
      </c>
      <c r="J771" s="244" t="s">
        <v>358</v>
      </c>
      <c r="K771" s="240" t="s">
        <v>831</v>
      </c>
      <c r="L771" s="2"/>
    </row>
    <row r="772" spans="1:12" ht="21">
      <c r="A772" s="2" t="s">
        <v>878</v>
      </c>
      <c r="B772" s="240" t="s">
        <v>13</v>
      </c>
      <c r="C772" s="241" t="s">
        <v>200</v>
      </c>
      <c r="D772" s="242" t="s">
        <v>888</v>
      </c>
      <c r="E772" s="243" t="s">
        <v>16</v>
      </c>
      <c r="F772" s="243" t="s">
        <v>21</v>
      </c>
      <c r="G772" s="240" t="s">
        <v>355</v>
      </c>
      <c r="H772" s="240" t="s">
        <v>932</v>
      </c>
      <c r="I772" s="244" t="s">
        <v>65</v>
      </c>
      <c r="J772" s="244" t="s">
        <v>358</v>
      </c>
      <c r="K772" s="240" t="s">
        <v>934</v>
      </c>
      <c r="L772" s="2"/>
    </row>
    <row r="773" spans="1:12" ht="21">
      <c r="A773" s="2" t="s">
        <v>878</v>
      </c>
      <c r="B773" s="240" t="s">
        <v>13</v>
      </c>
      <c r="C773" s="241" t="s">
        <v>151</v>
      </c>
      <c r="D773" s="242" t="s">
        <v>935</v>
      </c>
      <c r="E773" s="243" t="s">
        <v>16</v>
      </c>
      <c r="F773" s="243" t="s">
        <v>17</v>
      </c>
      <c r="G773" s="240" t="s">
        <v>185</v>
      </c>
      <c r="H773" s="240" t="s">
        <v>936</v>
      </c>
      <c r="I773" s="244" t="s">
        <v>65</v>
      </c>
      <c r="J773" s="244" t="s">
        <v>362</v>
      </c>
      <c r="K773" s="240" t="s">
        <v>289</v>
      </c>
      <c r="L773" s="2"/>
    </row>
    <row r="774" spans="1:12" ht="21">
      <c r="A774" s="2" t="s">
        <v>878</v>
      </c>
      <c r="B774" s="240" t="s">
        <v>13</v>
      </c>
      <c r="C774" s="241" t="s">
        <v>355</v>
      </c>
      <c r="D774" s="242" t="s">
        <v>937</v>
      </c>
      <c r="E774" s="243" t="s">
        <v>193</v>
      </c>
      <c r="F774" s="243" t="s">
        <v>21</v>
      </c>
      <c r="G774" s="240" t="s">
        <v>355</v>
      </c>
      <c r="H774" s="240" t="s">
        <v>938</v>
      </c>
      <c r="I774" s="244" t="s">
        <v>65</v>
      </c>
      <c r="J774" s="244" t="s">
        <v>362</v>
      </c>
      <c r="K774" s="240" t="s">
        <v>939</v>
      </c>
      <c r="L774" s="2"/>
    </row>
    <row r="775" spans="1:12" ht="21">
      <c r="A775" s="2" t="s">
        <v>878</v>
      </c>
      <c r="B775" s="240" t="s">
        <v>13</v>
      </c>
      <c r="C775" s="241" t="s">
        <v>355</v>
      </c>
      <c r="D775" s="242" t="s">
        <v>937</v>
      </c>
      <c r="E775" s="243" t="s">
        <v>193</v>
      </c>
      <c r="F775" s="243" t="s">
        <v>21</v>
      </c>
      <c r="G775" s="240" t="s">
        <v>355</v>
      </c>
      <c r="H775" s="240" t="s">
        <v>938</v>
      </c>
      <c r="I775" s="244" t="s">
        <v>65</v>
      </c>
      <c r="J775" s="244" t="s">
        <v>367</v>
      </c>
      <c r="K775" s="240" t="s">
        <v>940</v>
      </c>
      <c r="L775" s="2"/>
    </row>
    <row r="776" spans="1:12" ht="21">
      <c r="A776" s="2" t="s">
        <v>878</v>
      </c>
      <c r="B776" s="240" t="s">
        <v>13</v>
      </c>
      <c r="C776" s="241" t="s">
        <v>31</v>
      </c>
      <c r="D776" s="242" t="s">
        <v>941</v>
      </c>
      <c r="E776" s="243" t="s">
        <v>158</v>
      </c>
      <c r="F776" s="243" t="s">
        <v>17</v>
      </c>
      <c r="G776" s="240" t="s">
        <v>219</v>
      </c>
      <c r="H776" s="240" t="s">
        <v>82</v>
      </c>
      <c r="I776" s="244" t="s">
        <v>65</v>
      </c>
      <c r="J776" s="244" t="s">
        <v>367</v>
      </c>
      <c r="K776" s="240" t="s">
        <v>148</v>
      </c>
      <c r="L776" s="2"/>
    </row>
    <row r="777" spans="1:12" ht="21">
      <c r="A777" s="2" t="s">
        <v>878</v>
      </c>
      <c r="B777" s="240" t="s">
        <v>13</v>
      </c>
      <c r="C777" s="241" t="s">
        <v>34</v>
      </c>
      <c r="D777" s="242" t="s">
        <v>942</v>
      </c>
      <c r="E777" s="243" t="s">
        <v>151</v>
      </c>
      <c r="F777" s="243" t="s">
        <v>21</v>
      </c>
      <c r="G777" s="240" t="s">
        <v>280</v>
      </c>
      <c r="H777" s="240" t="s">
        <v>486</v>
      </c>
      <c r="I777" s="244" t="s">
        <v>65</v>
      </c>
      <c r="J777" s="244" t="s">
        <v>371</v>
      </c>
      <c r="K777" s="240" t="s">
        <v>281</v>
      </c>
      <c r="L777" s="2"/>
    </row>
    <row r="778" spans="1:12" ht="21">
      <c r="A778" s="2" t="s">
        <v>878</v>
      </c>
      <c r="B778" s="240" t="s">
        <v>13</v>
      </c>
      <c r="C778" s="241" t="s">
        <v>74</v>
      </c>
      <c r="D778" s="242" t="s">
        <v>943</v>
      </c>
      <c r="E778" s="243" t="s">
        <v>16</v>
      </c>
      <c r="F778" s="243" t="s">
        <v>14</v>
      </c>
      <c r="G778" s="240" t="s">
        <v>185</v>
      </c>
      <c r="H778" s="240" t="s">
        <v>944</v>
      </c>
      <c r="I778" s="244" t="s">
        <v>65</v>
      </c>
      <c r="J778" s="244" t="s">
        <v>371</v>
      </c>
      <c r="K778" s="240" t="s">
        <v>787</v>
      </c>
      <c r="L778" s="2"/>
    </row>
    <row r="779" spans="1:12" ht="21">
      <c r="A779" s="2" t="s">
        <v>878</v>
      </c>
      <c r="B779" s="240" t="s">
        <v>13</v>
      </c>
      <c r="C779" s="241" t="s">
        <v>16</v>
      </c>
      <c r="D779" s="242" t="s">
        <v>899</v>
      </c>
      <c r="E779" s="243" t="s">
        <v>28</v>
      </c>
      <c r="F779" s="243" t="s">
        <v>16</v>
      </c>
      <c r="G779" s="240" t="s">
        <v>253</v>
      </c>
      <c r="H779" s="240" t="s">
        <v>639</v>
      </c>
      <c r="I779" s="244" t="s">
        <v>101</v>
      </c>
      <c r="J779" s="244" t="s">
        <v>117</v>
      </c>
      <c r="K779" s="240" t="s">
        <v>525</v>
      </c>
      <c r="L779" s="2"/>
    </row>
    <row r="780" spans="1:12" ht="21">
      <c r="A780" s="2" t="s">
        <v>878</v>
      </c>
      <c r="B780" s="240" t="s">
        <v>13</v>
      </c>
      <c r="C780" s="241" t="s">
        <v>280</v>
      </c>
      <c r="D780" s="242" t="s">
        <v>945</v>
      </c>
      <c r="E780" s="243" t="s">
        <v>16</v>
      </c>
      <c r="F780" s="243" t="s">
        <v>21</v>
      </c>
      <c r="G780" s="240" t="s">
        <v>199</v>
      </c>
      <c r="H780" s="240" t="s">
        <v>946</v>
      </c>
      <c r="I780" s="244" t="s">
        <v>101</v>
      </c>
      <c r="J780" s="244" t="s">
        <v>117</v>
      </c>
      <c r="K780" s="240" t="s">
        <v>339</v>
      </c>
      <c r="L780" s="2"/>
    </row>
    <row r="781" spans="1:12" ht="21">
      <c r="A781" s="2" t="s">
        <v>878</v>
      </c>
      <c r="B781" s="240" t="s">
        <v>13</v>
      </c>
      <c r="C781" s="241"/>
      <c r="D781" s="242" t="s">
        <v>945</v>
      </c>
      <c r="E781" s="243"/>
      <c r="F781" s="243"/>
      <c r="G781" s="240"/>
      <c r="H781" s="240"/>
      <c r="I781" s="244" t="s">
        <v>101</v>
      </c>
      <c r="J781" s="244" t="s">
        <v>117</v>
      </c>
      <c r="K781" s="240"/>
      <c r="L781" s="2" t="s">
        <v>42</v>
      </c>
    </row>
    <row r="782" spans="1:12" ht="21">
      <c r="A782" s="2" t="s">
        <v>878</v>
      </c>
      <c r="B782" s="240" t="s">
        <v>13</v>
      </c>
      <c r="C782" s="241" t="s">
        <v>90</v>
      </c>
      <c r="D782" s="242" t="s">
        <v>947</v>
      </c>
      <c r="E782" s="243" t="s">
        <v>16</v>
      </c>
      <c r="F782" s="243" t="s">
        <v>14</v>
      </c>
      <c r="G782" s="240" t="s">
        <v>200</v>
      </c>
      <c r="H782" s="240" t="s">
        <v>641</v>
      </c>
      <c r="I782" s="244" t="s">
        <v>101</v>
      </c>
      <c r="J782" s="244" t="s">
        <v>121</v>
      </c>
      <c r="K782" s="240" t="s">
        <v>674</v>
      </c>
      <c r="L782" s="2"/>
    </row>
    <row r="783" spans="1:12" ht="21">
      <c r="A783" s="2" t="s">
        <v>878</v>
      </c>
      <c r="B783" s="240" t="s">
        <v>13</v>
      </c>
      <c r="C783" s="241" t="s">
        <v>401</v>
      </c>
      <c r="D783" s="242" t="s">
        <v>948</v>
      </c>
      <c r="E783" s="243" t="s">
        <v>21</v>
      </c>
      <c r="F783" s="243" t="s">
        <v>17</v>
      </c>
      <c r="G783" s="240" t="s">
        <v>22</v>
      </c>
      <c r="H783" s="240" t="s">
        <v>479</v>
      </c>
      <c r="I783" s="244" t="s">
        <v>101</v>
      </c>
      <c r="J783" s="244" t="s">
        <v>121</v>
      </c>
      <c r="K783" s="240" t="s">
        <v>169</v>
      </c>
      <c r="L783" s="2"/>
    </row>
    <row r="784" spans="1:12" ht="21">
      <c r="A784" s="2" t="s">
        <v>878</v>
      </c>
      <c r="B784" s="240" t="s">
        <v>13</v>
      </c>
      <c r="C784" s="241" t="s">
        <v>280</v>
      </c>
      <c r="D784" s="242" t="s">
        <v>945</v>
      </c>
      <c r="E784" s="243" t="s">
        <v>21</v>
      </c>
      <c r="F784" s="243" t="s">
        <v>21</v>
      </c>
      <c r="G784" s="240" t="s">
        <v>138</v>
      </c>
      <c r="H784" s="240" t="s">
        <v>946</v>
      </c>
      <c r="I784" s="244" t="s">
        <v>101</v>
      </c>
      <c r="J784" s="244" t="s">
        <v>124</v>
      </c>
      <c r="K784" s="240" t="s">
        <v>162</v>
      </c>
      <c r="L784" s="2"/>
    </row>
    <row r="785" spans="1:12" ht="21">
      <c r="A785" s="2" t="s">
        <v>878</v>
      </c>
      <c r="B785" s="240" t="s">
        <v>13</v>
      </c>
      <c r="C785" s="241"/>
      <c r="D785" s="242" t="s">
        <v>945</v>
      </c>
      <c r="E785" s="243"/>
      <c r="F785" s="243"/>
      <c r="G785" s="240"/>
      <c r="H785" s="240"/>
      <c r="I785" s="244" t="s">
        <v>101</v>
      </c>
      <c r="J785" s="244" t="s">
        <v>124</v>
      </c>
      <c r="K785" s="240"/>
      <c r="L785" s="2" t="s">
        <v>42</v>
      </c>
    </row>
    <row r="786" spans="1:12" ht="21">
      <c r="A786" s="2" t="s">
        <v>878</v>
      </c>
      <c r="B786" s="240" t="s">
        <v>13</v>
      </c>
      <c r="C786" s="241" t="s">
        <v>94</v>
      </c>
      <c r="D786" s="242" t="s">
        <v>949</v>
      </c>
      <c r="E786" s="243" t="s">
        <v>287</v>
      </c>
      <c r="F786" s="243" t="s">
        <v>21</v>
      </c>
      <c r="G786" s="240" t="s">
        <v>309</v>
      </c>
      <c r="H786" s="240" t="s">
        <v>876</v>
      </c>
      <c r="I786" s="244" t="s">
        <v>101</v>
      </c>
      <c r="J786" s="244" t="s">
        <v>132</v>
      </c>
      <c r="K786" s="240" t="s">
        <v>422</v>
      </c>
      <c r="L786" s="2"/>
    </row>
    <row r="787" spans="1:12" ht="21">
      <c r="A787" s="2" t="s">
        <v>878</v>
      </c>
      <c r="B787" s="240" t="s">
        <v>13</v>
      </c>
      <c r="C787" s="241" t="s">
        <v>147</v>
      </c>
      <c r="D787" s="242" t="s">
        <v>950</v>
      </c>
      <c r="E787" s="243" t="s">
        <v>16</v>
      </c>
      <c r="F787" s="243" t="s">
        <v>14</v>
      </c>
      <c r="G787" s="240" t="s">
        <v>205</v>
      </c>
      <c r="H787" s="240" t="s">
        <v>951</v>
      </c>
      <c r="I787" s="244" t="s">
        <v>101</v>
      </c>
      <c r="J787" s="244" t="s">
        <v>132</v>
      </c>
      <c r="K787" s="240" t="s">
        <v>952</v>
      </c>
      <c r="L787" s="2"/>
    </row>
    <row r="788" spans="1:12" ht="21">
      <c r="A788" s="2" t="s">
        <v>878</v>
      </c>
      <c r="B788" s="240" t="s">
        <v>13</v>
      </c>
      <c r="C788" s="241"/>
      <c r="D788" s="242" t="s">
        <v>950</v>
      </c>
      <c r="E788" s="243"/>
      <c r="F788" s="243"/>
      <c r="G788" s="240"/>
      <c r="H788" s="240"/>
      <c r="I788" s="244" t="s">
        <v>101</v>
      </c>
      <c r="J788" s="244" t="s">
        <v>132</v>
      </c>
      <c r="K788" s="240"/>
      <c r="L788" s="2" t="s">
        <v>42</v>
      </c>
    </row>
    <row r="789" spans="1:12" ht="21">
      <c r="A789" s="2" t="s">
        <v>878</v>
      </c>
      <c r="B789" s="240" t="s">
        <v>13</v>
      </c>
      <c r="C789" s="241" t="s">
        <v>185</v>
      </c>
      <c r="D789" s="242" t="s">
        <v>953</v>
      </c>
      <c r="E789" s="243" t="s">
        <v>99</v>
      </c>
      <c r="F789" s="243" t="s">
        <v>21</v>
      </c>
      <c r="G789" s="240" t="s">
        <v>191</v>
      </c>
      <c r="H789" s="240" t="s">
        <v>522</v>
      </c>
      <c r="I789" s="244" t="s">
        <v>101</v>
      </c>
      <c r="J789" s="244" t="s">
        <v>134</v>
      </c>
      <c r="K789" s="240" t="s">
        <v>509</v>
      </c>
      <c r="L789" s="2"/>
    </row>
    <row r="790" spans="1:12" ht="21">
      <c r="A790" s="2" t="s">
        <v>878</v>
      </c>
      <c r="B790" s="240" t="s">
        <v>13</v>
      </c>
      <c r="C790" s="241" t="s">
        <v>81</v>
      </c>
      <c r="D790" s="242" t="s">
        <v>954</v>
      </c>
      <c r="E790" s="243" t="s">
        <v>111</v>
      </c>
      <c r="F790" s="243" t="s">
        <v>16</v>
      </c>
      <c r="G790" s="240" t="s">
        <v>279</v>
      </c>
      <c r="H790" s="240" t="s">
        <v>955</v>
      </c>
      <c r="I790" s="244" t="s">
        <v>101</v>
      </c>
      <c r="J790" s="244" t="s">
        <v>134</v>
      </c>
      <c r="K790" s="240" t="s">
        <v>421</v>
      </c>
      <c r="L790" s="2"/>
    </row>
    <row r="791" spans="1:12" ht="21">
      <c r="A791" s="2" t="s">
        <v>878</v>
      </c>
      <c r="B791" s="240" t="s">
        <v>13</v>
      </c>
      <c r="C791" s="241"/>
      <c r="D791" s="242" t="s">
        <v>954</v>
      </c>
      <c r="E791" s="243"/>
      <c r="F791" s="243"/>
      <c r="G791" s="240"/>
      <c r="H791" s="240"/>
      <c r="I791" s="244" t="s">
        <v>101</v>
      </c>
      <c r="J791" s="244" t="s">
        <v>134</v>
      </c>
      <c r="K791" s="240"/>
      <c r="L791" s="2" t="s">
        <v>42</v>
      </c>
    </row>
    <row r="792" spans="1:12" ht="21">
      <c r="A792" s="2" t="s">
        <v>878</v>
      </c>
      <c r="B792" s="240" t="s">
        <v>13</v>
      </c>
      <c r="C792" s="241" t="s">
        <v>154</v>
      </c>
      <c r="D792" s="242" t="s">
        <v>956</v>
      </c>
      <c r="E792" s="243" t="s">
        <v>81</v>
      </c>
      <c r="F792" s="243" t="s">
        <v>21</v>
      </c>
      <c r="G792" s="240" t="s">
        <v>299</v>
      </c>
      <c r="H792" s="240" t="s">
        <v>867</v>
      </c>
      <c r="I792" s="244" t="s">
        <v>101</v>
      </c>
      <c r="J792" s="244" t="s">
        <v>176</v>
      </c>
      <c r="K792" s="240" t="s">
        <v>640</v>
      </c>
      <c r="L792" s="2"/>
    </row>
    <row r="793" spans="1:12" ht="21">
      <c r="A793" s="2" t="s">
        <v>878</v>
      </c>
      <c r="B793" s="240" t="s">
        <v>13</v>
      </c>
      <c r="C793" s="241" t="s">
        <v>81</v>
      </c>
      <c r="D793" s="242" t="s">
        <v>954</v>
      </c>
      <c r="E793" s="243" t="s">
        <v>200</v>
      </c>
      <c r="F793" s="243" t="s">
        <v>16</v>
      </c>
      <c r="G793" s="240" t="s">
        <v>138</v>
      </c>
      <c r="H793" s="240" t="s">
        <v>955</v>
      </c>
      <c r="I793" s="244" t="s">
        <v>101</v>
      </c>
      <c r="J793" s="244" t="s">
        <v>176</v>
      </c>
      <c r="K793" s="240" t="s">
        <v>162</v>
      </c>
      <c r="L793" s="2"/>
    </row>
    <row r="794" spans="1:12" ht="21.6" thickBot="1">
      <c r="A794" s="8" t="s">
        <v>878</v>
      </c>
      <c r="B794" s="245" t="s">
        <v>13</v>
      </c>
      <c r="C794" s="246"/>
      <c r="D794" s="245" t="s">
        <v>954</v>
      </c>
      <c r="E794" s="246"/>
      <c r="F794" s="246"/>
      <c r="G794" s="245"/>
      <c r="H794" s="245"/>
      <c r="I794" s="247" t="s">
        <v>101</v>
      </c>
      <c r="J794" s="247" t="s">
        <v>176</v>
      </c>
      <c r="K794" s="245"/>
      <c r="L794" s="8" t="s">
        <v>42</v>
      </c>
    </row>
    <row r="795" spans="1:12" ht="21">
      <c r="A795" s="2" t="s">
        <v>878</v>
      </c>
      <c r="B795" s="5" t="s">
        <v>136</v>
      </c>
      <c r="C795" s="131" t="s">
        <v>17</v>
      </c>
      <c r="D795" s="132" t="s">
        <v>957</v>
      </c>
      <c r="E795" s="6" t="s">
        <v>21</v>
      </c>
      <c r="F795" s="6" t="s">
        <v>17</v>
      </c>
      <c r="G795" s="5" t="s">
        <v>303</v>
      </c>
      <c r="H795" s="5" t="s">
        <v>958</v>
      </c>
      <c r="I795" s="7" t="s">
        <v>20</v>
      </c>
      <c r="J795" s="7" t="s">
        <v>20</v>
      </c>
      <c r="K795" s="5" t="s">
        <v>20</v>
      </c>
      <c r="L795" s="2"/>
    </row>
    <row r="796" spans="1:12" ht="21">
      <c r="A796" s="2" t="s">
        <v>878</v>
      </c>
      <c r="B796" s="240" t="s">
        <v>136</v>
      </c>
      <c r="C796" s="241" t="s">
        <v>14</v>
      </c>
      <c r="D796" s="242" t="s">
        <v>959</v>
      </c>
      <c r="E796" s="243" t="s">
        <v>16</v>
      </c>
      <c r="F796" s="243" t="s">
        <v>14</v>
      </c>
      <c r="G796" s="240" t="s">
        <v>34</v>
      </c>
      <c r="H796" s="240" t="s">
        <v>187</v>
      </c>
      <c r="I796" s="244" t="s">
        <v>20</v>
      </c>
      <c r="J796" s="244" t="s">
        <v>20</v>
      </c>
      <c r="K796" s="240" t="s">
        <v>20</v>
      </c>
      <c r="L796" s="2"/>
    </row>
    <row r="797" spans="1:12" ht="21">
      <c r="A797" s="2" t="s">
        <v>878</v>
      </c>
      <c r="B797" s="240" t="s">
        <v>136</v>
      </c>
      <c r="C797" s="241" t="s">
        <v>90</v>
      </c>
      <c r="D797" s="242" t="s">
        <v>960</v>
      </c>
      <c r="E797" s="243" t="s">
        <v>16</v>
      </c>
      <c r="F797" s="243" t="s">
        <v>14</v>
      </c>
      <c r="G797" s="240" t="s">
        <v>401</v>
      </c>
      <c r="H797" s="240" t="s">
        <v>961</v>
      </c>
      <c r="I797" s="244" t="s">
        <v>20</v>
      </c>
      <c r="J797" s="244" t="s">
        <v>20</v>
      </c>
      <c r="K797" s="240" t="s">
        <v>20</v>
      </c>
      <c r="L797" s="2"/>
    </row>
    <row r="798" spans="1:12" ht="21">
      <c r="A798" s="2" t="s">
        <v>878</v>
      </c>
      <c r="B798" s="240" t="s">
        <v>136</v>
      </c>
      <c r="C798" s="241" t="s">
        <v>151</v>
      </c>
      <c r="D798" s="242" t="s">
        <v>962</v>
      </c>
      <c r="E798" s="243" t="s">
        <v>344</v>
      </c>
      <c r="F798" s="243" t="s">
        <v>17</v>
      </c>
      <c r="G798" s="240" t="s">
        <v>21</v>
      </c>
      <c r="H798" s="240" t="s">
        <v>963</v>
      </c>
      <c r="I798" s="244" t="s">
        <v>20</v>
      </c>
      <c r="J798" s="244" t="s">
        <v>20</v>
      </c>
      <c r="K798" s="240" t="s">
        <v>20</v>
      </c>
      <c r="L798" s="2"/>
    </row>
    <row r="799" spans="1:12" ht="21">
      <c r="A799" s="2" t="s">
        <v>878</v>
      </c>
      <c r="B799" s="240" t="s">
        <v>136</v>
      </c>
      <c r="C799" s="241" t="s">
        <v>138</v>
      </c>
      <c r="D799" s="242" t="s">
        <v>964</v>
      </c>
      <c r="E799" s="243" t="s">
        <v>62</v>
      </c>
      <c r="F799" s="243" t="s">
        <v>16</v>
      </c>
      <c r="G799" s="240" t="s">
        <v>175</v>
      </c>
      <c r="H799" s="240" t="s">
        <v>965</v>
      </c>
      <c r="I799" s="244" t="s">
        <v>20</v>
      </c>
      <c r="J799" s="244" t="s">
        <v>20</v>
      </c>
      <c r="K799" s="240" t="s">
        <v>20</v>
      </c>
      <c r="L799" s="2"/>
    </row>
    <row r="800" spans="1:12" ht="21">
      <c r="A800" s="2" t="s">
        <v>878</v>
      </c>
      <c r="B800" s="240" t="s">
        <v>136</v>
      </c>
      <c r="C800" s="241" t="s">
        <v>138</v>
      </c>
      <c r="D800" s="242" t="s">
        <v>964</v>
      </c>
      <c r="E800" s="243" t="s">
        <v>49</v>
      </c>
      <c r="F800" s="243" t="s">
        <v>16</v>
      </c>
      <c r="G800" s="240" t="s">
        <v>175</v>
      </c>
      <c r="H800" s="240" t="s">
        <v>965</v>
      </c>
      <c r="I800" s="244" t="s">
        <v>20</v>
      </c>
      <c r="J800" s="244" t="s">
        <v>20</v>
      </c>
      <c r="K800" s="240" t="s">
        <v>20</v>
      </c>
      <c r="L800" s="2"/>
    </row>
    <row r="801" spans="1:12" ht="21">
      <c r="A801" s="2" t="s">
        <v>878</v>
      </c>
      <c r="B801" s="240" t="s">
        <v>136</v>
      </c>
      <c r="C801" s="241" t="s">
        <v>138</v>
      </c>
      <c r="D801" s="242" t="s">
        <v>964</v>
      </c>
      <c r="E801" s="243" t="s">
        <v>57</v>
      </c>
      <c r="F801" s="243" t="s">
        <v>16</v>
      </c>
      <c r="G801" s="240" t="s">
        <v>63</v>
      </c>
      <c r="H801" s="240" t="s">
        <v>965</v>
      </c>
      <c r="I801" s="244" t="s">
        <v>20</v>
      </c>
      <c r="J801" s="244" t="s">
        <v>20</v>
      </c>
      <c r="K801" s="240" t="s">
        <v>20</v>
      </c>
      <c r="L801" s="2"/>
    </row>
    <row r="802" spans="1:12" ht="21">
      <c r="A802" s="2" t="s">
        <v>878</v>
      </c>
      <c r="B802" s="240" t="s">
        <v>136</v>
      </c>
      <c r="C802" s="241" t="s">
        <v>17</v>
      </c>
      <c r="D802" s="242" t="s">
        <v>957</v>
      </c>
      <c r="E802" s="243" t="s">
        <v>16</v>
      </c>
      <c r="F802" s="243" t="s">
        <v>17</v>
      </c>
      <c r="G802" s="240" t="s">
        <v>303</v>
      </c>
      <c r="H802" s="240" t="s">
        <v>966</v>
      </c>
      <c r="I802" s="244" t="s">
        <v>38</v>
      </c>
      <c r="J802" s="244" t="s">
        <v>232</v>
      </c>
      <c r="K802" s="240" t="s">
        <v>305</v>
      </c>
      <c r="L802" s="2"/>
    </row>
    <row r="803" spans="1:12" ht="21">
      <c r="A803" s="2" t="s">
        <v>878</v>
      </c>
      <c r="B803" s="240" t="s">
        <v>136</v>
      </c>
      <c r="C803" s="241" t="s">
        <v>47</v>
      </c>
      <c r="D803" s="242" t="s">
        <v>967</v>
      </c>
      <c r="E803" s="243" t="s">
        <v>30</v>
      </c>
      <c r="F803" s="243" t="s">
        <v>21</v>
      </c>
      <c r="G803" s="240" t="s">
        <v>220</v>
      </c>
      <c r="H803" s="240" t="s">
        <v>968</v>
      </c>
      <c r="I803" s="244" t="s">
        <v>38</v>
      </c>
      <c r="J803" s="244" t="s">
        <v>232</v>
      </c>
      <c r="K803" s="240" t="s">
        <v>223</v>
      </c>
      <c r="L803" s="2"/>
    </row>
    <row r="804" spans="1:12" ht="21">
      <c r="A804" s="2" t="s">
        <v>878</v>
      </c>
      <c r="B804" s="240" t="s">
        <v>136</v>
      </c>
      <c r="C804" s="241" t="s">
        <v>17</v>
      </c>
      <c r="D804" s="242" t="s">
        <v>957</v>
      </c>
      <c r="E804" s="243" t="s">
        <v>16</v>
      </c>
      <c r="F804" s="243" t="s">
        <v>17</v>
      </c>
      <c r="G804" s="240" t="s">
        <v>303</v>
      </c>
      <c r="H804" s="240" t="s">
        <v>966</v>
      </c>
      <c r="I804" s="244" t="s">
        <v>38</v>
      </c>
      <c r="J804" s="244" t="s">
        <v>236</v>
      </c>
      <c r="K804" s="240" t="s">
        <v>308</v>
      </c>
      <c r="L804" s="2"/>
    </row>
    <row r="805" spans="1:12" ht="21">
      <c r="A805" s="2" t="s">
        <v>878</v>
      </c>
      <c r="B805" s="240" t="s">
        <v>136</v>
      </c>
      <c r="C805" s="241" t="s">
        <v>47</v>
      </c>
      <c r="D805" s="242" t="s">
        <v>967</v>
      </c>
      <c r="E805" s="243" t="s">
        <v>30</v>
      </c>
      <c r="F805" s="243" t="s">
        <v>21</v>
      </c>
      <c r="G805" s="240" t="s">
        <v>220</v>
      </c>
      <c r="H805" s="240" t="s">
        <v>968</v>
      </c>
      <c r="I805" s="244" t="s">
        <v>38</v>
      </c>
      <c r="J805" s="244" t="s">
        <v>236</v>
      </c>
      <c r="K805" s="240" t="s">
        <v>226</v>
      </c>
      <c r="L805" s="2"/>
    </row>
    <row r="806" spans="1:12" ht="21">
      <c r="A806" s="2" t="s">
        <v>878</v>
      </c>
      <c r="B806" s="240" t="s">
        <v>136</v>
      </c>
      <c r="C806" s="241" t="s">
        <v>17</v>
      </c>
      <c r="D806" s="242" t="s">
        <v>957</v>
      </c>
      <c r="E806" s="243" t="s">
        <v>17</v>
      </c>
      <c r="F806" s="243" t="s">
        <v>17</v>
      </c>
      <c r="G806" s="240" t="s">
        <v>63</v>
      </c>
      <c r="H806" s="240" t="s">
        <v>969</v>
      </c>
      <c r="I806" s="244" t="s">
        <v>38</v>
      </c>
      <c r="J806" s="244" t="s">
        <v>240</v>
      </c>
      <c r="K806" s="240" t="s">
        <v>243</v>
      </c>
      <c r="L806" s="2"/>
    </row>
    <row r="807" spans="1:12" ht="21">
      <c r="A807" s="2" t="s">
        <v>878</v>
      </c>
      <c r="B807" s="240" t="s">
        <v>136</v>
      </c>
      <c r="C807" s="241" t="s">
        <v>401</v>
      </c>
      <c r="D807" s="242" t="s">
        <v>970</v>
      </c>
      <c r="E807" s="243" t="s">
        <v>439</v>
      </c>
      <c r="F807" s="243" t="s">
        <v>17</v>
      </c>
      <c r="G807" s="240" t="s">
        <v>85</v>
      </c>
      <c r="H807" s="240" t="s">
        <v>971</v>
      </c>
      <c r="I807" s="244" t="s">
        <v>38</v>
      </c>
      <c r="J807" s="244" t="s">
        <v>240</v>
      </c>
      <c r="K807" s="240" t="s">
        <v>267</v>
      </c>
      <c r="L807" s="2"/>
    </row>
    <row r="808" spans="1:12" ht="21">
      <c r="A808" s="2" t="s">
        <v>878</v>
      </c>
      <c r="B808" s="240" t="s">
        <v>136</v>
      </c>
      <c r="C808" s="241" t="s">
        <v>17</v>
      </c>
      <c r="D808" s="242" t="s">
        <v>957</v>
      </c>
      <c r="E808" s="243" t="s">
        <v>17</v>
      </c>
      <c r="F808" s="243" t="s">
        <v>17</v>
      </c>
      <c r="G808" s="240" t="s">
        <v>63</v>
      </c>
      <c r="H808" s="240" t="s">
        <v>969</v>
      </c>
      <c r="I808" s="244" t="s">
        <v>38</v>
      </c>
      <c r="J808" s="244" t="s">
        <v>244</v>
      </c>
      <c r="K808" s="240" t="s">
        <v>245</v>
      </c>
      <c r="L808" s="2"/>
    </row>
    <row r="809" spans="1:12" ht="21">
      <c r="A809" s="2" t="s">
        <v>878</v>
      </c>
      <c r="B809" s="240" t="s">
        <v>136</v>
      </c>
      <c r="C809" s="241" t="s">
        <v>401</v>
      </c>
      <c r="D809" s="242" t="s">
        <v>970</v>
      </c>
      <c r="E809" s="243" t="s">
        <v>439</v>
      </c>
      <c r="F809" s="243" t="s">
        <v>17</v>
      </c>
      <c r="G809" s="240" t="s">
        <v>85</v>
      </c>
      <c r="H809" s="240" t="s">
        <v>971</v>
      </c>
      <c r="I809" s="244" t="s">
        <v>38</v>
      </c>
      <c r="J809" s="244" t="s">
        <v>244</v>
      </c>
      <c r="K809" s="240" t="s">
        <v>270</v>
      </c>
      <c r="L809" s="2"/>
    </row>
    <row r="810" spans="1:12" ht="21">
      <c r="A810" s="2" t="s">
        <v>878</v>
      </c>
      <c r="B810" s="240" t="s">
        <v>136</v>
      </c>
      <c r="C810" s="241" t="s">
        <v>24</v>
      </c>
      <c r="D810" s="242" t="s">
        <v>972</v>
      </c>
      <c r="E810" s="243" t="s">
        <v>16</v>
      </c>
      <c r="F810" s="243" t="s">
        <v>14</v>
      </c>
      <c r="G810" s="240" t="s">
        <v>193</v>
      </c>
      <c r="H810" s="240" t="s">
        <v>912</v>
      </c>
      <c r="I810" s="244" t="s">
        <v>38</v>
      </c>
      <c r="J810" s="244" t="s">
        <v>247</v>
      </c>
      <c r="K810" s="240" t="s">
        <v>399</v>
      </c>
      <c r="L810" s="2"/>
    </row>
    <row r="811" spans="1:12" ht="21">
      <c r="A811" s="2" t="s">
        <v>878</v>
      </c>
      <c r="B811" s="240" t="s">
        <v>136</v>
      </c>
      <c r="C811" s="241" t="s">
        <v>204</v>
      </c>
      <c r="D811" s="242" t="s">
        <v>973</v>
      </c>
      <c r="E811" s="243" t="s">
        <v>16</v>
      </c>
      <c r="F811" s="243" t="s">
        <v>17</v>
      </c>
      <c r="G811" s="240" t="s">
        <v>403</v>
      </c>
      <c r="H811" s="240" t="s">
        <v>974</v>
      </c>
      <c r="I811" s="244" t="s">
        <v>38</v>
      </c>
      <c r="J811" s="244" t="s">
        <v>247</v>
      </c>
      <c r="K811" s="240" t="s">
        <v>449</v>
      </c>
      <c r="L811" s="2"/>
    </row>
    <row r="812" spans="1:12" ht="21">
      <c r="A812" s="2" t="s">
        <v>878</v>
      </c>
      <c r="B812" s="240" t="s">
        <v>136</v>
      </c>
      <c r="C812" s="241" t="s">
        <v>204</v>
      </c>
      <c r="D812" s="242" t="s">
        <v>973</v>
      </c>
      <c r="E812" s="243" t="s">
        <v>16</v>
      </c>
      <c r="F812" s="243" t="s">
        <v>17</v>
      </c>
      <c r="G812" s="240" t="s">
        <v>403</v>
      </c>
      <c r="H812" s="240" t="s">
        <v>974</v>
      </c>
      <c r="I812" s="244" t="s">
        <v>38</v>
      </c>
      <c r="J812" s="244" t="s">
        <v>251</v>
      </c>
      <c r="K812" s="240" t="s">
        <v>450</v>
      </c>
      <c r="L812" s="2"/>
    </row>
    <row r="813" spans="1:12" ht="21">
      <c r="A813" s="2" t="s">
        <v>878</v>
      </c>
      <c r="B813" s="240" t="s">
        <v>136</v>
      </c>
      <c r="C813" s="241" t="s">
        <v>219</v>
      </c>
      <c r="D813" s="242" t="s">
        <v>975</v>
      </c>
      <c r="E813" s="243" t="s">
        <v>16</v>
      </c>
      <c r="F813" s="243" t="s">
        <v>17</v>
      </c>
      <c r="G813" s="240" t="s">
        <v>31</v>
      </c>
      <c r="H813" s="240" t="s">
        <v>976</v>
      </c>
      <c r="I813" s="244" t="s">
        <v>38</v>
      </c>
      <c r="J813" s="244" t="s">
        <v>251</v>
      </c>
      <c r="K813" s="240" t="s">
        <v>233</v>
      </c>
      <c r="L813" s="2"/>
    </row>
    <row r="814" spans="1:12" ht="21">
      <c r="A814" s="2" t="s">
        <v>878</v>
      </c>
      <c r="B814" s="240" t="s">
        <v>136</v>
      </c>
      <c r="C814" s="241" t="s">
        <v>94</v>
      </c>
      <c r="D814" s="242" t="s">
        <v>977</v>
      </c>
      <c r="E814" s="243" t="s">
        <v>978</v>
      </c>
      <c r="F814" s="243" t="s">
        <v>17</v>
      </c>
      <c r="G814" s="240" t="s">
        <v>28</v>
      </c>
      <c r="H814" s="240" t="s">
        <v>834</v>
      </c>
      <c r="I814" s="244" t="s">
        <v>38</v>
      </c>
      <c r="J814" s="244" t="s">
        <v>255</v>
      </c>
      <c r="K814" s="240" t="s">
        <v>624</v>
      </c>
      <c r="L814" s="2"/>
    </row>
    <row r="815" spans="1:12" ht="21">
      <c r="A815" s="2" t="s">
        <v>878</v>
      </c>
      <c r="B815" s="240" t="s">
        <v>136</v>
      </c>
      <c r="C815" s="241" t="s">
        <v>219</v>
      </c>
      <c r="D815" s="242" t="s">
        <v>975</v>
      </c>
      <c r="E815" s="243" t="s">
        <v>16</v>
      </c>
      <c r="F815" s="243" t="s">
        <v>17</v>
      </c>
      <c r="G815" s="240" t="s">
        <v>31</v>
      </c>
      <c r="H815" s="240" t="s">
        <v>976</v>
      </c>
      <c r="I815" s="244" t="s">
        <v>38</v>
      </c>
      <c r="J815" s="244" t="s">
        <v>255</v>
      </c>
      <c r="K815" s="240" t="s">
        <v>237</v>
      </c>
      <c r="L815" s="2"/>
    </row>
    <row r="816" spans="1:12" ht="21">
      <c r="A816" s="2" t="s">
        <v>878</v>
      </c>
      <c r="B816" s="240" t="s">
        <v>136</v>
      </c>
      <c r="C816" s="241" t="s">
        <v>219</v>
      </c>
      <c r="D816" s="242" t="s">
        <v>975</v>
      </c>
      <c r="E816" s="243" t="s">
        <v>21</v>
      </c>
      <c r="F816" s="243" t="s">
        <v>17</v>
      </c>
      <c r="G816" s="240" t="s">
        <v>22</v>
      </c>
      <c r="H816" s="240" t="s">
        <v>976</v>
      </c>
      <c r="I816" s="244" t="s">
        <v>38</v>
      </c>
      <c r="J816" s="244" t="s">
        <v>257</v>
      </c>
      <c r="K816" s="240" t="s">
        <v>585</v>
      </c>
      <c r="L816" s="2"/>
    </row>
    <row r="817" spans="1:12" ht="21">
      <c r="A817" s="2" t="s">
        <v>878</v>
      </c>
      <c r="B817" s="240" t="s">
        <v>136</v>
      </c>
      <c r="C817" s="241" t="s">
        <v>151</v>
      </c>
      <c r="D817" s="242" t="s">
        <v>962</v>
      </c>
      <c r="E817" s="243" t="s">
        <v>403</v>
      </c>
      <c r="F817" s="243" t="s">
        <v>17</v>
      </c>
      <c r="G817" s="240" t="s">
        <v>21</v>
      </c>
      <c r="H817" s="240" t="s">
        <v>963</v>
      </c>
      <c r="I817" s="244" t="s">
        <v>38</v>
      </c>
      <c r="J817" s="244" t="s">
        <v>257</v>
      </c>
      <c r="K817" s="240" t="s">
        <v>353</v>
      </c>
      <c r="L817" s="2"/>
    </row>
    <row r="818" spans="1:12" ht="21">
      <c r="A818" s="2" t="s">
        <v>878</v>
      </c>
      <c r="B818" s="240" t="s">
        <v>136</v>
      </c>
      <c r="C818" s="241" t="s">
        <v>219</v>
      </c>
      <c r="D818" s="242" t="s">
        <v>975</v>
      </c>
      <c r="E818" s="243" t="s">
        <v>21</v>
      </c>
      <c r="F818" s="243" t="s">
        <v>17</v>
      </c>
      <c r="G818" s="240" t="s">
        <v>22</v>
      </c>
      <c r="H818" s="240" t="s">
        <v>976</v>
      </c>
      <c r="I818" s="244" t="s">
        <v>38</v>
      </c>
      <c r="J818" s="244" t="s">
        <v>259</v>
      </c>
      <c r="K818" s="240" t="s">
        <v>586</v>
      </c>
      <c r="L818" s="2"/>
    </row>
    <row r="819" spans="1:12" ht="21">
      <c r="A819" s="2" t="s">
        <v>878</v>
      </c>
      <c r="B819" s="240" t="s">
        <v>136</v>
      </c>
      <c r="C819" s="241" t="s">
        <v>200</v>
      </c>
      <c r="D819" s="242" t="s">
        <v>979</v>
      </c>
      <c r="E819" s="243" t="s">
        <v>496</v>
      </c>
      <c r="F819" s="243" t="s">
        <v>21</v>
      </c>
      <c r="G819" s="240" t="s">
        <v>193</v>
      </c>
      <c r="H819" s="240" t="s">
        <v>834</v>
      </c>
      <c r="I819" s="244" t="s">
        <v>38</v>
      </c>
      <c r="J819" s="244" t="s">
        <v>259</v>
      </c>
      <c r="K819" s="240" t="s">
        <v>399</v>
      </c>
      <c r="L819" s="2"/>
    </row>
    <row r="820" spans="1:12" ht="21">
      <c r="A820" s="2" t="s">
        <v>878</v>
      </c>
      <c r="B820" s="240" t="s">
        <v>136</v>
      </c>
      <c r="C820" s="241" t="s">
        <v>111</v>
      </c>
      <c r="D820" s="242" t="s">
        <v>980</v>
      </c>
      <c r="E820" s="243" t="s">
        <v>57</v>
      </c>
      <c r="F820" s="243" t="s">
        <v>16</v>
      </c>
      <c r="G820" s="240" t="s">
        <v>279</v>
      </c>
      <c r="H820" s="240" t="s">
        <v>834</v>
      </c>
      <c r="I820" s="244" t="s">
        <v>38</v>
      </c>
      <c r="J820" s="244" t="s">
        <v>260</v>
      </c>
      <c r="K820" s="240" t="s">
        <v>212</v>
      </c>
      <c r="L820" s="2"/>
    </row>
    <row r="821" spans="1:12" ht="21">
      <c r="A821" s="2" t="s">
        <v>878</v>
      </c>
      <c r="B821" s="240" t="s">
        <v>136</v>
      </c>
      <c r="C821" s="241" t="s">
        <v>34</v>
      </c>
      <c r="D821" s="242" t="s">
        <v>981</v>
      </c>
      <c r="E821" s="243" t="s">
        <v>151</v>
      </c>
      <c r="F821" s="243" t="s">
        <v>17</v>
      </c>
      <c r="G821" s="240" t="s">
        <v>34</v>
      </c>
      <c r="H821" s="240" t="s">
        <v>982</v>
      </c>
      <c r="I821" s="244" t="s">
        <v>38</v>
      </c>
      <c r="J821" s="244" t="s">
        <v>260</v>
      </c>
      <c r="K821" s="240" t="s">
        <v>332</v>
      </c>
      <c r="L821" s="2"/>
    </row>
    <row r="822" spans="1:12" ht="21">
      <c r="A822" s="2" t="s">
        <v>878</v>
      </c>
      <c r="B822" s="240" t="s">
        <v>136</v>
      </c>
      <c r="C822" s="241" t="s">
        <v>111</v>
      </c>
      <c r="D822" s="242" t="s">
        <v>980</v>
      </c>
      <c r="E822" s="243" t="s">
        <v>57</v>
      </c>
      <c r="F822" s="243" t="s">
        <v>16</v>
      </c>
      <c r="G822" s="240" t="s">
        <v>279</v>
      </c>
      <c r="H822" s="240" t="s">
        <v>834</v>
      </c>
      <c r="I822" s="244" t="s">
        <v>38</v>
      </c>
      <c r="J822" s="244" t="s">
        <v>263</v>
      </c>
      <c r="K822" s="240" t="s">
        <v>214</v>
      </c>
      <c r="L822" s="2"/>
    </row>
    <row r="823" spans="1:12" ht="21">
      <c r="A823" s="2" t="s">
        <v>878</v>
      </c>
      <c r="B823" s="240" t="s">
        <v>136</v>
      </c>
      <c r="C823" s="241" t="s">
        <v>34</v>
      </c>
      <c r="D823" s="242" t="s">
        <v>981</v>
      </c>
      <c r="E823" s="243" t="s">
        <v>151</v>
      </c>
      <c r="F823" s="243" t="s">
        <v>17</v>
      </c>
      <c r="G823" s="240" t="s">
        <v>34</v>
      </c>
      <c r="H823" s="240" t="s">
        <v>982</v>
      </c>
      <c r="I823" s="244" t="s">
        <v>38</v>
      </c>
      <c r="J823" s="244" t="s">
        <v>263</v>
      </c>
      <c r="K823" s="240" t="s">
        <v>335</v>
      </c>
      <c r="L823" s="2"/>
    </row>
    <row r="824" spans="1:12" ht="21">
      <c r="A824" s="2" t="s">
        <v>878</v>
      </c>
      <c r="B824" s="240" t="s">
        <v>136</v>
      </c>
      <c r="C824" s="241" t="s">
        <v>34</v>
      </c>
      <c r="D824" s="242" t="s">
        <v>981</v>
      </c>
      <c r="E824" s="243" t="s">
        <v>18</v>
      </c>
      <c r="F824" s="243" t="s">
        <v>17</v>
      </c>
      <c r="G824" s="240" t="s">
        <v>123</v>
      </c>
      <c r="H824" s="240" t="s">
        <v>982</v>
      </c>
      <c r="I824" s="244" t="s">
        <v>38</v>
      </c>
      <c r="J824" s="244" t="s">
        <v>268</v>
      </c>
      <c r="K824" s="240" t="s">
        <v>457</v>
      </c>
      <c r="L824" s="2"/>
    </row>
    <row r="825" spans="1:12" ht="21">
      <c r="A825" s="2" t="s">
        <v>878</v>
      </c>
      <c r="B825" s="240" t="s">
        <v>136</v>
      </c>
      <c r="C825" s="241"/>
      <c r="D825" s="242" t="s">
        <v>981</v>
      </c>
      <c r="E825" s="243"/>
      <c r="F825" s="243"/>
      <c r="G825" s="240"/>
      <c r="H825" s="240"/>
      <c r="I825" s="244" t="s">
        <v>38</v>
      </c>
      <c r="J825" s="244" t="s">
        <v>268</v>
      </c>
      <c r="K825" s="240"/>
      <c r="L825" s="2" t="s">
        <v>42</v>
      </c>
    </row>
    <row r="826" spans="1:12" ht="21">
      <c r="A826" s="2" t="s">
        <v>878</v>
      </c>
      <c r="B826" s="240" t="s">
        <v>136</v>
      </c>
      <c r="C826" s="241" t="s">
        <v>34</v>
      </c>
      <c r="D826" s="242" t="s">
        <v>981</v>
      </c>
      <c r="E826" s="243" t="s">
        <v>18</v>
      </c>
      <c r="F826" s="243" t="s">
        <v>17</v>
      </c>
      <c r="G826" s="240" t="s">
        <v>123</v>
      </c>
      <c r="H826" s="240" t="s">
        <v>982</v>
      </c>
      <c r="I826" s="244" t="s">
        <v>38</v>
      </c>
      <c r="J826" s="244" t="s">
        <v>271</v>
      </c>
      <c r="K826" s="240" t="s">
        <v>458</v>
      </c>
      <c r="L826" s="2"/>
    </row>
    <row r="827" spans="1:12" ht="21">
      <c r="A827" s="2" t="s">
        <v>878</v>
      </c>
      <c r="B827" s="240" t="s">
        <v>136</v>
      </c>
      <c r="C827" s="241"/>
      <c r="D827" s="242" t="s">
        <v>981</v>
      </c>
      <c r="E827" s="243"/>
      <c r="F827" s="243"/>
      <c r="G827" s="240"/>
      <c r="H827" s="240"/>
      <c r="I827" s="244" t="s">
        <v>38</v>
      </c>
      <c r="J827" s="244" t="s">
        <v>271</v>
      </c>
      <c r="K827" s="240"/>
      <c r="L827" s="2" t="s">
        <v>42</v>
      </c>
    </row>
    <row r="828" spans="1:12" ht="21">
      <c r="A828" s="2" t="s">
        <v>878</v>
      </c>
      <c r="B828" s="240" t="s">
        <v>136</v>
      </c>
      <c r="C828" s="241" t="s">
        <v>16</v>
      </c>
      <c r="D828" s="242" t="s">
        <v>983</v>
      </c>
      <c r="E828" s="243" t="s">
        <v>217</v>
      </c>
      <c r="F828" s="243" t="s">
        <v>16</v>
      </c>
      <c r="G828" s="240" t="s">
        <v>344</v>
      </c>
      <c r="H828" s="240" t="s">
        <v>984</v>
      </c>
      <c r="I828" s="244" t="s">
        <v>65</v>
      </c>
      <c r="J828" s="244" t="s">
        <v>66</v>
      </c>
      <c r="K828" s="240" t="s">
        <v>347</v>
      </c>
      <c r="L828" s="2"/>
    </row>
    <row r="829" spans="1:12" ht="21">
      <c r="A829" s="2" t="s">
        <v>878</v>
      </c>
      <c r="B829" s="240" t="s">
        <v>136</v>
      </c>
      <c r="C829" s="241" t="s">
        <v>279</v>
      </c>
      <c r="D829" s="242" t="s">
        <v>985</v>
      </c>
      <c r="E829" s="243" t="s">
        <v>16</v>
      </c>
      <c r="F829" s="243" t="s">
        <v>17</v>
      </c>
      <c r="G829" s="240" t="s">
        <v>205</v>
      </c>
      <c r="H829" s="240" t="s">
        <v>986</v>
      </c>
      <c r="I829" s="244" t="s">
        <v>65</v>
      </c>
      <c r="J829" s="244" t="s">
        <v>66</v>
      </c>
      <c r="K829" s="240" t="s">
        <v>987</v>
      </c>
      <c r="L829" s="2"/>
    </row>
    <row r="830" spans="1:12" ht="21">
      <c r="A830" s="2" t="s">
        <v>878</v>
      </c>
      <c r="B830" s="240" t="s">
        <v>136</v>
      </c>
      <c r="C830" s="241"/>
      <c r="D830" s="242" t="s">
        <v>985</v>
      </c>
      <c r="E830" s="243"/>
      <c r="F830" s="243"/>
      <c r="G830" s="240"/>
      <c r="H830" s="240"/>
      <c r="I830" s="244" t="s">
        <v>65</v>
      </c>
      <c r="J830" s="244" t="s">
        <v>66</v>
      </c>
      <c r="K830" s="240"/>
      <c r="L830" s="2" t="s">
        <v>42</v>
      </c>
    </row>
    <row r="831" spans="1:12" ht="21">
      <c r="A831" s="2" t="s">
        <v>878</v>
      </c>
      <c r="B831" s="240" t="s">
        <v>136</v>
      </c>
      <c r="C831" s="241" t="s">
        <v>16</v>
      </c>
      <c r="D831" s="242" t="s">
        <v>983</v>
      </c>
      <c r="E831" s="243" t="s">
        <v>343</v>
      </c>
      <c r="F831" s="243" t="s">
        <v>16</v>
      </c>
      <c r="G831" s="240" t="s">
        <v>182</v>
      </c>
      <c r="H831" s="240" t="s">
        <v>717</v>
      </c>
      <c r="I831" s="244" t="s">
        <v>65</v>
      </c>
      <c r="J831" s="244" t="s">
        <v>76</v>
      </c>
      <c r="K831" s="240" t="s">
        <v>406</v>
      </c>
      <c r="L831" s="2"/>
    </row>
    <row r="832" spans="1:12" ht="21">
      <c r="A832" s="2" t="s">
        <v>878</v>
      </c>
      <c r="B832" s="240" t="s">
        <v>136</v>
      </c>
      <c r="C832" s="241" t="s">
        <v>279</v>
      </c>
      <c r="D832" s="242" t="s">
        <v>985</v>
      </c>
      <c r="E832" s="243" t="s">
        <v>16</v>
      </c>
      <c r="F832" s="243" t="s">
        <v>17</v>
      </c>
      <c r="G832" s="240" t="s">
        <v>205</v>
      </c>
      <c r="H832" s="240" t="s">
        <v>986</v>
      </c>
      <c r="I832" s="244" t="s">
        <v>65</v>
      </c>
      <c r="J832" s="244" t="s">
        <v>76</v>
      </c>
      <c r="K832" s="240" t="s">
        <v>988</v>
      </c>
      <c r="L832" s="2"/>
    </row>
    <row r="833" spans="1:12" ht="21">
      <c r="A833" s="2" t="s">
        <v>878</v>
      </c>
      <c r="B833" s="240" t="s">
        <v>136</v>
      </c>
      <c r="C833" s="241" t="s">
        <v>16</v>
      </c>
      <c r="D833" s="242" t="s">
        <v>983</v>
      </c>
      <c r="E833" s="243" t="s">
        <v>210</v>
      </c>
      <c r="F833" s="243" t="s">
        <v>16</v>
      </c>
      <c r="G833" s="240" t="s">
        <v>63</v>
      </c>
      <c r="H833" s="240" t="s">
        <v>646</v>
      </c>
      <c r="I833" s="244" t="s">
        <v>65</v>
      </c>
      <c r="J833" s="244" t="s">
        <v>87</v>
      </c>
      <c r="K833" s="240" t="s">
        <v>67</v>
      </c>
      <c r="L833" s="2"/>
    </row>
    <row r="834" spans="1:12" ht="21">
      <c r="A834" s="2" t="s">
        <v>878</v>
      </c>
      <c r="B834" s="240" t="s">
        <v>136</v>
      </c>
      <c r="C834" s="241" t="s">
        <v>374</v>
      </c>
      <c r="D834" s="242" t="s">
        <v>989</v>
      </c>
      <c r="E834" s="243" t="s">
        <v>16</v>
      </c>
      <c r="F834" s="243" t="s">
        <v>17</v>
      </c>
      <c r="G834" s="240" t="s">
        <v>154</v>
      </c>
      <c r="H834" s="240" t="s">
        <v>990</v>
      </c>
      <c r="I834" s="244" t="s">
        <v>65</v>
      </c>
      <c r="J834" s="244" t="s">
        <v>87</v>
      </c>
      <c r="K834" s="240" t="s">
        <v>156</v>
      </c>
      <c r="L834" s="2"/>
    </row>
    <row r="835" spans="1:12" ht="21">
      <c r="A835" s="2" t="s">
        <v>878</v>
      </c>
      <c r="B835" s="240" t="s">
        <v>136</v>
      </c>
      <c r="C835" s="241" t="s">
        <v>154</v>
      </c>
      <c r="D835" s="242" t="s">
        <v>991</v>
      </c>
      <c r="E835" s="243" t="s">
        <v>16</v>
      </c>
      <c r="F835" s="243" t="s">
        <v>21</v>
      </c>
      <c r="G835" s="240" t="s">
        <v>220</v>
      </c>
      <c r="H835" s="240" t="s">
        <v>476</v>
      </c>
      <c r="I835" s="244" t="s">
        <v>65</v>
      </c>
      <c r="J835" s="244" t="s">
        <v>92</v>
      </c>
      <c r="K835" s="240" t="s">
        <v>342</v>
      </c>
      <c r="L835" s="2"/>
    </row>
    <row r="836" spans="1:12" ht="21">
      <c r="A836" s="2" t="s">
        <v>878</v>
      </c>
      <c r="B836" s="240" t="s">
        <v>136</v>
      </c>
      <c r="C836" s="241" t="s">
        <v>138</v>
      </c>
      <c r="D836" s="242" t="s">
        <v>964</v>
      </c>
      <c r="E836" s="243" t="s">
        <v>16</v>
      </c>
      <c r="F836" s="243" t="s">
        <v>16</v>
      </c>
      <c r="G836" s="240" t="s">
        <v>175</v>
      </c>
      <c r="H836" s="240" t="s">
        <v>965</v>
      </c>
      <c r="I836" s="244" t="s">
        <v>65</v>
      </c>
      <c r="J836" s="244" t="s">
        <v>92</v>
      </c>
      <c r="K836" s="240" t="s">
        <v>177</v>
      </c>
      <c r="L836" s="2"/>
    </row>
    <row r="837" spans="1:12" ht="21">
      <c r="A837" s="2" t="s">
        <v>878</v>
      </c>
      <c r="B837" s="240" t="s">
        <v>136</v>
      </c>
      <c r="C837" s="241"/>
      <c r="D837" s="242" t="s">
        <v>964</v>
      </c>
      <c r="E837" s="243"/>
      <c r="F837" s="243"/>
      <c r="G837" s="240"/>
      <c r="H837" s="240"/>
      <c r="I837" s="244" t="s">
        <v>65</v>
      </c>
      <c r="J837" s="244" t="s">
        <v>92</v>
      </c>
      <c r="K837" s="240"/>
      <c r="L837" s="2" t="s">
        <v>42</v>
      </c>
    </row>
    <row r="838" spans="1:12" ht="21">
      <c r="A838" s="2" t="s">
        <v>878</v>
      </c>
      <c r="B838" s="240" t="s">
        <v>136</v>
      </c>
      <c r="C838" s="241" t="s">
        <v>287</v>
      </c>
      <c r="D838" s="242" t="s">
        <v>992</v>
      </c>
      <c r="E838" s="243" t="s">
        <v>16</v>
      </c>
      <c r="F838" s="243" t="s">
        <v>17</v>
      </c>
      <c r="G838" s="240" t="s">
        <v>220</v>
      </c>
      <c r="H838" s="240" t="s">
        <v>141</v>
      </c>
      <c r="I838" s="244" t="s">
        <v>65</v>
      </c>
      <c r="J838" s="244" t="s">
        <v>346</v>
      </c>
      <c r="K838" s="240" t="s">
        <v>342</v>
      </c>
      <c r="L838" s="2"/>
    </row>
    <row r="839" spans="1:12" ht="21">
      <c r="A839" s="2" t="s">
        <v>878</v>
      </c>
      <c r="B839" s="240" t="s">
        <v>136</v>
      </c>
      <c r="C839" s="241" t="s">
        <v>138</v>
      </c>
      <c r="D839" s="242" t="s">
        <v>964</v>
      </c>
      <c r="E839" s="243" t="s">
        <v>21</v>
      </c>
      <c r="F839" s="243" t="s">
        <v>16</v>
      </c>
      <c r="G839" s="240" t="s">
        <v>175</v>
      </c>
      <c r="H839" s="240" t="s">
        <v>965</v>
      </c>
      <c r="I839" s="244" t="s">
        <v>65</v>
      </c>
      <c r="J839" s="244" t="s">
        <v>346</v>
      </c>
      <c r="K839" s="240" t="s">
        <v>177</v>
      </c>
      <c r="L839" s="2"/>
    </row>
    <row r="840" spans="1:12" ht="21">
      <c r="A840" s="2" t="s">
        <v>878</v>
      </c>
      <c r="B840" s="240" t="s">
        <v>136</v>
      </c>
      <c r="C840" s="241"/>
      <c r="D840" s="242" t="s">
        <v>964</v>
      </c>
      <c r="E840" s="243"/>
      <c r="F840" s="243"/>
      <c r="G840" s="240"/>
      <c r="H840" s="240"/>
      <c r="I840" s="244" t="s">
        <v>65</v>
      </c>
      <c r="J840" s="244" t="s">
        <v>346</v>
      </c>
      <c r="K840" s="240"/>
      <c r="L840" s="2" t="s">
        <v>42</v>
      </c>
    </row>
    <row r="841" spans="1:12" ht="21">
      <c r="A841" s="2" t="s">
        <v>878</v>
      </c>
      <c r="B841" s="240" t="s">
        <v>136</v>
      </c>
      <c r="C841" s="241" t="s">
        <v>147</v>
      </c>
      <c r="D841" s="242" t="s">
        <v>993</v>
      </c>
      <c r="E841" s="243" t="s">
        <v>16</v>
      </c>
      <c r="F841" s="243" t="s">
        <v>16</v>
      </c>
      <c r="G841" s="240" t="s">
        <v>261</v>
      </c>
      <c r="H841" s="240" t="s">
        <v>994</v>
      </c>
      <c r="I841" s="244" t="s">
        <v>65</v>
      </c>
      <c r="J841" s="244" t="s">
        <v>349</v>
      </c>
      <c r="K841" s="240" t="s">
        <v>368</v>
      </c>
      <c r="L841" s="2"/>
    </row>
    <row r="842" spans="1:12" ht="21">
      <c r="A842" s="2" t="s">
        <v>878</v>
      </c>
      <c r="B842" s="240" t="s">
        <v>136</v>
      </c>
      <c r="C842" s="241" t="s">
        <v>280</v>
      </c>
      <c r="D842" s="242" t="s">
        <v>995</v>
      </c>
      <c r="E842" s="243" t="s">
        <v>16</v>
      </c>
      <c r="F842" s="243" t="s">
        <v>17</v>
      </c>
      <c r="G842" s="240" t="s">
        <v>204</v>
      </c>
      <c r="H842" s="240" t="s">
        <v>996</v>
      </c>
      <c r="I842" s="244" t="s">
        <v>65</v>
      </c>
      <c r="J842" s="244" t="s">
        <v>349</v>
      </c>
      <c r="K842" s="240" t="s">
        <v>997</v>
      </c>
      <c r="L842" s="2"/>
    </row>
    <row r="843" spans="1:12" ht="21">
      <c r="A843" s="2" t="s">
        <v>878</v>
      </c>
      <c r="B843" s="240" t="s">
        <v>136</v>
      </c>
      <c r="C843" s="241" t="s">
        <v>147</v>
      </c>
      <c r="D843" s="242" t="s">
        <v>993</v>
      </c>
      <c r="E843" s="243" t="s">
        <v>16</v>
      </c>
      <c r="F843" s="243" t="s">
        <v>16</v>
      </c>
      <c r="G843" s="240" t="s">
        <v>261</v>
      </c>
      <c r="H843" s="240" t="s">
        <v>994</v>
      </c>
      <c r="I843" s="244" t="s">
        <v>65</v>
      </c>
      <c r="J843" s="244" t="s">
        <v>354</v>
      </c>
      <c r="K843" s="240" t="s">
        <v>372</v>
      </c>
      <c r="L843" s="2"/>
    </row>
    <row r="844" spans="1:12" ht="21">
      <c r="A844" s="2" t="s">
        <v>878</v>
      </c>
      <c r="B844" s="240" t="s">
        <v>136</v>
      </c>
      <c r="C844" s="241" t="s">
        <v>175</v>
      </c>
      <c r="D844" s="242" t="s">
        <v>998</v>
      </c>
      <c r="E844" s="243" t="s">
        <v>16</v>
      </c>
      <c r="F844" s="243" t="s">
        <v>14</v>
      </c>
      <c r="G844" s="240" t="s">
        <v>16</v>
      </c>
      <c r="H844" s="240" t="s">
        <v>994</v>
      </c>
      <c r="I844" s="244" t="s">
        <v>65</v>
      </c>
      <c r="J844" s="244" t="s">
        <v>354</v>
      </c>
      <c r="K844" s="240" t="s">
        <v>353</v>
      </c>
      <c r="L844" s="2"/>
    </row>
    <row r="845" spans="1:12" ht="21">
      <c r="A845" s="2" t="s">
        <v>878</v>
      </c>
      <c r="B845" s="240" t="s">
        <v>136</v>
      </c>
      <c r="C845" s="241" t="s">
        <v>138</v>
      </c>
      <c r="D845" s="242" t="s">
        <v>964</v>
      </c>
      <c r="E845" s="243" t="s">
        <v>17</v>
      </c>
      <c r="F845" s="243" t="s">
        <v>16</v>
      </c>
      <c r="G845" s="240" t="s">
        <v>74</v>
      </c>
      <c r="H845" s="240" t="s">
        <v>965</v>
      </c>
      <c r="I845" s="244" t="s">
        <v>65</v>
      </c>
      <c r="J845" s="244" t="s">
        <v>358</v>
      </c>
      <c r="K845" s="240" t="s">
        <v>380</v>
      </c>
      <c r="L845" s="2"/>
    </row>
    <row r="846" spans="1:12" ht="21">
      <c r="A846" s="2" t="s">
        <v>878</v>
      </c>
      <c r="B846" s="240" t="s">
        <v>136</v>
      </c>
      <c r="C846" s="241" t="s">
        <v>355</v>
      </c>
      <c r="D846" s="242" t="s">
        <v>999</v>
      </c>
      <c r="E846" s="243" t="s">
        <v>123</v>
      </c>
      <c r="F846" s="243" t="s">
        <v>17</v>
      </c>
      <c r="G846" s="240" t="s">
        <v>78</v>
      </c>
      <c r="H846" s="240" t="s">
        <v>1000</v>
      </c>
      <c r="I846" s="244" t="s">
        <v>65</v>
      </c>
      <c r="J846" s="244" t="s">
        <v>358</v>
      </c>
      <c r="K846" s="240" t="s">
        <v>487</v>
      </c>
      <c r="L846" s="2"/>
    </row>
    <row r="847" spans="1:12" ht="21">
      <c r="A847" s="2" t="s">
        <v>878</v>
      </c>
      <c r="B847" s="240" t="s">
        <v>136</v>
      </c>
      <c r="C847" s="241" t="s">
        <v>193</v>
      </c>
      <c r="D847" s="242" t="s">
        <v>1001</v>
      </c>
      <c r="E847" s="243" t="s">
        <v>16</v>
      </c>
      <c r="F847" s="243" t="s">
        <v>17</v>
      </c>
      <c r="G847" s="240" t="s">
        <v>147</v>
      </c>
      <c r="H847" s="240" t="s">
        <v>976</v>
      </c>
      <c r="I847" s="244" t="s">
        <v>65</v>
      </c>
      <c r="J847" s="244" t="s">
        <v>362</v>
      </c>
      <c r="K847" s="240" t="s">
        <v>492</v>
      </c>
      <c r="L847" s="2"/>
    </row>
    <row r="848" spans="1:12" ht="21">
      <c r="A848" s="2" t="s">
        <v>878</v>
      </c>
      <c r="B848" s="240" t="s">
        <v>136</v>
      </c>
      <c r="C848" s="241" t="s">
        <v>138</v>
      </c>
      <c r="D848" s="242" t="s">
        <v>964</v>
      </c>
      <c r="E848" s="243" t="s">
        <v>17</v>
      </c>
      <c r="F848" s="243" t="s">
        <v>16</v>
      </c>
      <c r="G848" s="240" t="s">
        <v>74</v>
      </c>
      <c r="H848" s="240" t="s">
        <v>965</v>
      </c>
      <c r="I848" s="244" t="s">
        <v>65</v>
      </c>
      <c r="J848" s="244" t="s">
        <v>362</v>
      </c>
      <c r="K848" s="240" t="s">
        <v>388</v>
      </c>
      <c r="L848" s="2"/>
    </row>
    <row r="849" spans="1:12" ht="21">
      <c r="A849" s="2" t="s">
        <v>878</v>
      </c>
      <c r="B849" s="240" t="s">
        <v>136</v>
      </c>
      <c r="C849" s="241" t="s">
        <v>81</v>
      </c>
      <c r="D849" s="242" t="s">
        <v>1002</v>
      </c>
      <c r="E849" s="243" t="s">
        <v>708</v>
      </c>
      <c r="F849" s="243" t="s">
        <v>21</v>
      </c>
      <c r="G849" s="240" t="s">
        <v>31</v>
      </c>
      <c r="H849" s="240" t="s">
        <v>1003</v>
      </c>
      <c r="I849" s="244" t="s">
        <v>65</v>
      </c>
      <c r="J849" s="244" t="s">
        <v>367</v>
      </c>
      <c r="K849" s="240" t="s">
        <v>1004</v>
      </c>
      <c r="L849" s="2"/>
    </row>
    <row r="850" spans="1:12" ht="21">
      <c r="A850" s="2" t="s">
        <v>878</v>
      </c>
      <c r="B850" s="240" t="s">
        <v>136</v>
      </c>
      <c r="C850" s="241" t="s">
        <v>279</v>
      </c>
      <c r="D850" s="242" t="s">
        <v>985</v>
      </c>
      <c r="E850" s="243" t="s">
        <v>21</v>
      </c>
      <c r="F850" s="243" t="s">
        <v>17</v>
      </c>
      <c r="G850" s="240" t="s">
        <v>63</v>
      </c>
      <c r="H850" s="240" t="s">
        <v>986</v>
      </c>
      <c r="I850" s="244" t="s">
        <v>65</v>
      </c>
      <c r="J850" s="244" t="s">
        <v>367</v>
      </c>
      <c r="K850" s="240" t="s">
        <v>1005</v>
      </c>
      <c r="L850" s="2"/>
    </row>
    <row r="851" spans="1:12" ht="21">
      <c r="A851" s="2" t="s">
        <v>878</v>
      </c>
      <c r="B851" s="240" t="s">
        <v>136</v>
      </c>
      <c r="C851" s="241" t="s">
        <v>81</v>
      </c>
      <c r="D851" s="242" t="s">
        <v>1002</v>
      </c>
      <c r="E851" s="243" t="s">
        <v>708</v>
      </c>
      <c r="F851" s="243" t="s">
        <v>21</v>
      </c>
      <c r="G851" s="240" t="s">
        <v>31</v>
      </c>
      <c r="H851" s="240" t="s">
        <v>1003</v>
      </c>
      <c r="I851" s="244" t="s">
        <v>65</v>
      </c>
      <c r="J851" s="244" t="s">
        <v>371</v>
      </c>
      <c r="K851" s="240" t="s">
        <v>1006</v>
      </c>
      <c r="L851" s="2"/>
    </row>
    <row r="852" spans="1:12" ht="21">
      <c r="A852" s="2" t="s">
        <v>878</v>
      </c>
      <c r="B852" s="240" t="s">
        <v>136</v>
      </c>
      <c r="C852" s="241" t="s">
        <v>279</v>
      </c>
      <c r="D852" s="242" t="s">
        <v>985</v>
      </c>
      <c r="E852" s="243" t="s">
        <v>21</v>
      </c>
      <c r="F852" s="243" t="s">
        <v>17</v>
      </c>
      <c r="G852" s="240" t="s">
        <v>63</v>
      </c>
      <c r="H852" s="240" t="s">
        <v>986</v>
      </c>
      <c r="I852" s="244" t="s">
        <v>65</v>
      </c>
      <c r="J852" s="244" t="s">
        <v>371</v>
      </c>
      <c r="K852" s="240" t="s">
        <v>1007</v>
      </c>
      <c r="L852" s="2"/>
    </row>
    <row r="853" spans="1:12" ht="21">
      <c r="A853" s="2" t="s">
        <v>878</v>
      </c>
      <c r="B853" s="240" t="s">
        <v>136</v>
      </c>
      <c r="C853" s="241" t="s">
        <v>199</v>
      </c>
      <c r="D853" s="242" t="s">
        <v>1008</v>
      </c>
      <c r="E853" s="243" t="s">
        <v>34</v>
      </c>
      <c r="F853" s="243" t="s">
        <v>17</v>
      </c>
      <c r="G853" s="240" t="s">
        <v>239</v>
      </c>
      <c r="H853" s="240" t="s">
        <v>812</v>
      </c>
      <c r="I853" s="244" t="s">
        <v>65</v>
      </c>
      <c r="J853" s="244" t="s">
        <v>382</v>
      </c>
      <c r="K853" s="240" t="s">
        <v>576</v>
      </c>
      <c r="L853" s="2"/>
    </row>
    <row r="854" spans="1:12" ht="21">
      <c r="A854" s="2" t="s">
        <v>878</v>
      </c>
      <c r="B854" s="240" t="s">
        <v>136</v>
      </c>
      <c r="C854" s="241"/>
      <c r="D854" s="242" t="s">
        <v>1008</v>
      </c>
      <c r="E854" s="243"/>
      <c r="F854" s="243"/>
      <c r="G854" s="240"/>
      <c r="H854" s="240"/>
      <c r="I854" s="244" t="s">
        <v>65</v>
      </c>
      <c r="J854" s="244" t="s">
        <v>382</v>
      </c>
      <c r="K854" s="240"/>
      <c r="L854" s="2" t="s">
        <v>42</v>
      </c>
    </row>
    <row r="855" spans="1:12" ht="21">
      <c r="A855" s="2" t="s">
        <v>878</v>
      </c>
      <c r="B855" s="240" t="s">
        <v>136</v>
      </c>
      <c r="C855" s="241" t="s">
        <v>28</v>
      </c>
      <c r="D855" s="242" t="s">
        <v>1009</v>
      </c>
      <c r="E855" s="243" t="s">
        <v>279</v>
      </c>
      <c r="F855" s="243" t="s">
        <v>17</v>
      </c>
      <c r="G855" s="240" t="s">
        <v>418</v>
      </c>
      <c r="H855" s="240" t="s">
        <v>938</v>
      </c>
      <c r="I855" s="244" t="s">
        <v>101</v>
      </c>
      <c r="J855" s="244" t="s">
        <v>117</v>
      </c>
      <c r="K855" s="240" t="s">
        <v>419</v>
      </c>
      <c r="L855" s="2"/>
    </row>
    <row r="856" spans="1:12" ht="21">
      <c r="A856" s="2" t="s">
        <v>878</v>
      </c>
      <c r="B856" s="240" t="s">
        <v>136</v>
      </c>
      <c r="C856" s="241" t="s">
        <v>78</v>
      </c>
      <c r="D856" s="242" t="s">
        <v>1010</v>
      </c>
      <c r="E856" s="243" t="s">
        <v>30</v>
      </c>
      <c r="F856" s="243" t="s">
        <v>21</v>
      </c>
      <c r="G856" s="240" t="s">
        <v>74</v>
      </c>
      <c r="H856" s="240" t="s">
        <v>1011</v>
      </c>
      <c r="I856" s="244" t="s">
        <v>101</v>
      </c>
      <c r="J856" s="244" t="s">
        <v>117</v>
      </c>
      <c r="K856" s="240" t="s">
        <v>77</v>
      </c>
      <c r="L856" s="2"/>
    </row>
    <row r="857" spans="1:12" ht="21">
      <c r="A857" s="2" t="s">
        <v>878</v>
      </c>
      <c r="B857" s="240" t="s">
        <v>136</v>
      </c>
      <c r="C857" s="241"/>
      <c r="D857" s="242" t="s">
        <v>1010</v>
      </c>
      <c r="E857" s="243"/>
      <c r="F857" s="243"/>
      <c r="G857" s="240"/>
      <c r="H857" s="240"/>
      <c r="I857" s="244" t="s">
        <v>101</v>
      </c>
      <c r="J857" s="244" t="s">
        <v>117</v>
      </c>
      <c r="K857" s="240"/>
      <c r="L857" s="2" t="s">
        <v>42</v>
      </c>
    </row>
    <row r="858" spans="1:12" ht="21">
      <c r="A858" s="2" t="s">
        <v>878</v>
      </c>
      <c r="B858" s="240" t="s">
        <v>136</v>
      </c>
      <c r="C858" s="241" t="s">
        <v>78</v>
      </c>
      <c r="D858" s="242" t="s">
        <v>1010</v>
      </c>
      <c r="E858" s="243" t="s">
        <v>33</v>
      </c>
      <c r="F858" s="243" t="s">
        <v>21</v>
      </c>
      <c r="G858" s="240" t="s">
        <v>655</v>
      </c>
      <c r="H858" s="240" t="s">
        <v>1012</v>
      </c>
      <c r="I858" s="244" t="s">
        <v>101</v>
      </c>
      <c r="J858" s="244" t="s">
        <v>121</v>
      </c>
      <c r="K858" s="240" t="s">
        <v>797</v>
      </c>
      <c r="L858" s="2"/>
    </row>
    <row r="859" spans="1:12" ht="21">
      <c r="A859" s="2" t="s">
        <v>878</v>
      </c>
      <c r="B859" s="240" t="s">
        <v>136</v>
      </c>
      <c r="C859" s="241" t="s">
        <v>185</v>
      </c>
      <c r="D859" s="242" t="s">
        <v>1013</v>
      </c>
      <c r="E859" s="243" t="s">
        <v>199</v>
      </c>
      <c r="F859" s="243" t="s">
        <v>17</v>
      </c>
      <c r="G859" s="240" t="s">
        <v>63</v>
      </c>
      <c r="H859" s="240" t="s">
        <v>714</v>
      </c>
      <c r="I859" s="244" t="s">
        <v>101</v>
      </c>
      <c r="J859" s="244" t="s">
        <v>121</v>
      </c>
      <c r="K859" s="240" t="s">
        <v>67</v>
      </c>
      <c r="L859" s="2"/>
    </row>
    <row r="860" spans="1:12" ht="21">
      <c r="A860" s="2" t="s">
        <v>878</v>
      </c>
      <c r="B860" s="240" t="s">
        <v>136</v>
      </c>
      <c r="C860" s="241"/>
      <c r="D860" s="242" t="s">
        <v>1013</v>
      </c>
      <c r="E860" s="243"/>
      <c r="F860" s="243"/>
      <c r="G860" s="240"/>
      <c r="H860" s="240"/>
      <c r="I860" s="244" t="s">
        <v>101</v>
      </c>
      <c r="J860" s="244" t="s">
        <v>121</v>
      </c>
      <c r="K860" s="240"/>
      <c r="L860" s="2" t="s">
        <v>42</v>
      </c>
    </row>
    <row r="861" spans="1:12" ht="21">
      <c r="A861" s="2" t="s">
        <v>878</v>
      </c>
      <c r="B861" s="240" t="s">
        <v>136</v>
      </c>
      <c r="C861" s="241" t="s">
        <v>68</v>
      </c>
      <c r="D861" s="242" t="s">
        <v>1014</v>
      </c>
      <c r="E861" s="243" t="s">
        <v>17</v>
      </c>
      <c r="F861" s="243" t="s">
        <v>17</v>
      </c>
      <c r="G861" s="240" t="s">
        <v>22</v>
      </c>
      <c r="H861" s="240" t="s">
        <v>1015</v>
      </c>
      <c r="I861" s="244" t="s">
        <v>101</v>
      </c>
      <c r="J861" s="244" t="s">
        <v>124</v>
      </c>
      <c r="K861" s="240" t="s">
        <v>169</v>
      </c>
      <c r="L861" s="2"/>
    </row>
    <row r="862" spans="1:12" ht="21">
      <c r="A862" s="2" t="s">
        <v>878</v>
      </c>
      <c r="B862" s="240" t="s">
        <v>136</v>
      </c>
      <c r="C862" s="241" t="s">
        <v>78</v>
      </c>
      <c r="D862" s="242" t="s">
        <v>1010</v>
      </c>
      <c r="E862" s="243" t="s">
        <v>33</v>
      </c>
      <c r="F862" s="243" t="s">
        <v>21</v>
      </c>
      <c r="G862" s="240" t="s">
        <v>655</v>
      </c>
      <c r="H862" s="240" t="s">
        <v>1012</v>
      </c>
      <c r="I862" s="244" t="s">
        <v>101</v>
      </c>
      <c r="J862" s="244" t="s">
        <v>124</v>
      </c>
      <c r="K862" s="240" t="s">
        <v>657</v>
      </c>
      <c r="L862" s="2"/>
    </row>
    <row r="863" spans="1:12" ht="21">
      <c r="A863" s="2" t="s">
        <v>878</v>
      </c>
      <c r="B863" s="240" t="s">
        <v>136</v>
      </c>
      <c r="C863" s="241" t="s">
        <v>35</v>
      </c>
      <c r="D863" s="242" t="s">
        <v>1016</v>
      </c>
      <c r="E863" s="243" t="s">
        <v>16</v>
      </c>
      <c r="F863" s="243" t="s">
        <v>17</v>
      </c>
      <c r="G863" s="240" t="s">
        <v>111</v>
      </c>
      <c r="H863" s="240" t="s">
        <v>1017</v>
      </c>
      <c r="I863" s="244" t="s">
        <v>101</v>
      </c>
      <c r="J863" s="244" t="s">
        <v>128</v>
      </c>
      <c r="K863" s="240" t="s">
        <v>114</v>
      </c>
      <c r="L863" s="2"/>
    </row>
    <row r="864" spans="1:12" ht="21">
      <c r="A864" s="2" t="s">
        <v>878</v>
      </c>
      <c r="B864" s="240" t="s">
        <v>136</v>
      </c>
      <c r="C864" s="241" t="s">
        <v>37</v>
      </c>
      <c r="D864" s="242" t="s">
        <v>1018</v>
      </c>
      <c r="E864" s="243" t="s">
        <v>439</v>
      </c>
      <c r="F864" s="243" t="s">
        <v>17</v>
      </c>
      <c r="G864" s="240" t="s">
        <v>182</v>
      </c>
      <c r="H864" s="240" t="s">
        <v>709</v>
      </c>
      <c r="I864" s="244" t="s">
        <v>101</v>
      </c>
      <c r="J864" s="244" t="s">
        <v>128</v>
      </c>
      <c r="K864" s="240" t="s">
        <v>406</v>
      </c>
      <c r="L864" s="2"/>
    </row>
    <row r="865" spans="1:12" ht="21">
      <c r="A865" s="2" t="s">
        <v>878</v>
      </c>
      <c r="B865" s="240" t="s">
        <v>136</v>
      </c>
      <c r="C865" s="241" t="s">
        <v>21</v>
      </c>
      <c r="D865" s="242" t="s">
        <v>1019</v>
      </c>
      <c r="E865" s="243" t="s">
        <v>16</v>
      </c>
      <c r="F865" s="243" t="s">
        <v>17</v>
      </c>
      <c r="G865" s="240" t="s">
        <v>344</v>
      </c>
      <c r="H865" s="240" t="s">
        <v>701</v>
      </c>
      <c r="I865" s="244" t="s">
        <v>101</v>
      </c>
      <c r="J865" s="244" t="s">
        <v>132</v>
      </c>
      <c r="K865" s="240" t="s">
        <v>347</v>
      </c>
      <c r="L865" s="2"/>
    </row>
    <row r="866" spans="1:12" ht="21">
      <c r="A866" s="2" t="s">
        <v>878</v>
      </c>
      <c r="B866" s="240" t="s">
        <v>136</v>
      </c>
      <c r="C866" s="241" t="s">
        <v>239</v>
      </c>
      <c r="D866" s="242" t="s">
        <v>1020</v>
      </c>
      <c r="E866" s="243" t="s">
        <v>512</v>
      </c>
      <c r="F866" s="243" t="s">
        <v>21</v>
      </c>
      <c r="G866" s="240" t="s">
        <v>513</v>
      </c>
      <c r="H866" s="240" t="s">
        <v>1011</v>
      </c>
      <c r="I866" s="244" t="s">
        <v>101</v>
      </c>
      <c r="J866" s="244" t="s">
        <v>132</v>
      </c>
      <c r="K866" s="240" t="s">
        <v>1021</v>
      </c>
      <c r="L866" s="2"/>
    </row>
    <row r="867" spans="1:12" ht="21">
      <c r="A867" s="2" t="s">
        <v>878</v>
      </c>
      <c r="B867" s="240" t="s">
        <v>136</v>
      </c>
      <c r="C867" s="241"/>
      <c r="D867" s="242" t="s">
        <v>1020</v>
      </c>
      <c r="E867" s="243"/>
      <c r="F867" s="243"/>
      <c r="G867" s="240"/>
      <c r="H867" s="240"/>
      <c r="I867" s="244" t="s">
        <v>101</v>
      </c>
      <c r="J867" s="244" t="s">
        <v>132</v>
      </c>
      <c r="K867" s="240"/>
      <c r="L867" s="2" t="s">
        <v>42</v>
      </c>
    </row>
    <row r="868" spans="1:12" ht="21">
      <c r="A868" s="2" t="s">
        <v>878</v>
      </c>
      <c r="B868" s="240" t="s">
        <v>136</v>
      </c>
      <c r="C868" s="241" t="s">
        <v>239</v>
      </c>
      <c r="D868" s="242" t="s">
        <v>1020</v>
      </c>
      <c r="E868" s="243" t="s">
        <v>512</v>
      </c>
      <c r="F868" s="243" t="s">
        <v>21</v>
      </c>
      <c r="G868" s="240" t="s">
        <v>513</v>
      </c>
      <c r="H868" s="240" t="s">
        <v>1011</v>
      </c>
      <c r="I868" s="244" t="s">
        <v>101</v>
      </c>
      <c r="J868" s="244" t="s">
        <v>134</v>
      </c>
      <c r="K868" s="240" t="s">
        <v>1022</v>
      </c>
      <c r="L868" s="2"/>
    </row>
    <row r="869" spans="1:12" ht="21">
      <c r="A869" s="2" t="s">
        <v>878</v>
      </c>
      <c r="B869" s="240" t="s">
        <v>136</v>
      </c>
      <c r="C869" s="241"/>
      <c r="D869" s="242" t="s">
        <v>1020</v>
      </c>
      <c r="E869" s="243"/>
      <c r="F869" s="243"/>
      <c r="G869" s="240"/>
      <c r="H869" s="240"/>
      <c r="I869" s="244" t="s">
        <v>101</v>
      </c>
      <c r="J869" s="244" t="s">
        <v>134</v>
      </c>
      <c r="K869" s="240"/>
      <c r="L869" s="2" t="s">
        <v>42</v>
      </c>
    </row>
    <row r="870" spans="1:12" ht="21">
      <c r="A870" s="2" t="s">
        <v>878</v>
      </c>
      <c r="B870" s="240" t="s">
        <v>136</v>
      </c>
      <c r="C870" s="241" t="s">
        <v>21</v>
      </c>
      <c r="D870" s="242" t="s">
        <v>1019</v>
      </c>
      <c r="E870" s="243" t="s">
        <v>21</v>
      </c>
      <c r="F870" s="243" t="s">
        <v>17</v>
      </c>
      <c r="G870" s="240" t="s">
        <v>246</v>
      </c>
      <c r="H870" s="240" t="s">
        <v>701</v>
      </c>
      <c r="I870" s="244" t="s">
        <v>101</v>
      </c>
      <c r="J870" s="244" t="s">
        <v>176</v>
      </c>
      <c r="K870" s="240" t="s">
        <v>142</v>
      </c>
      <c r="L870" s="2"/>
    </row>
    <row r="871" spans="1:12" ht="21">
      <c r="A871" s="2" t="s">
        <v>878</v>
      </c>
      <c r="B871" s="240" t="s">
        <v>136</v>
      </c>
      <c r="C871" s="241" t="s">
        <v>18</v>
      </c>
      <c r="D871" s="242" t="s">
        <v>1023</v>
      </c>
      <c r="E871" s="243" t="s">
        <v>527</v>
      </c>
      <c r="F871" s="243" t="s">
        <v>17</v>
      </c>
      <c r="G871" s="240" t="s">
        <v>99</v>
      </c>
      <c r="H871" s="240" t="s">
        <v>963</v>
      </c>
      <c r="I871" s="244" t="s">
        <v>101</v>
      </c>
      <c r="J871" s="244" t="s">
        <v>176</v>
      </c>
      <c r="K871" s="240" t="s">
        <v>118</v>
      </c>
      <c r="L871" s="2"/>
    </row>
    <row r="872" spans="1:12" ht="21.6" thickBot="1">
      <c r="A872" s="8" t="s">
        <v>878</v>
      </c>
      <c r="B872" s="245" t="s">
        <v>136</v>
      </c>
      <c r="C872" s="246"/>
      <c r="D872" s="245" t="s">
        <v>1023</v>
      </c>
      <c r="E872" s="246"/>
      <c r="F872" s="246"/>
      <c r="G872" s="245"/>
      <c r="H872" s="245"/>
      <c r="I872" s="247" t="s">
        <v>101</v>
      </c>
      <c r="J872" s="247" t="s">
        <v>176</v>
      </c>
      <c r="K872" s="245"/>
      <c r="L872" s="8" t="s">
        <v>42</v>
      </c>
    </row>
    <row r="873" spans="1:12" ht="21">
      <c r="A873" s="2" t="s">
        <v>1024</v>
      </c>
      <c r="B873" s="5" t="s">
        <v>13</v>
      </c>
      <c r="C873" s="131" t="s">
        <v>16</v>
      </c>
      <c r="D873" s="132" t="s">
        <v>1025</v>
      </c>
      <c r="E873" s="6" t="s">
        <v>16</v>
      </c>
      <c r="F873" s="6" t="s">
        <v>16</v>
      </c>
      <c r="G873" s="5" t="s">
        <v>1026</v>
      </c>
      <c r="H873" s="5" t="s">
        <v>1027</v>
      </c>
      <c r="I873" s="7" t="s">
        <v>38</v>
      </c>
      <c r="J873" s="7" t="s">
        <v>207</v>
      </c>
      <c r="K873" s="5" t="s">
        <v>1028</v>
      </c>
      <c r="L873" s="2"/>
    </row>
    <row r="874" spans="1:12" ht="21">
      <c r="A874" s="2" t="s">
        <v>1024</v>
      </c>
      <c r="B874" s="240" t="s">
        <v>13</v>
      </c>
      <c r="C874" s="241" t="s">
        <v>78</v>
      </c>
      <c r="D874" s="242" t="s">
        <v>1029</v>
      </c>
      <c r="E874" s="243" t="s">
        <v>30</v>
      </c>
      <c r="F874" s="243" t="s">
        <v>21</v>
      </c>
      <c r="G874" s="240" t="s">
        <v>261</v>
      </c>
      <c r="H874" s="240" t="s">
        <v>1030</v>
      </c>
      <c r="I874" s="244" t="s">
        <v>38</v>
      </c>
      <c r="J874" s="244" t="s">
        <v>207</v>
      </c>
      <c r="K874" s="240" t="s">
        <v>264</v>
      </c>
      <c r="L874" s="2"/>
    </row>
    <row r="875" spans="1:12" ht="21">
      <c r="A875" s="2" t="s">
        <v>1024</v>
      </c>
      <c r="B875" s="240" t="s">
        <v>13</v>
      </c>
      <c r="C875" s="241" t="s">
        <v>16</v>
      </c>
      <c r="D875" s="242" t="s">
        <v>1025</v>
      </c>
      <c r="E875" s="243" t="s">
        <v>16</v>
      </c>
      <c r="F875" s="243" t="s">
        <v>16</v>
      </c>
      <c r="G875" s="240" t="s">
        <v>1026</v>
      </c>
      <c r="H875" s="240" t="s">
        <v>1027</v>
      </c>
      <c r="I875" s="244" t="s">
        <v>38</v>
      </c>
      <c r="J875" s="244" t="s">
        <v>213</v>
      </c>
      <c r="K875" s="240" t="s">
        <v>1028</v>
      </c>
      <c r="L875" s="2"/>
    </row>
    <row r="876" spans="1:12" ht="21">
      <c r="A876" s="2" t="s">
        <v>1024</v>
      </c>
      <c r="B876" s="240" t="s">
        <v>13</v>
      </c>
      <c r="C876" s="241" t="s">
        <v>78</v>
      </c>
      <c r="D876" s="242" t="s">
        <v>1029</v>
      </c>
      <c r="E876" s="243" t="s">
        <v>30</v>
      </c>
      <c r="F876" s="243" t="s">
        <v>21</v>
      </c>
      <c r="G876" s="240" t="s">
        <v>261</v>
      </c>
      <c r="H876" s="240" t="s">
        <v>1030</v>
      </c>
      <c r="I876" s="244" t="s">
        <v>38</v>
      </c>
      <c r="J876" s="244" t="s">
        <v>213</v>
      </c>
      <c r="K876" s="240" t="s">
        <v>269</v>
      </c>
      <c r="L876" s="2"/>
    </row>
    <row r="877" spans="1:12" ht="21">
      <c r="A877" s="2" t="s">
        <v>1024</v>
      </c>
      <c r="B877" s="240" t="s">
        <v>13</v>
      </c>
      <c r="C877" s="241" t="s">
        <v>16</v>
      </c>
      <c r="D877" s="242" t="s">
        <v>1025</v>
      </c>
      <c r="E877" s="243" t="s">
        <v>16</v>
      </c>
      <c r="F877" s="243" t="s">
        <v>16</v>
      </c>
      <c r="G877" s="240" t="s">
        <v>1026</v>
      </c>
      <c r="H877" s="240" t="s">
        <v>1027</v>
      </c>
      <c r="I877" s="244" t="s">
        <v>38</v>
      </c>
      <c r="J877" s="244" t="s">
        <v>215</v>
      </c>
      <c r="K877" s="240" t="s">
        <v>1028</v>
      </c>
      <c r="L877" s="2"/>
    </row>
    <row r="878" spans="1:12" ht="21">
      <c r="A878" s="2" t="s">
        <v>1024</v>
      </c>
      <c r="B878" s="240" t="s">
        <v>13</v>
      </c>
      <c r="C878" s="241" t="s">
        <v>24</v>
      </c>
      <c r="D878" s="242" t="s">
        <v>1031</v>
      </c>
      <c r="E878" s="243" t="s">
        <v>22</v>
      </c>
      <c r="F878" s="243" t="s">
        <v>21</v>
      </c>
      <c r="G878" s="240" t="s">
        <v>74</v>
      </c>
      <c r="H878" s="240" t="s">
        <v>1032</v>
      </c>
      <c r="I878" s="244" t="s">
        <v>38</v>
      </c>
      <c r="J878" s="244" t="s">
        <v>215</v>
      </c>
      <c r="K878" s="240" t="s">
        <v>235</v>
      </c>
      <c r="L878" s="2"/>
    </row>
    <row r="879" spans="1:12" ht="21">
      <c r="A879" s="2" t="s">
        <v>1024</v>
      </c>
      <c r="B879" s="240" t="s">
        <v>13</v>
      </c>
      <c r="C879" s="241" t="s">
        <v>16</v>
      </c>
      <c r="D879" s="242" t="s">
        <v>1025</v>
      </c>
      <c r="E879" s="243" t="s">
        <v>16</v>
      </c>
      <c r="F879" s="243" t="s">
        <v>16</v>
      </c>
      <c r="G879" s="240" t="s">
        <v>1026</v>
      </c>
      <c r="H879" s="240" t="s">
        <v>1027</v>
      </c>
      <c r="I879" s="244" t="s">
        <v>38</v>
      </c>
      <c r="J879" s="244" t="s">
        <v>222</v>
      </c>
      <c r="K879" s="240" t="s">
        <v>1028</v>
      </c>
      <c r="L879" s="2"/>
    </row>
    <row r="880" spans="1:12" ht="21">
      <c r="A880" s="2" t="s">
        <v>1024</v>
      </c>
      <c r="B880" s="240" t="s">
        <v>13</v>
      </c>
      <c r="C880" s="241" t="s">
        <v>24</v>
      </c>
      <c r="D880" s="242" t="s">
        <v>1031</v>
      </c>
      <c r="E880" s="243" t="s">
        <v>22</v>
      </c>
      <c r="F880" s="243" t="s">
        <v>21</v>
      </c>
      <c r="G880" s="240" t="s">
        <v>74</v>
      </c>
      <c r="H880" s="240" t="s">
        <v>1032</v>
      </c>
      <c r="I880" s="244" t="s">
        <v>38</v>
      </c>
      <c r="J880" s="244" t="s">
        <v>222</v>
      </c>
      <c r="K880" s="240" t="s">
        <v>238</v>
      </c>
      <c r="L880" s="2"/>
    </row>
    <row r="881" spans="1:12" ht="21">
      <c r="A881" s="2" t="s">
        <v>1024</v>
      </c>
      <c r="B881" s="240" t="s">
        <v>13</v>
      </c>
      <c r="C881" s="241" t="s">
        <v>16</v>
      </c>
      <c r="D881" s="242" t="s">
        <v>1025</v>
      </c>
      <c r="E881" s="243" t="s">
        <v>16</v>
      </c>
      <c r="F881" s="243" t="s">
        <v>16</v>
      </c>
      <c r="G881" s="240" t="s">
        <v>1026</v>
      </c>
      <c r="H881" s="240" t="s">
        <v>1027</v>
      </c>
      <c r="I881" s="244" t="s">
        <v>38</v>
      </c>
      <c r="J881" s="244" t="s">
        <v>225</v>
      </c>
      <c r="K881" s="240" t="s">
        <v>1028</v>
      </c>
      <c r="L881" s="2"/>
    </row>
    <row r="882" spans="1:12" ht="21">
      <c r="A882" s="2" t="s">
        <v>1024</v>
      </c>
      <c r="B882" s="240" t="s">
        <v>13</v>
      </c>
      <c r="C882" s="241" t="s">
        <v>90</v>
      </c>
      <c r="D882" s="242" t="s">
        <v>1033</v>
      </c>
      <c r="E882" s="243" t="s">
        <v>16</v>
      </c>
      <c r="F882" s="243" t="s">
        <v>14</v>
      </c>
      <c r="G882" s="240" t="s">
        <v>74</v>
      </c>
      <c r="H882" s="240" t="s">
        <v>1034</v>
      </c>
      <c r="I882" s="244" t="s">
        <v>38</v>
      </c>
      <c r="J882" s="244" t="s">
        <v>225</v>
      </c>
      <c r="K882" s="240" t="s">
        <v>235</v>
      </c>
      <c r="L882" s="2"/>
    </row>
    <row r="883" spans="1:12" ht="21">
      <c r="A883" s="2" t="s">
        <v>1024</v>
      </c>
      <c r="B883" s="240" t="s">
        <v>13</v>
      </c>
      <c r="C883" s="241" t="s">
        <v>16</v>
      </c>
      <c r="D883" s="242" t="s">
        <v>1025</v>
      </c>
      <c r="E883" s="243" t="s">
        <v>16</v>
      </c>
      <c r="F883" s="243" t="s">
        <v>16</v>
      </c>
      <c r="G883" s="240" t="s">
        <v>1026</v>
      </c>
      <c r="H883" s="240" t="s">
        <v>1027</v>
      </c>
      <c r="I883" s="244" t="s">
        <v>38</v>
      </c>
      <c r="J883" s="244" t="s">
        <v>229</v>
      </c>
      <c r="K883" s="240" t="s">
        <v>1028</v>
      </c>
      <c r="L883" s="2"/>
    </row>
    <row r="884" spans="1:12" ht="21">
      <c r="A884" s="2" t="s">
        <v>1024</v>
      </c>
      <c r="B884" s="240" t="s">
        <v>13</v>
      </c>
      <c r="C884" s="241"/>
      <c r="D884" s="242" t="s">
        <v>1025</v>
      </c>
      <c r="E884" s="243"/>
      <c r="F884" s="243"/>
      <c r="G884" s="240"/>
      <c r="H884" s="240"/>
      <c r="I884" s="244" t="s">
        <v>38</v>
      </c>
      <c r="J884" s="244" t="s">
        <v>229</v>
      </c>
      <c r="K884" s="240"/>
      <c r="L884" s="2" t="s">
        <v>42</v>
      </c>
    </row>
    <row r="885" spans="1:12" ht="21">
      <c r="A885" s="2" t="s">
        <v>1024</v>
      </c>
      <c r="B885" s="240" t="s">
        <v>13</v>
      </c>
      <c r="C885" s="241" t="s">
        <v>16</v>
      </c>
      <c r="D885" s="242" t="s">
        <v>1025</v>
      </c>
      <c r="E885" s="243" t="s">
        <v>16</v>
      </c>
      <c r="F885" s="243" t="s">
        <v>16</v>
      </c>
      <c r="G885" s="240" t="s">
        <v>1026</v>
      </c>
      <c r="H885" s="240" t="s">
        <v>1027</v>
      </c>
      <c r="I885" s="244" t="s">
        <v>38</v>
      </c>
      <c r="J885" s="244" t="s">
        <v>230</v>
      </c>
      <c r="K885" s="240" t="s">
        <v>1028</v>
      </c>
      <c r="L885" s="2"/>
    </row>
    <row r="886" spans="1:12" ht="21">
      <c r="A886" s="2" t="s">
        <v>1024</v>
      </c>
      <c r="B886" s="240" t="s">
        <v>13</v>
      </c>
      <c r="C886" s="241"/>
      <c r="D886" s="242" t="s">
        <v>1025</v>
      </c>
      <c r="E886" s="243"/>
      <c r="F886" s="243"/>
      <c r="G886" s="240"/>
      <c r="H886" s="240"/>
      <c r="I886" s="244" t="s">
        <v>38</v>
      </c>
      <c r="J886" s="244" t="s">
        <v>230</v>
      </c>
      <c r="K886" s="240"/>
      <c r="L886" s="2" t="s">
        <v>42</v>
      </c>
    </row>
    <row r="887" spans="1:12" ht="21">
      <c r="A887" s="2" t="s">
        <v>1024</v>
      </c>
      <c r="B887" s="240" t="s">
        <v>13</v>
      </c>
      <c r="C887" s="241" t="s">
        <v>16</v>
      </c>
      <c r="D887" s="242" t="s">
        <v>1025</v>
      </c>
      <c r="E887" s="243" t="s">
        <v>16</v>
      </c>
      <c r="F887" s="243" t="s">
        <v>16</v>
      </c>
      <c r="G887" s="240" t="s">
        <v>1026</v>
      </c>
      <c r="H887" s="240" t="s">
        <v>1027</v>
      </c>
      <c r="I887" s="244" t="s">
        <v>38</v>
      </c>
      <c r="J887" s="244" t="s">
        <v>232</v>
      </c>
      <c r="K887" s="240" t="s">
        <v>1028</v>
      </c>
      <c r="L887" s="2"/>
    </row>
    <row r="888" spans="1:12" ht="21">
      <c r="A888" s="2" t="s">
        <v>1024</v>
      </c>
      <c r="B888" s="240" t="s">
        <v>13</v>
      </c>
      <c r="C888" s="241" t="s">
        <v>185</v>
      </c>
      <c r="D888" s="242" t="s">
        <v>1035</v>
      </c>
      <c r="E888" s="243" t="s">
        <v>85</v>
      </c>
      <c r="F888" s="243" t="s">
        <v>21</v>
      </c>
      <c r="G888" s="240" t="s">
        <v>123</v>
      </c>
      <c r="H888" s="240" t="s">
        <v>1036</v>
      </c>
      <c r="I888" s="244" t="s">
        <v>38</v>
      </c>
      <c r="J888" s="244" t="s">
        <v>232</v>
      </c>
      <c r="K888" s="240" t="s">
        <v>457</v>
      </c>
      <c r="L888" s="2"/>
    </row>
    <row r="889" spans="1:12" ht="21">
      <c r="A889" s="2" t="s">
        <v>1024</v>
      </c>
      <c r="B889" s="240" t="s">
        <v>13</v>
      </c>
      <c r="C889" s="241" t="s">
        <v>16</v>
      </c>
      <c r="D889" s="242" t="s">
        <v>1025</v>
      </c>
      <c r="E889" s="243" t="s">
        <v>16</v>
      </c>
      <c r="F889" s="243" t="s">
        <v>16</v>
      </c>
      <c r="G889" s="240" t="s">
        <v>1026</v>
      </c>
      <c r="H889" s="240" t="s">
        <v>1027</v>
      </c>
      <c r="I889" s="244" t="s">
        <v>38</v>
      </c>
      <c r="J889" s="244" t="s">
        <v>236</v>
      </c>
      <c r="K889" s="240" t="s">
        <v>1028</v>
      </c>
      <c r="L889" s="2"/>
    </row>
    <row r="890" spans="1:12" ht="21">
      <c r="A890" s="2" t="s">
        <v>1024</v>
      </c>
      <c r="B890" s="240" t="s">
        <v>13</v>
      </c>
      <c r="C890" s="241" t="s">
        <v>185</v>
      </c>
      <c r="D890" s="242" t="s">
        <v>1035</v>
      </c>
      <c r="E890" s="243" t="s">
        <v>85</v>
      </c>
      <c r="F890" s="243" t="s">
        <v>21</v>
      </c>
      <c r="G890" s="240" t="s">
        <v>123</v>
      </c>
      <c r="H890" s="240" t="s">
        <v>1036</v>
      </c>
      <c r="I890" s="244" t="s">
        <v>38</v>
      </c>
      <c r="J890" s="244" t="s">
        <v>236</v>
      </c>
      <c r="K890" s="240" t="s">
        <v>458</v>
      </c>
      <c r="L890" s="2"/>
    </row>
    <row r="891" spans="1:12" ht="21">
      <c r="A891" s="2" t="s">
        <v>1024</v>
      </c>
      <c r="B891" s="240" t="s">
        <v>13</v>
      </c>
      <c r="C891" s="241" t="s">
        <v>16</v>
      </c>
      <c r="D891" s="242" t="s">
        <v>1025</v>
      </c>
      <c r="E891" s="243" t="s">
        <v>16</v>
      </c>
      <c r="F891" s="243" t="s">
        <v>16</v>
      </c>
      <c r="G891" s="240" t="s">
        <v>1026</v>
      </c>
      <c r="H891" s="240" t="s">
        <v>1027</v>
      </c>
      <c r="I891" s="244" t="s">
        <v>38</v>
      </c>
      <c r="J891" s="244" t="s">
        <v>240</v>
      </c>
      <c r="K891" s="240" t="s">
        <v>1028</v>
      </c>
      <c r="L891" s="2"/>
    </row>
    <row r="892" spans="1:12" ht="21">
      <c r="A892" s="2" t="s">
        <v>1024</v>
      </c>
      <c r="B892" s="240" t="s">
        <v>13</v>
      </c>
      <c r="C892" s="241" t="s">
        <v>204</v>
      </c>
      <c r="D892" s="242" t="s">
        <v>1037</v>
      </c>
      <c r="E892" s="243" t="s">
        <v>85</v>
      </c>
      <c r="F892" s="243" t="s">
        <v>16</v>
      </c>
      <c r="G892" s="240" t="s">
        <v>182</v>
      </c>
      <c r="H892" s="240" t="s">
        <v>1038</v>
      </c>
      <c r="I892" s="244" t="s">
        <v>38</v>
      </c>
      <c r="J892" s="244" t="s">
        <v>240</v>
      </c>
      <c r="K892" s="240" t="s">
        <v>557</v>
      </c>
      <c r="L892" s="2"/>
    </row>
    <row r="893" spans="1:12" ht="21">
      <c r="A893" s="2" t="s">
        <v>1024</v>
      </c>
      <c r="B893" s="240" t="s">
        <v>13</v>
      </c>
      <c r="C893" s="241" t="s">
        <v>16</v>
      </c>
      <c r="D893" s="242" t="s">
        <v>1025</v>
      </c>
      <c r="E893" s="243" t="s">
        <v>16</v>
      </c>
      <c r="F893" s="243" t="s">
        <v>16</v>
      </c>
      <c r="G893" s="240" t="s">
        <v>1026</v>
      </c>
      <c r="H893" s="240" t="s">
        <v>1027</v>
      </c>
      <c r="I893" s="244" t="s">
        <v>38</v>
      </c>
      <c r="J893" s="244" t="s">
        <v>244</v>
      </c>
      <c r="K893" s="240" t="s">
        <v>1039</v>
      </c>
      <c r="L893" s="2"/>
    </row>
    <row r="894" spans="1:12" ht="21">
      <c r="A894" s="2" t="s">
        <v>1024</v>
      </c>
      <c r="B894" s="240" t="s">
        <v>13</v>
      </c>
      <c r="C894" s="241" t="s">
        <v>204</v>
      </c>
      <c r="D894" s="242" t="s">
        <v>1037</v>
      </c>
      <c r="E894" s="243" t="s">
        <v>85</v>
      </c>
      <c r="F894" s="243" t="s">
        <v>16</v>
      </c>
      <c r="G894" s="240" t="s">
        <v>182</v>
      </c>
      <c r="H894" s="240" t="s">
        <v>1038</v>
      </c>
      <c r="I894" s="244" t="s">
        <v>38</v>
      </c>
      <c r="J894" s="244" t="s">
        <v>244</v>
      </c>
      <c r="K894" s="240" t="s">
        <v>559</v>
      </c>
      <c r="L894" s="2"/>
    </row>
    <row r="895" spans="1:12" ht="21">
      <c r="A895" s="2" t="s">
        <v>1024</v>
      </c>
      <c r="B895" s="240" t="s">
        <v>13</v>
      </c>
      <c r="C895" s="241" t="s">
        <v>16</v>
      </c>
      <c r="D895" s="242" t="s">
        <v>1025</v>
      </c>
      <c r="E895" s="243" t="s">
        <v>21</v>
      </c>
      <c r="F895" s="243" t="s">
        <v>16</v>
      </c>
      <c r="G895" s="240" t="s">
        <v>527</v>
      </c>
      <c r="H895" s="240" t="s">
        <v>1027</v>
      </c>
      <c r="I895" s="244" t="s">
        <v>38</v>
      </c>
      <c r="J895" s="244" t="s">
        <v>247</v>
      </c>
      <c r="K895" s="240" t="s">
        <v>1040</v>
      </c>
      <c r="L895" s="2"/>
    </row>
    <row r="896" spans="1:12" ht="21">
      <c r="A896" s="2" t="s">
        <v>1024</v>
      </c>
      <c r="B896" s="240" t="s">
        <v>13</v>
      </c>
      <c r="C896" s="241"/>
      <c r="D896" s="242" t="s">
        <v>1025</v>
      </c>
      <c r="E896" s="243"/>
      <c r="F896" s="243"/>
      <c r="G896" s="240"/>
      <c r="H896" s="240"/>
      <c r="I896" s="244" t="s">
        <v>38</v>
      </c>
      <c r="J896" s="244" t="s">
        <v>247</v>
      </c>
      <c r="K896" s="240"/>
      <c r="L896" s="2" t="s">
        <v>42</v>
      </c>
    </row>
    <row r="897" spans="1:12" ht="21">
      <c r="A897" s="2" t="s">
        <v>1024</v>
      </c>
      <c r="B897" s="240" t="s">
        <v>13</v>
      </c>
      <c r="C897" s="241" t="s">
        <v>16</v>
      </c>
      <c r="D897" s="242" t="s">
        <v>1025</v>
      </c>
      <c r="E897" s="243" t="s">
        <v>21</v>
      </c>
      <c r="F897" s="243" t="s">
        <v>16</v>
      </c>
      <c r="G897" s="240" t="s">
        <v>527</v>
      </c>
      <c r="H897" s="240" t="s">
        <v>1027</v>
      </c>
      <c r="I897" s="244" t="s">
        <v>38</v>
      </c>
      <c r="J897" s="244" t="s">
        <v>251</v>
      </c>
      <c r="K897" s="240" t="s">
        <v>1040</v>
      </c>
      <c r="L897" s="2"/>
    </row>
    <row r="898" spans="1:12" ht="21">
      <c r="A898" s="2" t="s">
        <v>1024</v>
      </c>
      <c r="B898" s="240" t="s">
        <v>13</v>
      </c>
      <c r="C898" s="241" t="s">
        <v>90</v>
      </c>
      <c r="D898" s="242" t="s">
        <v>1033</v>
      </c>
      <c r="E898" s="243" t="s">
        <v>16</v>
      </c>
      <c r="F898" s="243" t="s">
        <v>14</v>
      </c>
      <c r="G898" s="240" t="s">
        <v>74</v>
      </c>
      <c r="H898" s="240" t="s">
        <v>1034</v>
      </c>
      <c r="I898" s="244" t="s">
        <v>38</v>
      </c>
      <c r="J898" s="244" t="s">
        <v>251</v>
      </c>
      <c r="K898" s="240" t="s">
        <v>238</v>
      </c>
      <c r="L898" s="2"/>
    </row>
    <row r="899" spans="1:12" ht="21">
      <c r="A899" s="2" t="s">
        <v>1024</v>
      </c>
      <c r="B899" s="240" t="s">
        <v>13</v>
      </c>
      <c r="C899" s="241" t="s">
        <v>16</v>
      </c>
      <c r="D899" s="242" t="s">
        <v>1025</v>
      </c>
      <c r="E899" s="243" t="s">
        <v>21</v>
      </c>
      <c r="F899" s="243" t="s">
        <v>16</v>
      </c>
      <c r="G899" s="240" t="s">
        <v>527</v>
      </c>
      <c r="H899" s="240" t="s">
        <v>1027</v>
      </c>
      <c r="I899" s="244" t="s">
        <v>38</v>
      </c>
      <c r="J899" s="244" t="s">
        <v>255</v>
      </c>
      <c r="K899" s="240" t="s">
        <v>1040</v>
      </c>
      <c r="L899" s="2"/>
    </row>
    <row r="900" spans="1:12" ht="21">
      <c r="A900" s="2" t="s">
        <v>1024</v>
      </c>
      <c r="B900" s="240" t="s">
        <v>13</v>
      </c>
      <c r="C900" s="241"/>
      <c r="D900" s="242" t="s">
        <v>1025</v>
      </c>
      <c r="E900" s="243"/>
      <c r="F900" s="243"/>
      <c r="G900" s="240"/>
      <c r="H900" s="240"/>
      <c r="I900" s="244" t="s">
        <v>38</v>
      </c>
      <c r="J900" s="244" t="s">
        <v>255</v>
      </c>
      <c r="K900" s="240"/>
      <c r="L900" s="2" t="s">
        <v>42</v>
      </c>
    </row>
    <row r="901" spans="1:12" ht="21">
      <c r="A901" s="2" t="s">
        <v>1024</v>
      </c>
      <c r="B901" s="240" t="s">
        <v>13</v>
      </c>
      <c r="C901" s="241" t="s">
        <v>16</v>
      </c>
      <c r="D901" s="242" t="s">
        <v>1025</v>
      </c>
      <c r="E901" s="243" t="s">
        <v>21</v>
      </c>
      <c r="F901" s="243" t="s">
        <v>16</v>
      </c>
      <c r="G901" s="240" t="s">
        <v>527</v>
      </c>
      <c r="H901" s="240" t="s">
        <v>1027</v>
      </c>
      <c r="I901" s="244" t="s">
        <v>38</v>
      </c>
      <c r="J901" s="244" t="s">
        <v>257</v>
      </c>
      <c r="K901" s="240" t="s">
        <v>1040</v>
      </c>
      <c r="L901" s="2"/>
    </row>
    <row r="902" spans="1:12" ht="21">
      <c r="A902" s="2" t="s">
        <v>1024</v>
      </c>
      <c r="B902" s="240" t="s">
        <v>13</v>
      </c>
      <c r="C902" s="241"/>
      <c r="D902" s="242" t="s">
        <v>1025</v>
      </c>
      <c r="E902" s="243"/>
      <c r="F902" s="243"/>
      <c r="G902" s="240"/>
      <c r="H902" s="240"/>
      <c r="I902" s="244" t="s">
        <v>38</v>
      </c>
      <c r="J902" s="244" t="s">
        <v>257</v>
      </c>
      <c r="K902" s="240"/>
      <c r="L902" s="2" t="s">
        <v>42</v>
      </c>
    </row>
    <row r="903" spans="1:12" ht="21">
      <c r="A903" s="2" t="s">
        <v>1024</v>
      </c>
      <c r="B903" s="240" t="s">
        <v>13</v>
      </c>
      <c r="C903" s="241" t="s">
        <v>16</v>
      </c>
      <c r="D903" s="242" t="s">
        <v>1025</v>
      </c>
      <c r="E903" s="243" t="s">
        <v>21</v>
      </c>
      <c r="F903" s="243" t="s">
        <v>16</v>
      </c>
      <c r="G903" s="240" t="s">
        <v>527</v>
      </c>
      <c r="H903" s="240" t="s">
        <v>1027</v>
      </c>
      <c r="I903" s="244" t="s">
        <v>38</v>
      </c>
      <c r="J903" s="244" t="s">
        <v>259</v>
      </c>
      <c r="K903" s="240" t="s">
        <v>1040</v>
      </c>
      <c r="L903" s="2"/>
    </row>
    <row r="904" spans="1:12" ht="21">
      <c r="A904" s="2" t="s">
        <v>1024</v>
      </c>
      <c r="B904" s="240" t="s">
        <v>13</v>
      </c>
      <c r="C904" s="241"/>
      <c r="D904" s="242" t="s">
        <v>1025</v>
      </c>
      <c r="E904" s="243"/>
      <c r="F904" s="243"/>
      <c r="G904" s="240"/>
      <c r="H904" s="240"/>
      <c r="I904" s="244" t="s">
        <v>38</v>
      </c>
      <c r="J904" s="244" t="s">
        <v>259</v>
      </c>
      <c r="K904" s="240"/>
      <c r="L904" s="2" t="s">
        <v>42</v>
      </c>
    </row>
    <row r="905" spans="1:12" ht="21">
      <c r="A905" s="2" t="s">
        <v>1024</v>
      </c>
      <c r="B905" s="240" t="s">
        <v>13</v>
      </c>
      <c r="C905" s="241" t="s">
        <v>16</v>
      </c>
      <c r="D905" s="242" t="s">
        <v>1025</v>
      </c>
      <c r="E905" s="243" t="s">
        <v>21</v>
      </c>
      <c r="F905" s="243" t="s">
        <v>16</v>
      </c>
      <c r="G905" s="240" t="s">
        <v>527</v>
      </c>
      <c r="H905" s="240" t="s">
        <v>1027</v>
      </c>
      <c r="I905" s="244" t="s">
        <v>38</v>
      </c>
      <c r="J905" s="244" t="s">
        <v>260</v>
      </c>
      <c r="K905" s="240" t="s">
        <v>1040</v>
      </c>
      <c r="L905" s="2"/>
    </row>
    <row r="906" spans="1:12" ht="21">
      <c r="A906" s="2" t="s">
        <v>1024</v>
      </c>
      <c r="B906" s="240" t="s">
        <v>13</v>
      </c>
      <c r="C906" s="241"/>
      <c r="D906" s="242" t="s">
        <v>1025</v>
      </c>
      <c r="E906" s="243"/>
      <c r="F906" s="243"/>
      <c r="G906" s="240"/>
      <c r="H906" s="240"/>
      <c r="I906" s="244" t="s">
        <v>38</v>
      </c>
      <c r="J906" s="244" t="s">
        <v>260</v>
      </c>
      <c r="K906" s="240"/>
      <c r="L906" s="2" t="s">
        <v>42</v>
      </c>
    </row>
    <row r="907" spans="1:12" ht="21">
      <c r="A907" s="2" t="s">
        <v>1024</v>
      </c>
      <c r="B907" s="240" t="s">
        <v>13</v>
      </c>
      <c r="C907" s="241" t="s">
        <v>16</v>
      </c>
      <c r="D907" s="242" t="s">
        <v>1025</v>
      </c>
      <c r="E907" s="243" t="s">
        <v>21</v>
      </c>
      <c r="F907" s="243" t="s">
        <v>16</v>
      </c>
      <c r="G907" s="240" t="s">
        <v>527</v>
      </c>
      <c r="H907" s="240" t="s">
        <v>1027</v>
      </c>
      <c r="I907" s="244" t="s">
        <v>38</v>
      </c>
      <c r="J907" s="244" t="s">
        <v>263</v>
      </c>
      <c r="K907" s="240" t="s">
        <v>1040</v>
      </c>
      <c r="L907" s="2"/>
    </row>
    <row r="908" spans="1:12" ht="21">
      <c r="A908" s="2" t="s">
        <v>1024</v>
      </c>
      <c r="B908" s="240" t="s">
        <v>13</v>
      </c>
      <c r="C908" s="241"/>
      <c r="D908" s="242" t="s">
        <v>1025</v>
      </c>
      <c r="E908" s="243"/>
      <c r="F908" s="243"/>
      <c r="G908" s="240"/>
      <c r="H908" s="240"/>
      <c r="I908" s="244" t="s">
        <v>38</v>
      </c>
      <c r="J908" s="244" t="s">
        <v>263</v>
      </c>
      <c r="K908" s="240"/>
      <c r="L908" s="2" t="s">
        <v>42</v>
      </c>
    </row>
    <row r="909" spans="1:12" ht="21">
      <c r="A909" s="2" t="s">
        <v>1024</v>
      </c>
      <c r="B909" s="240" t="s">
        <v>13</v>
      </c>
      <c r="C909" s="241" t="s">
        <v>16</v>
      </c>
      <c r="D909" s="242" t="s">
        <v>1025</v>
      </c>
      <c r="E909" s="243" t="s">
        <v>21</v>
      </c>
      <c r="F909" s="243" t="s">
        <v>16</v>
      </c>
      <c r="G909" s="240" t="s">
        <v>527</v>
      </c>
      <c r="H909" s="240" t="s">
        <v>1027</v>
      </c>
      <c r="I909" s="244" t="s">
        <v>38</v>
      </c>
      <c r="J909" s="244" t="s">
        <v>268</v>
      </c>
      <c r="K909" s="240" t="s">
        <v>1040</v>
      </c>
      <c r="L909" s="2"/>
    </row>
    <row r="910" spans="1:12" ht="21">
      <c r="A910" s="2" t="s">
        <v>1024</v>
      </c>
      <c r="B910" s="240" t="s">
        <v>13</v>
      </c>
      <c r="C910" s="241"/>
      <c r="D910" s="242" t="s">
        <v>1025</v>
      </c>
      <c r="E910" s="243"/>
      <c r="F910" s="243"/>
      <c r="G910" s="240"/>
      <c r="H910" s="240"/>
      <c r="I910" s="244" t="s">
        <v>38</v>
      </c>
      <c r="J910" s="244" t="s">
        <v>268</v>
      </c>
      <c r="K910" s="240"/>
      <c r="L910" s="2" t="s">
        <v>42</v>
      </c>
    </row>
    <row r="911" spans="1:12" ht="21">
      <c r="A911" s="2" t="s">
        <v>1024</v>
      </c>
      <c r="B911" s="240" t="s">
        <v>13</v>
      </c>
      <c r="C911" s="241" t="s">
        <v>16</v>
      </c>
      <c r="D911" s="242" t="s">
        <v>1025</v>
      </c>
      <c r="E911" s="243" t="s">
        <v>21</v>
      </c>
      <c r="F911" s="243" t="s">
        <v>16</v>
      </c>
      <c r="G911" s="240" t="s">
        <v>527</v>
      </c>
      <c r="H911" s="240" t="s">
        <v>1027</v>
      </c>
      <c r="I911" s="244" t="s">
        <v>38</v>
      </c>
      <c r="J911" s="244" t="s">
        <v>271</v>
      </c>
      <c r="K911" s="240" t="s">
        <v>1040</v>
      </c>
      <c r="L911" s="2"/>
    </row>
    <row r="912" spans="1:12" ht="21">
      <c r="A912" s="2" t="s">
        <v>1024</v>
      </c>
      <c r="B912" s="240" t="s">
        <v>13</v>
      </c>
      <c r="C912" s="241"/>
      <c r="D912" s="242" t="s">
        <v>1025</v>
      </c>
      <c r="E912" s="243"/>
      <c r="F912" s="243"/>
      <c r="G912" s="240"/>
      <c r="H912" s="240"/>
      <c r="I912" s="244" t="s">
        <v>38</v>
      </c>
      <c r="J912" s="244" t="s">
        <v>271</v>
      </c>
      <c r="K912" s="240"/>
      <c r="L912" s="2" t="s">
        <v>42</v>
      </c>
    </row>
    <row r="913" spans="1:12" ht="21">
      <c r="A913" s="2" t="s">
        <v>1024</v>
      </c>
      <c r="B913" s="240" t="s">
        <v>13</v>
      </c>
      <c r="C913" s="241" t="s">
        <v>16</v>
      </c>
      <c r="D913" s="242" t="s">
        <v>1025</v>
      </c>
      <c r="E913" s="243" t="s">
        <v>21</v>
      </c>
      <c r="F913" s="243" t="s">
        <v>16</v>
      </c>
      <c r="G913" s="240" t="s">
        <v>527</v>
      </c>
      <c r="H913" s="240" t="s">
        <v>1027</v>
      </c>
      <c r="I913" s="244" t="s">
        <v>38</v>
      </c>
      <c r="J913" s="244" t="s">
        <v>274</v>
      </c>
      <c r="K913" s="240" t="s">
        <v>1040</v>
      </c>
      <c r="L913" s="2"/>
    </row>
    <row r="914" spans="1:12" ht="21">
      <c r="A914" s="2" t="s">
        <v>1024</v>
      </c>
      <c r="B914" s="240" t="s">
        <v>13</v>
      </c>
      <c r="C914" s="241"/>
      <c r="D914" s="242" t="s">
        <v>1025</v>
      </c>
      <c r="E914" s="243"/>
      <c r="F914" s="243"/>
      <c r="G914" s="240"/>
      <c r="H914" s="240"/>
      <c r="I914" s="244" t="s">
        <v>38</v>
      </c>
      <c r="J914" s="244" t="s">
        <v>274</v>
      </c>
      <c r="K914" s="240"/>
      <c r="L914" s="2" t="s">
        <v>42</v>
      </c>
    </row>
    <row r="915" spans="1:12" ht="21">
      <c r="A915" s="2" t="s">
        <v>1024</v>
      </c>
      <c r="B915" s="240" t="s">
        <v>13</v>
      </c>
      <c r="C915" s="241" t="s">
        <v>16</v>
      </c>
      <c r="D915" s="242" t="s">
        <v>1025</v>
      </c>
      <c r="E915" s="243" t="s">
        <v>21</v>
      </c>
      <c r="F915" s="243" t="s">
        <v>16</v>
      </c>
      <c r="G915" s="240" t="s">
        <v>527</v>
      </c>
      <c r="H915" s="240" t="s">
        <v>1027</v>
      </c>
      <c r="I915" s="244" t="s">
        <v>38</v>
      </c>
      <c r="J915" s="244" t="s">
        <v>52</v>
      </c>
      <c r="K915" s="240" t="s">
        <v>1040</v>
      </c>
      <c r="L915" s="2"/>
    </row>
    <row r="916" spans="1:12" ht="21">
      <c r="A916" s="2" t="s">
        <v>1024</v>
      </c>
      <c r="B916" s="240" t="s">
        <v>13</v>
      </c>
      <c r="C916" s="241"/>
      <c r="D916" s="242" t="s">
        <v>1025</v>
      </c>
      <c r="E916" s="243"/>
      <c r="F916" s="243"/>
      <c r="G916" s="240"/>
      <c r="H916" s="240"/>
      <c r="I916" s="244" t="s">
        <v>38</v>
      </c>
      <c r="J916" s="244" t="s">
        <v>52</v>
      </c>
      <c r="K916" s="240"/>
      <c r="L916" s="2" t="s">
        <v>42</v>
      </c>
    </row>
    <row r="917" spans="1:12" ht="21">
      <c r="A917" s="2" t="s">
        <v>1024</v>
      </c>
      <c r="B917" s="240" t="s">
        <v>13</v>
      </c>
      <c r="C917" s="241" t="s">
        <v>16</v>
      </c>
      <c r="D917" s="242" t="s">
        <v>1025</v>
      </c>
      <c r="E917" s="243" t="s">
        <v>21</v>
      </c>
      <c r="F917" s="243" t="s">
        <v>16</v>
      </c>
      <c r="G917" s="240" t="s">
        <v>527</v>
      </c>
      <c r="H917" s="240" t="s">
        <v>1027</v>
      </c>
      <c r="I917" s="244" t="s">
        <v>38</v>
      </c>
      <c r="J917" s="244" t="s">
        <v>55</v>
      </c>
      <c r="K917" s="240" t="s">
        <v>1041</v>
      </c>
      <c r="L917" s="2"/>
    </row>
    <row r="918" spans="1:12" ht="21">
      <c r="A918" s="2" t="s">
        <v>1024</v>
      </c>
      <c r="B918" s="240" t="s">
        <v>13</v>
      </c>
      <c r="C918" s="241"/>
      <c r="D918" s="242" t="s">
        <v>1025</v>
      </c>
      <c r="E918" s="243"/>
      <c r="F918" s="243"/>
      <c r="G918" s="240"/>
      <c r="H918" s="240"/>
      <c r="I918" s="244" t="s">
        <v>38</v>
      </c>
      <c r="J918" s="244" t="s">
        <v>55</v>
      </c>
      <c r="K918" s="240"/>
      <c r="L918" s="2" t="s">
        <v>42</v>
      </c>
    </row>
    <row r="919" spans="1:12" ht="21">
      <c r="A919" s="2" t="s">
        <v>1024</v>
      </c>
      <c r="B919" s="240" t="s">
        <v>13</v>
      </c>
      <c r="C919" s="241" t="s">
        <v>16</v>
      </c>
      <c r="D919" s="242" t="s">
        <v>1025</v>
      </c>
      <c r="E919" s="243" t="s">
        <v>14</v>
      </c>
      <c r="F919" s="243" t="s">
        <v>16</v>
      </c>
      <c r="G919" s="240" t="s">
        <v>1042</v>
      </c>
      <c r="H919" s="240" t="s">
        <v>1027</v>
      </c>
      <c r="I919" s="244" t="s">
        <v>38</v>
      </c>
      <c r="J919" s="244" t="s">
        <v>291</v>
      </c>
      <c r="K919" s="240" t="s">
        <v>1043</v>
      </c>
      <c r="L919" s="2"/>
    </row>
    <row r="920" spans="1:12" ht="21">
      <c r="A920" s="2" t="s">
        <v>1024</v>
      </c>
      <c r="B920" s="240" t="s">
        <v>13</v>
      </c>
      <c r="C920" s="241"/>
      <c r="D920" s="242" t="s">
        <v>1025</v>
      </c>
      <c r="E920" s="243"/>
      <c r="F920" s="243"/>
      <c r="G920" s="240"/>
      <c r="H920" s="240"/>
      <c r="I920" s="244" t="s">
        <v>38</v>
      </c>
      <c r="J920" s="244" t="s">
        <v>291</v>
      </c>
      <c r="K920" s="240"/>
      <c r="L920" s="2" t="s">
        <v>42</v>
      </c>
    </row>
    <row r="921" spans="1:12" ht="21">
      <c r="A921" s="2" t="s">
        <v>1024</v>
      </c>
      <c r="B921" s="240" t="s">
        <v>13</v>
      </c>
      <c r="C921" s="241" t="s">
        <v>16</v>
      </c>
      <c r="D921" s="242" t="s">
        <v>1025</v>
      </c>
      <c r="E921" s="243" t="s">
        <v>14</v>
      </c>
      <c r="F921" s="243" t="s">
        <v>16</v>
      </c>
      <c r="G921" s="240" t="s">
        <v>1042</v>
      </c>
      <c r="H921" s="240" t="s">
        <v>1027</v>
      </c>
      <c r="I921" s="244" t="s">
        <v>38</v>
      </c>
      <c r="J921" s="244" t="s">
        <v>296</v>
      </c>
      <c r="K921" s="240" t="s">
        <v>1043</v>
      </c>
      <c r="L921" s="2"/>
    </row>
    <row r="922" spans="1:12" ht="21">
      <c r="A922" s="2" t="s">
        <v>1024</v>
      </c>
      <c r="B922" s="240" t="s">
        <v>13</v>
      </c>
      <c r="C922" s="241"/>
      <c r="D922" s="242" t="s">
        <v>1025</v>
      </c>
      <c r="E922" s="243"/>
      <c r="F922" s="243"/>
      <c r="G922" s="240"/>
      <c r="H922" s="240"/>
      <c r="I922" s="244" t="s">
        <v>38</v>
      </c>
      <c r="J922" s="244" t="s">
        <v>296</v>
      </c>
      <c r="K922" s="240"/>
      <c r="L922" s="2" t="s">
        <v>42</v>
      </c>
    </row>
    <row r="923" spans="1:12" ht="21">
      <c r="A923" s="2" t="s">
        <v>1024</v>
      </c>
      <c r="B923" s="240" t="s">
        <v>13</v>
      </c>
      <c r="C923" s="241" t="s">
        <v>16</v>
      </c>
      <c r="D923" s="242" t="s">
        <v>1025</v>
      </c>
      <c r="E923" s="243" t="s">
        <v>14</v>
      </c>
      <c r="F923" s="243" t="s">
        <v>16</v>
      </c>
      <c r="G923" s="240" t="s">
        <v>1042</v>
      </c>
      <c r="H923" s="240" t="s">
        <v>1027</v>
      </c>
      <c r="I923" s="244" t="s">
        <v>38</v>
      </c>
      <c r="J923" s="244" t="s">
        <v>301</v>
      </c>
      <c r="K923" s="240" t="s">
        <v>1043</v>
      </c>
      <c r="L923" s="2"/>
    </row>
    <row r="924" spans="1:12" ht="21">
      <c r="A924" s="2" t="s">
        <v>1024</v>
      </c>
      <c r="B924" s="240" t="s">
        <v>13</v>
      </c>
      <c r="C924" s="241"/>
      <c r="D924" s="242" t="s">
        <v>1025</v>
      </c>
      <c r="E924" s="243"/>
      <c r="F924" s="243"/>
      <c r="G924" s="240"/>
      <c r="H924" s="240"/>
      <c r="I924" s="244" t="s">
        <v>38</v>
      </c>
      <c r="J924" s="244" t="s">
        <v>301</v>
      </c>
      <c r="K924" s="240"/>
      <c r="L924" s="2" t="s">
        <v>42</v>
      </c>
    </row>
    <row r="925" spans="1:12" ht="21">
      <c r="A925" s="2" t="s">
        <v>1024</v>
      </c>
      <c r="B925" s="240" t="s">
        <v>13</v>
      </c>
      <c r="C925" s="241" t="s">
        <v>16</v>
      </c>
      <c r="D925" s="242" t="s">
        <v>1025</v>
      </c>
      <c r="E925" s="243" t="s">
        <v>14</v>
      </c>
      <c r="F925" s="243" t="s">
        <v>16</v>
      </c>
      <c r="G925" s="240" t="s">
        <v>1042</v>
      </c>
      <c r="H925" s="240" t="s">
        <v>1027</v>
      </c>
      <c r="I925" s="244" t="s">
        <v>38</v>
      </c>
      <c r="J925" s="244" t="s">
        <v>306</v>
      </c>
      <c r="K925" s="240" t="s">
        <v>1043</v>
      </c>
      <c r="L925" s="2"/>
    </row>
    <row r="926" spans="1:12" ht="21">
      <c r="A926" s="2" t="s">
        <v>1024</v>
      </c>
      <c r="B926" s="240" t="s">
        <v>13</v>
      </c>
      <c r="C926" s="241" t="s">
        <v>28</v>
      </c>
      <c r="D926" s="242" t="s">
        <v>1044</v>
      </c>
      <c r="E926" s="243" t="s">
        <v>16</v>
      </c>
      <c r="F926" s="243" t="s">
        <v>21</v>
      </c>
      <c r="G926" s="240" t="s">
        <v>191</v>
      </c>
      <c r="H926" s="240" t="s">
        <v>400</v>
      </c>
      <c r="I926" s="244" t="s">
        <v>38</v>
      </c>
      <c r="J926" s="244" t="s">
        <v>306</v>
      </c>
      <c r="K926" s="240" t="s">
        <v>324</v>
      </c>
      <c r="L926" s="2"/>
    </row>
    <row r="927" spans="1:12" ht="21">
      <c r="A927" s="2" t="s">
        <v>1024</v>
      </c>
      <c r="B927" s="240" t="s">
        <v>13</v>
      </c>
      <c r="C927" s="241" t="s">
        <v>16</v>
      </c>
      <c r="D927" s="242" t="s">
        <v>1025</v>
      </c>
      <c r="E927" s="243" t="s">
        <v>14</v>
      </c>
      <c r="F927" s="243" t="s">
        <v>16</v>
      </c>
      <c r="G927" s="240" t="s">
        <v>1042</v>
      </c>
      <c r="H927" s="240" t="s">
        <v>1027</v>
      </c>
      <c r="I927" s="244" t="s">
        <v>38</v>
      </c>
      <c r="J927" s="244" t="s">
        <v>311</v>
      </c>
      <c r="K927" s="240" t="s">
        <v>1043</v>
      </c>
      <c r="L927" s="2"/>
    </row>
    <row r="928" spans="1:12" ht="21">
      <c r="A928" s="2" t="s">
        <v>1024</v>
      </c>
      <c r="B928" s="240" t="s">
        <v>13</v>
      </c>
      <c r="C928" s="241" t="s">
        <v>28</v>
      </c>
      <c r="D928" s="242" t="s">
        <v>1044</v>
      </c>
      <c r="E928" s="243" t="s">
        <v>16</v>
      </c>
      <c r="F928" s="243" t="s">
        <v>21</v>
      </c>
      <c r="G928" s="240" t="s">
        <v>191</v>
      </c>
      <c r="H928" s="240" t="s">
        <v>400</v>
      </c>
      <c r="I928" s="244" t="s">
        <v>38</v>
      </c>
      <c r="J928" s="244" t="s">
        <v>311</v>
      </c>
      <c r="K928" s="240" t="s">
        <v>326</v>
      </c>
      <c r="L928" s="2"/>
    </row>
    <row r="929" spans="1:12" ht="21">
      <c r="A929" s="2" t="s">
        <v>1024</v>
      </c>
      <c r="B929" s="240" t="s">
        <v>13</v>
      </c>
      <c r="C929" s="241" t="s">
        <v>16</v>
      </c>
      <c r="D929" s="242" t="s">
        <v>1025</v>
      </c>
      <c r="E929" s="243" t="s">
        <v>14</v>
      </c>
      <c r="F929" s="243" t="s">
        <v>16</v>
      </c>
      <c r="G929" s="240" t="s">
        <v>1042</v>
      </c>
      <c r="H929" s="240" t="s">
        <v>1027</v>
      </c>
      <c r="I929" s="244" t="s">
        <v>38</v>
      </c>
      <c r="J929" s="244" t="s">
        <v>314</v>
      </c>
      <c r="K929" s="240" t="s">
        <v>1043</v>
      </c>
      <c r="L929" s="2"/>
    </row>
    <row r="930" spans="1:12" ht="21">
      <c r="A930" s="2" t="s">
        <v>1024</v>
      </c>
      <c r="B930" s="240" t="s">
        <v>13</v>
      </c>
      <c r="C930" s="241" t="s">
        <v>28</v>
      </c>
      <c r="D930" s="242" t="s">
        <v>1044</v>
      </c>
      <c r="E930" s="243" t="s">
        <v>21</v>
      </c>
      <c r="F930" s="243" t="s">
        <v>21</v>
      </c>
      <c r="G930" s="240" t="s">
        <v>191</v>
      </c>
      <c r="H930" s="240" t="s">
        <v>1038</v>
      </c>
      <c r="I930" s="244" t="s">
        <v>38</v>
      </c>
      <c r="J930" s="244" t="s">
        <v>314</v>
      </c>
      <c r="K930" s="240" t="s">
        <v>324</v>
      </c>
      <c r="L930" s="2"/>
    </row>
    <row r="931" spans="1:12" ht="21">
      <c r="A931" s="2" t="s">
        <v>1024</v>
      </c>
      <c r="B931" s="240" t="s">
        <v>13</v>
      </c>
      <c r="C931" s="241" t="s">
        <v>16</v>
      </c>
      <c r="D931" s="242" t="s">
        <v>1025</v>
      </c>
      <c r="E931" s="243" t="s">
        <v>14</v>
      </c>
      <c r="F931" s="243" t="s">
        <v>16</v>
      </c>
      <c r="G931" s="240" t="s">
        <v>1042</v>
      </c>
      <c r="H931" s="240" t="s">
        <v>1027</v>
      </c>
      <c r="I931" s="244" t="s">
        <v>38</v>
      </c>
      <c r="J931" s="244" t="s">
        <v>317</v>
      </c>
      <c r="K931" s="240" t="s">
        <v>1045</v>
      </c>
      <c r="L931" s="2"/>
    </row>
    <row r="932" spans="1:12" ht="21">
      <c r="A932" s="2" t="s">
        <v>1024</v>
      </c>
      <c r="B932" s="240" t="s">
        <v>13</v>
      </c>
      <c r="C932" s="241" t="s">
        <v>28</v>
      </c>
      <c r="D932" s="242" t="s">
        <v>1044</v>
      </c>
      <c r="E932" s="243" t="s">
        <v>21</v>
      </c>
      <c r="F932" s="243" t="s">
        <v>21</v>
      </c>
      <c r="G932" s="240" t="s">
        <v>191</v>
      </c>
      <c r="H932" s="240" t="s">
        <v>1038</v>
      </c>
      <c r="I932" s="244" t="s">
        <v>38</v>
      </c>
      <c r="J932" s="244" t="s">
        <v>317</v>
      </c>
      <c r="K932" s="240" t="s">
        <v>326</v>
      </c>
      <c r="L932" s="2"/>
    </row>
    <row r="933" spans="1:12" ht="21">
      <c r="A933" s="2" t="s">
        <v>1024</v>
      </c>
      <c r="B933" s="240" t="s">
        <v>13</v>
      </c>
      <c r="C933" s="241" t="s">
        <v>14</v>
      </c>
      <c r="D933" s="242" t="s">
        <v>1046</v>
      </c>
      <c r="E933" s="243" t="s">
        <v>343</v>
      </c>
      <c r="F933" s="243" t="s">
        <v>16</v>
      </c>
      <c r="G933" s="240" t="s">
        <v>344</v>
      </c>
      <c r="H933" s="240" t="s">
        <v>984</v>
      </c>
      <c r="I933" s="244" t="s">
        <v>65</v>
      </c>
      <c r="J933" s="244" t="s">
        <v>66</v>
      </c>
      <c r="K933" s="240" t="s">
        <v>347</v>
      </c>
      <c r="L933" s="2"/>
    </row>
    <row r="934" spans="1:12" ht="21">
      <c r="A934" s="2" t="s">
        <v>1024</v>
      </c>
      <c r="B934" s="240" t="s">
        <v>13</v>
      </c>
      <c r="C934" s="241" t="s">
        <v>401</v>
      </c>
      <c r="D934" s="242" t="s">
        <v>1047</v>
      </c>
      <c r="E934" s="243" t="s">
        <v>16</v>
      </c>
      <c r="F934" s="243" t="s">
        <v>17</v>
      </c>
      <c r="G934" s="240" t="s">
        <v>239</v>
      </c>
      <c r="H934" s="240" t="s">
        <v>1017</v>
      </c>
      <c r="I934" s="244" t="s">
        <v>65</v>
      </c>
      <c r="J934" s="244" t="s">
        <v>66</v>
      </c>
      <c r="K934" s="240" t="s">
        <v>576</v>
      </c>
      <c r="L934" s="2"/>
    </row>
    <row r="935" spans="1:12" ht="21">
      <c r="A935" s="2" t="s">
        <v>1024</v>
      </c>
      <c r="B935" s="240" t="s">
        <v>13</v>
      </c>
      <c r="C935" s="241" t="s">
        <v>14</v>
      </c>
      <c r="D935" s="242" t="s">
        <v>1046</v>
      </c>
      <c r="E935" s="243" t="s">
        <v>17</v>
      </c>
      <c r="F935" s="243" t="s">
        <v>16</v>
      </c>
      <c r="G935" s="240" t="s">
        <v>31</v>
      </c>
      <c r="H935" s="240" t="s">
        <v>1048</v>
      </c>
      <c r="I935" s="244" t="s">
        <v>65</v>
      </c>
      <c r="J935" s="244" t="s">
        <v>76</v>
      </c>
      <c r="K935" s="240" t="s">
        <v>603</v>
      </c>
      <c r="L935" s="2"/>
    </row>
    <row r="936" spans="1:12" ht="21">
      <c r="A936" s="2" t="s">
        <v>1024</v>
      </c>
      <c r="B936" s="240" t="s">
        <v>13</v>
      </c>
      <c r="C936" s="241" t="s">
        <v>219</v>
      </c>
      <c r="D936" s="242" t="s">
        <v>1049</v>
      </c>
      <c r="E936" s="243" t="s">
        <v>16</v>
      </c>
      <c r="F936" s="243" t="s">
        <v>21</v>
      </c>
      <c r="G936" s="240" t="s">
        <v>279</v>
      </c>
      <c r="H936" s="240" t="s">
        <v>1050</v>
      </c>
      <c r="I936" s="244" t="s">
        <v>65</v>
      </c>
      <c r="J936" s="244" t="s">
        <v>76</v>
      </c>
      <c r="K936" s="240" t="s">
        <v>421</v>
      </c>
      <c r="L936" s="2"/>
    </row>
    <row r="937" spans="1:12" ht="21">
      <c r="A937" s="2" t="s">
        <v>1024</v>
      </c>
      <c r="B937" s="240" t="s">
        <v>13</v>
      </c>
      <c r="C937" s="241" t="s">
        <v>14</v>
      </c>
      <c r="D937" s="242" t="s">
        <v>1046</v>
      </c>
      <c r="E937" s="243" t="s">
        <v>234</v>
      </c>
      <c r="F937" s="243" t="s">
        <v>16</v>
      </c>
      <c r="G937" s="240" t="s">
        <v>74</v>
      </c>
      <c r="H937" s="240" t="s">
        <v>984</v>
      </c>
      <c r="I937" s="244" t="s">
        <v>65</v>
      </c>
      <c r="J937" s="244" t="s">
        <v>87</v>
      </c>
      <c r="K937" s="240" t="s">
        <v>77</v>
      </c>
      <c r="L937" s="2"/>
    </row>
    <row r="938" spans="1:12" ht="21">
      <c r="A938" s="2" t="s">
        <v>1024</v>
      </c>
      <c r="B938" s="240" t="s">
        <v>13</v>
      </c>
      <c r="C938" s="241" t="s">
        <v>287</v>
      </c>
      <c r="D938" s="242" t="s">
        <v>1051</v>
      </c>
      <c r="E938" s="243" t="s">
        <v>193</v>
      </c>
      <c r="F938" s="243" t="s">
        <v>21</v>
      </c>
      <c r="G938" s="240" t="s">
        <v>18</v>
      </c>
      <c r="H938" s="240" t="s">
        <v>812</v>
      </c>
      <c r="I938" s="244" t="s">
        <v>65</v>
      </c>
      <c r="J938" s="244" t="s">
        <v>87</v>
      </c>
      <c r="K938" s="240" t="s">
        <v>109</v>
      </c>
      <c r="L938" s="2"/>
    </row>
    <row r="939" spans="1:12" ht="21">
      <c r="A939" s="2" t="s">
        <v>1024</v>
      </c>
      <c r="B939" s="240" t="s">
        <v>13</v>
      </c>
      <c r="C939" s="241" t="s">
        <v>14</v>
      </c>
      <c r="D939" s="242" t="s">
        <v>1046</v>
      </c>
      <c r="E939" s="243" t="s">
        <v>389</v>
      </c>
      <c r="F939" s="243" t="s">
        <v>16</v>
      </c>
      <c r="G939" s="240" t="s">
        <v>355</v>
      </c>
      <c r="H939" s="240" t="s">
        <v>1052</v>
      </c>
      <c r="I939" s="244" t="s">
        <v>65</v>
      </c>
      <c r="J939" s="244" t="s">
        <v>92</v>
      </c>
      <c r="K939" s="240" t="s">
        <v>687</v>
      </c>
      <c r="L939" s="2"/>
    </row>
    <row r="940" spans="1:12" ht="21">
      <c r="A940" s="2" t="s">
        <v>1024</v>
      </c>
      <c r="B940" s="240" t="s">
        <v>13</v>
      </c>
      <c r="C940" s="241" t="s">
        <v>47</v>
      </c>
      <c r="D940" s="242" t="s">
        <v>1053</v>
      </c>
      <c r="E940" s="243" t="s">
        <v>210</v>
      </c>
      <c r="F940" s="243" t="s">
        <v>21</v>
      </c>
      <c r="G940" s="240" t="s">
        <v>31</v>
      </c>
      <c r="H940" s="240" t="s">
        <v>951</v>
      </c>
      <c r="I940" s="244" t="s">
        <v>65</v>
      </c>
      <c r="J940" s="244" t="s">
        <v>92</v>
      </c>
      <c r="K940" s="240" t="s">
        <v>603</v>
      </c>
      <c r="L940" s="2"/>
    </row>
    <row r="941" spans="1:12" ht="21">
      <c r="A941" s="2" t="s">
        <v>1024</v>
      </c>
      <c r="B941" s="240" t="s">
        <v>13</v>
      </c>
      <c r="C941" s="241" t="s">
        <v>14</v>
      </c>
      <c r="D941" s="242" t="s">
        <v>1046</v>
      </c>
      <c r="E941" s="243" t="s">
        <v>227</v>
      </c>
      <c r="F941" s="243" t="s">
        <v>16</v>
      </c>
      <c r="G941" s="240" t="s">
        <v>355</v>
      </c>
      <c r="H941" s="240" t="s">
        <v>1054</v>
      </c>
      <c r="I941" s="244" t="s">
        <v>65</v>
      </c>
      <c r="J941" s="244" t="s">
        <v>346</v>
      </c>
      <c r="K941" s="240" t="s">
        <v>687</v>
      </c>
      <c r="L941" s="2"/>
    </row>
    <row r="942" spans="1:12" ht="21">
      <c r="A942" s="2" t="s">
        <v>1024</v>
      </c>
      <c r="B942" s="240" t="s">
        <v>13</v>
      </c>
      <c r="C942" s="241" t="s">
        <v>94</v>
      </c>
      <c r="D942" s="242" t="s">
        <v>1055</v>
      </c>
      <c r="E942" s="243" t="s">
        <v>16</v>
      </c>
      <c r="F942" s="243" t="s">
        <v>17</v>
      </c>
      <c r="G942" s="240" t="s">
        <v>182</v>
      </c>
      <c r="H942" s="240" t="s">
        <v>689</v>
      </c>
      <c r="I942" s="244" t="s">
        <v>65</v>
      </c>
      <c r="J942" s="244" t="s">
        <v>346</v>
      </c>
      <c r="K942" s="240" t="s">
        <v>406</v>
      </c>
      <c r="L942" s="2"/>
    </row>
    <row r="943" spans="1:12" ht="21">
      <c r="A943" s="2" t="s">
        <v>1024</v>
      </c>
      <c r="B943" s="240" t="s">
        <v>13</v>
      </c>
      <c r="C943" s="241"/>
      <c r="D943" s="242" t="s">
        <v>1055</v>
      </c>
      <c r="E943" s="243"/>
      <c r="F943" s="243"/>
      <c r="G943" s="240"/>
      <c r="H943" s="240"/>
      <c r="I943" s="244" t="s">
        <v>65</v>
      </c>
      <c r="J943" s="244" t="s">
        <v>346</v>
      </c>
      <c r="K943" s="240"/>
      <c r="L943" s="2" t="s">
        <v>42</v>
      </c>
    </row>
    <row r="944" spans="1:12" ht="21">
      <c r="A944" s="2" t="s">
        <v>1024</v>
      </c>
      <c r="B944" s="240" t="s">
        <v>13</v>
      </c>
      <c r="C944" s="241" t="s">
        <v>14</v>
      </c>
      <c r="D944" s="242" t="s">
        <v>1046</v>
      </c>
      <c r="E944" s="243" t="s">
        <v>16</v>
      </c>
      <c r="F944" s="243" t="s">
        <v>16</v>
      </c>
      <c r="G944" s="240" t="s">
        <v>175</v>
      </c>
      <c r="H944" s="240" t="s">
        <v>1048</v>
      </c>
      <c r="I944" s="244" t="s">
        <v>65</v>
      </c>
      <c r="J944" s="244" t="s">
        <v>349</v>
      </c>
      <c r="K944" s="240" t="s">
        <v>611</v>
      </c>
      <c r="L944" s="2"/>
    </row>
    <row r="945" spans="1:12" ht="21">
      <c r="A945" s="2" t="s">
        <v>1024</v>
      </c>
      <c r="B945" s="240" t="s">
        <v>13</v>
      </c>
      <c r="C945" s="241" t="s">
        <v>280</v>
      </c>
      <c r="D945" s="242" t="s">
        <v>1056</v>
      </c>
      <c r="E945" s="243" t="s">
        <v>151</v>
      </c>
      <c r="F945" s="243" t="s">
        <v>21</v>
      </c>
      <c r="G945" s="240" t="s">
        <v>280</v>
      </c>
      <c r="H945" s="240" t="s">
        <v>393</v>
      </c>
      <c r="I945" s="244" t="s">
        <v>65</v>
      </c>
      <c r="J945" s="244" t="s">
        <v>349</v>
      </c>
      <c r="K945" s="240" t="s">
        <v>281</v>
      </c>
      <c r="L945" s="2"/>
    </row>
    <row r="946" spans="1:12" ht="21">
      <c r="A946" s="2" t="s">
        <v>1024</v>
      </c>
      <c r="B946" s="240" t="s">
        <v>13</v>
      </c>
      <c r="C946" s="241" t="s">
        <v>14</v>
      </c>
      <c r="D946" s="242" t="s">
        <v>1046</v>
      </c>
      <c r="E946" s="243" t="s">
        <v>16</v>
      </c>
      <c r="F946" s="243" t="s">
        <v>16</v>
      </c>
      <c r="G946" s="240" t="s">
        <v>175</v>
      </c>
      <c r="H946" s="240" t="s">
        <v>1048</v>
      </c>
      <c r="I946" s="244" t="s">
        <v>65</v>
      </c>
      <c r="J946" s="244" t="s">
        <v>354</v>
      </c>
      <c r="K946" s="240" t="s">
        <v>615</v>
      </c>
      <c r="L946" s="2"/>
    </row>
    <row r="947" spans="1:12" ht="21">
      <c r="A947" s="2" t="s">
        <v>1024</v>
      </c>
      <c r="B947" s="240" t="s">
        <v>13</v>
      </c>
      <c r="C947" s="241" t="s">
        <v>81</v>
      </c>
      <c r="D947" s="242" t="s">
        <v>1057</v>
      </c>
      <c r="E947" s="243" t="s">
        <v>158</v>
      </c>
      <c r="F947" s="243" t="s">
        <v>17</v>
      </c>
      <c r="G947" s="240" t="s">
        <v>94</v>
      </c>
      <c r="H947" s="240" t="s">
        <v>1058</v>
      </c>
      <c r="I947" s="244" t="s">
        <v>65</v>
      </c>
      <c r="J947" s="244" t="s">
        <v>354</v>
      </c>
      <c r="K947" s="240" t="s">
        <v>1059</v>
      </c>
      <c r="L947" s="2"/>
    </row>
    <row r="948" spans="1:12" ht="21">
      <c r="A948" s="2" t="s">
        <v>1024</v>
      </c>
      <c r="B948" s="240" t="s">
        <v>13</v>
      </c>
      <c r="C948" s="241" t="s">
        <v>14</v>
      </c>
      <c r="D948" s="242" t="s">
        <v>1046</v>
      </c>
      <c r="E948" s="243" t="s">
        <v>21</v>
      </c>
      <c r="F948" s="243" t="s">
        <v>16</v>
      </c>
      <c r="G948" s="240" t="s">
        <v>34</v>
      </c>
      <c r="H948" s="240" t="s">
        <v>1060</v>
      </c>
      <c r="I948" s="244" t="s">
        <v>65</v>
      </c>
      <c r="J948" s="244" t="s">
        <v>358</v>
      </c>
      <c r="K948" s="240" t="s">
        <v>370</v>
      </c>
      <c r="L948" s="2"/>
    </row>
    <row r="949" spans="1:12" ht="21">
      <c r="A949" s="2" t="s">
        <v>1024</v>
      </c>
      <c r="B949" s="240" t="s">
        <v>13</v>
      </c>
      <c r="C949" s="241" t="s">
        <v>147</v>
      </c>
      <c r="D949" s="242" t="s">
        <v>1061</v>
      </c>
      <c r="E949" s="243" t="s">
        <v>16</v>
      </c>
      <c r="F949" s="243" t="s">
        <v>17</v>
      </c>
      <c r="G949" s="240" t="s">
        <v>355</v>
      </c>
      <c r="H949" s="240" t="s">
        <v>1062</v>
      </c>
      <c r="I949" s="244" t="s">
        <v>65</v>
      </c>
      <c r="J949" s="244" t="s">
        <v>358</v>
      </c>
      <c r="K949" s="240" t="s">
        <v>933</v>
      </c>
      <c r="L949" s="2"/>
    </row>
    <row r="950" spans="1:12" ht="21">
      <c r="A950" s="2" t="s">
        <v>1024</v>
      </c>
      <c r="B950" s="240" t="s">
        <v>13</v>
      </c>
      <c r="C950" s="241" t="s">
        <v>14</v>
      </c>
      <c r="D950" s="242" t="s">
        <v>1046</v>
      </c>
      <c r="E950" s="243" t="s">
        <v>21</v>
      </c>
      <c r="F950" s="243" t="s">
        <v>16</v>
      </c>
      <c r="G950" s="240" t="s">
        <v>34</v>
      </c>
      <c r="H950" s="240" t="s">
        <v>1060</v>
      </c>
      <c r="I950" s="244" t="s">
        <v>65</v>
      </c>
      <c r="J950" s="244" t="s">
        <v>362</v>
      </c>
      <c r="K950" s="240" t="s">
        <v>373</v>
      </c>
      <c r="L950" s="2"/>
    </row>
    <row r="951" spans="1:12" ht="21">
      <c r="A951" s="2" t="s">
        <v>1024</v>
      </c>
      <c r="B951" s="240" t="s">
        <v>13</v>
      </c>
      <c r="C951" s="241" t="s">
        <v>147</v>
      </c>
      <c r="D951" s="242" t="s">
        <v>1061</v>
      </c>
      <c r="E951" s="243" t="s">
        <v>16</v>
      </c>
      <c r="F951" s="243" t="s">
        <v>17</v>
      </c>
      <c r="G951" s="240" t="s">
        <v>355</v>
      </c>
      <c r="H951" s="240" t="s">
        <v>1062</v>
      </c>
      <c r="I951" s="244" t="s">
        <v>65</v>
      </c>
      <c r="J951" s="244" t="s">
        <v>362</v>
      </c>
      <c r="K951" s="240" t="s">
        <v>934</v>
      </c>
      <c r="L951" s="2"/>
    </row>
    <row r="952" spans="1:12" ht="21">
      <c r="A952" s="2" t="s">
        <v>1024</v>
      </c>
      <c r="B952" s="240" t="s">
        <v>13</v>
      </c>
      <c r="C952" s="241" t="s">
        <v>14</v>
      </c>
      <c r="D952" s="242" t="s">
        <v>1046</v>
      </c>
      <c r="E952" s="243" t="s">
        <v>217</v>
      </c>
      <c r="F952" s="243" t="s">
        <v>16</v>
      </c>
      <c r="G952" s="240" t="s">
        <v>175</v>
      </c>
      <c r="H952" s="240" t="s">
        <v>1063</v>
      </c>
      <c r="I952" s="244" t="s">
        <v>65</v>
      </c>
      <c r="J952" s="244" t="s">
        <v>367</v>
      </c>
      <c r="K952" s="240" t="s">
        <v>611</v>
      </c>
      <c r="L952" s="2"/>
    </row>
    <row r="953" spans="1:12" ht="21">
      <c r="A953" s="2" t="s">
        <v>1024</v>
      </c>
      <c r="B953" s="240" t="s">
        <v>13</v>
      </c>
      <c r="C953" s="241" t="s">
        <v>154</v>
      </c>
      <c r="D953" s="242" t="s">
        <v>1064</v>
      </c>
      <c r="E953" s="243" t="s">
        <v>16</v>
      </c>
      <c r="F953" s="243" t="s">
        <v>21</v>
      </c>
      <c r="G953" s="240" t="s">
        <v>111</v>
      </c>
      <c r="H953" s="240" t="s">
        <v>1065</v>
      </c>
      <c r="I953" s="244" t="s">
        <v>65</v>
      </c>
      <c r="J953" s="244" t="s">
        <v>367</v>
      </c>
      <c r="K953" s="240" t="s">
        <v>614</v>
      </c>
      <c r="L953" s="2"/>
    </row>
    <row r="954" spans="1:12" ht="21">
      <c r="A954" s="2" t="s">
        <v>1024</v>
      </c>
      <c r="B954" s="240" t="s">
        <v>13</v>
      </c>
      <c r="C954" s="241" t="s">
        <v>14</v>
      </c>
      <c r="D954" s="242" t="s">
        <v>1046</v>
      </c>
      <c r="E954" s="243" t="s">
        <v>217</v>
      </c>
      <c r="F954" s="243" t="s">
        <v>16</v>
      </c>
      <c r="G954" s="240" t="s">
        <v>175</v>
      </c>
      <c r="H954" s="240" t="s">
        <v>1063</v>
      </c>
      <c r="I954" s="244" t="s">
        <v>65</v>
      </c>
      <c r="J954" s="244" t="s">
        <v>371</v>
      </c>
      <c r="K954" s="240" t="s">
        <v>615</v>
      </c>
      <c r="L954" s="2"/>
    </row>
    <row r="955" spans="1:12" ht="21">
      <c r="A955" s="2" t="s">
        <v>1024</v>
      </c>
      <c r="B955" s="240" t="s">
        <v>13</v>
      </c>
      <c r="C955" s="241" t="s">
        <v>154</v>
      </c>
      <c r="D955" s="242" t="s">
        <v>1064</v>
      </c>
      <c r="E955" s="243" t="s">
        <v>16</v>
      </c>
      <c r="F955" s="243" t="s">
        <v>21</v>
      </c>
      <c r="G955" s="240" t="s">
        <v>111</v>
      </c>
      <c r="H955" s="240" t="s">
        <v>1065</v>
      </c>
      <c r="I955" s="244" t="s">
        <v>65</v>
      </c>
      <c r="J955" s="244" t="s">
        <v>371</v>
      </c>
      <c r="K955" s="240" t="s">
        <v>616</v>
      </c>
      <c r="L955" s="2"/>
    </row>
    <row r="956" spans="1:12" ht="21">
      <c r="A956" s="2" t="s">
        <v>1024</v>
      </c>
      <c r="B956" s="240" t="s">
        <v>13</v>
      </c>
      <c r="C956" s="241" t="s">
        <v>21</v>
      </c>
      <c r="D956" s="242" t="s">
        <v>1066</v>
      </c>
      <c r="E956" s="243" t="s">
        <v>381</v>
      </c>
      <c r="F956" s="243" t="s">
        <v>16</v>
      </c>
      <c r="G956" s="240" t="s">
        <v>200</v>
      </c>
      <c r="H956" s="240" t="s">
        <v>1067</v>
      </c>
      <c r="I956" s="244" t="s">
        <v>65</v>
      </c>
      <c r="J956" s="244" t="s">
        <v>376</v>
      </c>
      <c r="K956" s="240" t="s">
        <v>1068</v>
      </c>
      <c r="L956" s="2"/>
    </row>
    <row r="957" spans="1:12" ht="21">
      <c r="A957" s="2" t="s">
        <v>1024</v>
      </c>
      <c r="B957" s="240" t="s">
        <v>13</v>
      </c>
      <c r="C957" s="241" t="s">
        <v>17</v>
      </c>
      <c r="D957" s="242" t="s">
        <v>360</v>
      </c>
      <c r="E957" s="243" t="s">
        <v>369</v>
      </c>
      <c r="F957" s="243" t="s">
        <v>17</v>
      </c>
      <c r="G957" s="240" t="s">
        <v>220</v>
      </c>
      <c r="H957" s="240" t="s">
        <v>1069</v>
      </c>
      <c r="I957" s="244" t="s">
        <v>65</v>
      </c>
      <c r="J957" s="244" t="s">
        <v>376</v>
      </c>
      <c r="K957" s="240" t="s">
        <v>1070</v>
      </c>
      <c r="L957" s="2"/>
    </row>
    <row r="958" spans="1:12" ht="21">
      <c r="A958" s="2" t="s">
        <v>1024</v>
      </c>
      <c r="B958" s="240" t="s">
        <v>13</v>
      </c>
      <c r="C958" s="241" t="s">
        <v>14</v>
      </c>
      <c r="D958" s="242" t="s">
        <v>1046</v>
      </c>
      <c r="E958" s="243" t="s">
        <v>365</v>
      </c>
      <c r="F958" s="243" t="s">
        <v>16</v>
      </c>
      <c r="G958" s="240" t="s">
        <v>253</v>
      </c>
      <c r="H958" s="240" t="s">
        <v>1052</v>
      </c>
      <c r="I958" s="244" t="s">
        <v>65</v>
      </c>
      <c r="J958" s="244" t="s">
        <v>382</v>
      </c>
      <c r="K958" s="240" t="s">
        <v>858</v>
      </c>
      <c r="L958" s="2"/>
    </row>
    <row r="959" spans="1:12" ht="21">
      <c r="A959" s="2" t="s">
        <v>1024</v>
      </c>
      <c r="B959" s="240" t="s">
        <v>13</v>
      </c>
      <c r="C959" s="241" t="s">
        <v>154</v>
      </c>
      <c r="D959" s="242" t="s">
        <v>1064</v>
      </c>
      <c r="E959" s="243" t="s">
        <v>21</v>
      </c>
      <c r="F959" s="243" t="s">
        <v>21</v>
      </c>
      <c r="G959" s="240" t="s">
        <v>199</v>
      </c>
      <c r="H959" s="240" t="s">
        <v>1065</v>
      </c>
      <c r="I959" s="244" t="s">
        <v>65</v>
      </c>
      <c r="J959" s="244" t="s">
        <v>382</v>
      </c>
      <c r="K959" s="240" t="s">
        <v>339</v>
      </c>
      <c r="L959" s="2"/>
    </row>
    <row r="960" spans="1:12" ht="21">
      <c r="A960" s="2" t="s">
        <v>1024</v>
      </c>
      <c r="B960" s="240" t="s">
        <v>13</v>
      </c>
      <c r="C960" s="241" t="s">
        <v>17</v>
      </c>
      <c r="D960" s="242" t="s">
        <v>360</v>
      </c>
      <c r="E960" s="243" t="s">
        <v>369</v>
      </c>
      <c r="F960" s="243" t="s">
        <v>17</v>
      </c>
      <c r="G960" s="240" t="s">
        <v>220</v>
      </c>
      <c r="H960" s="240" t="s">
        <v>1069</v>
      </c>
      <c r="I960" s="244" t="s">
        <v>65</v>
      </c>
      <c r="J960" s="244" t="s">
        <v>386</v>
      </c>
      <c r="K960" s="240" t="s">
        <v>1071</v>
      </c>
      <c r="L960" s="2"/>
    </row>
    <row r="961" spans="1:12" ht="21">
      <c r="A961" s="2" t="s">
        <v>1024</v>
      </c>
      <c r="B961" s="240" t="s">
        <v>13</v>
      </c>
      <c r="C961" s="241" t="s">
        <v>14</v>
      </c>
      <c r="D961" s="242" t="s">
        <v>1046</v>
      </c>
      <c r="E961" s="243" t="s">
        <v>365</v>
      </c>
      <c r="F961" s="243" t="s">
        <v>16</v>
      </c>
      <c r="G961" s="240" t="s">
        <v>253</v>
      </c>
      <c r="H961" s="240" t="s">
        <v>1052</v>
      </c>
      <c r="I961" s="244" t="s">
        <v>65</v>
      </c>
      <c r="J961" s="244" t="s">
        <v>386</v>
      </c>
      <c r="K961" s="240" t="s">
        <v>863</v>
      </c>
      <c r="L961" s="2"/>
    </row>
    <row r="962" spans="1:12" ht="21">
      <c r="A962" s="2" t="s">
        <v>1024</v>
      </c>
      <c r="B962" s="240" t="s">
        <v>13</v>
      </c>
      <c r="C962" s="241" t="s">
        <v>14</v>
      </c>
      <c r="D962" s="242" t="s">
        <v>1046</v>
      </c>
      <c r="E962" s="243" t="s">
        <v>210</v>
      </c>
      <c r="F962" s="243" t="s">
        <v>16</v>
      </c>
      <c r="G962" s="240" t="s">
        <v>111</v>
      </c>
      <c r="H962" s="240" t="s">
        <v>1063</v>
      </c>
      <c r="I962" s="244" t="s">
        <v>65</v>
      </c>
      <c r="J962" s="244" t="s">
        <v>391</v>
      </c>
      <c r="K962" s="240" t="s">
        <v>114</v>
      </c>
      <c r="L962" s="2"/>
    </row>
    <row r="963" spans="1:12" ht="21">
      <c r="A963" s="2" t="s">
        <v>1024</v>
      </c>
      <c r="B963" s="240" t="s">
        <v>13</v>
      </c>
      <c r="C963" s="241" t="s">
        <v>154</v>
      </c>
      <c r="D963" s="242" t="s">
        <v>1064</v>
      </c>
      <c r="E963" s="243" t="s">
        <v>17</v>
      </c>
      <c r="F963" s="243" t="s">
        <v>21</v>
      </c>
      <c r="G963" s="240" t="s">
        <v>199</v>
      </c>
      <c r="H963" s="240" t="s">
        <v>1065</v>
      </c>
      <c r="I963" s="244" t="s">
        <v>65</v>
      </c>
      <c r="J963" s="244" t="s">
        <v>391</v>
      </c>
      <c r="K963" s="240" t="s">
        <v>339</v>
      </c>
      <c r="L963" s="2"/>
    </row>
    <row r="964" spans="1:12" ht="21">
      <c r="A964" s="2" t="s">
        <v>1024</v>
      </c>
      <c r="B964" s="240" t="s">
        <v>13</v>
      </c>
      <c r="C964" s="241" t="s">
        <v>21</v>
      </c>
      <c r="D964" s="242" t="s">
        <v>1066</v>
      </c>
      <c r="E964" s="243" t="s">
        <v>381</v>
      </c>
      <c r="F964" s="243" t="s">
        <v>16</v>
      </c>
      <c r="G964" s="240" t="s">
        <v>200</v>
      </c>
      <c r="H964" s="240" t="s">
        <v>1067</v>
      </c>
      <c r="I964" s="244" t="s">
        <v>65</v>
      </c>
      <c r="J964" s="244" t="s">
        <v>395</v>
      </c>
      <c r="K964" s="240" t="s">
        <v>1072</v>
      </c>
      <c r="L964" s="2"/>
    </row>
    <row r="965" spans="1:12" ht="21">
      <c r="A965" s="2" t="s">
        <v>1024</v>
      </c>
      <c r="B965" s="240" t="s">
        <v>13</v>
      </c>
      <c r="C965" s="241"/>
      <c r="D965" s="242" t="s">
        <v>1066</v>
      </c>
      <c r="E965" s="243"/>
      <c r="F965" s="243"/>
      <c r="G965" s="240"/>
      <c r="H965" s="240"/>
      <c r="I965" s="244" t="s">
        <v>65</v>
      </c>
      <c r="J965" s="244" t="s">
        <v>395</v>
      </c>
      <c r="K965" s="240"/>
      <c r="L965" s="2" t="s">
        <v>42</v>
      </c>
    </row>
    <row r="966" spans="1:12" ht="21">
      <c r="A966" s="2" t="s">
        <v>1024</v>
      </c>
      <c r="B966" s="240" t="s">
        <v>13</v>
      </c>
      <c r="C966" s="241" t="s">
        <v>16</v>
      </c>
      <c r="D966" s="242" t="s">
        <v>1025</v>
      </c>
      <c r="E966" s="243" t="s">
        <v>24</v>
      </c>
      <c r="F966" s="243" t="s">
        <v>16</v>
      </c>
      <c r="G966" s="240" t="s">
        <v>1073</v>
      </c>
      <c r="H966" s="240" t="s">
        <v>1027</v>
      </c>
      <c r="I966" s="244" t="s">
        <v>101</v>
      </c>
      <c r="J966" s="244" t="s">
        <v>102</v>
      </c>
      <c r="K966" s="240" t="s">
        <v>1074</v>
      </c>
      <c r="L966" s="2"/>
    </row>
    <row r="967" spans="1:12" ht="21">
      <c r="A967" s="2" t="s">
        <v>1024</v>
      </c>
      <c r="B967" s="240" t="s">
        <v>13</v>
      </c>
      <c r="C967" s="241"/>
      <c r="D967" s="242" t="s">
        <v>1025</v>
      </c>
      <c r="E967" s="243"/>
      <c r="F967" s="243"/>
      <c r="G967" s="240"/>
      <c r="H967" s="240"/>
      <c r="I967" s="244" t="s">
        <v>101</v>
      </c>
      <c r="J967" s="244" t="s">
        <v>102</v>
      </c>
      <c r="K967" s="240"/>
      <c r="L967" s="2" t="s">
        <v>42</v>
      </c>
    </row>
    <row r="968" spans="1:12" ht="21">
      <c r="A968" s="2" t="s">
        <v>1024</v>
      </c>
      <c r="B968" s="240" t="s">
        <v>13</v>
      </c>
      <c r="C968" s="241" t="s">
        <v>16</v>
      </c>
      <c r="D968" s="242" t="s">
        <v>1025</v>
      </c>
      <c r="E968" s="243" t="s">
        <v>24</v>
      </c>
      <c r="F968" s="243" t="s">
        <v>16</v>
      </c>
      <c r="G968" s="240" t="s">
        <v>1073</v>
      </c>
      <c r="H968" s="240" t="s">
        <v>1027</v>
      </c>
      <c r="I968" s="244" t="s">
        <v>101</v>
      </c>
      <c r="J968" s="244" t="s">
        <v>106</v>
      </c>
      <c r="K968" s="240" t="s">
        <v>1074</v>
      </c>
      <c r="L968" s="2"/>
    </row>
    <row r="969" spans="1:12" ht="21">
      <c r="A969" s="2" t="s">
        <v>1024</v>
      </c>
      <c r="B969" s="240" t="s">
        <v>13</v>
      </c>
      <c r="C969" s="241"/>
      <c r="D969" s="242" t="s">
        <v>1025</v>
      </c>
      <c r="E969" s="243"/>
      <c r="F969" s="243"/>
      <c r="G969" s="240"/>
      <c r="H969" s="240"/>
      <c r="I969" s="244" t="s">
        <v>101</v>
      </c>
      <c r="J969" s="244" t="s">
        <v>106</v>
      </c>
      <c r="K969" s="240"/>
      <c r="L969" s="2" t="s">
        <v>42</v>
      </c>
    </row>
    <row r="970" spans="1:12" ht="21">
      <c r="A970" s="2" t="s">
        <v>1024</v>
      </c>
      <c r="B970" s="240" t="s">
        <v>13</v>
      </c>
      <c r="C970" s="241" t="s">
        <v>16</v>
      </c>
      <c r="D970" s="242" t="s">
        <v>1025</v>
      </c>
      <c r="E970" s="243" t="s">
        <v>24</v>
      </c>
      <c r="F970" s="243" t="s">
        <v>16</v>
      </c>
      <c r="G970" s="240" t="s">
        <v>1073</v>
      </c>
      <c r="H970" s="240" t="s">
        <v>1027</v>
      </c>
      <c r="I970" s="244" t="s">
        <v>101</v>
      </c>
      <c r="J970" s="244" t="s">
        <v>113</v>
      </c>
      <c r="K970" s="240" t="s">
        <v>1074</v>
      </c>
      <c r="L970" s="2"/>
    </row>
    <row r="971" spans="1:12" ht="21">
      <c r="A971" s="2" t="s">
        <v>1024</v>
      </c>
      <c r="B971" s="240" t="s">
        <v>13</v>
      </c>
      <c r="C971" s="241"/>
      <c r="D971" s="242" t="s">
        <v>1025</v>
      </c>
      <c r="E971" s="243"/>
      <c r="F971" s="243"/>
      <c r="G971" s="240"/>
      <c r="H971" s="240"/>
      <c r="I971" s="244" t="s">
        <v>101</v>
      </c>
      <c r="J971" s="244" t="s">
        <v>113</v>
      </c>
      <c r="K971" s="240"/>
      <c r="L971" s="2" t="s">
        <v>42</v>
      </c>
    </row>
    <row r="972" spans="1:12" ht="21">
      <c r="A972" s="2" t="s">
        <v>1024</v>
      </c>
      <c r="B972" s="240" t="s">
        <v>13</v>
      </c>
      <c r="C972" s="241" t="s">
        <v>16</v>
      </c>
      <c r="D972" s="242" t="s">
        <v>1025</v>
      </c>
      <c r="E972" s="243" t="s">
        <v>24</v>
      </c>
      <c r="F972" s="243" t="s">
        <v>16</v>
      </c>
      <c r="G972" s="240" t="s">
        <v>1073</v>
      </c>
      <c r="H972" s="240" t="s">
        <v>1027</v>
      </c>
      <c r="I972" s="244" t="s">
        <v>101</v>
      </c>
      <c r="J972" s="244" t="s">
        <v>117</v>
      </c>
      <c r="K972" s="240" t="s">
        <v>1075</v>
      </c>
      <c r="L972" s="2"/>
    </row>
    <row r="973" spans="1:12" ht="21">
      <c r="A973" s="2" t="s">
        <v>1024</v>
      </c>
      <c r="B973" s="240" t="s">
        <v>13</v>
      </c>
      <c r="C973" s="241" t="s">
        <v>35</v>
      </c>
      <c r="D973" s="242" t="s">
        <v>1076</v>
      </c>
      <c r="E973" s="243" t="s">
        <v>28</v>
      </c>
      <c r="F973" s="243" t="s">
        <v>21</v>
      </c>
      <c r="G973" s="240" t="s">
        <v>31</v>
      </c>
      <c r="H973" s="240" t="s">
        <v>927</v>
      </c>
      <c r="I973" s="244" t="s">
        <v>101</v>
      </c>
      <c r="J973" s="244" t="s">
        <v>117</v>
      </c>
      <c r="K973" s="240" t="s">
        <v>603</v>
      </c>
      <c r="L973" s="2"/>
    </row>
    <row r="974" spans="1:12" ht="21">
      <c r="A974" s="2" t="s">
        <v>1024</v>
      </c>
      <c r="B974" s="240" t="s">
        <v>13</v>
      </c>
      <c r="C974" s="241" t="s">
        <v>16</v>
      </c>
      <c r="D974" s="242" t="s">
        <v>1025</v>
      </c>
      <c r="E974" s="243" t="s">
        <v>24</v>
      </c>
      <c r="F974" s="243" t="s">
        <v>16</v>
      </c>
      <c r="G974" s="240" t="s">
        <v>1073</v>
      </c>
      <c r="H974" s="240" t="s">
        <v>1027</v>
      </c>
      <c r="I974" s="244" t="s">
        <v>101</v>
      </c>
      <c r="J974" s="244" t="s">
        <v>121</v>
      </c>
      <c r="K974" s="240" t="s">
        <v>1074</v>
      </c>
      <c r="L974" s="2"/>
    </row>
    <row r="975" spans="1:12" ht="21">
      <c r="A975" s="2" t="s">
        <v>1024</v>
      </c>
      <c r="B975" s="240" t="s">
        <v>13</v>
      </c>
      <c r="C975" s="241" t="s">
        <v>35</v>
      </c>
      <c r="D975" s="242" t="s">
        <v>1076</v>
      </c>
      <c r="E975" s="243" t="s">
        <v>90</v>
      </c>
      <c r="F975" s="243" t="s">
        <v>21</v>
      </c>
      <c r="G975" s="240" t="s">
        <v>246</v>
      </c>
      <c r="H975" s="240" t="s">
        <v>1077</v>
      </c>
      <c r="I975" s="244" t="s">
        <v>101</v>
      </c>
      <c r="J975" s="244" t="s">
        <v>121</v>
      </c>
      <c r="K975" s="240" t="s">
        <v>1078</v>
      </c>
      <c r="L975" s="2"/>
    </row>
    <row r="976" spans="1:12" ht="21">
      <c r="A976" s="2" t="s">
        <v>1024</v>
      </c>
      <c r="B976" s="240" t="s">
        <v>13</v>
      </c>
      <c r="C976" s="241"/>
      <c r="D976" s="242" t="s">
        <v>1076</v>
      </c>
      <c r="E976" s="243"/>
      <c r="F976" s="243"/>
      <c r="G976" s="240"/>
      <c r="H976" s="240"/>
      <c r="I976" s="244" t="s">
        <v>101</v>
      </c>
      <c r="J976" s="244" t="s">
        <v>121</v>
      </c>
      <c r="K976" s="240"/>
      <c r="L976" s="2" t="s">
        <v>42</v>
      </c>
    </row>
    <row r="977" spans="1:12" ht="21">
      <c r="A977" s="2" t="s">
        <v>1024</v>
      </c>
      <c r="B977" s="240" t="s">
        <v>13</v>
      </c>
      <c r="C977" s="241" t="s">
        <v>16</v>
      </c>
      <c r="D977" s="242" t="s">
        <v>1025</v>
      </c>
      <c r="E977" s="243" t="s">
        <v>24</v>
      </c>
      <c r="F977" s="243" t="s">
        <v>16</v>
      </c>
      <c r="G977" s="240" t="s">
        <v>1073</v>
      </c>
      <c r="H977" s="240" t="s">
        <v>1027</v>
      </c>
      <c r="I977" s="244" t="s">
        <v>101</v>
      </c>
      <c r="J977" s="244" t="s">
        <v>124</v>
      </c>
      <c r="K977" s="240" t="s">
        <v>1074</v>
      </c>
      <c r="L977" s="2"/>
    </row>
    <row r="978" spans="1:12" ht="21">
      <c r="A978" s="2" t="s">
        <v>1024</v>
      </c>
      <c r="B978" s="240" t="s">
        <v>13</v>
      </c>
      <c r="C978" s="241" t="s">
        <v>35</v>
      </c>
      <c r="D978" s="242" t="s">
        <v>1076</v>
      </c>
      <c r="E978" s="243" t="s">
        <v>90</v>
      </c>
      <c r="F978" s="243" t="s">
        <v>21</v>
      </c>
      <c r="G978" s="240" t="s">
        <v>246</v>
      </c>
      <c r="H978" s="240" t="s">
        <v>1077</v>
      </c>
      <c r="I978" s="244" t="s">
        <v>101</v>
      </c>
      <c r="J978" s="244" t="s">
        <v>124</v>
      </c>
      <c r="K978" s="240" t="s">
        <v>1079</v>
      </c>
      <c r="L978" s="2"/>
    </row>
    <row r="979" spans="1:12" ht="21">
      <c r="A979" s="2" t="s">
        <v>1024</v>
      </c>
      <c r="B979" s="240" t="s">
        <v>13</v>
      </c>
      <c r="C979" s="241" t="s">
        <v>16</v>
      </c>
      <c r="D979" s="242" t="s">
        <v>1025</v>
      </c>
      <c r="E979" s="243" t="s">
        <v>24</v>
      </c>
      <c r="F979" s="243" t="s">
        <v>16</v>
      </c>
      <c r="G979" s="240" t="s">
        <v>1073</v>
      </c>
      <c r="H979" s="240" t="s">
        <v>1027</v>
      </c>
      <c r="I979" s="244" t="s">
        <v>101</v>
      </c>
      <c r="J979" s="244" t="s">
        <v>128</v>
      </c>
      <c r="K979" s="240" t="s">
        <v>1074</v>
      </c>
      <c r="L979" s="2"/>
    </row>
    <row r="980" spans="1:12" ht="21">
      <c r="A980" s="2" t="s">
        <v>1024</v>
      </c>
      <c r="B980" s="240" t="s">
        <v>13</v>
      </c>
      <c r="C980" s="241"/>
      <c r="D980" s="242" t="s">
        <v>1025</v>
      </c>
      <c r="E980" s="243"/>
      <c r="F980" s="243"/>
      <c r="G980" s="240"/>
      <c r="H980" s="240"/>
      <c r="I980" s="244" t="s">
        <v>101</v>
      </c>
      <c r="J980" s="244" t="s">
        <v>128</v>
      </c>
      <c r="K980" s="240"/>
      <c r="L980" s="2" t="s">
        <v>42</v>
      </c>
    </row>
    <row r="981" spans="1:12" ht="21">
      <c r="A981" s="2" t="s">
        <v>1024</v>
      </c>
      <c r="B981" s="240" t="s">
        <v>13</v>
      </c>
      <c r="C981" s="241" t="s">
        <v>16</v>
      </c>
      <c r="D981" s="242" t="s">
        <v>1025</v>
      </c>
      <c r="E981" s="243" t="s">
        <v>17</v>
      </c>
      <c r="F981" s="243" t="s">
        <v>16</v>
      </c>
      <c r="G981" s="240" t="s">
        <v>191</v>
      </c>
      <c r="H981" s="240" t="s">
        <v>1080</v>
      </c>
      <c r="I981" s="244" t="s">
        <v>101</v>
      </c>
      <c r="J981" s="244" t="s">
        <v>132</v>
      </c>
      <c r="K981" s="240" t="s">
        <v>640</v>
      </c>
      <c r="L981" s="2"/>
    </row>
    <row r="982" spans="1:12" ht="21">
      <c r="A982" s="2" t="s">
        <v>1024</v>
      </c>
      <c r="B982" s="240" t="s">
        <v>13</v>
      </c>
      <c r="C982" s="241" t="s">
        <v>37</v>
      </c>
      <c r="D982" s="242" t="s">
        <v>1081</v>
      </c>
      <c r="E982" s="243" t="s">
        <v>81</v>
      </c>
      <c r="F982" s="243" t="s">
        <v>21</v>
      </c>
      <c r="G982" s="240" t="s">
        <v>303</v>
      </c>
      <c r="H982" s="240" t="s">
        <v>618</v>
      </c>
      <c r="I982" s="244" t="s">
        <v>101</v>
      </c>
      <c r="J982" s="244" t="s">
        <v>132</v>
      </c>
      <c r="K982" s="240" t="s">
        <v>1082</v>
      </c>
      <c r="L982" s="2"/>
    </row>
    <row r="983" spans="1:12" ht="21">
      <c r="A983" s="2" t="s">
        <v>1024</v>
      </c>
      <c r="B983" s="240" t="s">
        <v>13</v>
      </c>
      <c r="C983" s="241"/>
      <c r="D983" s="242" t="s">
        <v>1081</v>
      </c>
      <c r="E983" s="243"/>
      <c r="F983" s="243"/>
      <c r="G983" s="240"/>
      <c r="H983" s="240"/>
      <c r="I983" s="244" t="s">
        <v>101</v>
      </c>
      <c r="J983" s="244" t="s">
        <v>132</v>
      </c>
      <c r="K983" s="240"/>
      <c r="L983" s="2" t="s">
        <v>42</v>
      </c>
    </row>
    <row r="984" spans="1:12" ht="21">
      <c r="A984" s="2" t="s">
        <v>1024</v>
      </c>
      <c r="B984" s="240" t="s">
        <v>13</v>
      </c>
      <c r="C984" s="241" t="s">
        <v>16</v>
      </c>
      <c r="D984" s="242" t="s">
        <v>1025</v>
      </c>
      <c r="E984" s="243" t="s">
        <v>24</v>
      </c>
      <c r="F984" s="243" t="s">
        <v>16</v>
      </c>
      <c r="G984" s="240" t="s">
        <v>1073</v>
      </c>
      <c r="H984" s="240" t="s">
        <v>1027</v>
      </c>
      <c r="I984" s="244" t="s">
        <v>101</v>
      </c>
      <c r="J984" s="244" t="s">
        <v>134</v>
      </c>
      <c r="K984" s="240" t="s">
        <v>1075</v>
      </c>
      <c r="L984" s="2"/>
    </row>
    <row r="985" spans="1:12" ht="21">
      <c r="A985" s="2" t="s">
        <v>1024</v>
      </c>
      <c r="B985" s="240" t="s">
        <v>13</v>
      </c>
      <c r="C985" s="241" t="s">
        <v>35</v>
      </c>
      <c r="D985" s="242" t="s">
        <v>1076</v>
      </c>
      <c r="E985" s="243" t="s">
        <v>35</v>
      </c>
      <c r="F985" s="243" t="s">
        <v>21</v>
      </c>
      <c r="G985" s="240" t="s">
        <v>246</v>
      </c>
      <c r="H985" s="240" t="s">
        <v>1077</v>
      </c>
      <c r="I985" s="244" t="s">
        <v>101</v>
      </c>
      <c r="J985" s="244" t="s">
        <v>134</v>
      </c>
      <c r="K985" s="240" t="s">
        <v>142</v>
      </c>
      <c r="L985" s="2"/>
    </row>
    <row r="986" spans="1:12" ht="21">
      <c r="A986" s="2" t="s">
        <v>1024</v>
      </c>
      <c r="B986" s="240" t="s">
        <v>13</v>
      </c>
      <c r="C986" s="241"/>
      <c r="D986" s="242" t="s">
        <v>1076</v>
      </c>
      <c r="E986" s="243"/>
      <c r="F986" s="243"/>
      <c r="G986" s="240"/>
      <c r="H986" s="240"/>
      <c r="I986" s="244" t="s">
        <v>101</v>
      </c>
      <c r="J986" s="244" t="s">
        <v>134</v>
      </c>
      <c r="K986" s="240"/>
      <c r="L986" s="2" t="s">
        <v>42</v>
      </c>
    </row>
    <row r="987" spans="1:12" ht="21">
      <c r="A987" s="2" t="s">
        <v>1024</v>
      </c>
      <c r="B987" s="240" t="s">
        <v>13</v>
      </c>
      <c r="C987" s="241" t="s">
        <v>16</v>
      </c>
      <c r="D987" s="242" t="s">
        <v>1025</v>
      </c>
      <c r="E987" s="243" t="s">
        <v>24</v>
      </c>
      <c r="F987" s="243" t="s">
        <v>16</v>
      </c>
      <c r="G987" s="240" t="s">
        <v>1073</v>
      </c>
      <c r="H987" s="240" t="s">
        <v>1027</v>
      </c>
      <c r="I987" s="244" t="s">
        <v>101</v>
      </c>
      <c r="J987" s="244" t="s">
        <v>176</v>
      </c>
      <c r="K987" s="240" t="s">
        <v>1083</v>
      </c>
      <c r="L987" s="2"/>
    </row>
    <row r="988" spans="1:12" ht="21.6" thickBot="1">
      <c r="A988" s="8" t="s">
        <v>1024</v>
      </c>
      <c r="B988" s="245" t="s">
        <v>13</v>
      </c>
      <c r="C988" s="246" t="s">
        <v>68</v>
      </c>
      <c r="D988" s="245" t="s">
        <v>1084</v>
      </c>
      <c r="E988" s="246" t="s">
        <v>99</v>
      </c>
      <c r="F988" s="246" t="s">
        <v>21</v>
      </c>
      <c r="G988" s="245" t="s">
        <v>191</v>
      </c>
      <c r="H988" s="245" t="s">
        <v>1085</v>
      </c>
      <c r="I988" s="247" t="s">
        <v>101</v>
      </c>
      <c r="J988" s="247" t="s">
        <v>176</v>
      </c>
      <c r="K988" s="245" t="s">
        <v>509</v>
      </c>
      <c r="L988" s="10"/>
    </row>
    <row r="989" spans="1:12" ht="21">
      <c r="A989" s="2" t="s">
        <v>1024</v>
      </c>
      <c r="B989" s="5" t="s">
        <v>136</v>
      </c>
      <c r="C989" s="131" t="s">
        <v>17</v>
      </c>
      <c r="D989" s="132" t="s">
        <v>1086</v>
      </c>
      <c r="E989" s="6" t="s">
        <v>22</v>
      </c>
      <c r="F989" s="6" t="s">
        <v>17</v>
      </c>
      <c r="G989" s="5" t="s">
        <v>21</v>
      </c>
      <c r="H989" s="5" t="s">
        <v>1036</v>
      </c>
      <c r="I989" s="7" t="s">
        <v>20</v>
      </c>
      <c r="J989" s="7" t="s">
        <v>20</v>
      </c>
      <c r="K989" s="5" t="s">
        <v>20</v>
      </c>
      <c r="L989" s="2"/>
    </row>
    <row r="990" spans="1:12" ht="21">
      <c r="A990" s="2" t="s">
        <v>1024</v>
      </c>
      <c r="B990" s="240" t="s">
        <v>136</v>
      </c>
      <c r="C990" s="241" t="s">
        <v>17</v>
      </c>
      <c r="D990" s="242" t="s">
        <v>1086</v>
      </c>
      <c r="E990" s="243" t="s">
        <v>182</v>
      </c>
      <c r="F990" s="243" t="s">
        <v>17</v>
      </c>
      <c r="G990" s="240" t="s">
        <v>26</v>
      </c>
      <c r="H990" s="240" t="s">
        <v>1036</v>
      </c>
      <c r="I990" s="244" t="s">
        <v>20</v>
      </c>
      <c r="J990" s="244" t="s">
        <v>20</v>
      </c>
      <c r="K990" s="240" t="s">
        <v>20</v>
      </c>
      <c r="L990" s="2"/>
    </row>
    <row r="991" spans="1:12" ht="21">
      <c r="A991" s="2" t="s">
        <v>1024</v>
      </c>
      <c r="B991" s="240" t="s">
        <v>136</v>
      </c>
      <c r="C991" s="241" t="s">
        <v>24</v>
      </c>
      <c r="D991" s="242" t="s">
        <v>1087</v>
      </c>
      <c r="E991" s="243" t="s">
        <v>16</v>
      </c>
      <c r="F991" s="243" t="s">
        <v>14</v>
      </c>
      <c r="G991" s="240" t="s">
        <v>16</v>
      </c>
      <c r="H991" s="240" t="s">
        <v>1088</v>
      </c>
      <c r="I991" s="244" t="s">
        <v>20</v>
      </c>
      <c r="J991" s="244" t="s">
        <v>20</v>
      </c>
      <c r="K991" s="240" t="s">
        <v>20</v>
      </c>
      <c r="L991" s="2"/>
    </row>
    <row r="992" spans="1:12" ht="21">
      <c r="A992" s="2" t="s">
        <v>1024</v>
      </c>
      <c r="B992" s="240" t="s">
        <v>136</v>
      </c>
      <c r="C992" s="241" t="s">
        <v>28</v>
      </c>
      <c r="D992" s="242" t="s">
        <v>1089</v>
      </c>
      <c r="E992" s="243" t="s">
        <v>279</v>
      </c>
      <c r="F992" s="243" t="s">
        <v>17</v>
      </c>
      <c r="G992" s="240" t="s">
        <v>261</v>
      </c>
      <c r="H992" s="240" t="s">
        <v>19</v>
      </c>
      <c r="I992" s="244" t="s">
        <v>20</v>
      </c>
      <c r="J992" s="244" t="s">
        <v>20</v>
      </c>
      <c r="K992" s="240" t="s">
        <v>20</v>
      </c>
      <c r="L992" s="2"/>
    </row>
    <row r="993" spans="1:12" ht="21">
      <c r="A993" s="2" t="s">
        <v>1024</v>
      </c>
      <c r="B993" s="240" t="s">
        <v>136</v>
      </c>
      <c r="C993" s="241" t="s">
        <v>287</v>
      </c>
      <c r="D993" s="242" t="s">
        <v>1090</v>
      </c>
      <c r="E993" s="243" t="s">
        <v>16</v>
      </c>
      <c r="F993" s="243" t="s">
        <v>14</v>
      </c>
      <c r="G993" s="240" t="s">
        <v>24</v>
      </c>
      <c r="H993" s="240" t="s">
        <v>1091</v>
      </c>
      <c r="I993" s="244" t="s">
        <v>20</v>
      </c>
      <c r="J993" s="244" t="s">
        <v>20</v>
      </c>
      <c r="K993" s="240" t="s">
        <v>20</v>
      </c>
      <c r="L993" s="2"/>
    </row>
    <row r="994" spans="1:12" ht="21">
      <c r="A994" s="2" t="s">
        <v>1024</v>
      </c>
      <c r="B994" s="240" t="s">
        <v>136</v>
      </c>
      <c r="C994" s="241" t="s">
        <v>14</v>
      </c>
      <c r="D994" s="242" t="s">
        <v>1092</v>
      </c>
      <c r="E994" s="243" t="s">
        <v>16</v>
      </c>
      <c r="F994" s="243" t="s">
        <v>17</v>
      </c>
      <c r="G994" s="240" t="s">
        <v>303</v>
      </c>
      <c r="H994" s="240" t="s">
        <v>1093</v>
      </c>
      <c r="I994" s="244" t="s">
        <v>38</v>
      </c>
      <c r="J994" s="244" t="s">
        <v>232</v>
      </c>
      <c r="K994" s="240" t="s">
        <v>305</v>
      </c>
      <c r="L994" s="2"/>
    </row>
    <row r="995" spans="1:12" ht="21">
      <c r="A995" s="2" t="s">
        <v>1024</v>
      </c>
      <c r="B995" s="240" t="s">
        <v>136</v>
      </c>
      <c r="C995" s="241" t="s">
        <v>280</v>
      </c>
      <c r="D995" s="242" t="s">
        <v>1094</v>
      </c>
      <c r="E995" s="243" t="s">
        <v>512</v>
      </c>
      <c r="F995" s="243" t="s">
        <v>21</v>
      </c>
      <c r="G995" s="240" t="s">
        <v>1095</v>
      </c>
      <c r="H995" s="240" t="s">
        <v>1096</v>
      </c>
      <c r="I995" s="244" t="s">
        <v>38</v>
      </c>
      <c r="J995" s="244" t="s">
        <v>232</v>
      </c>
      <c r="K995" s="240" t="s">
        <v>1097</v>
      </c>
      <c r="L995" s="2"/>
    </row>
    <row r="996" spans="1:12" ht="21">
      <c r="A996" s="2" t="s">
        <v>1024</v>
      </c>
      <c r="B996" s="240" t="s">
        <v>136</v>
      </c>
      <c r="C996" s="241" t="s">
        <v>14</v>
      </c>
      <c r="D996" s="242" t="s">
        <v>1092</v>
      </c>
      <c r="E996" s="243" t="s">
        <v>16</v>
      </c>
      <c r="F996" s="243" t="s">
        <v>17</v>
      </c>
      <c r="G996" s="240" t="s">
        <v>303</v>
      </c>
      <c r="H996" s="240" t="s">
        <v>1093</v>
      </c>
      <c r="I996" s="244" t="s">
        <v>38</v>
      </c>
      <c r="J996" s="244" t="s">
        <v>236</v>
      </c>
      <c r="K996" s="240" t="s">
        <v>308</v>
      </c>
      <c r="L996" s="2"/>
    </row>
    <row r="997" spans="1:12" ht="21">
      <c r="A997" s="2" t="s">
        <v>1024</v>
      </c>
      <c r="B997" s="240" t="s">
        <v>136</v>
      </c>
      <c r="C997" s="241" t="s">
        <v>280</v>
      </c>
      <c r="D997" s="242" t="s">
        <v>1094</v>
      </c>
      <c r="E997" s="243" t="s">
        <v>512</v>
      </c>
      <c r="F997" s="243" t="s">
        <v>21</v>
      </c>
      <c r="G997" s="240" t="s">
        <v>1095</v>
      </c>
      <c r="H997" s="240" t="s">
        <v>1096</v>
      </c>
      <c r="I997" s="244" t="s">
        <v>38</v>
      </c>
      <c r="J997" s="244" t="s">
        <v>236</v>
      </c>
      <c r="K997" s="240" t="s">
        <v>1097</v>
      </c>
      <c r="L997" s="2"/>
    </row>
    <row r="998" spans="1:12" ht="21">
      <c r="A998" s="2" t="s">
        <v>1024</v>
      </c>
      <c r="B998" s="240" t="s">
        <v>136</v>
      </c>
      <c r="C998" s="241" t="s">
        <v>14</v>
      </c>
      <c r="D998" s="242" t="s">
        <v>1092</v>
      </c>
      <c r="E998" s="243" t="s">
        <v>21</v>
      </c>
      <c r="F998" s="243" t="s">
        <v>17</v>
      </c>
      <c r="G998" s="240" t="s">
        <v>303</v>
      </c>
      <c r="H998" s="240" t="s">
        <v>1098</v>
      </c>
      <c r="I998" s="244" t="s">
        <v>38</v>
      </c>
      <c r="J998" s="244" t="s">
        <v>240</v>
      </c>
      <c r="K998" s="240" t="s">
        <v>305</v>
      </c>
      <c r="L998" s="2"/>
    </row>
    <row r="999" spans="1:12" ht="21">
      <c r="A999" s="2" t="s">
        <v>1024</v>
      </c>
      <c r="B999" s="240" t="s">
        <v>136</v>
      </c>
      <c r="C999" s="241" t="s">
        <v>280</v>
      </c>
      <c r="D999" s="242" t="s">
        <v>1094</v>
      </c>
      <c r="E999" s="243" t="s">
        <v>512</v>
      </c>
      <c r="F999" s="243" t="s">
        <v>21</v>
      </c>
      <c r="G999" s="240" t="s">
        <v>1095</v>
      </c>
      <c r="H999" s="240" t="s">
        <v>1096</v>
      </c>
      <c r="I999" s="244" t="s">
        <v>38</v>
      </c>
      <c r="J999" s="244" t="s">
        <v>240</v>
      </c>
      <c r="K999" s="240" t="s">
        <v>1097</v>
      </c>
      <c r="L999" s="2"/>
    </row>
    <row r="1000" spans="1:12" ht="21">
      <c r="A1000" s="2" t="s">
        <v>1024</v>
      </c>
      <c r="B1000" s="240" t="s">
        <v>136</v>
      </c>
      <c r="C1000" s="241" t="s">
        <v>14</v>
      </c>
      <c r="D1000" s="242" t="s">
        <v>1092</v>
      </c>
      <c r="E1000" s="243" t="s">
        <v>21</v>
      </c>
      <c r="F1000" s="243" t="s">
        <v>17</v>
      </c>
      <c r="G1000" s="240" t="s">
        <v>303</v>
      </c>
      <c r="H1000" s="240" t="s">
        <v>1098</v>
      </c>
      <c r="I1000" s="244" t="s">
        <v>38</v>
      </c>
      <c r="J1000" s="244" t="s">
        <v>244</v>
      </c>
      <c r="K1000" s="240" t="s">
        <v>308</v>
      </c>
      <c r="L1000" s="2"/>
    </row>
    <row r="1001" spans="1:12" ht="21">
      <c r="A1001" s="2" t="s">
        <v>1024</v>
      </c>
      <c r="B1001" s="240" t="s">
        <v>136</v>
      </c>
      <c r="C1001" s="241" t="s">
        <v>154</v>
      </c>
      <c r="D1001" s="242" t="s">
        <v>1099</v>
      </c>
      <c r="E1001" s="243" t="s">
        <v>239</v>
      </c>
      <c r="F1001" s="243" t="s">
        <v>17</v>
      </c>
      <c r="G1001" s="240" t="s">
        <v>1100</v>
      </c>
      <c r="H1001" s="240" t="s">
        <v>1101</v>
      </c>
      <c r="I1001" s="244" t="s">
        <v>38</v>
      </c>
      <c r="J1001" s="244" t="s">
        <v>244</v>
      </c>
      <c r="K1001" s="240" t="s">
        <v>1102</v>
      </c>
      <c r="L1001" s="2"/>
    </row>
    <row r="1002" spans="1:12" ht="21">
      <c r="A1002" s="2" t="s">
        <v>1024</v>
      </c>
      <c r="B1002" s="240" t="s">
        <v>136</v>
      </c>
      <c r="C1002" s="241" t="s">
        <v>401</v>
      </c>
      <c r="D1002" s="242" t="s">
        <v>1103</v>
      </c>
      <c r="E1002" s="243" t="s">
        <v>30</v>
      </c>
      <c r="F1002" s="243" t="s">
        <v>21</v>
      </c>
      <c r="G1002" s="240" t="s">
        <v>220</v>
      </c>
      <c r="H1002" s="240" t="s">
        <v>1104</v>
      </c>
      <c r="I1002" s="244" t="s">
        <v>38</v>
      </c>
      <c r="J1002" s="244" t="s">
        <v>247</v>
      </c>
      <c r="K1002" s="240" t="s">
        <v>223</v>
      </c>
      <c r="L1002" s="2"/>
    </row>
    <row r="1003" spans="1:12" ht="21">
      <c r="A1003" s="2" t="s">
        <v>1024</v>
      </c>
      <c r="B1003" s="240" t="s">
        <v>136</v>
      </c>
      <c r="C1003" s="241" t="s">
        <v>154</v>
      </c>
      <c r="D1003" s="242" t="s">
        <v>1099</v>
      </c>
      <c r="E1003" s="243" t="s">
        <v>239</v>
      </c>
      <c r="F1003" s="243" t="s">
        <v>17</v>
      </c>
      <c r="G1003" s="240" t="s">
        <v>1100</v>
      </c>
      <c r="H1003" s="240" t="s">
        <v>1101</v>
      </c>
      <c r="I1003" s="244" t="s">
        <v>38</v>
      </c>
      <c r="J1003" s="244" t="s">
        <v>247</v>
      </c>
      <c r="K1003" s="240" t="s">
        <v>1102</v>
      </c>
      <c r="L1003" s="2"/>
    </row>
    <row r="1004" spans="1:12" ht="21">
      <c r="A1004" s="2" t="s">
        <v>1024</v>
      </c>
      <c r="B1004" s="240" t="s">
        <v>136</v>
      </c>
      <c r="C1004" s="241" t="s">
        <v>401</v>
      </c>
      <c r="D1004" s="242" t="s">
        <v>1103</v>
      </c>
      <c r="E1004" s="243" t="s">
        <v>30</v>
      </c>
      <c r="F1004" s="243" t="s">
        <v>21</v>
      </c>
      <c r="G1004" s="240" t="s">
        <v>220</v>
      </c>
      <c r="H1004" s="240" t="s">
        <v>1104</v>
      </c>
      <c r="I1004" s="244" t="s">
        <v>38</v>
      </c>
      <c r="J1004" s="244" t="s">
        <v>251</v>
      </c>
      <c r="K1004" s="240" t="s">
        <v>226</v>
      </c>
      <c r="L1004" s="2"/>
    </row>
    <row r="1005" spans="1:12" ht="21">
      <c r="A1005" s="2" t="s">
        <v>1024</v>
      </c>
      <c r="B1005" s="240" t="s">
        <v>136</v>
      </c>
      <c r="C1005" s="241" t="s">
        <v>154</v>
      </c>
      <c r="D1005" s="242" t="s">
        <v>1099</v>
      </c>
      <c r="E1005" s="243" t="s">
        <v>239</v>
      </c>
      <c r="F1005" s="243" t="s">
        <v>17</v>
      </c>
      <c r="G1005" s="240" t="s">
        <v>1100</v>
      </c>
      <c r="H1005" s="240" t="s">
        <v>1101</v>
      </c>
      <c r="I1005" s="244" t="s">
        <v>38</v>
      </c>
      <c r="J1005" s="244" t="s">
        <v>251</v>
      </c>
      <c r="K1005" s="240" t="s">
        <v>1105</v>
      </c>
      <c r="L1005" s="2"/>
    </row>
    <row r="1006" spans="1:12" ht="21">
      <c r="A1006" s="2" t="s">
        <v>1024</v>
      </c>
      <c r="B1006" s="240" t="s">
        <v>136</v>
      </c>
      <c r="C1006" s="241" t="s">
        <v>14</v>
      </c>
      <c r="D1006" s="242" t="s">
        <v>1092</v>
      </c>
      <c r="E1006" s="243" t="s">
        <v>17</v>
      </c>
      <c r="F1006" s="243" t="s">
        <v>17</v>
      </c>
      <c r="G1006" s="240" t="s">
        <v>63</v>
      </c>
      <c r="H1006" s="240" t="s">
        <v>272</v>
      </c>
      <c r="I1006" s="244" t="s">
        <v>38</v>
      </c>
      <c r="J1006" s="244" t="s">
        <v>255</v>
      </c>
      <c r="K1006" s="240" t="s">
        <v>243</v>
      </c>
      <c r="L1006" s="2"/>
    </row>
    <row r="1007" spans="1:12" ht="21">
      <c r="A1007" s="2" t="s">
        <v>1024</v>
      </c>
      <c r="B1007" s="240" t="s">
        <v>136</v>
      </c>
      <c r="C1007" s="241" t="s">
        <v>90</v>
      </c>
      <c r="D1007" s="242" t="s">
        <v>1106</v>
      </c>
      <c r="E1007" s="243" t="s">
        <v>21</v>
      </c>
      <c r="F1007" s="243" t="s">
        <v>17</v>
      </c>
      <c r="G1007" s="240" t="s">
        <v>344</v>
      </c>
      <c r="H1007" s="240" t="s">
        <v>561</v>
      </c>
      <c r="I1007" s="244" t="s">
        <v>38</v>
      </c>
      <c r="J1007" s="244" t="s">
        <v>255</v>
      </c>
      <c r="K1007" s="240" t="s">
        <v>595</v>
      </c>
      <c r="L1007" s="2"/>
    </row>
    <row r="1008" spans="1:12" ht="21">
      <c r="A1008" s="2" t="s">
        <v>1024</v>
      </c>
      <c r="B1008" s="240" t="s">
        <v>136</v>
      </c>
      <c r="C1008" s="241" t="s">
        <v>14</v>
      </c>
      <c r="D1008" s="242" t="s">
        <v>1092</v>
      </c>
      <c r="E1008" s="243" t="s">
        <v>17</v>
      </c>
      <c r="F1008" s="243" t="s">
        <v>17</v>
      </c>
      <c r="G1008" s="240" t="s">
        <v>63</v>
      </c>
      <c r="H1008" s="240" t="s">
        <v>272</v>
      </c>
      <c r="I1008" s="244" t="s">
        <v>38</v>
      </c>
      <c r="J1008" s="244" t="s">
        <v>257</v>
      </c>
      <c r="K1008" s="240" t="s">
        <v>245</v>
      </c>
      <c r="L1008" s="2"/>
    </row>
    <row r="1009" spans="1:12" ht="21">
      <c r="A1009" s="2" t="s">
        <v>1024</v>
      </c>
      <c r="B1009" s="240" t="s">
        <v>136</v>
      </c>
      <c r="C1009" s="241" t="s">
        <v>90</v>
      </c>
      <c r="D1009" s="242" t="s">
        <v>1106</v>
      </c>
      <c r="E1009" s="243" t="s">
        <v>21</v>
      </c>
      <c r="F1009" s="243" t="s">
        <v>17</v>
      </c>
      <c r="G1009" s="240" t="s">
        <v>344</v>
      </c>
      <c r="H1009" s="240" t="s">
        <v>561</v>
      </c>
      <c r="I1009" s="244" t="s">
        <v>38</v>
      </c>
      <c r="J1009" s="244" t="s">
        <v>257</v>
      </c>
      <c r="K1009" s="240" t="s">
        <v>596</v>
      </c>
      <c r="L1009" s="2"/>
    </row>
    <row r="1010" spans="1:12" ht="21">
      <c r="A1010" s="2" t="s">
        <v>1024</v>
      </c>
      <c r="B1010" s="240" t="s">
        <v>136</v>
      </c>
      <c r="C1010" s="241" t="s">
        <v>90</v>
      </c>
      <c r="D1010" s="242" t="s">
        <v>1106</v>
      </c>
      <c r="E1010" s="243" t="s">
        <v>16</v>
      </c>
      <c r="F1010" s="243" t="s">
        <v>17</v>
      </c>
      <c r="G1010" s="240" t="s">
        <v>299</v>
      </c>
      <c r="H1010" s="240" t="s">
        <v>1088</v>
      </c>
      <c r="I1010" s="244" t="s">
        <v>38</v>
      </c>
      <c r="J1010" s="244" t="s">
        <v>259</v>
      </c>
      <c r="K1010" s="240" t="s">
        <v>302</v>
      </c>
      <c r="L1010" s="2"/>
    </row>
    <row r="1011" spans="1:12" ht="21">
      <c r="A1011" s="2" t="s">
        <v>1024</v>
      </c>
      <c r="B1011" s="240" t="s">
        <v>136</v>
      </c>
      <c r="C1011" s="241" t="s">
        <v>185</v>
      </c>
      <c r="D1011" s="242" t="s">
        <v>1107</v>
      </c>
      <c r="E1011" s="243" t="s">
        <v>439</v>
      </c>
      <c r="F1011" s="243" t="s">
        <v>17</v>
      </c>
      <c r="G1011" s="240" t="s">
        <v>34</v>
      </c>
      <c r="H1011" s="240" t="s">
        <v>1104</v>
      </c>
      <c r="I1011" s="244" t="s">
        <v>38</v>
      </c>
      <c r="J1011" s="244" t="s">
        <v>259</v>
      </c>
      <c r="K1011" s="240" t="s">
        <v>332</v>
      </c>
      <c r="L1011" s="2"/>
    </row>
    <row r="1012" spans="1:12" ht="21">
      <c r="A1012" s="2" t="s">
        <v>1024</v>
      </c>
      <c r="B1012" s="240" t="s">
        <v>136</v>
      </c>
      <c r="C1012" s="241" t="s">
        <v>90</v>
      </c>
      <c r="D1012" s="242" t="s">
        <v>1106</v>
      </c>
      <c r="E1012" s="243" t="s">
        <v>16</v>
      </c>
      <c r="F1012" s="243" t="s">
        <v>17</v>
      </c>
      <c r="G1012" s="240" t="s">
        <v>299</v>
      </c>
      <c r="H1012" s="240" t="s">
        <v>1088</v>
      </c>
      <c r="I1012" s="244" t="s">
        <v>38</v>
      </c>
      <c r="J1012" s="244" t="s">
        <v>260</v>
      </c>
      <c r="K1012" s="240" t="s">
        <v>307</v>
      </c>
      <c r="L1012" s="2"/>
    </row>
    <row r="1013" spans="1:12" ht="21">
      <c r="A1013" s="2" t="s">
        <v>1024</v>
      </c>
      <c r="B1013" s="240" t="s">
        <v>136</v>
      </c>
      <c r="C1013" s="241" t="s">
        <v>185</v>
      </c>
      <c r="D1013" s="242" t="s">
        <v>1107</v>
      </c>
      <c r="E1013" s="243" t="s">
        <v>439</v>
      </c>
      <c r="F1013" s="243" t="s">
        <v>17</v>
      </c>
      <c r="G1013" s="240" t="s">
        <v>34</v>
      </c>
      <c r="H1013" s="240" t="s">
        <v>1104</v>
      </c>
      <c r="I1013" s="244" t="s">
        <v>38</v>
      </c>
      <c r="J1013" s="244" t="s">
        <v>260</v>
      </c>
      <c r="K1013" s="240" t="s">
        <v>335</v>
      </c>
      <c r="L1013" s="2"/>
    </row>
    <row r="1014" spans="1:12" ht="21">
      <c r="A1014" s="2" t="s">
        <v>1024</v>
      </c>
      <c r="B1014" s="240" t="s">
        <v>136</v>
      </c>
      <c r="C1014" s="241" t="s">
        <v>16</v>
      </c>
      <c r="D1014" s="242" t="s">
        <v>1108</v>
      </c>
      <c r="E1014" s="243" t="s">
        <v>210</v>
      </c>
      <c r="F1014" s="243" t="s">
        <v>16</v>
      </c>
      <c r="G1014" s="240" t="s">
        <v>261</v>
      </c>
      <c r="H1014" s="240" t="s">
        <v>1109</v>
      </c>
      <c r="I1014" s="244" t="s">
        <v>65</v>
      </c>
      <c r="J1014" s="244" t="s">
        <v>66</v>
      </c>
      <c r="K1014" s="240" t="s">
        <v>1110</v>
      </c>
      <c r="L1014" s="2"/>
    </row>
    <row r="1015" spans="1:12" ht="21">
      <c r="A1015" s="2" t="s">
        <v>1024</v>
      </c>
      <c r="B1015" s="240" t="s">
        <v>136</v>
      </c>
      <c r="C1015" s="241" t="s">
        <v>374</v>
      </c>
      <c r="D1015" s="242" t="s">
        <v>1111</v>
      </c>
      <c r="E1015" s="243" t="s">
        <v>16</v>
      </c>
      <c r="F1015" s="243" t="s">
        <v>17</v>
      </c>
      <c r="G1015" s="240" t="s">
        <v>34</v>
      </c>
      <c r="H1015" s="240" t="s">
        <v>652</v>
      </c>
      <c r="I1015" s="244" t="s">
        <v>65</v>
      </c>
      <c r="J1015" s="244" t="s">
        <v>66</v>
      </c>
      <c r="K1015" s="240" t="s">
        <v>72</v>
      </c>
      <c r="L1015" s="2"/>
    </row>
    <row r="1016" spans="1:12" ht="21">
      <c r="A1016" s="2" t="s">
        <v>1024</v>
      </c>
      <c r="B1016" s="240" t="s">
        <v>136</v>
      </c>
      <c r="C1016" s="241" t="s">
        <v>16</v>
      </c>
      <c r="D1016" s="242" t="s">
        <v>1108</v>
      </c>
      <c r="E1016" s="243" t="s">
        <v>210</v>
      </c>
      <c r="F1016" s="243" t="s">
        <v>16</v>
      </c>
      <c r="G1016" s="240" t="s">
        <v>261</v>
      </c>
      <c r="H1016" s="240" t="s">
        <v>1109</v>
      </c>
      <c r="I1016" s="244" t="s">
        <v>65</v>
      </c>
      <c r="J1016" s="244" t="s">
        <v>76</v>
      </c>
      <c r="K1016" s="240" t="s">
        <v>1112</v>
      </c>
      <c r="L1016" s="2"/>
    </row>
    <row r="1017" spans="1:12" ht="21">
      <c r="A1017" s="2" t="s">
        <v>1024</v>
      </c>
      <c r="B1017" s="240" t="s">
        <v>136</v>
      </c>
      <c r="C1017" s="241" t="s">
        <v>193</v>
      </c>
      <c r="D1017" s="242" t="s">
        <v>1113</v>
      </c>
      <c r="E1017" s="243" t="s">
        <v>34</v>
      </c>
      <c r="F1017" s="243" t="s">
        <v>17</v>
      </c>
      <c r="G1017" s="240" t="s">
        <v>287</v>
      </c>
      <c r="H1017" s="240" t="s">
        <v>1114</v>
      </c>
      <c r="I1017" s="244" t="s">
        <v>65</v>
      </c>
      <c r="J1017" s="244" t="s">
        <v>76</v>
      </c>
      <c r="K1017" s="240" t="s">
        <v>668</v>
      </c>
      <c r="L1017" s="2"/>
    </row>
    <row r="1018" spans="1:12" ht="21">
      <c r="A1018" s="2" t="s">
        <v>1024</v>
      </c>
      <c r="B1018" s="240" t="s">
        <v>136</v>
      </c>
      <c r="C1018" s="241" t="s">
        <v>16</v>
      </c>
      <c r="D1018" s="242" t="s">
        <v>1108</v>
      </c>
      <c r="E1018" s="243" t="s">
        <v>217</v>
      </c>
      <c r="F1018" s="243" t="s">
        <v>16</v>
      </c>
      <c r="G1018" s="240" t="s">
        <v>63</v>
      </c>
      <c r="H1018" s="240" t="s">
        <v>976</v>
      </c>
      <c r="I1018" s="244" t="s">
        <v>65</v>
      </c>
      <c r="J1018" s="244" t="s">
        <v>87</v>
      </c>
      <c r="K1018" s="240" t="s">
        <v>67</v>
      </c>
      <c r="L1018" s="2"/>
    </row>
    <row r="1019" spans="1:12" ht="21">
      <c r="A1019" s="2" t="s">
        <v>1024</v>
      </c>
      <c r="B1019" s="240" t="s">
        <v>136</v>
      </c>
      <c r="C1019" s="241" t="s">
        <v>239</v>
      </c>
      <c r="D1019" s="242" t="s">
        <v>1115</v>
      </c>
      <c r="E1019" s="243" t="s">
        <v>123</v>
      </c>
      <c r="F1019" s="243" t="s">
        <v>17</v>
      </c>
      <c r="G1019" s="240" t="s">
        <v>78</v>
      </c>
      <c r="H1019" s="240" t="s">
        <v>738</v>
      </c>
      <c r="I1019" s="244" t="s">
        <v>65</v>
      </c>
      <c r="J1019" s="244" t="s">
        <v>87</v>
      </c>
      <c r="K1019" s="240" t="s">
        <v>487</v>
      </c>
      <c r="L1019" s="2"/>
    </row>
    <row r="1020" spans="1:12" ht="21">
      <c r="A1020" s="2" t="s">
        <v>1024</v>
      </c>
      <c r="B1020" s="240" t="s">
        <v>136</v>
      </c>
      <c r="C1020" s="241" t="s">
        <v>16</v>
      </c>
      <c r="D1020" s="242" t="s">
        <v>1108</v>
      </c>
      <c r="E1020" s="243" t="s">
        <v>343</v>
      </c>
      <c r="F1020" s="243" t="s">
        <v>16</v>
      </c>
      <c r="G1020" s="240" t="s">
        <v>123</v>
      </c>
      <c r="H1020" s="240" t="s">
        <v>1091</v>
      </c>
      <c r="I1020" s="244" t="s">
        <v>65</v>
      </c>
      <c r="J1020" s="244" t="s">
        <v>92</v>
      </c>
      <c r="K1020" s="240" t="s">
        <v>125</v>
      </c>
      <c r="L1020" s="2"/>
    </row>
    <row r="1021" spans="1:12" ht="21">
      <c r="A1021" s="2" t="s">
        <v>1024</v>
      </c>
      <c r="B1021" s="240" t="s">
        <v>136</v>
      </c>
      <c r="C1021" s="241"/>
      <c r="D1021" s="242" t="s">
        <v>1108</v>
      </c>
      <c r="E1021" s="243"/>
      <c r="F1021" s="243"/>
      <c r="G1021" s="240"/>
      <c r="H1021" s="240"/>
      <c r="I1021" s="244" t="s">
        <v>65</v>
      </c>
      <c r="J1021" s="244" t="s">
        <v>92</v>
      </c>
      <c r="K1021" s="240"/>
      <c r="L1021" s="2" t="s">
        <v>42</v>
      </c>
    </row>
    <row r="1022" spans="1:12" ht="21">
      <c r="A1022" s="2" t="s">
        <v>1024</v>
      </c>
      <c r="B1022" s="240" t="s">
        <v>136</v>
      </c>
      <c r="C1022" s="241" t="s">
        <v>16</v>
      </c>
      <c r="D1022" s="242" t="s">
        <v>1108</v>
      </c>
      <c r="E1022" s="243" t="s">
        <v>381</v>
      </c>
      <c r="F1022" s="243" t="s">
        <v>21</v>
      </c>
      <c r="G1022" s="240" t="s">
        <v>22</v>
      </c>
      <c r="H1022" s="240" t="s">
        <v>618</v>
      </c>
      <c r="I1022" s="244" t="s">
        <v>65</v>
      </c>
      <c r="J1022" s="244" t="s">
        <v>346</v>
      </c>
      <c r="K1022" s="240" t="s">
        <v>169</v>
      </c>
      <c r="L1022" s="2"/>
    </row>
    <row r="1023" spans="1:12" ht="21">
      <c r="A1023" s="2" t="s">
        <v>1024</v>
      </c>
      <c r="B1023" s="240" t="s">
        <v>136</v>
      </c>
      <c r="C1023" s="241"/>
      <c r="D1023" s="242" t="s">
        <v>1108</v>
      </c>
      <c r="E1023" s="243"/>
      <c r="F1023" s="243"/>
      <c r="G1023" s="240"/>
      <c r="H1023" s="240"/>
      <c r="I1023" s="244" t="s">
        <v>65</v>
      </c>
      <c r="J1023" s="244" t="s">
        <v>346</v>
      </c>
      <c r="K1023" s="240"/>
      <c r="L1023" s="2" t="s">
        <v>42</v>
      </c>
    </row>
    <row r="1024" spans="1:12" ht="21">
      <c r="A1024" s="2" t="s">
        <v>1024</v>
      </c>
      <c r="B1024" s="240" t="s">
        <v>136</v>
      </c>
      <c r="C1024" s="241" t="s">
        <v>21</v>
      </c>
      <c r="D1024" s="242" t="s">
        <v>1116</v>
      </c>
      <c r="E1024" s="243" t="s">
        <v>16</v>
      </c>
      <c r="F1024" s="243" t="s">
        <v>17</v>
      </c>
      <c r="G1024" s="240" t="s">
        <v>191</v>
      </c>
      <c r="H1024" s="240" t="s">
        <v>1036</v>
      </c>
      <c r="I1024" s="244" t="s">
        <v>101</v>
      </c>
      <c r="J1024" s="244" t="s">
        <v>102</v>
      </c>
      <c r="K1024" s="240" t="s">
        <v>1117</v>
      </c>
      <c r="L1024" s="2"/>
    </row>
    <row r="1025" spans="1:12" ht="21">
      <c r="A1025" s="2" t="s">
        <v>1024</v>
      </c>
      <c r="B1025" s="240" t="s">
        <v>136</v>
      </c>
      <c r="C1025" s="241" t="s">
        <v>94</v>
      </c>
      <c r="D1025" s="242" t="s">
        <v>1118</v>
      </c>
      <c r="E1025" s="243" t="s">
        <v>501</v>
      </c>
      <c r="F1025" s="243" t="s">
        <v>17</v>
      </c>
      <c r="G1025" s="240" t="s">
        <v>1119</v>
      </c>
      <c r="H1025" s="240" t="s">
        <v>1120</v>
      </c>
      <c r="I1025" s="244" t="s">
        <v>101</v>
      </c>
      <c r="J1025" s="244" t="s">
        <v>102</v>
      </c>
      <c r="K1025" s="240" t="s">
        <v>1121</v>
      </c>
      <c r="L1025" s="2"/>
    </row>
    <row r="1026" spans="1:12" ht="21">
      <c r="A1026" s="2" t="s">
        <v>1024</v>
      </c>
      <c r="B1026" s="240" t="s">
        <v>136</v>
      </c>
      <c r="C1026" s="241"/>
      <c r="D1026" s="242" t="s">
        <v>1118</v>
      </c>
      <c r="E1026" s="243"/>
      <c r="F1026" s="243"/>
      <c r="G1026" s="240"/>
      <c r="H1026" s="240"/>
      <c r="I1026" s="244" t="s">
        <v>101</v>
      </c>
      <c r="J1026" s="244" t="s">
        <v>102</v>
      </c>
      <c r="K1026" s="240"/>
      <c r="L1026" s="2" t="s">
        <v>42</v>
      </c>
    </row>
    <row r="1027" spans="1:12" ht="21">
      <c r="A1027" s="2" t="s">
        <v>1024</v>
      </c>
      <c r="B1027" s="240" t="s">
        <v>136</v>
      </c>
      <c r="C1027" s="241" t="s">
        <v>21</v>
      </c>
      <c r="D1027" s="242" t="s">
        <v>1116</v>
      </c>
      <c r="E1027" s="243" t="s">
        <v>16</v>
      </c>
      <c r="F1027" s="243" t="s">
        <v>17</v>
      </c>
      <c r="G1027" s="240" t="s">
        <v>191</v>
      </c>
      <c r="H1027" s="240" t="s">
        <v>1036</v>
      </c>
      <c r="I1027" s="244" t="s">
        <v>101</v>
      </c>
      <c r="J1027" s="244" t="s">
        <v>106</v>
      </c>
      <c r="K1027" s="240" t="s">
        <v>1122</v>
      </c>
      <c r="L1027" s="2"/>
    </row>
    <row r="1028" spans="1:12" ht="21">
      <c r="A1028" s="2" t="s">
        <v>1024</v>
      </c>
      <c r="B1028" s="240" t="s">
        <v>136</v>
      </c>
      <c r="C1028" s="241" t="s">
        <v>94</v>
      </c>
      <c r="D1028" s="242" t="s">
        <v>1118</v>
      </c>
      <c r="E1028" s="243" t="s">
        <v>501</v>
      </c>
      <c r="F1028" s="243" t="s">
        <v>17</v>
      </c>
      <c r="G1028" s="240" t="s">
        <v>1119</v>
      </c>
      <c r="H1028" s="240" t="s">
        <v>1120</v>
      </c>
      <c r="I1028" s="244" t="s">
        <v>101</v>
      </c>
      <c r="J1028" s="244" t="s">
        <v>106</v>
      </c>
      <c r="K1028" s="240" t="s">
        <v>1123</v>
      </c>
      <c r="L1028" s="2"/>
    </row>
    <row r="1029" spans="1:12" ht="21">
      <c r="A1029" s="2" t="s">
        <v>1024</v>
      </c>
      <c r="B1029" s="240" t="s">
        <v>136</v>
      </c>
      <c r="C1029" s="241" t="s">
        <v>21</v>
      </c>
      <c r="D1029" s="242" t="s">
        <v>1116</v>
      </c>
      <c r="E1029" s="243" t="s">
        <v>21</v>
      </c>
      <c r="F1029" s="243" t="s">
        <v>17</v>
      </c>
      <c r="G1029" s="240" t="s">
        <v>246</v>
      </c>
      <c r="H1029" s="240" t="s">
        <v>1036</v>
      </c>
      <c r="I1029" s="244" t="s">
        <v>101</v>
      </c>
      <c r="J1029" s="244" t="s">
        <v>113</v>
      </c>
      <c r="K1029" s="240" t="s">
        <v>142</v>
      </c>
      <c r="L1029" s="2"/>
    </row>
    <row r="1030" spans="1:12" ht="21">
      <c r="A1030" s="2" t="s">
        <v>1024</v>
      </c>
      <c r="B1030" s="240" t="s">
        <v>136</v>
      </c>
      <c r="C1030" s="241" t="s">
        <v>147</v>
      </c>
      <c r="D1030" s="242" t="s">
        <v>1124</v>
      </c>
      <c r="E1030" s="243" t="s">
        <v>16</v>
      </c>
      <c r="F1030" s="243" t="s">
        <v>14</v>
      </c>
      <c r="G1030" s="240" t="s">
        <v>239</v>
      </c>
      <c r="H1030" s="240" t="s">
        <v>946</v>
      </c>
      <c r="I1030" s="244" t="s">
        <v>101</v>
      </c>
      <c r="J1030" s="244" t="s">
        <v>113</v>
      </c>
      <c r="K1030" s="240" t="s">
        <v>576</v>
      </c>
      <c r="L1030" s="2"/>
    </row>
    <row r="1031" spans="1:12" ht="21">
      <c r="A1031" s="2" t="s">
        <v>1024</v>
      </c>
      <c r="B1031" s="240" t="s">
        <v>136</v>
      </c>
      <c r="C1031" s="241" t="s">
        <v>37</v>
      </c>
      <c r="D1031" s="242" t="s">
        <v>1125</v>
      </c>
      <c r="E1031" s="243" t="s">
        <v>30</v>
      </c>
      <c r="F1031" s="243" t="s">
        <v>21</v>
      </c>
      <c r="G1031" s="240" t="s">
        <v>74</v>
      </c>
      <c r="H1031" s="240" t="s">
        <v>1096</v>
      </c>
      <c r="I1031" s="244" t="s">
        <v>101</v>
      </c>
      <c r="J1031" s="244" t="s">
        <v>117</v>
      </c>
      <c r="K1031" s="240" t="s">
        <v>77</v>
      </c>
      <c r="L1031" s="2"/>
    </row>
    <row r="1032" spans="1:12" ht="21">
      <c r="A1032" s="2" t="s">
        <v>1024</v>
      </c>
      <c r="B1032" s="240" t="s">
        <v>136</v>
      </c>
      <c r="C1032" s="241" t="s">
        <v>204</v>
      </c>
      <c r="D1032" s="242" t="s">
        <v>1126</v>
      </c>
      <c r="E1032" s="243" t="s">
        <v>199</v>
      </c>
      <c r="F1032" s="243" t="s">
        <v>17</v>
      </c>
      <c r="G1032" s="240" t="s">
        <v>220</v>
      </c>
      <c r="H1032" s="240" t="s">
        <v>1114</v>
      </c>
      <c r="I1032" s="244" t="s">
        <v>101</v>
      </c>
      <c r="J1032" s="244" t="s">
        <v>117</v>
      </c>
      <c r="K1032" s="240" t="s">
        <v>342</v>
      </c>
      <c r="L1032" s="2"/>
    </row>
    <row r="1033" spans="1:12" ht="21">
      <c r="A1033" s="2" t="s">
        <v>1024</v>
      </c>
      <c r="B1033" s="240" t="s">
        <v>136</v>
      </c>
      <c r="C1033" s="241"/>
      <c r="D1033" s="242" t="s">
        <v>1126</v>
      </c>
      <c r="E1033" s="243"/>
      <c r="F1033" s="243"/>
      <c r="G1033" s="240"/>
      <c r="H1033" s="240"/>
      <c r="I1033" s="244" t="s">
        <v>101</v>
      </c>
      <c r="J1033" s="244" t="s">
        <v>117</v>
      </c>
      <c r="K1033" s="240"/>
      <c r="L1033" s="2" t="s">
        <v>42</v>
      </c>
    </row>
    <row r="1034" spans="1:12" ht="21">
      <c r="A1034" s="2" t="s">
        <v>1024</v>
      </c>
      <c r="B1034" s="240" t="s">
        <v>136</v>
      </c>
      <c r="C1034" s="241" t="s">
        <v>35</v>
      </c>
      <c r="D1034" s="242" t="s">
        <v>186</v>
      </c>
      <c r="E1034" s="243" t="s">
        <v>16</v>
      </c>
      <c r="F1034" s="243" t="s">
        <v>17</v>
      </c>
      <c r="G1034" s="240" t="s">
        <v>18</v>
      </c>
      <c r="H1034" s="240" t="s">
        <v>1127</v>
      </c>
      <c r="I1034" s="244" t="s">
        <v>101</v>
      </c>
      <c r="J1034" s="244" t="s">
        <v>121</v>
      </c>
      <c r="K1034" s="240" t="s">
        <v>109</v>
      </c>
      <c r="L1034" s="2"/>
    </row>
    <row r="1035" spans="1:12" ht="21">
      <c r="A1035" s="2" t="s">
        <v>1024</v>
      </c>
      <c r="B1035" s="240" t="s">
        <v>136</v>
      </c>
      <c r="C1035" s="241" t="s">
        <v>37</v>
      </c>
      <c r="D1035" s="242" t="s">
        <v>1125</v>
      </c>
      <c r="E1035" s="243" t="s">
        <v>33</v>
      </c>
      <c r="F1035" s="243" t="s">
        <v>21</v>
      </c>
      <c r="G1035" s="240" t="s">
        <v>655</v>
      </c>
      <c r="H1035" s="240" t="s">
        <v>1096</v>
      </c>
      <c r="I1035" s="244" t="s">
        <v>101</v>
      </c>
      <c r="J1035" s="244" t="s">
        <v>121</v>
      </c>
      <c r="K1035" s="240" t="s">
        <v>797</v>
      </c>
      <c r="L1035" s="2"/>
    </row>
    <row r="1036" spans="1:12" ht="21">
      <c r="A1036" s="2" t="s">
        <v>1024</v>
      </c>
      <c r="B1036" s="240" t="s">
        <v>136</v>
      </c>
      <c r="C1036" s="241" t="s">
        <v>68</v>
      </c>
      <c r="D1036" s="242" t="s">
        <v>1128</v>
      </c>
      <c r="E1036" s="243" t="s">
        <v>99</v>
      </c>
      <c r="F1036" s="243" t="s">
        <v>16</v>
      </c>
      <c r="G1036" s="240" t="s">
        <v>182</v>
      </c>
      <c r="H1036" s="240" t="s">
        <v>1127</v>
      </c>
      <c r="I1036" s="244" t="s">
        <v>101</v>
      </c>
      <c r="J1036" s="244" t="s">
        <v>124</v>
      </c>
      <c r="K1036" s="240" t="s">
        <v>406</v>
      </c>
      <c r="L1036" s="2"/>
    </row>
    <row r="1037" spans="1:12" ht="21">
      <c r="A1037" s="2" t="s">
        <v>1024</v>
      </c>
      <c r="B1037" s="240" t="s">
        <v>136</v>
      </c>
      <c r="C1037" s="241" t="s">
        <v>37</v>
      </c>
      <c r="D1037" s="242" t="s">
        <v>1125</v>
      </c>
      <c r="E1037" s="243" t="s">
        <v>33</v>
      </c>
      <c r="F1037" s="243" t="s">
        <v>21</v>
      </c>
      <c r="G1037" s="240" t="s">
        <v>655</v>
      </c>
      <c r="H1037" s="240" t="s">
        <v>1096</v>
      </c>
      <c r="I1037" s="244" t="s">
        <v>101</v>
      </c>
      <c r="J1037" s="244" t="s">
        <v>124</v>
      </c>
      <c r="K1037" s="240" t="s">
        <v>657</v>
      </c>
      <c r="L1037" s="2"/>
    </row>
    <row r="1038" spans="1:12" ht="21">
      <c r="A1038" s="2" t="s">
        <v>1024</v>
      </c>
      <c r="B1038" s="240" t="s">
        <v>136</v>
      </c>
      <c r="C1038" s="241" t="s">
        <v>219</v>
      </c>
      <c r="D1038" s="242" t="s">
        <v>1129</v>
      </c>
      <c r="E1038" s="243" t="s">
        <v>16</v>
      </c>
      <c r="F1038" s="243" t="s">
        <v>17</v>
      </c>
      <c r="G1038" s="240" t="s">
        <v>63</v>
      </c>
      <c r="H1038" s="240" t="s">
        <v>1130</v>
      </c>
      <c r="I1038" s="244" t="s">
        <v>101</v>
      </c>
      <c r="J1038" s="244" t="s">
        <v>128</v>
      </c>
      <c r="K1038" s="240" t="s">
        <v>67</v>
      </c>
      <c r="L1038" s="2"/>
    </row>
    <row r="1039" spans="1:12" ht="21">
      <c r="A1039" s="2" t="s">
        <v>1024</v>
      </c>
      <c r="B1039" s="240" t="s">
        <v>136</v>
      </c>
      <c r="C1039" s="241" t="s">
        <v>81</v>
      </c>
      <c r="D1039" s="242" t="s">
        <v>1131</v>
      </c>
      <c r="E1039" s="243" t="s">
        <v>527</v>
      </c>
      <c r="F1039" s="243" t="s">
        <v>17</v>
      </c>
      <c r="G1039" s="240" t="s">
        <v>374</v>
      </c>
      <c r="H1039" s="240" t="s">
        <v>1132</v>
      </c>
      <c r="I1039" s="244" t="s">
        <v>101</v>
      </c>
      <c r="J1039" s="244" t="s">
        <v>128</v>
      </c>
      <c r="K1039" s="240" t="s">
        <v>831</v>
      </c>
      <c r="L1039" s="2"/>
    </row>
    <row r="1040" spans="1:12" ht="21">
      <c r="A1040" s="2" t="s">
        <v>1024</v>
      </c>
      <c r="B1040" s="240" t="s">
        <v>136</v>
      </c>
      <c r="C1040" s="241" t="s">
        <v>94</v>
      </c>
      <c r="D1040" s="242" t="s">
        <v>1118</v>
      </c>
      <c r="E1040" s="243" t="s">
        <v>439</v>
      </c>
      <c r="F1040" s="243" t="s">
        <v>17</v>
      </c>
      <c r="G1040" s="240" t="s">
        <v>50</v>
      </c>
      <c r="H1040" s="240" t="s">
        <v>1133</v>
      </c>
      <c r="I1040" s="244" t="s">
        <v>101</v>
      </c>
      <c r="J1040" s="244" t="s">
        <v>132</v>
      </c>
      <c r="K1040" s="240" t="s">
        <v>1134</v>
      </c>
      <c r="L1040" s="2"/>
    </row>
    <row r="1041" spans="1:12" ht="21">
      <c r="A1041" s="2" t="s">
        <v>1024</v>
      </c>
      <c r="B1041" s="240" t="s">
        <v>136</v>
      </c>
      <c r="C1041" s="241"/>
      <c r="D1041" s="242" t="s">
        <v>1118</v>
      </c>
      <c r="E1041" s="243"/>
      <c r="F1041" s="243"/>
      <c r="G1041" s="240"/>
      <c r="H1041" s="240"/>
      <c r="I1041" s="244" t="s">
        <v>101</v>
      </c>
      <c r="J1041" s="244" t="s">
        <v>132</v>
      </c>
      <c r="K1041" s="240"/>
      <c r="L1041" s="2" t="s">
        <v>42</v>
      </c>
    </row>
    <row r="1042" spans="1:12" ht="21">
      <c r="A1042" s="2" t="s">
        <v>1024</v>
      </c>
      <c r="B1042" s="240" t="s">
        <v>136</v>
      </c>
      <c r="C1042" s="241" t="s">
        <v>47</v>
      </c>
      <c r="D1042" s="242" t="s">
        <v>1135</v>
      </c>
      <c r="E1042" s="243" t="s">
        <v>1136</v>
      </c>
      <c r="F1042" s="243" t="s">
        <v>14</v>
      </c>
      <c r="G1042" s="240" t="s">
        <v>131</v>
      </c>
      <c r="H1042" s="240" t="s">
        <v>1132</v>
      </c>
      <c r="I1042" s="244" t="s">
        <v>101</v>
      </c>
      <c r="J1042" s="244" t="s">
        <v>134</v>
      </c>
      <c r="K1042" s="240" t="s">
        <v>1137</v>
      </c>
      <c r="L1042" s="2"/>
    </row>
    <row r="1043" spans="1:12" ht="21">
      <c r="A1043" s="2" t="s">
        <v>1024</v>
      </c>
      <c r="B1043" s="240" t="s">
        <v>136</v>
      </c>
      <c r="C1043" s="241" t="s">
        <v>151</v>
      </c>
      <c r="D1043" s="242" t="s">
        <v>1138</v>
      </c>
      <c r="E1043" s="243" t="s">
        <v>18</v>
      </c>
      <c r="F1043" s="243" t="s">
        <v>21</v>
      </c>
      <c r="G1043" s="240" t="s">
        <v>261</v>
      </c>
      <c r="H1043" s="240" t="s">
        <v>1139</v>
      </c>
      <c r="I1043" s="244" t="s">
        <v>101</v>
      </c>
      <c r="J1043" s="244" t="s">
        <v>134</v>
      </c>
      <c r="K1043" s="240" t="s">
        <v>722</v>
      </c>
      <c r="L1043" s="2"/>
    </row>
    <row r="1044" spans="1:12" ht="21">
      <c r="A1044" s="2" t="s">
        <v>1024</v>
      </c>
      <c r="B1044" s="240" t="s">
        <v>136</v>
      </c>
      <c r="C1044" s="241"/>
      <c r="D1044" s="242" t="s">
        <v>1138</v>
      </c>
      <c r="E1044" s="243"/>
      <c r="F1044" s="243"/>
      <c r="G1044" s="240"/>
      <c r="H1044" s="240"/>
      <c r="I1044" s="244" t="s">
        <v>101</v>
      </c>
      <c r="J1044" s="244" t="s">
        <v>134</v>
      </c>
      <c r="K1044" s="240"/>
      <c r="L1044" s="2" t="s">
        <v>42</v>
      </c>
    </row>
    <row r="1045" spans="1:12" ht="21">
      <c r="A1045" s="2" t="s">
        <v>1024</v>
      </c>
      <c r="B1045" s="240" t="s">
        <v>136</v>
      </c>
      <c r="C1045" s="241" t="s">
        <v>78</v>
      </c>
      <c r="D1045" s="242" t="s">
        <v>1140</v>
      </c>
      <c r="E1045" s="243" t="s">
        <v>99</v>
      </c>
      <c r="F1045" s="243" t="s">
        <v>17</v>
      </c>
      <c r="G1045" s="240" t="s">
        <v>191</v>
      </c>
      <c r="H1045" s="240" t="s">
        <v>1141</v>
      </c>
      <c r="I1045" s="244" t="s">
        <v>101</v>
      </c>
      <c r="J1045" s="244" t="s">
        <v>176</v>
      </c>
      <c r="K1045" s="240" t="s">
        <v>509</v>
      </c>
      <c r="L1045" s="2"/>
    </row>
    <row r="1046" spans="1:12" ht="21.6" thickBot="1">
      <c r="A1046" s="8" t="s">
        <v>1024</v>
      </c>
      <c r="B1046" s="245" t="s">
        <v>136</v>
      </c>
      <c r="C1046" s="246" t="s">
        <v>47</v>
      </c>
      <c r="D1046" s="245" t="s">
        <v>1135</v>
      </c>
      <c r="E1046" s="246" t="s">
        <v>1136</v>
      </c>
      <c r="F1046" s="246" t="s">
        <v>14</v>
      </c>
      <c r="G1046" s="245" t="s">
        <v>131</v>
      </c>
      <c r="H1046" s="245" t="s">
        <v>1132</v>
      </c>
      <c r="I1046" s="247" t="s">
        <v>101</v>
      </c>
      <c r="J1046" s="247" t="s">
        <v>176</v>
      </c>
      <c r="K1046" s="245" t="s">
        <v>1142</v>
      </c>
      <c r="L1046" s="8"/>
    </row>
    <row r="1047" spans="1:12" ht="21">
      <c r="A1047" s="2" t="s">
        <v>1143</v>
      </c>
      <c r="B1047" s="5" t="s">
        <v>13</v>
      </c>
      <c r="C1047" s="131" t="s">
        <v>21</v>
      </c>
      <c r="D1047" s="132" t="s">
        <v>1144</v>
      </c>
      <c r="E1047" s="6" t="s">
        <v>22</v>
      </c>
      <c r="F1047" s="6" t="s">
        <v>14</v>
      </c>
      <c r="G1047" s="5" t="s">
        <v>16</v>
      </c>
      <c r="H1047" s="5" t="s">
        <v>1145</v>
      </c>
      <c r="I1047" s="7" t="s">
        <v>20</v>
      </c>
      <c r="J1047" s="7" t="s">
        <v>20</v>
      </c>
      <c r="K1047" s="5" t="s">
        <v>20</v>
      </c>
      <c r="L1047" s="2"/>
    </row>
    <row r="1048" spans="1:12" ht="21">
      <c r="A1048" s="2" t="s">
        <v>1143</v>
      </c>
      <c r="B1048" s="240" t="s">
        <v>13</v>
      </c>
      <c r="C1048" s="241" t="s">
        <v>90</v>
      </c>
      <c r="D1048" s="242" t="s">
        <v>1146</v>
      </c>
      <c r="E1048" s="243" t="s">
        <v>21</v>
      </c>
      <c r="F1048" s="243" t="s">
        <v>17</v>
      </c>
      <c r="G1048" s="240" t="s">
        <v>22</v>
      </c>
      <c r="H1048" s="240" t="s">
        <v>1147</v>
      </c>
      <c r="I1048" s="244" t="s">
        <v>20</v>
      </c>
      <c r="J1048" s="244" t="s">
        <v>20</v>
      </c>
      <c r="K1048" s="240" t="s">
        <v>20</v>
      </c>
      <c r="L1048" s="2"/>
    </row>
    <row r="1049" spans="1:12" ht="21">
      <c r="A1049" s="2" t="s">
        <v>1143</v>
      </c>
      <c r="B1049" s="240" t="s">
        <v>13</v>
      </c>
      <c r="C1049" s="241" t="s">
        <v>78</v>
      </c>
      <c r="D1049" s="242" t="s">
        <v>1148</v>
      </c>
      <c r="E1049" s="243" t="s">
        <v>49</v>
      </c>
      <c r="F1049" s="243" t="s">
        <v>21</v>
      </c>
      <c r="G1049" s="240" t="s">
        <v>131</v>
      </c>
      <c r="H1049" s="240" t="s">
        <v>1149</v>
      </c>
      <c r="I1049" s="244" t="s">
        <v>20</v>
      </c>
      <c r="J1049" s="244" t="s">
        <v>20</v>
      </c>
      <c r="K1049" s="240" t="s">
        <v>20</v>
      </c>
      <c r="L1049" s="2"/>
    </row>
    <row r="1050" spans="1:12" ht="21">
      <c r="A1050" s="2" t="s">
        <v>1143</v>
      </c>
      <c r="B1050" s="240" t="s">
        <v>13</v>
      </c>
      <c r="C1050" s="241" t="s">
        <v>78</v>
      </c>
      <c r="D1050" s="242" t="s">
        <v>1148</v>
      </c>
      <c r="E1050" s="243" t="s">
        <v>33</v>
      </c>
      <c r="F1050" s="243" t="s">
        <v>21</v>
      </c>
      <c r="G1050" s="240" t="s">
        <v>418</v>
      </c>
      <c r="H1050" s="240" t="s">
        <v>1149</v>
      </c>
      <c r="I1050" s="244" t="s">
        <v>20</v>
      </c>
      <c r="J1050" s="244" t="s">
        <v>20</v>
      </c>
      <c r="K1050" s="240" t="s">
        <v>20</v>
      </c>
      <c r="L1050" s="2"/>
    </row>
    <row r="1051" spans="1:12" ht="21">
      <c r="A1051" s="2" t="s">
        <v>1143</v>
      </c>
      <c r="B1051" s="240" t="s">
        <v>13</v>
      </c>
      <c r="C1051" s="241" t="s">
        <v>78</v>
      </c>
      <c r="D1051" s="242" t="s">
        <v>1148</v>
      </c>
      <c r="E1051" s="243" t="s">
        <v>650</v>
      </c>
      <c r="F1051" s="243" t="s">
        <v>21</v>
      </c>
      <c r="G1051" s="240" t="s">
        <v>185</v>
      </c>
      <c r="H1051" s="240" t="s">
        <v>1149</v>
      </c>
      <c r="I1051" s="244" t="s">
        <v>20</v>
      </c>
      <c r="J1051" s="244" t="s">
        <v>20</v>
      </c>
      <c r="K1051" s="240" t="s">
        <v>20</v>
      </c>
      <c r="L1051" s="2"/>
    </row>
    <row r="1052" spans="1:12" ht="21">
      <c r="A1052" s="2" t="s">
        <v>1143</v>
      </c>
      <c r="B1052" s="240" t="s">
        <v>13</v>
      </c>
      <c r="C1052" s="241" t="s">
        <v>94</v>
      </c>
      <c r="D1052" s="242" t="s">
        <v>1150</v>
      </c>
      <c r="E1052" s="243" t="s">
        <v>16</v>
      </c>
      <c r="F1052" s="243" t="s">
        <v>21</v>
      </c>
      <c r="G1052" s="240" t="s">
        <v>111</v>
      </c>
      <c r="H1052" s="240" t="s">
        <v>958</v>
      </c>
      <c r="I1052" s="244" t="s">
        <v>20</v>
      </c>
      <c r="J1052" s="244" t="s">
        <v>20</v>
      </c>
      <c r="K1052" s="240" t="s">
        <v>20</v>
      </c>
      <c r="L1052" s="2"/>
    </row>
    <row r="1053" spans="1:12" ht="21">
      <c r="A1053" s="2" t="s">
        <v>1143</v>
      </c>
      <c r="B1053" s="240" t="s">
        <v>13</v>
      </c>
      <c r="C1053" s="241" t="s">
        <v>185</v>
      </c>
      <c r="D1053" s="242" t="s">
        <v>1151</v>
      </c>
      <c r="E1053" s="243" t="s">
        <v>195</v>
      </c>
      <c r="F1053" s="243" t="s">
        <v>17</v>
      </c>
      <c r="G1053" s="240" t="s">
        <v>81</v>
      </c>
      <c r="H1053" s="240" t="s">
        <v>1152</v>
      </c>
      <c r="I1053" s="244" t="s">
        <v>20</v>
      </c>
      <c r="J1053" s="244" t="s">
        <v>20</v>
      </c>
      <c r="K1053" s="240" t="s">
        <v>20</v>
      </c>
      <c r="L1053" s="2"/>
    </row>
    <row r="1054" spans="1:12" ht="21">
      <c r="A1054" s="2" t="s">
        <v>1143</v>
      </c>
      <c r="B1054" s="240" t="s">
        <v>13</v>
      </c>
      <c r="C1054" s="241" t="s">
        <v>185</v>
      </c>
      <c r="D1054" s="242" t="s">
        <v>1151</v>
      </c>
      <c r="E1054" s="243" t="s">
        <v>369</v>
      </c>
      <c r="F1054" s="243" t="s">
        <v>17</v>
      </c>
      <c r="G1054" s="240" t="s">
        <v>81</v>
      </c>
      <c r="H1054" s="240" t="s">
        <v>1152</v>
      </c>
      <c r="I1054" s="244" t="s">
        <v>20</v>
      </c>
      <c r="J1054" s="244" t="s">
        <v>20</v>
      </c>
      <c r="K1054" s="240" t="s">
        <v>20</v>
      </c>
      <c r="L1054" s="2"/>
    </row>
    <row r="1055" spans="1:12" ht="21">
      <c r="A1055" s="2" t="s">
        <v>1143</v>
      </c>
      <c r="B1055" s="240" t="s">
        <v>13</v>
      </c>
      <c r="C1055" s="241" t="s">
        <v>280</v>
      </c>
      <c r="D1055" s="242" t="s">
        <v>1153</v>
      </c>
      <c r="E1055" s="243" t="s">
        <v>16</v>
      </c>
      <c r="F1055" s="243" t="s">
        <v>21</v>
      </c>
      <c r="G1055" s="240" t="s">
        <v>151</v>
      </c>
      <c r="H1055" s="240" t="s">
        <v>1154</v>
      </c>
      <c r="I1055" s="244" t="s">
        <v>20</v>
      </c>
      <c r="J1055" s="244" t="s">
        <v>20</v>
      </c>
      <c r="K1055" s="240" t="s">
        <v>20</v>
      </c>
      <c r="L1055" s="2"/>
    </row>
    <row r="1056" spans="1:12" ht="21">
      <c r="A1056" s="2" t="s">
        <v>1143</v>
      </c>
      <c r="B1056" s="240" t="s">
        <v>13</v>
      </c>
      <c r="C1056" s="241" t="s">
        <v>280</v>
      </c>
      <c r="D1056" s="242" t="s">
        <v>1153</v>
      </c>
      <c r="E1056" s="243" t="s">
        <v>21</v>
      </c>
      <c r="F1056" s="243" t="s">
        <v>21</v>
      </c>
      <c r="G1056" s="240" t="s">
        <v>355</v>
      </c>
      <c r="H1056" s="240" t="s">
        <v>1154</v>
      </c>
      <c r="I1056" s="244" t="s">
        <v>20</v>
      </c>
      <c r="J1056" s="244" t="s">
        <v>20</v>
      </c>
      <c r="K1056" s="240" t="s">
        <v>20</v>
      </c>
      <c r="L1056" s="2"/>
    </row>
    <row r="1057" spans="1:12" ht="21">
      <c r="A1057" s="2" t="s">
        <v>1143</v>
      </c>
      <c r="B1057" s="240" t="s">
        <v>13</v>
      </c>
      <c r="C1057" s="241" t="s">
        <v>280</v>
      </c>
      <c r="D1057" s="242" t="s">
        <v>1153</v>
      </c>
      <c r="E1057" s="243" t="s">
        <v>17</v>
      </c>
      <c r="F1057" s="243" t="s">
        <v>21</v>
      </c>
      <c r="G1057" s="240" t="s">
        <v>199</v>
      </c>
      <c r="H1057" s="240" t="s">
        <v>1154</v>
      </c>
      <c r="I1057" s="244" t="s">
        <v>20</v>
      </c>
      <c r="J1057" s="244" t="s">
        <v>20</v>
      </c>
      <c r="K1057" s="240" t="s">
        <v>20</v>
      </c>
      <c r="L1057" s="2"/>
    </row>
    <row r="1058" spans="1:12" ht="21">
      <c r="A1058" s="2" t="s">
        <v>1143</v>
      </c>
      <c r="B1058" s="240" t="s">
        <v>13</v>
      </c>
      <c r="C1058" s="241" t="s">
        <v>17</v>
      </c>
      <c r="D1058" s="242" t="s">
        <v>1155</v>
      </c>
      <c r="E1058" s="243" t="s">
        <v>24</v>
      </c>
      <c r="F1058" s="243" t="s">
        <v>21</v>
      </c>
      <c r="G1058" s="240" t="s">
        <v>253</v>
      </c>
      <c r="H1058" s="240" t="s">
        <v>1145</v>
      </c>
      <c r="I1058" s="244" t="s">
        <v>38</v>
      </c>
      <c r="J1058" s="244" t="s">
        <v>232</v>
      </c>
      <c r="K1058" s="240" t="s">
        <v>256</v>
      </c>
      <c r="L1058" s="2"/>
    </row>
    <row r="1059" spans="1:12" ht="21">
      <c r="A1059" s="2" t="s">
        <v>1143</v>
      </c>
      <c r="B1059" s="240" t="s">
        <v>13</v>
      </c>
      <c r="C1059" s="241" t="s">
        <v>78</v>
      </c>
      <c r="D1059" s="242" t="s">
        <v>1148</v>
      </c>
      <c r="E1059" s="243" t="s">
        <v>16</v>
      </c>
      <c r="F1059" s="243" t="s">
        <v>21</v>
      </c>
      <c r="G1059" s="240" t="s">
        <v>131</v>
      </c>
      <c r="H1059" s="240" t="s">
        <v>1156</v>
      </c>
      <c r="I1059" s="244" t="s">
        <v>38</v>
      </c>
      <c r="J1059" s="244" t="s">
        <v>232</v>
      </c>
      <c r="K1059" s="240" t="s">
        <v>577</v>
      </c>
      <c r="L1059" s="2"/>
    </row>
    <row r="1060" spans="1:12" ht="21">
      <c r="A1060" s="2" t="s">
        <v>1143</v>
      </c>
      <c r="B1060" s="240" t="s">
        <v>13</v>
      </c>
      <c r="C1060" s="241" t="s">
        <v>17</v>
      </c>
      <c r="D1060" s="242" t="s">
        <v>1155</v>
      </c>
      <c r="E1060" s="243" t="s">
        <v>24</v>
      </c>
      <c r="F1060" s="243" t="s">
        <v>21</v>
      </c>
      <c r="G1060" s="240" t="s">
        <v>253</v>
      </c>
      <c r="H1060" s="240" t="s">
        <v>1145</v>
      </c>
      <c r="I1060" s="244" t="s">
        <v>38</v>
      </c>
      <c r="J1060" s="244" t="s">
        <v>236</v>
      </c>
      <c r="K1060" s="240" t="s">
        <v>258</v>
      </c>
      <c r="L1060" s="2"/>
    </row>
    <row r="1061" spans="1:12" ht="21">
      <c r="A1061" s="2" t="s">
        <v>1143</v>
      </c>
      <c r="B1061" s="240" t="s">
        <v>13</v>
      </c>
      <c r="C1061" s="241" t="s">
        <v>78</v>
      </c>
      <c r="D1061" s="242" t="s">
        <v>1148</v>
      </c>
      <c r="E1061" s="243" t="s">
        <v>16</v>
      </c>
      <c r="F1061" s="243" t="s">
        <v>21</v>
      </c>
      <c r="G1061" s="240" t="s">
        <v>131</v>
      </c>
      <c r="H1061" s="240" t="s">
        <v>1156</v>
      </c>
      <c r="I1061" s="244" t="s">
        <v>38</v>
      </c>
      <c r="J1061" s="244" t="s">
        <v>236</v>
      </c>
      <c r="K1061" s="240" t="s">
        <v>577</v>
      </c>
      <c r="L1061" s="2"/>
    </row>
    <row r="1062" spans="1:12" ht="21">
      <c r="A1062" s="2" t="s">
        <v>1143</v>
      </c>
      <c r="B1062" s="240" t="s">
        <v>13</v>
      </c>
      <c r="C1062" s="241" t="s">
        <v>17</v>
      </c>
      <c r="D1062" s="242" t="s">
        <v>1155</v>
      </c>
      <c r="E1062" s="243" t="s">
        <v>90</v>
      </c>
      <c r="F1062" s="243" t="s">
        <v>21</v>
      </c>
      <c r="G1062" s="240" t="s">
        <v>261</v>
      </c>
      <c r="H1062" s="240" t="s">
        <v>1145</v>
      </c>
      <c r="I1062" s="244" t="s">
        <v>38</v>
      </c>
      <c r="J1062" s="244" t="s">
        <v>240</v>
      </c>
      <c r="K1062" s="240" t="s">
        <v>264</v>
      </c>
      <c r="L1062" s="2"/>
    </row>
    <row r="1063" spans="1:12" ht="21">
      <c r="A1063" s="2" t="s">
        <v>1143</v>
      </c>
      <c r="B1063" s="240" t="s">
        <v>13</v>
      </c>
      <c r="C1063" s="241" t="s">
        <v>78</v>
      </c>
      <c r="D1063" s="242" t="s">
        <v>1148</v>
      </c>
      <c r="E1063" s="243" t="s">
        <v>16</v>
      </c>
      <c r="F1063" s="243" t="s">
        <v>21</v>
      </c>
      <c r="G1063" s="240" t="s">
        <v>131</v>
      </c>
      <c r="H1063" s="240" t="s">
        <v>1156</v>
      </c>
      <c r="I1063" s="244" t="s">
        <v>38</v>
      </c>
      <c r="J1063" s="244" t="s">
        <v>240</v>
      </c>
      <c r="K1063" s="240" t="s">
        <v>1157</v>
      </c>
      <c r="L1063" s="2"/>
    </row>
    <row r="1064" spans="1:12" ht="21">
      <c r="A1064" s="2" t="s">
        <v>1143</v>
      </c>
      <c r="B1064" s="240" t="s">
        <v>13</v>
      </c>
      <c r="C1064" s="241" t="s">
        <v>17</v>
      </c>
      <c r="D1064" s="242" t="s">
        <v>1155</v>
      </c>
      <c r="E1064" s="243" t="s">
        <v>90</v>
      </c>
      <c r="F1064" s="243" t="s">
        <v>21</v>
      </c>
      <c r="G1064" s="240" t="s">
        <v>261</v>
      </c>
      <c r="H1064" s="240" t="s">
        <v>1145</v>
      </c>
      <c r="I1064" s="244" t="s">
        <v>38</v>
      </c>
      <c r="J1064" s="244" t="s">
        <v>244</v>
      </c>
      <c r="K1064" s="240" t="s">
        <v>269</v>
      </c>
      <c r="L1064" s="2"/>
    </row>
    <row r="1065" spans="1:12" ht="21">
      <c r="A1065" s="2" t="s">
        <v>1143</v>
      </c>
      <c r="B1065" s="240" t="s">
        <v>13</v>
      </c>
      <c r="C1065" s="241" t="s">
        <v>78</v>
      </c>
      <c r="D1065" s="242" t="s">
        <v>1148</v>
      </c>
      <c r="E1065" s="243" t="s">
        <v>21</v>
      </c>
      <c r="F1065" s="243" t="s">
        <v>21</v>
      </c>
      <c r="G1065" s="240" t="s">
        <v>418</v>
      </c>
      <c r="H1065" s="240" t="s">
        <v>1156</v>
      </c>
      <c r="I1065" s="244" t="s">
        <v>38</v>
      </c>
      <c r="J1065" s="244" t="s">
        <v>244</v>
      </c>
      <c r="K1065" s="240" t="s">
        <v>570</v>
      </c>
      <c r="L1065" s="2"/>
    </row>
    <row r="1066" spans="1:12" ht="21">
      <c r="A1066" s="2" t="s">
        <v>1143</v>
      </c>
      <c r="B1066" s="240" t="s">
        <v>13</v>
      </c>
      <c r="C1066" s="241" t="s">
        <v>78</v>
      </c>
      <c r="D1066" s="242" t="s">
        <v>1148</v>
      </c>
      <c r="E1066" s="243" t="s">
        <v>21</v>
      </c>
      <c r="F1066" s="243" t="s">
        <v>21</v>
      </c>
      <c r="G1066" s="240" t="s">
        <v>418</v>
      </c>
      <c r="H1066" s="240" t="s">
        <v>1156</v>
      </c>
      <c r="I1066" s="244" t="s">
        <v>38</v>
      </c>
      <c r="J1066" s="244" t="s">
        <v>247</v>
      </c>
      <c r="K1066" s="240" t="s">
        <v>571</v>
      </c>
      <c r="L1066" s="2"/>
    </row>
    <row r="1067" spans="1:12" ht="21">
      <c r="A1067" s="2" t="s">
        <v>1143</v>
      </c>
      <c r="B1067" s="240" t="s">
        <v>13</v>
      </c>
      <c r="C1067" s="241" t="s">
        <v>204</v>
      </c>
      <c r="D1067" s="242" t="s">
        <v>1158</v>
      </c>
      <c r="E1067" s="243" t="s">
        <v>85</v>
      </c>
      <c r="F1067" s="243" t="s">
        <v>16</v>
      </c>
      <c r="G1067" s="240" t="s">
        <v>182</v>
      </c>
      <c r="H1067" s="240" t="s">
        <v>1145</v>
      </c>
      <c r="I1067" s="244" t="s">
        <v>38</v>
      </c>
      <c r="J1067" s="244" t="s">
        <v>247</v>
      </c>
      <c r="K1067" s="240" t="s">
        <v>557</v>
      </c>
      <c r="L1067" s="2"/>
    </row>
    <row r="1068" spans="1:12" ht="21">
      <c r="A1068" s="2" t="s">
        <v>1143</v>
      </c>
      <c r="B1068" s="240" t="s">
        <v>13</v>
      </c>
      <c r="C1068" s="241" t="s">
        <v>78</v>
      </c>
      <c r="D1068" s="242" t="s">
        <v>1148</v>
      </c>
      <c r="E1068" s="243" t="s">
        <v>279</v>
      </c>
      <c r="F1068" s="243" t="s">
        <v>21</v>
      </c>
      <c r="G1068" s="240" t="s">
        <v>185</v>
      </c>
      <c r="H1068" s="240" t="s">
        <v>1156</v>
      </c>
      <c r="I1068" s="244" t="s">
        <v>38</v>
      </c>
      <c r="J1068" s="244" t="s">
        <v>251</v>
      </c>
      <c r="K1068" s="240" t="s">
        <v>289</v>
      </c>
      <c r="L1068" s="2"/>
    </row>
    <row r="1069" spans="1:12" ht="21">
      <c r="A1069" s="2" t="s">
        <v>1143</v>
      </c>
      <c r="B1069" s="240" t="s">
        <v>13</v>
      </c>
      <c r="C1069" s="241" t="s">
        <v>204</v>
      </c>
      <c r="D1069" s="242" t="s">
        <v>1158</v>
      </c>
      <c r="E1069" s="243" t="s">
        <v>85</v>
      </c>
      <c r="F1069" s="243" t="s">
        <v>16</v>
      </c>
      <c r="G1069" s="240" t="s">
        <v>182</v>
      </c>
      <c r="H1069" s="240" t="s">
        <v>1145</v>
      </c>
      <c r="I1069" s="244" t="s">
        <v>38</v>
      </c>
      <c r="J1069" s="244" t="s">
        <v>251</v>
      </c>
      <c r="K1069" s="240" t="s">
        <v>559</v>
      </c>
      <c r="L1069" s="2"/>
    </row>
    <row r="1070" spans="1:12" ht="21">
      <c r="A1070" s="2" t="s">
        <v>1143</v>
      </c>
      <c r="B1070" s="240" t="s">
        <v>13</v>
      </c>
      <c r="C1070" s="241" t="s">
        <v>219</v>
      </c>
      <c r="D1070" s="242" t="s">
        <v>1159</v>
      </c>
      <c r="E1070" s="243" t="s">
        <v>85</v>
      </c>
      <c r="F1070" s="243" t="s">
        <v>21</v>
      </c>
      <c r="G1070" s="240" t="s">
        <v>123</v>
      </c>
      <c r="H1070" s="240" t="s">
        <v>1160</v>
      </c>
      <c r="I1070" s="244" t="s">
        <v>38</v>
      </c>
      <c r="J1070" s="244" t="s">
        <v>255</v>
      </c>
      <c r="K1070" s="240" t="s">
        <v>457</v>
      </c>
      <c r="L1070" s="2"/>
    </row>
    <row r="1071" spans="1:12" ht="21">
      <c r="A1071" s="2" t="s">
        <v>1143</v>
      </c>
      <c r="B1071" s="240" t="s">
        <v>13</v>
      </c>
      <c r="C1071" s="241" t="s">
        <v>239</v>
      </c>
      <c r="D1071" s="242" t="s">
        <v>1161</v>
      </c>
      <c r="E1071" s="243" t="s">
        <v>151</v>
      </c>
      <c r="F1071" s="243" t="s">
        <v>17</v>
      </c>
      <c r="G1071" s="240" t="s">
        <v>34</v>
      </c>
      <c r="H1071" s="240" t="s">
        <v>1162</v>
      </c>
      <c r="I1071" s="244" t="s">
        <v>38</v>
      </c>
      <c r="J1071" s="244" t="s">
        <v>255</v>
      </c>
      <c r="K1071" s="240" t="s">
        <v>332</v>
      </c>
      <c r="L1071" s="2"/>
    </row>
    <row r="1072" spans="1:12" ht="21">
      <c r="A1072" s="2" t="s">
        <v>1143</v>
      </c>
      <c r="B1072" s="240" t="s">
        <v>13</v>
      </c>
      <c r="C1072" s="241" t="s">
        <v>219</v>
      </c>
      <c r="D1072" s="242" t="s">
        <v>1159</v>
      </c>
      <c r="E1072" s="243" t="s">
        <v>85</v>
      </c>
      <c r="F1072" s="243" t="s">
        <v>21</v>
      </c>
      <c r="G1072" s="240" t="s">
        <v>123</v>
      </c>
      <c r="H1072" s="240" t="s">
        <v>1160</v>
      </c>
      <c r="I1072" s="244" t="s">
        <v>38</v>
      </c>
      <c r="J1072" s="244" t="s">
        <v>257</v>
      </c>
      <c r="K1072" s="240" t="s">
        <v>458</v>
      </c>
      <c r="L1072" s="2"/>
    </row>
    <row r="1073" spans="1:12" ht="21">
      <c r="A1073" s="2" t="s">
        <v>1143</v>
      </c>
      <c r="B1073" s="240" t="s">
        <v>13</v>
      </c>
      <c r="C1073" s="241" t="s">
        <v>239</v>
      </c>
      <c r="D1073" s="242" t="s">
        <v>1161</v>
      </c>
      <c r="E1073" s="243" t="s">
        <v>151</v>
      </c>
      <c r="F1073" s="243" t="s">
        <v>17</v>
      </c>
      <c r="G1073" s="240" t="s">
        <v>34</v>
      </c>
      <c r="H1073" s="240" t="s">
        <v>1162</v>
      </c>
      <c r="I1073" s="244" t="s">
        <v>38</v>
      </c>
      <c r="J1073" s="244" t="s">
        <v>257</v>
      </c>
      <c r="K1073" s="240" t="s">
        <v>335</v>
      </c>
      <c r="L1073" s="2"/>
    </row>
    <row r="1074" spans="1:12" ht="21">
      <c r="A1074" s="2" t="s">
        <v>1143</v>
      </c>
      <c r="B1074" s="240" t="s">
        <v>13</v>
      </c>
      <c r="C1074" s="241" t="s">
        <v>1163</v>
      </c>
      <c r="D1074" s="242" t="s">
        <v>1164</v>
      </c>
      <c r="E1074" s="243">
        <v>24</v>
      </c>
      <c r="F1074" s="243">
        <v>2</v>
      </c>
      <c r="G1074" s="240">
        <v>53</v>
      </c>
      <c r="H1074" s="240" t="s">
        <v>1165</v>
      </c>
      <c r="I1074" s="244" t="s">
        <v>38</v>
      </c>
      <c r="J1074" s="244" t="s">
        <v>277</v>
      </c>
      <c r="K1074" s="240" t="s">
        <v>1166</v>
      </c>
      <c r="L1074" s="2"/>
    </row>
    <row r="1075" spans="1:12" ht="21">
      <c r="A1075" s="2" t="s">
        <v>1143</v>
      </c>
      <c r="B1075" s="240" t="s">
        <v>13</v>
      </c>
      <c r="C1075" s="241"/>
      <c r="D1075" s="242" t="s">
        <v>1164</v>
      </c>
      <c r="E1075" s="243"/>
      <c r="F1075" s="243"/>
      <c r="G1075" s="240"/>
      <c r="H1075" s="240"/>
      <c r="I1075" s="244" t="s">
        <v>38</v>
      </c>
      <c r="J1075" s="244" t="s">
        <v>277</v>
      </c>
      <c r="K1075" s="240"/>
      <c r="L1075" s="2" t="s">
        <v>42</v>
      </c>
    </row>
    <row r="1076" spans="1:12" ht="21">
      <c r="A1076" s="2" t="s">
        <v>1143</v>
      </c>
      <c r="B1076" s="240" t="s">
        <v>13</v>
      </c>
      <c r="C1076" s="241" t="s">
        <v>1163</v>
      </c>
      <c r="D1076" s="242" t="s">
        <v>1164</v>
      </c>
      <c r="E1076" s="243">
        <v>24</v>
      </c>
      <c r="F1076" s="243">
        <v>2</v>
      </c>
      <c r="G1076" s="240">
        <v>53</v>
      </c>
      <c r="H1076" s="240" t="s">
        <v>1165</v>
      </c>
      <c r="I1076" s="244" t="s">
        <v>38</v>
      </c>
      <c r="J1076" s="244" t="s">
        <v>52</v>
      </c>
      <c r="K1076" s="240" t="s">
        <v>1167</v>
      </c>
      <c r="L1076" s="2"/>
    </row>
    <row r="1077" spans="1:12" ht="21">
      <c r="A1077" s="2" t="s">
        <v>1143</v>
      </c>
      <c r="B1077" s="240" t="s">
        <v>13</v>
      </c>
      <c r="C1077" s="241"/>
      <c r="D1077" s="242" t="s">
        <v>1164</v>
      </c>
      <c r="E1077" s="243"/>
      <c r="F1077" s="243"/>
      <c r="G1077" s="240"/>
      <c r="H1077" s="240"/>
      <c r="I1077" s="244" t="s">
        <v>38</v>
      </c>
      <c r="J1077" s="244" t="s">
        <v>52</v>
      </c>
      <c r="K1077" s="240"/>
      <c r="L1077" s="2" t="s">
        <v>42</v>
      </c>
    </row>
    <row r="1078" spans="1:12" ht="21">
      <c r="A1078" s="2" t="s">
        <v>1143</v>
      </c>
      <c r="B1078" s="240" t="s">
        <v>13</v>
      </c>
      <c r="C1078" s="241" t="s">
        <v>239</v>
      </c>
      <c r="D1078" s="242" t="s">
        <v>1161</v>
      </c>
      <c r="E1078" s="243" t="s">
        <v>18</v>
      </c>
      <c r="F1078" s="243" t="s">
        <v>17</v>
      </c>
      <c r="G1078" s="240" t="s">
        <v>123</v>
      </c>
      <c r="H1078" s="240" t="s">
        <v>1162</v>
      </c>
      <c r="I1078" s="244" t="s">
        <v>38</v>
      </c>
      <c r="J1078" s="244" t="s">
        <v>55</v>
      </c>
      <c r="K1078" s="240" t="s">
        <v>125</v>
      </c>
      <c r="L1078" s="2"/>
    </row>
    <row r="1079" spans="1:12" ht="21">
      <c r="A1079" s="2" t="s">
        <v>1143</v>
      </c>
      <c r="B1079" s="240" t="s">
        <v>13</v>
      </c>
      <c r="C1079" s="241"/>
      <c r="D1079" s="242" t="s">
        <v>1161</v>
      </c>
      <c r="E1079" s="243"/>
      <c r="F1079" s="243"/>
      <c r="G1079" s="240"/>
      <c r="H1079" s="240"/>
      <c r="I1079" s="244" t="s">
        <v>38</v>
      </c>
      <c r="J1079" s="244" t="s">
        <v>55</v>
      </c>
      <c r="K1079" s="240"/>
      <c r="L1079" s="2" t="s">
        <v>42</v>
      </c>
    </row>
    <row r="1080" spans="1:12" ht="21">
      <c r="A1080" s="2" t="s">
        <v>1143</v>
      </c>
      <c r="B1080" s="240" t="s">
        <v>13</v>
      </c>
      <c r="C1080" s="241" t="s">
        <v>1163</v>
      </c>
      <c r="D1080" s="242" t="s">
        <v>1164</v>
      </c>
      <c r="E1080" s="243">
        <v>27</v>
      </c>
      <c r="F1080" s="243">
        <v>2</v>
      </c>
      <c r="G1080" s="240">
        <v>45</v>
      </c>
      <c r="H1080" s="240" t="s">
        <v>1165</v>
      </c>
      <c r="I1080" s="244" t="s">
        <v>38</v>
      </c>
      <c r="J1080" s="244" t="s">
        <v>291</v>
      </c>
      <c r="K1080" s="240" t="s">
        <v>1168</v>
      </c>
      <c r="L1080" s="2"/>
    </row>
    <row r="1081" spans="1:12" ht="21">
      <c r="A1081" s="2" t="s">
        <v>1143</v>
      </c>
      <c r="B1081" s="240" t="s">
        <v>13</v>
      </c>
      <c r="C1081" s="241"/>
      <c r="D1081" s="242" t="s">
        <v>1164</v>
      </c>
      <c r="E1081" s="243"/>
      <c r="F1081" s="243"/>
      <c r="G1081" s="240"/>
      <c r="H1081" s="240"/>
      <c r="I1081" s="244" t="s">
        <v>38</v>
      </c>
      <c r="J1081" s="244" t="s">
        <v>291</v>
      </c>
      <c r="K1081" s="240"/>
      <c r="L1081" s="2" t="s">
        <v>42</v>
      </c>
    </row>
    <row r="1082" spans="1:12" ht="21">
      <c r="A1082" s="2" t="s">
        <v>1143</v>
      </c>
      <c r="B1082" s="240" t="s">
        <v>13</v>
      </c>
      <c r="C1082" s="241" t="s">
        <v>1163</v>
      </c>
      <c r="D1082" s="242" t="s">
        <v>1164</v>
      </c>
      <c r="E1082" s="243">
        <v>27</v>
      </c>
      <c r="F1082" s="243">
        <v>2</v>
      </c>
      <c r="G1082" s="240">
        <v>45</v>
      </c>
      <c r="H1082" s="240" t="s">
        <v>1165</v>
      </c>
      <c r="I1082" s="244" t="s">
        <v>38</v>
      </c>
      <c r="J1082" s="244" t="s">
        <v>296</v>
      </c>
      <c r="K1082" s="240" t="s">
        <v>1169</v>
      </c>
      <c r="L1082" s="2"/>
    </row>
    <row r="1083" spans="1:12" ht="21">
      <c r="A1083" s="2" t="s">
        <v>1143</v>
      </c>
      <c r="B1083" s="240" t="s">
        <v>13</v>
      </c>
      <c r="C1083" s="241"/>
      <c r="D1083" s="242" t="s">
        <v>1164</v>
      </c>
      <c r="E1083" s="243"/>
      <c r="F1083" s="243"/>
      <c r="G1083" s="240"/>
      <c r="H1083" s="240"/>
      <c r="I1083" s="244" t="s">
        <v>38</v>
      </c>
      <c r="J1083" s="244" t="s">
        <v>296</v>
      </c>
      <c r="K1083" s="240"/>
      <c r="L1083" s="2" t="s">
        <v>42</v>
      </c>
    </row>
    <row r="1084" spans="1:12" ht="21">
      <c r="A1084" s="2" t="s">
        <v>1143</v>
      </c>
      <c r="B1084" s="240" t="s">
        <v>13</v>
      </c>
      <c r="C1084" s="241" t="s">
        <v>47</v>
      </c>
      <c r="D1084" s="242" t="s">
        <v>1170</v>
      </c>
      <c r="E1084" s="243" t="s">
        <v>210</v>
      </c>
      <c r="F1084" s="243" t="s">
        <v>17</v>
      </c>
      <c r="G1084" s="240" t="s">
        <v>68</v>
      </c>
      <c r="H1084" s="240" t="s">
        <v>1171</v>
      </c>
      <c r="I1084" s="244" t="s">
        <v>65</v>
      </c>
      <c r="J1084" s="244" t="s">
        <v>66</v>
      </c>
      <c r="K1084" s="240" t="s">
        <v>575</v>
      </c>
      <c r="L1084" s="2"/>
    </row>
    <row r="1085" spans="1:12" ht="21">
      <c r="A1085" s="2" t="s">
        <v>1143</v>
      </c>
      <c r="B1085" s="240" t="s">
        <v>13</v>
      </c>
      <c r="C1085" s="241" t="s">
        <v>147</v>
      </c>
      <c r="D1085" s="242" t="s">
        <v>1172</v>
      </c>
      <c r="E1085" s="243" t="s">
        <v>16</v>
      </c>
      <c r="F1085" s="243" t="s">
        <v>21</v>
      </c>
      <c r="G1085" s="240" t="s">
        <v>34</v>
      </c>
      <c r="H1085" s="240" t="s">
        <v>682</v>
      </c>
      <c r="I1085" s="244" t="s">
        <v>65</v>
      </c>
      <c r="J1085" s="244" t="s">
        <v>66</v>
      </c>
      <c r="K1085" s="240" t="s">
        <v>72</v>
      </c>
      <c r="L1085" s="2"/>
    </row>
    <row r="1086" spans="1:12" ht="21">
      <c r="A1086" s="2" t="s">
        <v>1143</v>
      </c>
      <c r="B1086" s="240" t="s">
        <v>13</v>
      </c>
      <c r="C1086" s="241" t="s">
        <v>401</v>
      </c>
      <c r="D1086" s="242" t="s">
        <v>1173</v>
      </c>
      <c r="E1086" s="243" t="s">
        <v>16</v>
      </c>
      <c r="F1086" s="243" t="s">
        <v>17</v>
      </c>
      <c r="G1086" s="240" t="s">
        <v>185</v>
      </c>
      <c r="H1086" s="240" t="s">
        <v>338</v>
      </c>
      <c r="I1086" s="244" t="s">
        <v>65</v>
      </c>
      <c r="J1086" s="244" t="s">
        <v>76</v>
      </c>
      <c r="K1086" s="240" t="s">
        <v>289</v>
      </c>
      <c r="L1086" s="2"/>
    </row>
    <row r="1087" spans="1:12" ht="21">
      <c r="A1087" s="2" t="s">
        <v>1143</v>
      </c>
      <c r="B1087" s="240" t="s">
        <v>13</v>
      </c>
      <c r="C1087" s="241" t="s">
        <v>287</v>
      </c>
      <c r="D1087" s="242" t="s">
        <v>1174</v>
      </c>
      <c r="E1087" s="243" t="s">
        <v>16</v>
      </c>
      <c r="F1087" s="243" t="s">
        <v>17</v>
      </c>
      <c r="G1087" s="240" t="s">
        <v>279</v>
      </c>
      <c r="H1087" s="240" t="s">
        <v>786</v>
      </c>
      <c r="I1087" s="244" t="s">
        <v>65</v>
      </c>
      <c r="J1087" s="244" t="s">
        <v>76</v>
      </c>
      <c r="K1087" s="240" t="s">
        <v>421</v>
      </c>
      <c r="L1087" s="2"/>
    </row>
    <row r="1088" spans="1:12" ht="21">
      <c r="A1088" s="2" t="s">
        <v>1143</v>
      </c>
      <c r="B1088" s="240" t="s">
        <v>13</v>
      </c>
      <c r="C1088" s="241" t="s">
        <v>81</v>
      </c>
      <c r="D1088" s="242" t="s">
        <v>1175</v>
      </c>
      <c r="E1088" s="243" t="s">
        <v>193</v>
      </c>
      <c r="F1088" s="243" t="s">
        <v>21</v>
      </c>
      <c r="G1088" s="240" t="s">
        <v>355</v>
      </c>
      <c r="H1088" s="240" t="s">
        <v>717</v>
      </c>
      <c r="I1088" s="244" t="s">
        <v>65</v>
      </c>
      <c r="J1088" s="244" t="s">
        <v>87</v>
      </c>
      <c r="K1088" s="240" t="s">
        <v>687</v>
      </c>
      <c r="L1088" s="2"/>
    </row>
    <row r="1089" spans="1:12" ht="21">
      <c r="A1089" s="2" t="s">
        <v>1143</v>
      </c>
      <c r="B1089" s="240" t="s">
        <v>13</v>
      </c>
      <c r="C1089" s="241" t="s">
        <v>193</v>
      </c>
      <c r="D1089" s="242" t="s">
        <v>1176</v>
      </c>
      <c r="E1089" s="243" t="s">
        <v>158</v>
      </c>
      <c r="F1089" s="243" t="s">
        <v>17</v>
      </c>
      <c r="G1089" s="240" t="s">
        <v>151</v>
      </c>
      <c r="H1089" s="240" t="s">
        <v>1058</v>
      </c>
      <c r="I1089" s="244" t="s">
        <v>65</v>
      </c>
      <c r="J1089" s="244" t="s">
        <v>87</v>
      </c>
      <c r="K1089" s="240" t="s">
        <v>152</v>
      </c>
      <c r="L1089" s="2"/>
    </row>
    <row r="1090" spans="1:12" ht="21">
      <c r="A1090" s="2" t="s">
        <v>1143</v>
      </c>
      <c r="B1090" s="240" t="s">
        <v>13</v>
      </c>
      <c r="C1090" s="241" t="s">
        <v>154</v>
      </c>
      <c r="D1090" s="242" t="s">
        <v>1177</v>
      </c>
      <c r="E1090" s="243" t="s">
        <v>16</v>
      </c>
      <c r="F1090" s="243" t="s">
        <v>21</v>
      </c>
      <c r="G1090" s="240" t="s">
        <v>37</v>
      </c>
      <c r="H1090" s="240" t="s">
        <v>1178</v>
      </c>
      <c r="I1090" s="244" t="s">
        <v>65</v>
      </c>
      <c r="J1090" s="244" t="s">
        <v>92</v>
      </c>
      <c r="K1090" s="240" t="s">
        <v>387</v>
      </c>
      <c r="L1090" s="130" t="s">
        <v>41</v>
      </c>
    </row>
    <row r="1091" spans="1:12" ht="21">
      <c r="A1091" s="2" t="s">
        <v>1143</v>
      </c>
      <c r="B1091" s="240" t="s">
        <v>13</v>
      </c>
      <c r="C1091" s="241" t="s">
        <v>374</v>
      </c>
      <c r="D1091" s="242" t="s">
        <v>1179</v>
      </c>
      <c r="E1091" s="243" t="s">
        <v>151</v>
      </c>
      <c r="F1091" s="243" t="s">
        <v>21</v>
      </c>
      <c r="G1091" s="240" t="s">
        <v>374</v>
      </c>
      <c r="H1091" s="240" t="s">
        <v>486</v>
      </c>
      <c r="I1091" s="244" t="s">
        <v>65</v>
      </c>
      <c r="J1091" s="244" t="s">
        <v>92</v>
      </c>
      <c r="K1091" s="240" t="s">
        <v>831</v>
      </c>
      <c r="L1091" s="2"/>
    </row>
    <row r="1092" spans="1:12" ht="21">
      <c r="A1092" s="2" t="s">
        <v>1143</v>
      </c>
      <c r="B1092" s="240" t="s">
        <v>13</v>
      </c>
      <c r="C1092" s="241" t="s">
        <v>14</v>
      </c>
      <c r="D1092" s="242" t="s">
        <v>1180</v>
      </c>
      <c r="E1092" s="243" t="s">
        <v>287</v>
      </c>
      <c r="F1092" s="243" t="s">
        <v>21</v>
      </c>
      <c r="G1092" s="240" t="s">
        <v>191</v>
      </c>
      <c r="H1092" s="240" t="s">
        <v>717</v>
      </c>
      <c r="I1092" s="244" t="s">
        <v>101</v>
      </c>
      <c r="J1092" s="244" t="s">
        <v>117</v>
      </c>
      <c r="K1092" s="240" t="s">
        <v>509</v>
      </c>
      <c r="L1092" s="2"/>
    </row>
    <row r="1093" spans="1:12" ht="21">
      <c r="A1093" s="2" t="s">
        <v>1143</v>
      </c>
      <c r="B1093" s="240" t="s">
        <v>13</v>
      </c>
      <c r="C1093" s="241" t="s">
        <v>24</v>
      </c>
      <c r="D1093" s="242" t="s">
        <v>1181</v>
      </c>
      <c r="E1093" s="243" t="s">
        <v>90</v>
      </c>
      <c r="F1093" s="243" t="s">
        <v>21</v>
      </c>
      <c r="G1093" s="240" t="s">
        <v>246</v>
      </c>
      <c r="H1093" s="240" t="s">
        <v>1182</v>
      </c>
      <c r="I1093" s="244" t="s">
        <v>101</v>
      </c>
      <c r="J1093" s="244" t="s">
        <v>117</v>
      </c>
      <c r="K1093" s="240" t="s">
        <v>142</v>
      </c>
      <c r="L1093" s="2"/>
    </row>
    <row r="1094" spans="1:12" ht="21">
      <c r="A1094" s="2" t="s">
        <v>1143</v>
      </c>
      <c r="B1094" s="240" t="s">
        <v>13</v>
      </c>
      <c r="C1094" s="241"/>
      <c r="D1094" s="242" t="s">
        <v>1181</v>
      </c>
      <c r="E1094" s="243"/>
      <c r="F1094" s="243"/>
      <c r="G1094" s="240"/>
      <c r="H1094" s="240"/>
      <c r="I1094" s="244" t="s">
        <v>101</v>
      </c>
      <c r="J1094" s="244" t="s">
        <v>117</v>
      </c>
      <c r="K1094" s="240"/>
      <c r="L1094" s="2" t="s">
        <v>42</v>
      </c>
    </row>
    <row r="1095" spans="1:12" ht="21">
      <c r="A1095" s="2" t="s">
        <v>1143</v>
      </c>
      <c r="B1095" s="240" t="s">
        <v>13</v>
      </c>
      <c r="C1095" s="241" t="s">
        <v>24</v>
      </c>
      <c r="D1095" s="242" t="s">
        <v>1181</v>
      </c>
      <c r="E1095" s="243" t="s">
        <v>28</v>
      </c>
      <c r="F1095" s="243" t="s">
        <v>21</v>
      </c>
      <c r="G1095" s="240" t="s">
        <v>74</v>
      </c>
      <c r="H1095" s="240" t="s">
        <v>1182</v>
      </c>
      <c r="I1095" s="244" t="s">
        <v>101</v>
      </c>
      <c r="J1095" s="244" t="s">
        <v>121</v>
      </c>
      <c r="K1095" s="240" t="s">
        <v>77</v>
      </c>
      <c r="L1095" s="2"/>
    </row>
    <row r="1096" spans="1:12" ht="21">
      <c r="A1096" s="2" t="s">
        <v>1143</v>
      </c>
      <c r="B1096" s="240" t="s">
        <v>13</v>
      </c>
      <c r="C1096" s="241" t="s">
        <v>37</v>
      </c>
      <c r="D1096" s="242" t="s">
        <v>1183</v>
      </c>
      <c r="E1096" s="243" t="s">
        <v>16</v>
      </c>
      <c r="F1096" s="243" t="s">
        <v>21</v>
      </c>
      <c r="G1096" s="240" t="s">
        <v>199</v>
      </c>
      <c r="H1096" s="240" t="s">
        <v>1178</v>
      </c>
      <c r="I1096" s="244" t="s">
        <v>101</v>
      </c>
      <c r="J1096" s="244" t="s">
        <v>121</v>
      </c>
      <c r="K1096" s="240" t="s">
        <v>339</v>
      </c>
      <c r="L1096" s="130" t="s">
        <v>41</v>
      </c>
    </row>
    <row r="1097" spans="1:12" ht="21">
      <c r="A1097" s="2" t="s">
        <v>1143</v>
      </c>
      <c r="B1097" s="240" t="s">
        <v>13</v>
      </c>
      <c r="C1097" s="241" t="s">
        <v>24</v>
      </c>
      <c r="D1097" s="242" t="s">
        <v>1181</v>
      </c>
      <c r="E1097" s="243" t="s">
        <v>35</v>
      </c>
      <c r="F1097" s="243" t="s">
        <v>21</v>
      </c>
      <c r="G1097" s="240" t="s">
        <v>246</v>
      </c>
      <c r="H1097" s="240" t="s">
        <v>1182</v>
      </c>
      <c r="I1097" s="244" t="s">
        <v>101</v>
      </c>
      <c r="J1097" s="244" t="s">
        <v>124</v>
      </c>
      <c r="K1097" s="240" t="s">
        <v>142</v>
      </c>
      <c r="L1097" s="2"/>
    </row>
    <row r="1098" spans="1:12" ht="21">
      <c r="A1098" s="2" t="s">
        <v>1143</v>
      </c>
      <c r="B1098" s="240" t="s">
        <v>13</v>
      </c>
      <c r="C1098" s="241" t="s">
        <v>37</v>
      </c>
      <c r="D1098" s="242" t="s">
        <v>1183</v>
      </c>
      <c r="E1098" s="243" t="s">
        <v>21</v>
      </c>
      <c r="F1098" s="243" t="s">
        <v>21</v>
      </c>
      <c r="G1098" s="240" t="s">
        <v>138</v>
      </c>
      <c r="H1098" s="240" t="s">
        <v>1178</v>
      </c>
      <c r="I1098" s="244" t="s">
        <v>101</v>
      </c>
      <c r="J1098" s="244" t="s">
        <v>124</v>
      </c>
      <c r="K1098" s="240" t="s">
        <v>162</v>
      </c>
      <c r="L1098" s="130" t="s">
        <v>41</v>
      </c>
    </row>
    <row r="1099" spans="1:12" ht="21">
      <c r="A1099" s="2" t="s">
        <v>1143</v>
      </c>
      <c r="B1099" s="240" t="s">
        <v>13</v>
      </c>
      <c r="C1099" s="241" t="s">
        <v>35</v>
      </c>
      <c r="D1099" s="242" t="s">
        <v>1184</v>
      </c>
      <c r="E1099" s="243" t="s">
        <v>439</v>
      </c>
      <c r="F1099" s="243" t="s">
        <v>17</v>
      </c>
      <c r="G1099" s="240" t="s">
        <v>18</v>
      </c>
      <c r="H1099" s="240" t="s">
        <v>519</v>
      </c>
      <c r="I1099" s="244" t="s">
        <v>101</v>
      </c>
      <c r="J1099" s="244" t="s">
        <v>128</v>
      </c>
      <c r="K1099" s="240" t="s">
        <v>109</v>
      </c>
      <c r="L1099" s="2"/>
    </row>
    <row r="1100" spans="1:12" ht="21">
      <c r="A1100" s="2" t="s">
        <v>1143</v>
      </c>
      <c r="B1100" s="240" t="s">
        <v>13</v>
      </c>
      <c r="C1100" s="241"/>
      <c r="D1100" s="242" t="s">
        <v>1184</v>
      </c>
      <c r="E1100" s="243"/>
      <c r="F1100" s="243"/>
      <c r="G1100" s="240"/>
      <c r="H1100" s="240"/>
      <c r="I1100" s="244" t="s">
        <v>101</v>
      </c>
      <c r="J1100" s="244" t="s">
        <v>128</v>
      </c>
      <c r="K1100" s="240"/>
      <c r="L1100" s="2" t="s">
        <v>42</v>
      </c>
    </row>
    <row r="1101" spans="1:12" ht="21">
      <c r="A1101" s="2" t="s">
        <v>1143</v>
      </c>
      <c r="B1101" s="240" t="s">
        <v>13</v>
      </c>
      <c r="C1101" s="241" t="s">
        <v>16</v>
      </c>
      <c r="D1101" s="242" t="s">
        <v>1185</v>
      </c>
      <c r="E1101" s="243" t="s">
        <v>21</v>
      </c>
      <c r="F1101" s="243" t="s">
        <v>21</v>
      </c>
      <c r="G1101" s="240" t="s">
        <v>303</v>
      </c>
      <c r="H1101" s="240" t="s">
        <v>1186</v>
      </c>
      <c r="I1101" s="244" t="s">
        <v>101</v>
      </c>
      <c r="J1101" s="244" t="s">
        <v>132</v>
      </c>
      <c r="K1101" s="240" t="s">
        <v>1082</v>
      </c>
      <c r="L1101" s="2"/>
    </row>
    <row r="1102" spans="1:12" ht="21">
      <c r="A1102" s="2" t="s">
        <v>1143</v>
      </c>
      <c r="B1102" s="240" t="s">
        <v>13</v>
      </c>
      <c r="C1102" s="241" t="s">
        <v>68</v>
      </c>
      <c r="D1102" s="242" t="s">
        <v>1187</v>
      </c>
      <c r="E1102" s="243" t="s">
        <v>81</v>
      </c>
      <c r="F1102" s="243" t="s">
        <v>21</v>
      </c>
      <c r="G1102" s="240" t="s">
        <v>127</v>
      </c>
      <c r="H1102" s="240" t="s">
        <v>710</v>
      </c>
      <c r="I1102" s="244" t="s">
        <v>101</v>
      </c>
      <c r="J1102" s="244" t="s">
        <v>132</v>
      </c>
      <c r="K1102" s="240" t="s">
        <v>1188</v>
      </c>
      <c r="L1102" s="2"/>
    </row>
    <row r="1103" spans="1:12" ht="21">
      <c r="A1103" s="2" t="s">
        <v>1143</v>
      </c>
      <c r="B1103" s="240" t="s">
        <v>13</v>
      </c>
      <c r="C1103" s="241"/>
      <c r="D1103" s="242" t="s">
        <v>1187</v>
      </c>
      <c r="E1103" s="243"/>
      <c r="F1103" s="243"/>
      <c r="G1103" s="240"/>
      <c r="H1103" s="240"/>
      <c r="I1103" s="244" t="s">
        <v>101</v>
      </c>
      <c r="J1103" s="244" t="s">
        <v>132</v>
      </c>
      <c r="K1103" s="240"/>
      <c r="L1103" s="2" t="s">
        <v>42</v>
      </c>
    </row>
    <row r="1104" spans="1:12" ht="21">
      <c r="A1104" s="2" t="s">
        <v>1143</v>
      </c>
      <c r="B1104" s="240" t="s">
        <v>13</v>
      </c>
      <c r="C1104" s="241" t="s">
        <v>16</v>
      </c>
      <c r="D1104" s="242" t="s">
        <v>1185</v>
      </c>
      <c r="E1104" s="243" t="s">
        <v>16</v>
      </c>
      <c r="F1104" s="243" t="s">
        <v>21</v>
      </c>
      <c r="G1104" s="240" t="s">
        <v>299</v>
      </c>
      <c r="H1104" s="240" t="s">
        <v>1186</v>
      </c>
      <c r="I1104" s="244" t="s">
        <v>101</v>
      </c>
      <c r="J1104" s="244" t="s">
        <v>134</v>
      </c>
      <c r="K1104" s="240" t="s">
        <v>640</v>
      </c>
      <c r="L1104" s="2"/>
    </row>
    <row r="1105" spans="1:12" ht="21">
      <c r="A1105" s="2" t="s">
        <v>1143</v>
      </c>
      <c r="B1105" s="240" t="s">
        <v>13</v>
      </c>
      <c r="C1105" s="241" t="s">
        <v>35</v>
      </c>
      <c r="D1105" s="242" t="s">
        <v>1184</v>
      </c>
      <c r="E1105" s="243" t="s">
        <v>501</v>
      </c>
      <c r="F1105" s="243" t="s">
        <v>17</v>
      </c>
      <c r="G1105" s="240" t="s">
        <v>111</v>
      </c>
      <c r="H1105" s="240" t="s">
        <v>519</v>
      </c>
      <c r="I1105" s="244" t="s">
        <v>101</v>
      </c>
      <c r="J1105" s="244" t="s">
        <v>134</v>
      </c>
      <c r="K1105" s="240" t="s">
        <v>114</v>
      </c>
      <c r="L1105" s="2"/>
    </row>
    <row r="1106" spans="1:12" ht="21">
      <c r="A1106" s="2" t="s">
        <v>1143</v>
      </c>
      <c r="B1106" s="240" t="s">
        <v>13</v>
      </c>
      <c r="C1106" s="241"/>
      <c r="D1106" s="242" t="s">
        <v>1184</v>
      </c>
      <c r="E1106" s="243"/>
      <c r="F1106" s="243"/>
      <c r="G1106" s="240"/>
      <c r="H1106" s="240"/>
      <c r="I1106" s="244" t="s">
        <v>101</v>
      </c>
      <c r="J1106" s="244" t="s">
        <v>134</v>
      </c>
      <c r="K1106" s="240"/>
      <c r="L1106" s="2" t="s">
        <v>42</v>
      </c>
    </row>
    <row r="1107" spans="1:12" ht="21">
      <c r="A1107" s="2" t="s">
        <v>1143</v>
      </c>
      <c r="B1107" s="240" t="s">
        <v>13</v>
      </c>
      <c r="C1107" s="241" t="s">
        <v>16</v>
      </c>
      <c r="D1107" s="242" t="s">
        <v>1185</v>
      </c>
      <c r="E1107" s="243" t="s">
        <v>17</v>
      </c>
      <c r="F1107" s="243" t="s">
        <v>21</v>
      </c>
      <c r="G1107" s="240" t="s">
        <v>220</v>
      </c>
      <c r="H1107" s="240" t="s">
        <v>1186</v>
      </c>
      <c r="I1107" s="244" t="s">
        <v>101</v>
      </c>
      <c r="J1107" s="244" t="s">
        <v>176</v>
      </c>
      <c r="K1107" s="240" t="s">
        <v>342</v>
      </c>
      <c r="L1107" s="2"/>
    </row>
    <row r="1108" spans="1:12" ht="21">
      <c r="A1108" s="2" t="s">
        <v>1143</v>
      </c>
      <c r="B1108" s="240" t="s">
        <v>13</v>
      </c>
      <c r="C1108" s="241" t="s">
        <v>28</v>
      </c>
      <c r="D1108" s="242" t="s">
        <v>1189</v>
      </c>
      <c r="E1108" s="243" t="s">
        <v>99</v>
      </c>
      <c r="F1108" s="243" t="s">
        <v>21</v>
      </c>
      <c r="G1108" s="240" t="s">
        <v>191</v>
      </c>
      <c r="H1108" s="240" t="s">
        <v>1190</v>
      </c>
      <c r="I1108" s="244" t="s">
        <v>101</v>
      </c>
      <c r="J1108" s="244" t="s">
        <v>176</v>
      </c>
      <c r="K1108" s="240" t="s">
        <v>509</v>
      </c>
      <c r="L1108" s="2"/>
    </row>
    <row r="1109" spans="1:12" ht="21.6" thickBot="1">
      <c r="A1109" s="8" t="s">
        <v>1143</v>
      </c>
      <c r="B1109" s="245" t="s">
        <v>13</v>
      </c>
      <c r="C1109" s="246"/>
      <c r="D1109" s="245" t="s">
        <v>1189</v>
      </c>
      <c r="E1109" s="246"/>
      <c r="F1109" s="246"/>
      <c r="G1109" s="245"/>
      <c r="H1109" s="245"/>
      <c r="I1109" s="247" t="s">
        <v>101</v>
      </c>
      <c r="J1109" s="247" t="s">
        <v>176</v>
      </c>
      <c r="K1109" s="245"/>
      <c r="L1109" s="8" t="s">
        <v>42</v>
      </c>
    </row>
    <row r="1110" spans="1:12" ht="21">
      <c r="A1110" s="2" t="s">
        <v>1143</v>
      </c>
      <c r="B1110" s="5" t="s">
        <v>136</v>
      </c>
      <c r="C1110" s="131" t="s">
        <v>14</v>
      </c>
      <c r="D1110" s="132" t="s">
        <v>1191</v>
      </c>
      <c r="E1110" s="6" t="s">
        <v>16</v>
      </c>
      <c r="F1110" s="6" t="s">
        <v>14</v>
      </c>
      <c r="G1110" s="5" t="s">
        <v>26</v>
      </c>
      <c r="H1110" s="5" t="s">
        <v>1192</v>
      </c>
      <c r="I1110" s="7" t="s">
        <v>20</v>
      </c>
      <c r="J1110" s="7" t="s">
        <v>20</v>
      </c>
      <c r="K1110" s="5" t="s">
        <v>20</v>
      </c>
      <c r="L1110" s="2"/>
    </row>
    <row r="1111" spans="1:12" ht="21">
      <c r="A1111" s="2" t="s">
        <v>1143</v>
      </c>
      <c r="B1111" s="240" t="s">
        <v>136</v>
      </c>
      <c r="C1111" s="241" t="s">
        <v>81</v>
      </c>
      <c r="D1111" s="242" t="s">
        <v>1193</v>
      </c>
      <c r="E1111" s="243" t="s">
        <v>57</v>
      </c>
      <c r="F1111" s="243" t="s">
        <v>16</v>
      </c>
      <c r="G1111" s="240" t="s">
        <v>279</v>
      </c>
      <c r="H1111" s="240" t="s">
        <v>1194</v>
      </c>
      <c r="I1111" s="244" t="s">
        <v>20</v>
      </c>
      <c r="J1111" s="244" t="s">
        <v>20</v>
      </c>
      <c r="K1111" s="240" t="s">
        <v>20</v>
      </c>
      <c r="L1111" s="2"/>
    </row>
    <row r="1112" spans="1:12" ht="21">
      <c r="A1112" s="2" t="s">
        <v>1143</v>
      </c>
      <c r="B1112" s="240" t="s">
        <v>136</v>
      </c>
      <c r="C1112" s="241" t="s">
        <v>37</v>
      </c>
      <c r="D1112" s="242" t="s">
        <v>1195</v>
      </c>
      <c r="E1112" s="243" t="s">
        <v>439</v>
      </c>
      <c r="F1112" s="243" t="s">
        <v>17</v>
      </c>
      <c r="G1112" s="240" t="s">
        <v>18</v>
      </c>
      <c r="H1112" s="240" t="s">
        <v>1196</v>
      </c>
      <c r="I1112" s="244" t="s">
        <v>38</v>
      </c>
      <c r="J1112" s="244" t="s">
        <v>232</v>
      </c>
      <c r="K1112" s="240" t="s">
        <v>109</v>
      </c>
      <c r="L1112" s="2"/>
    </row>
    <row r="1113" spans="1:12" ht="21">
      <c r="A1113" s="2" t="s">
        <v>1143</v>
      </c>
      <c r="B1113" s="240" t="s">
        <v>136</v>
      </c>
      <c r="C1113" s="241" t="s">
        <v>374</v>
      </c>
      <c r="D1113" s="242" t="s">
        <v>1197</v>
      </c>
      <c r="E1113" s="243" t="s">
        <v>496</v>
      </c>
      <c r="F1113" s="243" t="s">
        <v>21</v>
      </c>
      <c r="G1113" s="240" t="s">
        <v>374</v>
      </c>
      <c r="H1113" s="240" t="s">
        <v>1198</v>
      </c>
      <c r="I1113" s="244" t="s">
        <v>38</v>
      </c>
      <c r="J1113" s="244" t="s">
        <v>232</v>
      </c>
      <c r="K1113" s="240" t="s">
        <v>831</v>
      </c>
      <c r="L1113" s="2"/>
    </row>
    <row r="1114" spans="1:12" ht="21">
      <c r="A1114" s="2" t="s">
        <v>1143</v>
      </c>
      <c r="B1114" s="240" t="s">
        <v>136</v>
      </c>
      <c r="C1114" s="241" t="s">
        <v>37</v>
      </c>
      <c r="D1114" s="242" t="s">
        <v>1195</v>
      </c>
      <c r="E1114" s="243" t="s">
        <v>501</v>
      </c>
      <c r="F1114" s="243" t="s">
        <v>17</v>
      </c>
      <c r="G1114" s="240" t="s">
        <v>111</v>
      </c>
      <c r="H1114" s="240" t="s">
        <v>1196</v>
      </c>
      <c r="I1114" s="244" t="s">
        <v>38</v>
      </c>
      <c r="J1114" s="244" t="s">
        <v>236</v>
      </c>
      <c r="K1114" s="240" t="s">
        <v>114</v>
      </c>
      <c r="L1114" s="2"/>
    </row>
    <row r="1115" spans="1:12" ht="21">
      <c r="A1115" s="2" t="s">
        <v>1143</v>
      </c>
      <c r="B1115" s="240" t="s">
        <v>136</v>
      </c>
      <c r="C1115" s="241"/>
      <c r="D1115" s="242" t="s">
        <v>1195</v>
      </c>
      <c r="E1115" s="243"/>
      <c r="F1115" s="243"/>
      <c r="G1115" s="240"/>
      <c r="H1115" s="240"/>
      <c r="I1115" s="244" t="s">
        <v>38</v>
      </c>
      <c r="J1115" s="244" t="s">
        <v>236</v>
      </c>
      <c r="K1115" s="240"/>
      <c r="L1115" s="2" t="s">
        <v>42</v>
      </c>
    </row>
    <row r="1116" spans="1:12" ht="21">
      <c r="A1116" s="2" t="s">
        <v>1143</v>
      </c>
      <c r="B1116" s="240" t="s">
        <v>136</v>
      </c>
      <c r="C1116" s="241" t="s">
        <v>68</v>
      </c>
      <c r="D1116" s="242" t="s">
        <v>1199</v>
      </c>
      <c r="E1116" s="243" t="s">
        <v>30</v>
      </c>
      <c r="F1116" s="243" t="s">
        <v>21</v>
      </c>
      <c r="G1116" s="240" t="s">
        <v>220</v>
      </c>
      <c r="H1116" s="240" t="s">
        <v>1200</v>
      </c>
      <c r="I1116" s="244" t="s">
        <v>38</v>
      </c>
      <c r="J1116" s="244" t="s">
        <v>240</v>
      </c>
      <c r="K1116" s="240" t="s">
        <v>223</v>
      </c>
      <c r="L1116" s="2"/>
    </row>
    <row r="1117" spans="1:12" ht="21">
      <c r="A1117" s="2" t="s">
        <v>1143</v>
      </c>
      <c r="B1117" s="240" t="s">
        <v>136</v>
      </c>
      <c r="C1117" s="241" t="s">
        <v>280</v>
      </c>
      <c r="D1117" s="242" t="s">
        <v>1201</v>
      </c>
      <c r="E1117" s="243" t="s">
        <v>512</v>
      </c>
      <c r="F1117" s="243" t="s">
        <v>21</v>
      </c>
      <c r="G1117" s="240" t="s">
        <v>513</v>
      </c>
      <c r="H1117" s="240" t="s">
        <v>963</v>
      </c>
      <c r="I1117" s="244" t="s">
        <v>38</v>
      </c>
      <c r="J1117" s="244" t="s">
        <v>240</v>
      </c>
      <c r="K1117" s="240" t="s">
        <v>1202</v>
      </c>
      <c r="L1117" s="2"/>
    </row>
    <row r="1118" spans="1:12" ht="21">
      <c r="A1118" s="2" t="s">
        <v>1143</v>
      </c>
      <c r="B1118" s="240" t="s">
        <v>136</v>
      </c>
      <c r="C1118" s="241" t="s">
        <v>68</v>
      </c>
      <c r="D1118" s="242" t="s">
        <v>1199</v>
      </c>
      <c r="E1118" s="243" t="s">
        <v>30</v>
      </c>
      <c r="F1118" s="243" t="s">
        <v>21</v>
      </c>
      <c r="G1118" s="240" t="s">
        <v>220</v>
      </c>
      <c r="H1118" s="240" t="s">
        <v>1200</v>
      </c>
      <c r="I1118" s="244" t="s">
        <v>38</v>
      </c>
      <c r="J1118" s="244" t="s">
        <v>244</v>
      </c>
      <c r="K1118" s="240" t="s">
        <v>226</v>
      </c>
      <c r="L1118" s="2"/>
    </row>
    <row r="1119" spans="1:12" ht="21">
      <c r="A1119" s="2" t="s">
        <v>1143</v>
      </c>
      <c r="B1119" s="240" t="s">
        <v>136</v>
      </c>
      <c r="C1119" s="241" t="s">
        <v>280</v>
      </c>
      <c r="D1119" s="242" t="s">
        <v>1201</v>
      </c>
      <c r="E1119" s="243" t="s">
        <v>512</v>
      </c>
      <c r="F1119" s="243" t="s">
        <v>21</v>
      </c>
      <c r="G1119" s="240" t="s">
        <v>513</v>
      </c>
      <c r="H1119" s="240" t="s">
        <v>963</v>
      </c>
      <c r="I1119" s="244" t="s">
        <v>38</v>
      </c>
      <c r="J1119" s="244" t="s">
        <v>244</v>
      </c>
      <c r="K1119" s="240" t="s">
        <v>1202</v>
      </c>
      <c r="L1119" s="2"/>
    </row>
    <row r="1120" spans="1:12" ht="21">
      <c r="A1120" s="2" t="s">
        <v>1143</v>
      </c>
      <c r="B1120" s="240" t="s">
        <v>136</v>
      </c>
      <c r="C1120" s="241" t="s">
        <v>78</v>
      </c>
      <c r="D1120" s="242" t="s">
        <v>1203</v>
      </c>
      <c r="E1120" s="243" t="s">
        <v>439</v>
      </c>
      <c r="F1120" s="243" t="s">
        <v>17</v>
      </c>
      <c r="G1120" s="240" t="s">
        <v>123</v>
      </c>
      <c r="H1120" s="240" t="s">
        <v>1204</v>
      </c>
      <c r="I1120" s="244" t="s">
        <v>38</v>
      </c>
      <c r="J1120" s="244" t="s">
        <v>247</v>
      </c>
      <c r="K1120" s="240" t="s">
        <v>457</v>
      </c>
      <c r="L1120" s="2"/>
    </row>
    <row r="1121" spans="1:12" ht="21">
      <c r="A1121" s="2" t="s">
        <v>1143</v>
      </c>
      <c r="B1121" s="240" t="s">
        <v>136</v>
      </c>
      <c r="C1121" s="241" t="s">
        <v>280</v>
      </c>
      <c r="D1121" s="242" t="s">
        <v>1201</v>
      </c>
      <c r="E1121" s="243" t="s">
        <v>512</v>
      </c>
      <c r="F1121" s="243" t="s">
        <v>21</v>
      </c>
      <c r="G1121" s="240" t="s">
        <v>513</v>
      </c>
      <c r="H1121" s="240" t="s">
        <v>963</v>
      </c>
      <c r="I1121" s="244" t="s">
        <v>38</v>
      </c>
      <c r="J1121" s="244" t="s">
        <v>247</v>
      </c>
      <c r="K1121" s="240" t="s">
        <v>1205</v>
      </c>
      <c r="L1121" s="2"/>
    </row>
    <row r="1122" spans="1:12" ht="21">
      <c r="A1122" s="2" t="s">
        <v>1143</v>
      </c>
      <c r="B1122" s="240" t="s">
        <v>136</v>
      </c>
      <c r="C1122" s="241" t="s">
        <v>78</v>
      </c>
      <c r="D1122" s="242" t="s">
        <v>1203</v>
      </c>
      <c r="E1122" s="243" t="s">
        <v>439</v>
      </c>
      <c r="F1122" s="243" t="s">
        <v>17</v>
      </c>
      <c r="G1122" s="240" t="s">
        <v>123</v>
      </c>
      <c r="H1122" s="240" t="s">
        <v>1204</v>
      </c>
      <c r="I1122" s="244" t="s">
        <v>38</v>
      </c>
      <c r="J1122" s="244" t="s">
        <v>251</v>
      </c>
      <c r="K1122" s="240" t="s">
        <v>458</v>
      </c>
      <c r="L1122" s="2"/>
    </row>
    <row r="1123" spans="1:12" ht="21">
      <c r="A1123" s="2" t="s">
        <v>1143</v>
      </c>
      <c r="B1123" s="240" t="s">
        <v>136</v>
      </c>
      <c r="C1123" s="241" t="s">
        <v>287</v>
      </c>
      <c r="D1123" s="242" t="s">
        <v>1206</v>
      </c>
      <c r="E1123" s="243" t="s">
        <v>403</v>
      </c>
      <c r="F1123" s="243" t="s">
        <v>17</v>
      </c>
      <c r="G1123" s="240" t="s">
        <v>16</v>
      </c>
      <c r="H1123" s="240" t="s">
        <v>1207</v>
      </c>
      <c r="I1123" s="244" t="s">
        <v>38</v>
      </c>
      <c r="J1123" s="244" t="s">
        <v>251</v>
      </c>
      <c r="K1123" s="240" t="s">
        <v>353</v>
      </c>
      <c r="L1123" s="2"/>
    </row>
    <row r="1124" spans="1:12" ht="21">
      <c r="A1124" s="2" t="s">
        <v>1143</v>
      </c>
      <c r="B1124" s="240" t="s">
        <v>136</v>
      </c>
      <c r="C1124" s="241" t="s">
        <v>16</v>
      </c>
      <c r="D1124" s="242" t="s">
        <v>597</v>
      </c>
      <c r="E1124" s="243" t="s">
        <v>16</v>
      </c>
      <c r="F1124" s="243" t="s">
        <v>17</v>
      </c>
      <c r="G1124" s="240" t="s">
        <v>309</v>
      </c>
      <c r="H1124" s="240" t="s">
        <v>540</v>
      </c>
      <c r="I1124" s="244" t="s">
        <v>65</v>
      </c>
      <c r="J1124" s="244" t="s">
        <v>66</v>
      </c>
      <c r="K1124" s="240" t="s">
        <v>924</v>
      </c>
      <c r="L1124" s="2"/>
    </row>
    <row r="1125" spans="1:12" ht="21">
      <c r="A1125" s="2" t="s">
        <v>1143</v>
      </c>
      <c r="B1125" s="240" t="s">
        <v>136</v>
      </c>
      <c r="C1125" s="241" t="s">
        <v>239</v>
      </c>
      <c r="D1125" s="242" t="s">
        <v>1208</v>
      </c>
      <c r="E1125" s="243" t="s">
        <v>150</v>
      </c>
      <c r="F1125" s="243" t="s">
        <v>21</v>
      </c>
      <c r="G1125" s="240" t="s">
        <v>111</v>
      </c>
      <c r="H1125" s="240" t="s">
        <v>1058</v>
      </c>
      <c r="I1125" s="244" t="s">
        <v>65</v>
      </c>
      <c r="J1125" s="244" t="s">
        <v>66</v>
      </c>
      <c r="K1125" s="240" t="s">
        <v>114</v>
      </c>
      <c r="L1125" s="2"/>
    </row>
    <row r="1126" spans="1:12" ht="21">
      <c r="A1126" s="2" t="s">
        <v>1143</v>
      </c>
      <c r="B1126" s="240" t="s">
        <v>136</v>
      </c>
      <c r="C1126" s="241" t="s">
        <v>16</v>
      </c>
      <c r="D1126" s="242" t="s">
        <v>597</v>
      </c>
      <c r="E1126" s="243" t="s">
        <v>16</v>
      </c>
      <c r="F1126" s="243" t="s">
        <v>17</v>
      </c>
      <c r="G1126" s="240" t="s">
        <v>309</v>
      </c>
      <c r="H1126" s="240" t="s">
        <v>540</v>
      </c>
      <c r="I1126" s="244" t="s">
        <v>65</v>
      </c>
      <c r="J1126" s="244" t="s">
        <v>76</v>
      </c>
      <c r="K1126" s="240" t="s">
        <v>926</v>
      </c>
      <c r="L1126" s="2"/>
    </row>
    <row r="1127" spans="1:12" ht="21">
      <c r="A1127" s="2" t="s">
        <v>1143</v>
      </c>
      <c r="B1127" s="240" t="s">
        <v>136</v>
      </c>
      <c r="C1127" s="241" t="s">
        <v>204</v>
      </c>
      <c r="D1127" s="242" t="s">
        <v>1209</v>
      </c>
      <c r="E1127" s="243" t="s">
        <v>708</v>
      </c>
      <c r="F1127" s="243" t="s">
        <v>21</v>
      </c>
      <c r="G1127" s="240" t="s">
        <v>74</v>
      </c>
      <c r="H1127" s="240" t="s">
        <v>474</v>
      </c>
      <c r="I1127" s="244" t="s">
        <v>65</v>
      </c>
      <c r="J1127" s="244" t="s">
        <v>76</v>
      </c>
      <c r="K1127" s="240" t="s">
        <v>77</v>
      </c>
      <c r="L1127" s="2"/>
    </row>
    <row r="1128" spans="1:12" ht="21">
      <c r="A1128" s="2" t="s">
        <v>1143</v>
      </c>
      <c r="B1128" s="240" t="s">
        <v>136</v>
      </c>
      <c r="C1128" s="241" t="s">
        <v>16</v>
      </c>
      <c r="D1128" s="242" t="s">
        <v>597</v>
      </c>
      <c r="E1128" s="243" t="s">
        <v>21</v>
      </c>
      <c r="F1128" s="243" t="s">
        <v>17</v>
      </c>
      <c r="G1128" s="240" t="s">
        <v>220</v>
      </c>
      <c r="H1128" s="240" t="s">
        <v>540</v>
      </c>
      <c r="I1128" s="244" t="s">
        <v>65</v>
      </c>
      <c r="J1128" s="244" t="s">
        <v>87</v>
      </c>
      <c r="K1128" s="240" t="s">
        <v>342</v>
      </c>
      <c r="L1128" s="2"/>
    </row>
    <row r="1129" spans="1:12" ht="21">
      <c r="A1129" s="2" t="s">
        <v>1143</v>
      </c>
      <c r="B1129" s="240" t="s">
        <v>136</v>
      </c>
      <c r="C1129" s="241" t="s">
        <v>219</v>
      </c>
      <c r="D1129" s="242" t="s">
        <v>1210</v>
      </c>
      <c r="E1129" s="243" t="s">
        <v>473</v>
      </c>
      <c r="F1129" s="243" t="s">
        <v>17</v>
      </c>
      <c r="G1129" s="240" t="s">
        <v>123</v>
      </c>
      <c r="H1129" s="240" t="s">
        <v>1211</v>
      </c>
      <c r="I1129" s="244" t="s">
        <v>65</v>
      </c>
      <c r="J1129" s="244" t="s">
        <v>87</v>
      </c>
      <c r="K1129" s="240" t="s">
        <v>125</v>
      </c>
      <c r="L1129" s="2"/>
    </row>
    <row r="1130" spans="1:12" ht="21">
      <c r="A1130" s="2" t="s">
        <v>1143</v>
      </c>
      <c r="B1130" s="240" t="s">
        <v>136</v>
      </c>
      <c r="C1130" s="241"/>
      <c r="D1130" s="242" t="s">
        <v>1210</v>
      </c>
      <c r="E1130" s="243"/>
      <c r="F1130" s="243"/>
      <c r="G1130" s="240"/>
      <c r="H1130" s="240"/>
      <c r="I1130" s="244" t="s">
        <v>65</v>
      </c>
      <c r="J1130" s="244" t="s">
        <v>87</v>
      </c>
      <c r="K1130" s="240"/>
      <c r="L1130" s="2" t="s">
        <v>42</v>
      </c>
    </row>
    <row r="1131" spans="1:12" ht="21">
      <c r="A1131" s="2" t="s">
        <v>1143</v>
      </c>
      <c r="B1131" s="240" t="s">
        <v>136</v>
      </c>
      <c r="C1131" s="241" t="s">
        <v>17</v>
      </c>
      <c r="D1131" s="242" t="s">
        <v>1212</v>
      </c>
      <c r="E1131" s="243" t="s">
        <v>210</v>
      </c>
      <c r="F1131" s="243" t="s">
        <v>16</v>
      </c>
      <c r="G1131" s="240" t="s">
        <v>205</v>
      </c>
      <c r="H1131" s="240" t="s">
        <v>319</v>
      </c>
      <c r="I1131" s="244" t="s">
        <v>65</v>
      </c>
      <c r="J1131" s="244" t="s">
        <v>92</v>
      </c>
      <c r="K1131" s="240" t="s">
        <v>1213</v>
      </c>
      <c r="L1131" s="130" t="s">
        <v>320</v>
      </c>
    </row>
    <row r="1132" spans="1:12" ht="21">
      <c r="A1132" s="2" t="s">
        <v>1143</v>
      </c>
      <c r="B1132" s="240" t="s">
        <v>136</v>
      </c>
      <c r="C1132" s="241"/>
      <c r="D1132" s="242" t="s">
        <v>1212</v>
      </c>
      <c r="E1132" s="243"/>
      <c r="F1132" s="243"/>
      <c r="G1132" s="240"/>
      <c r="H1132" s="240"/>
      <c r="I1132" s="244" t="s">
        <v>65</v>
      </c>
      <c r="J1132" s="244" t="s">
        <v>92</v>
      </c>
      <c r="K1132" s="240"/>
      <c r="L1132" s="130" t="s">
        <v>42</v>
      </c>
    </row>
    <row r="1133" spans="1:12" ht="21">
      <c r="A1133" s="2" t="s">
        <v>1143</v>
      </c>
      <c r="B1133" s="240" t="s">
        <v>136</v>
      </c>
      <c r="C1133" s="241" t="s">
        <v>17</v>
      </c>
      <c r="D1133" s="242" t="s">
        <v>1212</v>
      </c>
      <c r="E1133" s="243" t="s">
        <v>210</v>
      </c>
      <c r="F1133" s="243" t="s">
        <v>16</v>
      </c>
      <c r="G1133" s="240" t="s">
        <v>205</v>
      </c>
      <c r="H1133" s="240" t="s">
        <v>319</v>
      </c>
      <c r="I1133" s="244" t="s">
        <v>65</v>
      </c>
      <c r="J1133" s="244" t="s">
        <v>346</v>
      </c>
      <c r="K1133" s="240" t="s">
        <v>1214</v>
      </c>
      <c r="L1133" s="130" t="s">
        <v>320</v>
      </c>
    </row>
    <row r="1134" spans="1:12" ht="21">
      <c r="A1134" s="2" t="s">
        <v>1143</v>
      </c>
      <c r="B1134" s="240" t="s">
        <v>136</v>
      </c>
      <c r="C1134" s="241" t="s">
        <v>185</v>
      </c>
      <c r="D1134" s="242" t="s">
        <v>1215</v>
      </c>
      <c r="E1134" s="243" t="s">
        <v>210</v>
      </c>
      <c r="F1134" s="243" t="s">
        <v>21</v>
      </c>
      <c r="G1134" s="240" t="s">
        <v>175</v>
      </c>
      <c r="H1134" s="240" t="s">
        <v>328</v>
      </c>
      <c r="I1134" s="244" t="s">
        <v>65</v>
      </c>
      <c r="J1134" s="244" t="s">
        <v>346</v>
      </c>
      <c r="K1134" s="240" t="s">
        <v>177</v>
      </c>
      <c r="L1134" s="2"/>
    </row>
    <row r="1135" spans="1:12" ht="21">
      <c r="A1135" s="2" t="s">
        <v>1143</v>
      </c>
      <c r="B1135" s="240" t="s">
        <v>136</v>
      </c>
      <c r="C1135" s="241" t="s">
        <v>21</v>
      </c>
      <c r="D1135" s="242" t="s">
        <v>1216</v>
      </c>
      <c r="E1135" s="243" t="s">
        <v>34</v>
      </c>
      <c r="F1135" s="243" t="s">
        <v>17</v>
      </c>
      <c r="G1135" s="240" t="s">
        <v>81</v>
      </c>
      <c r="H1135" s="240" t="s">
        <v>876</v>
      </c>
      <c r="I1135" s="244" t="s">
        <v>65</v>
      </c>
      <c r="J1135" s="244" t="s">
        <v>349</v>
      </c>
      <c r="K1135" s="240" t="s">
        <v>83</v>
      </c>
      <c r="L1135" s="2"/>
    </row>
    <row r="1136" spans="1:12" ht="21">
      <c r="A1136" s="2" t="s">
        <v>1143</v>
      </c>
      <c r="B1136" s="240" t="s">
        <v>136</v>
      </c>
      <c r="C1136" s="241" t="s">
        <v>147</v>
      </c>
      <c r="D1136" s="242" t="s">
        <v>1217</v>
      </c>
      <c r="E1136" s="243" t="s">
        <v>16</v>
      </c>
      <c r="F1136" s="243" t="s">
        <v>17</v>
      </c>
      <c r="G1136" s="240" t="s">
        <v>147</v>
      </c>
      <c r="H1136" s="240" t="s">
        <v>1218</v>
      </c>
      <c r="I1136" s="244" t="s">
        <v>65</v>
      </c>
      <c r="J1136" s="244" t="s">
        <v>349</v>
      </c>
      <c r="K1136" s="240" t="s">
        <v>492</v>
      </c>
      <c r="L1136" s="2"/>
    </row>
    <row r="1137" spans="1:12" ht="21">
      <c r="A1137" s="2" t="s">
        <v>1143</v>
      </c>
      <c r="B1137" s="240" t="s">
        <v>136</v>
      </c>
      <c r="C1137" s="241" t="s">
        <v>401</v>
      </c>
      <c r="D1137" s="242" t="s">
        <v>1219</v>
      </c>
      <c r="E1137" s="243" t="s">
        <v>210</v>
      </c>
      <c r="F1137" s="243" t="s">
        <v>16</v>
      </c>
      <c r="G1137" s="240" t="s">
        <v>253</v>
      </c>
      <c r="H1137" s="240" t="s">
        <v>555</v>
      </c>
      <c r="I1137" s="244" t="s">
        <v>65</v>
      </c>
      <c r="J1137" s="244" t="s">
        <v>354</v>
      </c>
      <c r="K1137" s="240" t="s">
        <v>477</v>
      </c>
      <c r="L1137" s="2"/>
    </row>
    <row r="1138" spans="1:12" ht="21">
      <c r="A1138" s="2" t="s">
        <v>1143</v>
      </c>
      <c r="B1138" s="240" t="s">
        <v>136</v>
      </c>
      <c r="C1138" s="241"/>
      <c r="D1138" s="242" t="s">
        <v>1219</v>
      </c>
      <c r="E1138" s="243"/>
      <c r="F1138" s="243"/>
      <c r="G1138" s="240"/>
      <c r="H1138" s="240"/>
      <c r="I1138" s="244" t="s">
        <v>65</v>
      </c>
      <c r="J1138" s="244" t="s">
        <v>354</v>
      </c>
      <c r="K1138" s="240"/>
      <c r="L1138" s="2" t="s">
        <v>42</v>
      </c>
    </row>
    <row r="1139" spans="1:12" ht="21">
      <c r="A1139" s="2" t="s">
        <v>1143</v>
      </c>
      <c r="B1139" s="240" t="s">
        <v>136</v>
      </c>
      <c r="C1139" s="241" t="s">
        <v>401</v>
      </c>
      <c r="D1139" s="242" t="s">
        <v>1219</v>
      </c>
      <c r="E1139" s="243" t="s">
        <v>210</v>
      </c>
      <c r="F1139" s="243" t="s">
        <v>16</v>
      </c>
      <c r="G1139" s="240" t="s">
        <v>253</v>
      </c>
      <c r="H1139" s="240" t="s">
        <v>555</v>
      </c>
      <c r="I1139" s="244" t="s">
        <v>65</v>
      </c>
      <c r="J1139" s="244" t="s">
        <v>358</v>
      </c>
      <c r="K1139" s="240" t="s">
        <v>481</v>
      </c>
      <c r="L1139" s="2"/>
    </row>
    <row r="1140" spans="1:12" ht="21">
      <c r="A1140" s="2" t="s">
        <v>1143</v>
      </c>
      <c r="B1140" s="240" t="s">
        <v>136</v>
      </c>
      <c r="C1140" s="241" t="s">
        <v>193</v>
      </c>
      <c r="D1140" s="242" t="s">
        <v>1220</v>
      </c>
      <c r="E1140" s="243" t="s">
        <v>123</v>
      </c>
      <c r="F1140" s="243" t="s">
        <v>17</v>
      </c>
      <c r="G1140" s="240" t="s">
        <v>147</v>
      </c>
      <c r="H1140" s="240" t="s">
        <v>1221</v>
      </c>
      <c r="I1140" s="244" t="s">
        <v>65</v>
      </c>
      <c r="J1140" s="244" t="s">
        <v>358</v>
      </c>
      <c r="K1140" s="240" t="s">
        <v>492</v>
      </c>
      <c r="L1140" s="2"/>
    </row>
    <row r="1141" spans="1:12" ht="21">
      <c r="A1141" s="2" t="s">
        <v>1143</v>
      </c>
      <c r="B1141" s="240" t="s">
        <v>136</v>
      </c>
      <c r="C1141" s="241" t="s">
        <v>28</v>
      </c>
      <c r="D1141" s="242" t="s">
        <v>1222</v>
      </c>
      <c r="E1141" s="243" t="s">
        <v>30</v>
      </c>
      <c r="F1141" s="243" t="s">
        <v>21</v>
      </c>
      <c r="G1141" s="240" t="s">
        <v>74</v>
      </c>
      <c r="H1141" s="240" t="s">
        <v>1223</v>
      </c>
      <c r="I1141" s="244" t="s">
        <v>101</v>
      </c>
      <c r="J1141" s="244" t="s">
        <v>102</v>
      </c>
      <c r="K1141" s="240" t="s">
        <v>77</v>
      </c>
      <c r="L1141" s="2"/>
    </row>
    <row r="1142" spans="1:12" ht="21">
      <c r="A1142" s="2" t="s">
        <v>1143</v>
      </c>
      <c r="B1142" s="240" t="s">
        <v>136</v>
      </c>
      <c r="C1142" s="241"/>
      <c r="D1142" s="242" t="s">
        <v>1222</v>
      </c>
      <c r="E1142" s="243"/>
      <c r="F1142" s="243"/>
      <c r="G1142" s="240"/>
      <c r="H1142" s="240"/>
      <c r="I1142" s="244" t="s">
        <v>101</v>
      </c>
      <c r="J1142" s="244" t="s">
        <v>102</v>
      </c>
      <c r="K1142" s="240"/>
      <c r="L1142" s="2" t="s">
        <v>42</v>
      </c>
    </row>
    <row r="1143" spans="1:12" ht="21">
      <c r="A1143" s="2" t="s">
        <v>1143</v>
      </c>
      <c r="B1143" s="240" t="s">
        <v>136</v>
      </c>
      <c r="C1143" s="241" t="s">
        <v>28</v>
      </c>
      <c r="D1143" s="242" t="s">
        <v>1222</v>
      </c>
      <c r="E1143" s="243" t="s">
        <v>33</v>
      </c>
      <c r="F1143" s="243" t="s">
        <v>21</v>
      </c>
      <c r="G1143" s="240" t="s">
        <v>1224</v>
      </c>
      <c r="H1143" s="240" t="s">
        <v>1223</v>
      </c>
      <c r="I1143" s="244" t="s">
        <v>101</v>
      </c>
      <c r="J1143" s="244" t="s">
        <v>106</v>
      </c>
      <c r="K1143" s="240" t="s">
        <v>1225</v>
      </c>
      <c r="L1143" s="2"/>
    </row>
    <row r="1144" spans="1:12" ht="21">
      <c r="A1144" s="2" t="s">
        <v>1143</v>
      </c>
      <c r="B1144" s="240" t="s">
        <v>136</v>
      </c>
      <c r="C1144" s="241"/>
      <c r="D1144" s="242" t="s">
        <v>1222</v>
      </c>
      <c r="E1144" s="243"/>
      <c r="F1144" s="243"/>
      <c r="G1144" s="240"/>
      <c r="H1144" s="240"/>
      <c r="I1144" s="244" t="s">
        <v>101</v>
      </c>
      <c r="J1144" s="244" t="s">
        <v>106</v>
      </c>
      <c r="K1144" s="240"/>
      <c r="L1144" s="2" t="s">
        <v>42</v>
      </c>
    </row>
    <row r="1145" spans="1:12" ht="21">
      <c r="A1145" s="2" t="s">
        <v>1143</v>
      </c>
      <c r="B1145" s="240" t="s">
        <v>136</v>
      </c>
      <c r="C1145" s="241" t="s">
        <v>24</v>
      </c>
      <c r="D1145" s="242" t="s">
        <v>1226</v>
      </c>
      <c r="E1145" s="243" t="s">
        <v>17</v>
      </c>
      <c r="F1145" s="243" t="s">
        <v>17</v>
      </c>
      <c r="G1145" s="240" t="s">
        <v>182</v>
      </c>
      <c r="H1145" s="240" t="s">
        <v>1227</v>
      </c>
      <c r="I1145" s="244" t="s">
        <v>101</v>
      </c>
      <c r="J1145" s="244" t="s">
        <v>113</v>
      </c>
      <c r="K1145" s="240" t="s">
        <v>406</v>
      </c>
      <c r="L1145" s="2"/>
    </row>
    <row r="1146" spans="1:12" ht="21">
      <c r="A1146" s="2" t="s">
        <v>1143</v>
      </c>
      <c r="B1146" s="240" t="s">
        <v>136</v>
      </c>
      <c r="C1146" s="241" t="s">
        <v>28</v>
      </c>
      <c r="D1146" s="242" t="s">
        <v>1222</v>
      </c>
      <c r="E1146" s="243" t="s">
        <v>33</v>
      </c>
      <c r="F1146" s="243" t="s">
        <v>21</v>
      </c>
      <c r="G1146" s="240" t="s">
        <v>1224</v>
      </c>
      <c r="H1146" s="240" t="s">
        <v>1223</v>
      </c>
      <c r="I1146" s="244" t="s">
        <v>101</v>
      </c>
      <c r="J1146" s="244" t="s">
        <v>113</v>
      </c>
      <c r="K1146" s="240" t="s">
        <v>1228</v>
      </c>
      <c r="L1146" s="2"/>
    </row>
    <row r="1147" spans="1:12" ht="21">
      <c r="A1147" s="2" t="s">
        <v>1143</v>
      </c>
      <c r="B1147" s="240" t="s">
        <v>136</v>
      </c>
      <c r="C1147" s="241" t="s">
        <v>90</v>
      </c>
      <c r="D1147" s="242" t="s">
        <v>1229</v>
      </c>
      <c r="E1147" s="243" t="s">
        <v>99</v>
      </c>
      <c r="F1147" s="243" t="s">
        <v>16</v>
      </c>
      <c r="G1147" s="240" t="s">
        <v>182</v>
      </c>
      <c r="H1147" s="240" t="s">
        <v>1230</v>
      </c>
      <c r="I1147" s="244" t="s">
        <v>101</v>
      </c>
      <c r="J1147" s="244" t="s">
        <v>117</v>
      </c>
      <c r="K1147" s="240" t="s">
        <v>406</v>
      </c>
      <c r="L1147" s="2"/>
    </row>
    <row r="1148" spans="1:12" ht="21">
      <c r="A1148" s="2" t="s">
        <v>1143</v>
      </c>
      <c r="B1148" s="240" t="s">
        <v>136</v>
      </c>
      <c r="C1148" s="241" t="s">
        <v>47</v>
      </c>
      <c r="D1148" s="242" t="s">
        <v>1231</v>
      </c>
      <c r="E1148" s="243" t="s">
        <v>199</v>
      </c>
      <c r="F1148" s="243" t="s">
        <v>17</v>
      </c>
      <c r="G1148" s="240" t="s">
        <v>403</v>
      </c>
      <c r="H1148" s="240" t="s">
        <v>1232</v>
      </c>
      <c r="I1148" s="244" t="s">
        <v>101</v>
      </c>
      <c r="J1148" s="244" t="s">
        <v>117</v>
      </c>
      <c r="K1148" s="240" t="s">
        <v>416</v>
      </c>
      <c r="L1148" s="2"/>
    </row>
    <row r="1149" spans="1:12" ht="21">
      <c r="A1149" s="2" t="s">
        <v>1143</v>
      </c>
      <c r="B1149" s="240" t="s">
        <v>136</v>
      </c>
      <c r="C1149" s="241"/>
      <c r="D1149" s="242" t="s">
        <v>1231</v>
      </c>
      <c r="E1149" s="243"/>
      <c r="F1149" s="243"/>
      <c r="G1149" s="240"/>
      <c r="H1149" s="240"/>
      <c r="I1149" s="244" t="s">
        <v>101</v>
      </c>
      <c r="J1149" s="244" t="s">
        <v>117</v>
      </c>
      <c r="K1149" s="240"/>
      <c r="L1149" s="2" t="s">
        <v>42</v>
      </c>
    </row>
    <row r="1150" spans="1:12" ht="21">
      <c r="A1150" s="2" t="s">
        <v>1143</v>
      </c>
      <c r="B1150" s="240" t="s">
        <v>136</v>
      </c>
      <c r="C1150" s="241" t="s">
        <v>35</v>
      </c>
      <c r="D1150" s="242" t="s">
        <v>1233</v>
      </c>
      <c r="E1150" s="243" t="s">
        <v>439</v>
      </c>
      <c r="F1150" s="243" t="s">
        <v>17</v>
      </c>
      <c r="G1150" s="240" t="s">
        <v>1234</v>
      </c>
      <c r="H1150" s="240" t="s">
        <v>1235</v>
      </c>
      <c r="I1150" s="244" t="s">
        <v>101</v>
      </c>
      <c r="J1150" s="244" t="s">
        <v>121</v>
      </c>
      <c r="K1150" s="240" t="s">
        <v>1236</v>
      </c>
      <c r="L1150" s="2"/>
    </row>
    <row r="1151" spans="1:12" ht="21">
      <c r="A1151" s="2" t="s">
        <v>1143</v>
      </c>
      <c r="B1151" s="240" t="s">
        <v>136</v>
      </c>
      <c r="C1151" s="241"/>
      <c r="D1151" s="242" t="s">
        <v>1233</v>
      </c>
      <c r="E1151" s="243"/>
      <c r="F1151" s="243"/>
      <c r="G1151" s="240"/>
      <c r="H1151" s="240"/>
      <c r="I1151" s="244" t="s">
        <v>101</v>
      </c>
      <c r="J1151" s="244" t="s">
        <v>121</v>
      </c>
      <c r="K1151" s="240"/>
      <c r="L1151" s="2" t="s">
        <v>42</v>
      </c>
    </row>
    <row r="1152" spans="1:12" ht="21">
      <c r="A1152" s="2" t="s">
        <v>1143</v>
      </c>
      <c r="B1152" s="240" t="s">
        <v>136</v>
      </c>
      <c r="C1152" s="241" t="s">
        <v>35</v>
      </c>
      <c r="D1152" s="242" t="s">
        <v>1233</v>
      </c>
      <c r="E1152" s="243" t="s">
        <v>439</v>
      </c>
      <c r="F1152" s="243" t="s">
        <v>17</v>
      </c>
      <c r="G1152" s="240" t="s">
        <v>1234</v>
      </c>
      <c r="H1152" s="240" t="s">
        <v>1235</v>
      </c>
      <c r="I1152" s="244" t="s">
        <v>101</v>
      </c>
      <c r="J1152" s="244" t="s">
        <v>124</v>
      </c>
      <c r="K1152" s="240" t="s">
        <v>1237</v>
      </c>
      <c r="L1152" s="2"/>
    </row>
    <row r="1153" spans="1:12" ht="21">
      <c r="A1153" s="2" t="s">
        <v>1143</v>
      </c>
      <c r="B1153" s="240" t="s">
        <v>136</v>
      </c>
      <c r="C1153" s="241"/>
      <c r="D1153" s="242" t="s">
        <v>1233</v>
      </c>
      <c r="E1153" s="243"/>
      <c r="F1153" s="243"/>
      <c r="G1153" s="240"/>
      <c r="H1153" s="240"/>
      <c r="I1153" s="244" t="s">
        <v>101</v>
      </c>
      <c r="J1153" s="244" t="s">
        <v>124</v>
      </c>
      <c r="K1153" s="240"/>
      <c r="L1153" s="2" t="s">
        <v>42</v>
      </c>
    </row>
    <row r="1154" spans="1:12" ht="21">
      <c r="A1154" s="2" t="s">
        <v>1143</v>
      </c>
      <c r="B1154" s="240" t="s">
        <v>136</v>
      </c>
      <c r="C1154" s="241" t="s">
        <v>35</v>
      </c>
      <c r="D1154" s="242" t="s">
        <v>1233</v>
      </c>
      <c r="E1154" s="243" t="s">
        <v>501</v>
      </c>
      <c r="F1154" s="243" t="s">
        <v>17</v>
      </c>
      <c r="G1154" s="240" t="s">
        <v>62</v>
      </c>
      <c r="H1154" s="240" t="s">
        <v>1235</v>
      </c>
      <c r="I1154" s="244" t="s">
        <v>101</v>
      </c>
      <c r="J1154" s="244" t="s">
        <v>132</v>
      </c>
      <c r="K1154" s="240" t="s">
        <v>1238</v>
      </c>
      <c r="L1154" s="2"/>
    </row>
    <row r="1155" spans="1:12" ht="21">
      <c r="A1155" s="2" t="s">
        <v>1143</v>
      </c>
      <c r="B1155" s="240" t="s">
        <v>136</v>
      </c>
      <c r="C1155" s="241"/>
      <c r="D1155" s="242" t="s">
        <v>1233</v>
      </c>
      <c r="E1155" s="243"/>
      <c r="F1155" s="243"/>
      <c r="G1155" s="240"/>
      <c r="H1155" s="240"/>
      <c r="I1155" s="244" t="s">
        <v>101</v>
      </c>
      <c r="J1155" s="244" t="s">
        <v>132</v>
      </c>
      <c r="K1155" s="240"/>
      <c r="L1155" s="2" t="s">
        <v>42</v>
      </c>
    </row>
    <row r="1156" spans="1:12" ht="21">
      <c r="A1156" s="2" t="s">
        <v>1143</v>
      </c>
      <c r="B1156" s="240" t="s">
        <v>136</v>
      </c>
      <c r="C1156" s="241" t="s">
        <v>35</v>
      </c>
      <c r="D1156" s="242" t="s">
        <v>1233</v>
      </c>
      <c r="E1156" s="243" t="s">
        <v>501</v>
      </c>
      <c r="F1156" s="243" t="s">
        <v>17</v>
      </c>
      <c r="G1156" s="240" t="s">
        <v>62</v>
      </c>
      <c r="H1156" s="240" t="s">
        <v>1235</v>
      </c>
      <c r="I1156" s="244" t="s">
        <v>101</v>
      </c>
      <c r="J1156" s="244" t="s">
        <v>134</v>
      </c>
      <c r="K1156" s="240" t="s">
        <v>1239</v>
      </c>
      <c r="L1156" s="2"/>
    </row>
    <row r="1157" spans="1:12" ht="21">
      <c r="A1157" s="2" t="s">
        <v>1143</v>
      </c>
      <c r="B1157" s="240" t="s">
        <v>136</v>
      </c>
      <c r="C1157" s="241" t="s">
        <v>94</v>
      </c>
      <c r="D1157" s="242" t="s">
        <v>1240</v>
      </c>
      <c r="E1157" s="243" t="s">
        <v>16</v>
      </c>
      <c r="F1157" s="243" t="s">
        <v>17</v>
      </c>
      <c r="G1157" s="240" t="s">
        <v>63</v>
      </c>
      <c r="H1157" s="240" t="s">
        <v>1241</v>
      </c>
      <c r="I1157" s="244" t="s">
        <v>101</v>
      </c>
      <c r="J1157" s="244" t="s">
        <v>134</v>
      </c>
      <c r="K1157" s="240" t="s">
        <v>67</v>
      </c>
      <c r="L1157" s="2"/>
    </row>
    <row r="1158" spans="1:12" ht="21">
      <c r="A1158" s="2" t="s">
        <v>1143</v>
      </c>
      <c r="B1158" s="240" t="s">
        <v>136</v>
      </c>
      <c r="C1158" s="241"/>
      <c r="D1158" s="242" t="s">
        <v>1240</v>
      </c>
      <c r="E1158" s="243"/>
      <c r="F1158" s="243"/>
      <c r="G1158" s="240"/>
      <c r="H1158" s="240"/>
      <c r="I1158" s="244" t="s">
        <v>101</v>
      </c>
      <c r="J1158" s="244" t="s">
        <v>134</v>
      </c>
      <c r="K1158" s="240"/>
      <c r="L1158" s="2" t="s">
        <v>42</v>
      </c>
    </row>
    <row r="1159" spans="1:12" ht="21">
      <c r="A1159" s="2" t="s">
        <v>1143</v>
      </c>
      <c r="B1159" s="240" t="s">
        <v>136</v>
      </c>
      <c r="C1159" s="241" t="s">
        <v>94</v>
      </c>
      <c r="D1159" s="242" t="s">
        <v>1240</v>
      </c>
      <c r="E1159" s="243" t="s">
        <v>21</v>
      </c>
      <c r="F1159" s="243" t="s">
        <v>17</v>
      </c>
      <c r="G1159" s="240" t="s">
        <v>279</v>
      </c>
      <c r="H1159" s="240" t="s">
        <v>1241</v>
      </c>
      <c r="I1159" s="244" t="s">
        <v>101</v>
      </c>
      <c r="J1159" s="244" t="s">
        <v>176</v>
      </c>
      <c r="K1159" s="240" t="s">
        <v>421</v>
      </c>
      <c r="L1159" s="2"/>
    </row>
    <row r="1160" spans="1:12" ht="21">
      <c r="A1160" s="2" t="s">
        <v>1143</v>
      </c>
      <c r="B1160" s="240" t="s">
        <v>136</v>
      </c>
      <c r="C1160" s="241" t="s">
        <v>154</v>
      </c>
      <c r="D1160" s="242" t="s">
        <v>1242</v>
      </c>
      <c r="E1160" s="243" t="s">
        <v>527</v>
      </c>
      <c r="F1160" s="243" t="s">
        <v>17</v>
      </c>
      <c r="G1160" s="240" t="s">
        <v>418</v>
      </c>
      <c r="H1160" s="240" t="s">
        <v>1243</v>
      </c>
      <c r="I1160" s="244" t="s">
        <v>101</v>
      </c>
      <c r="J1160" s="244" t="s">
        <v>176</v>
      </c>
      <c r="K1160" s="240" t="s">
        <v>419</v>
      </c>
      <c r="L1160" s="2"/>
    </row>
    <row r="1161" spans="1:12" ht="21.6" thickBot="1">
      <c r="A1161" s="8" t="s">
        <v>1143</v>
      </c>
      <c r="B1161" s="245" t="s">
        <v>136</v>
      </c>
      <c r="C1161" s="11"/>
      <c r="D1161" s="245" t="s">
        <v>1242</v>
      </c>
      <c r="E1161" s="11"/>
      <c r="F1161" s="11"/>
      <c r="G1161" s="12"/>
      <c r="H1161" s="12"/>
      <c r="I1161" s="247" t="s">
        <v>101</v>
      </c>
      <c r="J1161" s="247" t="s">
        <v>176</v>
      </c>
      <c r="K1161" s="12"/>
      <c r="L1161" s="8" t="s">
        <v>42</v>
      </c>
    </row>
  </sheetData>
  <autoFilter ref="A1:L1160" xr:uid="{00000000-0001-0000-0000-000000000000}"/>
  <sortState xmlns:xlrd2="http://schemas.microsoft.com/office/spreadsheetml/2017/richdata2" ref="A1111:K1160">
    <sortCondition ref="J1110:J1160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3122-44C3-724E-89AF-775965690C25}">
  <dimension ref="A1:O299"/>
  <sheetViews>
    <sheetView zoomScaleNormal="150" zoomScaleSheetLayoutView="100" workbookViewId="0">
      <selection activeCell="K20" sqref="K20"/>
    </sheetView>
  </sheetViews>
  <sheetFormatPr defaultRowHeight="13.9"/>
  <cols>
    <col min="1" max="1" width="5.125" customWidth="1"/>
    <col min="2" max="2" width="11.625" customWidth="1"/>
    <col min="3" max="3" width="15.25" customWidth="1"/>
    <col min="4" max="4" width="34.625" customWidth="1"/>
    <col min="5" max="5" width="5.75" customWidth="1"/>
    <col min="6" max="6" width="4.875" customWidth="1"/>
    <col min="7" max="7" width="4" customWidth="1"/>
    <col min="8" max="8" width="25.25" style="55" customWidth="1"/>
    <col min="9" max="9" width="13.625" customWidth="1"/>
    <col min="11" max="11" width="14.75" customWidth="1"/>
    <col min="14" max="14" width="13.75" customWidth="1"/>
    <col min="15" max="15" width="21.875" customWidth="1"/>
  </cols>
  <sheetData>
    <row r="1" spans="1:15" s="49" customFormat="1" ht="20.45">
      <c r="A1" s="248" t="s">
        <v>1244</v>
      </c>
      <c r="B1" s="248" t="s">
        <v>0</v>
      </c>
      <c r="C1" s="248" t="s">
        <v>1</v>
      </c>
      <c r="D1" s="248" t="s">
        <v>3</v>
      </c>
      <c r="E1" s="248" t="s">
        <v>4</v>
      </c>
      <c r="F1" s="248" t="s">
        <v>5</v>
      </c>
      <c r="G1" s="248" t="s">
        <v>6</v>
      </c>
      <c r="H1" s="248" t="s">
        <v>7</v>
      </c>
      <c r="I1" s="248" t="s">
        <v>8</v>
      </c>
      <c r="J1" s="248" t="s">
        <v>9</v>
      </c>
      <c r="K1" s="248" t="s">
        <v>1245</v>
      </c>
      <c r="L1" s="248" t="s">
        <v>1246</v>
      </c>
      <c r="M1" s="248" t="s">
        <v>1247</v>
      </c>
      <c r="N1" s="248" t="s">
        <v>1248</v>
      </c>
      <c r="O1" s="249" t="s">
        <v>10</v>
      </c>
    </row>
    <row r="2" spans="1:15" ht="21">
      <c r="A2" s="250">
        <v>2</v>
      </c>
      <c r="B2" s="250" t="s">
        <v>23</v>
      </c>
      <c r="C2" s="250" t="s">
        <v>13</v>
      </c>
      <c r="D2" s="251" t="s">
        <v>1249</v>
      </c>
      <c r="E2" s="250"/>
      <c r="F2" s="250"/>
      <c r="G2" s="250"/>
      <c r="H2" s="251"/>
      <c r="I2" s="250" t="s">
        <v>1250</v>
      </c>
      <c r="J2" s="250" t="s">
        <v>1251</v>
      </c>
      <c r="K2" s="250" t="str" cm="1">
        <f t="array" ref="K2">_xlfn.XLOOKUP(1,(รายชื่อเจ้าหน้าที่!$C$4:$C$109=M2)*(รายชื่อเจ้าหน้าที่!$D$4:$D$109=N2),รายชื่อเจ้าหน้าที่!$E$4:$E$109,"")</f>
        <v>EIDTs</v>
      </c>
      <c r="L2" s="250" t="s">
        <v>1252</v>
      </c>
      <c r="M2" s="250" t="s">
        <v>1253</v>
      </c>
      <c r="N2" s="250" t="s">
        <v>1254</v>
      </c>
      <c r="O2" s="252"/>
    </row>
    <row r="3" spans="1:15" ht="21">
      <c r="A3" s="250">
        <v>6</v>
      </c>
      <c r="B3" s="250" t="s">
        <v>23</v>
      </c>
      <c r="C3" s="250" t="s">
        <v>13</v>
      </c>
      <c r="D3" s="251" t="s">
        <v>1255</v>
      </c>
      <c r="E3" s="250"/>
      <c r="F3" s="250"/>
      <c r="G3" s="250"/>
      <c r="H3" s="251"/>
      <c r="I3" s="250" t="s">
        <v>1250</v>
      </c>
      <c r="J3" s="250" t="s">
        <v>1256</v>
      </c>
      <c r="K3" s="250" t="str" cm="1">
        <f t="array" ref="K3">_xlfn.XLOOKUP(1,(รายชื่อเจ้าหน้าที่!$C$4:$C$109=M3)*(รายชื่อเจ้าหน้าที่!$D$4:$D$109=N3),รายชื่อเจ้าหน้าที่!$E$4:$E$109,"")</f>
        <v>EIDTs</v>
      </c>
      <c r="L3" s="250" t="s">
        <v>1257</v>
      </c>
      <c r="M3" s="250" t="s">
        <v>1258</v>
      </c>
      <c r="N3" s="250" t="s">
        <v>1259</v>
      </c>
      <c r="O3" s="252"/>
    </row>
    <row r="4" spans="1:15" ht="21">
      <c r="A4" s="250">
        <v>10</v>
      </c>
      <c r="B4" s="250" t="s">
        <v>23</v>
      </c>
      <c r="C4" s="250" t="s">
        <v>13</v>
      </c>
      <c r="D4" s="251" t="s">
        <v>1260</v>
      </c>
      <c r="E4" s="250"/>
      <c r="F4" s="250"/>
      <c r="G4" s="250"/>
      <c r="H4" s="251"/>
      <c r="I4" s="250" t="s">
        <v>1250</v>
      </c>
      <c r="J4" s="250" t="s">
        <v>1261</v>
      </c>
      <c r="K4" s="250" t="str" cm="1">
        <f t="array" ref="K4">_xlfn.XLOOKUP(1,(รายชื่อเจ้าหน้าที่!$C$4:$C$109=M4)*(รายชื่อเจ้าหน้าที่!$D$4:$D$109=N4),รายชื่อเจ้าหน้าที่!$E$4:$E$109,"")</f>
        <v>EIDTs</v>
      </c>
      <c r="L4" s="250" t="s">
        <v>1252</v>
      </c>
      <c r="M4" s="250" t="s">
        <v>1262</v>
      </c>
      <c r="N4" s="250" t="s">
        <v>1263</v>
      </c>
      <c r="O4" s="252"/>
    </row>
    <row r="5" spans="1:15" ht="21">
      <c r="A5" s="250">
        <v>1080</v>
      </c>
      <c r="B5" s="250" t="s">
        <v>23</v>
      </c>
      <c r="C5" s="250" t="s">
        <v>136</v>
      </c>
      <c r="D5" s="251" t="s">
        <v>1264</v>
      </c>
      <c r="E5" s="250"/>
      <c r="F5" s="250"/>
      <c r="G5" s="250"/>
      <c r="H5" s="251"/>
      <c r="I5" s="250" t="s">
        <v>1265</v>
      </c>
      <c r="J5" s="250" t="s">
        <v>1266</v>
      </c>
      <c r="K5" s="250" t="str" cm="1">
        <f t="array" ref="K5">_xlfn.XLOOKUP(1,(รายชื่อเจ้าหน้าที่!$C$4:$C$109=M5)*(รายชื่อเจ้าหน้าที่!$D$4:$D$109=N5),รายชื่อเจ้าหน้าที่!$E$4:$E$109,"")</f>
        <v>EIDTs</v>
      </c>
      <c r="L5" s="250" t="s">
        <v>1252</v>
      </c>
      <c r="M5" s="250" t="s">
        <v>1253</v>
      </c>
      <c r="N5" s="250" t="s">
        <v>1254</v>
      </c>
      <c r="O5" s="252"/>
    </row>
    <row r="6" spans="1:15" ht="21">
      <c r="A6" s="250">
        <v>1086</v>
      </c>
      <c r="B6" s="250" t="s">
        <v>179</v>
      </c>
      <c r="C6" s="250" t="s">
        <v>13</v>
      </c>
      <c r="D6" s="251" t="s">
        <v>1267</v>
      </c>
      <c r="E6" s="250"/>
      <c r="F6" s="250"/>
      <c r="G6" s="250"/>
      <c r="H6" s="251"/>
      <c r="I6" s="250" t="s">
        <v>1268</v>
      </c>
      <c r="J6" s="250" t="s">
        <v>1269</v>
      </c>
      <c r="K6" s="250" t="str" cm="1">
        <f t="array" ref="K6">_xlfn.XLOOKUP(1,(รายชื่อเจ้าหน้าที่!$C$4:$C$109=M6)*(รายชื่อเจ้าหน้าที่!$D$4:$D$109=N6),รายชื่อเจ้าหน้าที่!$E$4:$E$109,"")</f>
        <v>EIDTs</v>
      </c>
      <c r="L6" s="250" t="s">
        <v>1252</v>
      </c>
      <c r="M6" s="250" t="s">
        <v>1270</v>
      </c>
      <c r="N6" s="250" t="s">
        <v>1271</v>
      </c>
      <c r="O6" s="252"/>
    </row>
    <row r="7" spans="1:15" ht="21">
      <c r="A7" s="250">
        <v>273</v>
      </c>
      <c r="B7" s="250" t="s">
        <v>532</v>
      </c>
      <c r="C7" s="250" t="s">
        <v>13</v>
      </c>
      <c r="D7" s="251" t="s">
        <v>1272</v>
      </c>
      <c r="E7" s="250"/>
      <c r="F7" s="250"/>
      <c r="G7" s="250"/>
      <c r="H7" s="251"/>
      <c r="I7" s="250" t="s">
        <v>1250</v>
      </c>
      <c r="J7" s="250" t="s">
        <v>1273</v>
      </c>
      <c r="K7" s="250" t="str" cm="1">
        <f t="array" ref="K7">_xlfn.XLOOKUP(1,(รายชื่อเจ้าหน้าที่!$C$4:$C$109=M7)*(รายชื่อเจ้าหน้าที่!$D$4:$D$109=N7),รายชื่อเจ้าหน้าที่!$E$4:$E$109,"")</f>
        <v>EIDTs</v>
      </c>
      <c r="L7" s="250" t="s">
        <v>1257</v>
      </c>
      <c r="M7" s="250" t="s">
        <v>1258</v>
      </c>
      <c r="N7" s="250" t="s">
        <v>1259</v>
      </c>
      <c r="O7" s="252"/>
    </row>
    <row r="8" spans="1:15" ht="21">
      <c r="A8" s="250">
        <v>277</v>
      </c>
      <c r="B8" s="250" t="s">
        <v>532</v>
      </c>
      <c r="C8" s="250" t="s">
        <v>13</v>
      </c>
      <c r="D8" s="251" t="s">
        <v>1274</v>
      </c>
      <c r="E8" s="250"/>
      <c r="F8" s="250"/>
      <c r="G8" s="250"/>
      <c r="H8" s="251"/>
      <c r="I8" s="250" t="s">
        <v>1250</v>
      </c>
      <c r="J8" s="250" t="s">
        <v>1256</v>
      </c>
      <c r="K8" s="250" t="str" cm="1">
        <f t="array" ref="K8">_xlfn.XLOOKUP(1,(รายชื่อเจ้าหน้าที่!$C$4:$C$109=M8)*(รายชื่อเจ้าหน้าที่!$D$4:$D$109=N8),รายชื่อเจ้าหน้าที่!$E$4:$E$109,"")</f>
        <v>EIDTs</v>
      </c>
      <c r="L8" s="250" t="s">
        <v>1252</v>
      </c>
      <c r="M8" s="250" t="s">
        <v>1262</v>
      </c>
      <c r="N8" s="250" t="s">
        <v>1263</v>
      </c>
      <c r="O8" s="252"/>
    </row>
    <row r="9" spans="1:15" ht="21">
      <c r="A9" s="250">
        <v>483</v>
      </c>
      <c r="B9" s="250" t="s">
        <v>729</v>
      </c>
      <c r="C9" s="250" t="s">
        <v>13</v>
      </c>
      <c r="D9" s="251" t="s">
        <v>1275</v>
      </c>
      <c r="E9" s="250">
        <v>1</v>
      </c>
      <c r="F9" s="250">
        <v>1</v>
      </c>
      <c r="G9" s="250">
        <v>205</v>
      </c>
      <c r="H9" s="251" t="s">
        <v>748</v>
      </c>
      <c r="I9" s="250" t="s">
        <v>1250</v>
      </c>
      <c r="J9" s="250" t="s">
        <v>1276</v>
      </c>
      <c r="K9" s="250" t="str" cm="1">
        <f t="array" ref="K9">_xlfn.XLOOKUP(1,(รายชื่อเจ้าหน้าที่!$C$4:$C$109=M9)*(รายชื่อเจ้าหน้าที่!$D$4:$D$109=N9),รายชื่อเจ้าหน้าที่!$E$4:$E$109,"")</f>
        <v>EIDTs</v>
      </c>
      <c r="L9" s="250" t="s">
        <v>1252</v>
      </c>
      <c r="M9" s="250" t="s">
        <v>1262</v>
      </c>
      <c r="N9" s="250" t="s">
        <v>1263</v>
      </c>
      <c r="O9" s="252"/>
    </row>
    <row r="10" spans="1:15" ht="21">
      <c r="A10" s="250">
        <v>489</v>
      </c>
      <c r="B10" s="250" t="s">
        <v>729</v>
      </c>
      <c r="C10" s="250" t="s">
        <v>13</v>
      </c>
      <c r="D10" s="251" t="s">
        <v>1275</v>
      </c>
      <c r="E10" s="250">
        <v>2</v>
      </c>
      <c r="F10" s="250">
        <v>1</v>
      </c>
      <c r="G10" s="250">
        <v>122</v>
      </c>
      <c r="H10" s="251" t="s">
        <v>755</v>
      </c>
      <c r="I10" s="250" t="s">
        <v>1250</v>
      </c>
      <c r="J10" s="250" t="s">
        <v>1277</v>
      </c>
      <c r="K10" s="250" t="str" cm="1">
        <f t="array" ref="K10">_xlfn.XLOOKUP(1,(รายชื่อเจ้าหน้าที่!$C$4:$C$109=M10)*(รายชื่อเจ้าหน้าที่!$D$4:$D$109=N10),รายชื่อเจ้าหน้าที่!$E$4:$E$109,"")</f>
        <v>EIDTs</v>
      </c>
      <c r="L10" s="250" t="s">
        <v>1252</v>
      </c>
      <c r="M10" s="250" t="s">
        <v>1278</v>
      </c>
      <c r="N10" s="250" t="s">
        <v>1279</v>
      </c>
      <c r="O10" s="252"/>
    </row>
    <row r="11" spans="1:15" ht="21">
      <c r="A11" s="250">
        <v>560</v>
      </c>
      <c r="B11" s="250" t="s">
        <v>729</v>
      </c>
      <c r="C11" s="250" t="s">
        <v>136</v>
      </c>
      <c r="D11" s="251" t="s">
        <v>1280</v>
      </c>
      <c r="E11" s="250"/>
      <c r="F11" s="250"/>
      <c r="G11" s="250"/>
      <c r="H11" s="251"/>
      <c r="I11" s="250" t="s">
        <v>1250</v>
      </c>
      <c r="J11" s="250" t="s">
        <v>1256</v>
      </c>
      <c r="K11" s="250" t="str" cm="1">
        <f t="array" ref="K11">_xlfn.XLOOKUP(1,(รายชื่อเจ้าหน้าที่!$C$4:$C$109=M11)*(รายชื่อเจ้าหน้าที่!$D$4:$D$109=N11),รายชื่อเจ้าหน้าที่!$E$4:$E$109,"")</f>
        <v>EIDTs</v>
      </c>
      <c r="L11" s="250" t="s">
        <v>1281</v>
      </c>
      <c r="M11" s="250" t="s">
        <v>1282</v>
      </c>
      <c r="N11" s="250" t="s">
        <v>1283</v>
      </c>
      <c r="O11" s="252"/>
    </row>
    <row r="12" spans="1:15" ht="21">
      <c r="A12" s="250">
        <v>1127</v>
      </c>
      <c r="B12" s="250" t="s">
        <v>729</v>
      </c>
      <c r="C12" s="250" t="s">
        <v>136</v>
      </c>
      <c r="D12" s="251" t="s">
        <v>1284</v>
      </c>
      <c r="E12" s="250"/>
      <c r="F12" s="250"/>
      <c r="G12" s="250"/>
      <c r="H12" s="251"/>
      <c r="I12" s="250" t="s">
        <v>1250</v>
      </c>
      <c r="J12" s="250" t="s">
        <v>1261</v>
      </c>
      <c r="K12" s="250" t="str" cm="1">
        <f t="array" ref="K12">_xlfn.XLOOKUP(1,(รายชื่อเจ้าหน้าที่!$C$4:$C$109=M12)*(รายชื่อเจ้าหน้าที่!$D$4:$D$109=N12),รายชื่อเจ้าหน้าที่!$E$4:$E$109,"")</f>
        <v>EIDTs</v>
      </c>
      <c r="L12" s="250" t="s">
        <v>1257</v>
      </c>
      <c r="M12" s="250" t="s">
        <v>1258</v>
      </c>
      <c r="N12" s="250" t="s">
        <v>1259</v>
      </c>
      <c r="O12" s="252"/>
    </row>
    <row r="13" spans="1:15" ht="21">
      <c r="A13" s="250">
        <v>1123</v>
      </c>
      <c r="B13" s="250" t="s">
        <v>878</v>
      </c>
      <c r="C13" s="250" t="s">
        <v>13</v>
      </c>
      <c r="D13" s="251" t="s">
        <v>1285</v>
      </c>
      <c r="E13" s="250"/>
      <c r="F13" s="250"/>
      <c r="G13" s="250"/>
      <c r="H13" s="251"/>
      <c r="I13" s="250" t="s">
        <v>1268</v>
      </c>
      <c r="J13" s="250" t="s">
        <v>1269</v>
      </c>
      <c r="K13" s="250" t="str" cm="1">
        <f t="array" ref="K13">_xlfn.XLOOKUP(1,(รายชื่อเจ้าหน้าที่!$C$4:$C$109=M13)*(รายชื่อเจ้าหน้าที่!$D$4:$D$109=N13),รายชื่อเจ้าหน้าที่!$E$4:$E$109,"")</f>
        <v>EIDTs</v>
      </c>
      <c r="L13" s="250" t="s">
        <v>1252</v>
      </c>
      <c r="M13" s="250" t="s">
        <v>1278</v>
      </c>
      <c r="N13" s="250" t="s">
        <v>1279</v>
      </c>
      <c r="O13" s="252"/>
    </row>
    <row r="14" spans="1:15" ht="21">
      <c r="A14" s="250">
        <v>808</v>
      </c>
      <c r="B14" s="250" t="s">
        <v>1024</v>
      </c>
      <c r="C14" s="250" t="s">
        <v>13</v>
      </c>
      <c r="D14" s="251" t="s">
        <v>1286</v>
      </c>
      <c r="E14" s="250">
        <v>1</v>
      </c>
      <c r="F14" s="250">
        <v>1</v>
      </c>
      <c r="G14" s="250">
        <v>292</v>
      </c>
      <c r="H14" s="251" t="s">
        <v>1027</v>
      </c>
      <c r="I14" s="250" t="s">
        <v>1250</v>
      </c>
      <c r="J14" s="250" t="s">
        <v>1287</v>
      </c>
      <c r="K14" s="250" t="str" cm="1">
        <f t="array" ref="K14">_xlfn.XLOOKUP(1,(รายชื่อเจ้าหน้าที่!$C$4:$C$109=M14)*(รายชื่อเจ้าหน้าที่!$D$4:$D$109=N14),รายชื่อเจ้าหน้าที่!$E$4:$E$109,"")</f>
        <v>EIDTs</v>
      </c>
      <c r="L14" s="250" t="s">
        <v>1252</v>
      </c>
      <c r="M14" s="250" t="s">
        <v>1253</v>
      </c>
      <c r="N14" s="250" t="s">
        <v>1254</v>
      </c>
      <c r="O14" s="252"/>
    </row>
    <row r="15" spans="1:15" ht="21">
      <c r="A15" s="250">
        <v>810</v>
      </c>
      <c r="B15" s="250" t="s">
        <v>1024</v>
      </c>
      <c r="C15" s="250" t="s">
        <v>13</v>
      </c>
      <c r="D15" s="251" t="s">
        <v>1286</v>
      </c>
      <c r="E15" s="250">
        <v>1</v>
      </c>
      <c r="F15" s="250">
        <v>1</v>
      </c>
      <c r="G15" s="250">
        <v>292</v>
      </c>
      <c r="H15" s="251" t="s">
        <v>1027</v>
      </c>
      <c r="I15" s="250" t="s">
        <v>1250</v>
      </c>
      <c r="J15" s="250" t="s">
        <v>1288</v>
      </c>
      <c r="K15" s="250" t="str" cm="1">
        <f t="array" ref="K15">_xlfn.XLOOKUP(1,(รายชื่อเจ้าหน้าที่!$C$4:$C$109=M15)*(รายชื่อเจ้าหน้าที่!$D$4:$D$109=N15),รายชื่อเจ้าหน้าที่!$E$4:$E$109,"")</f>
        <v>EIDTs</v>
      </c>
      <c r="L15" s="250" t="s">
        <v>1252</v>
      </c>
      <c r="M15" s="250" t="s">
        <v>1270</v>
      </c>
      <c r="N15" s="250" t="s">
        <v>1271</v>
      </c>
      <c r="O15" s="252"/>
    </row>
    <row r="16" spans="1:15" ht="21">
      <c r="A16" s="250">
        <v>812</v>
      </c>
      <c r="B16" s="250" t="s">
        <v>1024</v>
      </c>
      <c r="C16" s="250" t="s">
        <v>13</v>
      </c>
      <c r="D16" s="251" t="s">
        <v>1286</v>
      </c>
      <c r="E16" s="250">
        <v>1</v>
      </c>
      <c r="F16" s="250">
        <v>1</v>
      </c>
      <c r="G16" s="250">
        <v>292</v>
      </c>
      <c r="H16" s="251" t="s">
        <v>1027</v>
      </c>
      <c r="I16" s="250" t="s">
        <v>1250</v>
      </c>
      <c r="J16" s="250" t="s">
        <v>1289</v>
      </c>
      <c r="K16" s="250" t="str" cm="1">
        <f t="array" ref="K16">_xlfn.XLOOKUP(1,(รายชื่อเจ้าหน้าที่!$C$4:$C$109=M16)*(รายชื่อเจ้าหน้าที่!$D$4:$D$109=N16),รายชื่อเจ้าหน้าที่!$E$4:$E$109,"")</f>
        <v>EIDTs</v>
      </c>
      <c r="L16" s="250" t="s">
        <v>1252</v>
      </c>
      <c r="M16" s="250" t="s">
        <v>1278</v>
      </c>
      <c r="N16" s="250" t="s">
        <v>1279</v>
      </c>
      <c r="O16" s="252"/>
    </row>
    <row r="17" spans="1:15" ht="21">
      <c r="A17" s="250">
        <v>990</v>
      </c>
      <c r="B17" s="250" t="s">
        <v>1143</v>
      </c>
      <c r="C17" s="250" t="s">
        <v>13</v>
      </c>
      <c r="D17" s="251" t="s">
        <v>1290</v>
      </c>
      <c r="E17" s="250">
        <v>26</v>
      </c>
      <c r="F17" s="250">
        <v>3</v>
      </c>
      <c r="G17" s="250">
        <v>34</v>
      </c>
      <c r="H17" s="251" t="s">
        <v>1162</v>
      </c>
      <c r="I17" s="250" t="s">
        <v>1250</v>
      </c>
      <c r="J17" s="250" t="s">
        <v>1291</v>
      </c>
      <c r="K17" s="250" t="str" cm="1">
        <f t="array" ref="K17">_xlfn.XLOOKUP(1,(รายชื่อเจ้าหน้าที่!$C$4:$C$109=M17)*(รายชื่อเจ้าหน้าที่!$D$4:$D$109=N17),รายชื่อเจ้าหน้าที่!$E$4:$E$109,"")</f>
        <v>EIDTs</v>
      </c>
      <c r="L17" s="250" t="s">
        <v>1281</v>
      </c>
      <c r="M17" s="250" t="s">
        <v>1282</v>
      </c>
      <c r="N17" s="250" t="s">
        <v>1283</v>
      </c>
      <c r="O17" s="252"/>
    </row>
    <row r="18" spans="1:15" ht="21">
      <c r="A18" s="250">
        <v>1032</v>
      </c>
      <c r="B18" s="250" t="s">
        <v>1143</v>
      </c>
      <c r="C18" s="250" t="s">
        <v>136</v>
      </c>
      <c r="D18" s="251" t="s">
        <v>1292</v>
      </c>
      <c r="E18" s="250"/>
      <c r="F18" s="250"/>
      <c r="G18" s="250"/>
      <c r="H18" s="251"/>
      <c r="I18" s="250" t="s">
        <v>1250</v>
      </c>
      <c r="J18" s="250" t="s">
        <v>1293</v>
      </c>
      <c r="K18" s="250" t="str" cm="1">
        <f t="array" ref="K18">_xlfn.XLOOKUP(1,(รายชื่อเจ้าหน้าที่!$C$4:$C$109=M18)*(รายชื่อเจ้าหน้าที่!$D$4:$D$109=N18),รายชื่อเจ้าหน้าที่!$E$4:$E$109,"")</f>
        <v>EIDTs</v>
      </c>
      <c r="L18" s="250" t="s">
        <v>1281</v>
      </c>
      <c r="M18" s="250" t="s">
        <v>1282</v>
      </c>
      <c r="N18" s="250" t="s">
        <v>1283</v>
      </c>
      <c r="O18" s="252"/>
    </row>
    <row r="19" spans="1:15" ht="21">
      <c r="A19" s="250">
        <v>11</v>
      </c>
      <c r="B19" s="250" t="s">
        <v>23</v>
      </c>
      <c r="C19" s="250" t="s">
        <v>13</v>
      </c>
      <c r="D19" s="251" t="s">
        <v>1260</v>
      </c>
      <c r="E19" s="250">
        <v>103</v>
      </c>
      <c r="F19" s="250">
        <v>2</v>
      </c>
      <c r="G19" s="250">
        <v>59</v>
      </c>
      <c r="H19" s="251" t="s">
        <v>58</v>
      </c>
      <c r="I19" s="250" t="s">
        <v>1250</v>
      </c>
      <c r="J19" s="250" t="s">
        <v>1294</v>
      </c>
      <c r="K19" s="250" t="str" cm="1">
        <f t="array" ref="K19">_xlfn.XLOOKUP(1,(รายชื่อเจ้าหน้าที่!$C$4:$C$109=M19)*(รายชื่อเจ้าหน้าที่!$D$4:$D$109=N19),รายชื่อเจ้าหน้าที่!$E$4:$E$109,"")</f>
        <v>HR</v>
      </c>
      <c r="L19" s="250" t="s">
        <v>1252</v>
      </c>
      <c r="M19" s="250" t="s">
        <v>1295</v>
      </c>
      <c r="N19" s="250" t="s">
        <v>1296</v>
      </c>
      <c r="O19" s="252"/>
    </row>
    <row r="20" spans="1:15" ht="21">
      <c r="A20" s="250">
        <v>12</v>
      </c>
      <c r="B20" s="250" t="s">
        <v>23</v>
      </c>
      <c r="C20" s="250" t="s">
        <v>13</v>
      </c>
      <c r="D20" s="251" t="s">
        <v>1260</v>
      </c>
      <c r="E20" s="250"/>
      <c r="F20" s="250"/>
      <c r="G20" s="250"/>
      <c r="H20" s="251"/>
      <c r="I20" s="250" t="s">
        <v>1250</v>
      </c>
      <c r="J20" s="250" t="s">
        <v>1294</v>
      </c>
      <c r="K20" s="250" t="str" cm="1">
        <f t="array" ref="K20">_xlfn.XLOOKUP(1,(รายชื่อเจ้าหน้าที่!$C$4:$C$109=M20)*(รายชื่อเจ้าหน้าที่!$D$4:$D$109=N20),รายชื่อเจ้าหน้าที่!$E$4:$E$109,"")</f>
        <v>HR</v>
      </c>
      <c r="L20" s="250" t="s">
        <v>1252</v>
      </c>
      <c r="M20" s="250" t="s">
        <v>1297</v>
      </c>
      <c r="N20" s="250" t="s">
        <v>1298</v>
      </c>
      <c r="O20" s="252"/>
    </row>
    <row r="21" spans="1:15" ht="21">
      <c r="A21" s="250">
        <v>147</v>
      </c>
      <c r="B21" s="250" t="s">
        <v>179</v>
      </c>
      <c r="C21" s="250" t="s">
        <v>13</v>
      </c>
      <c r="D21" s="251" t="s">
        <v>1299</v>
      </c>
      <c r="E21" s="250">
        <v>3</v>
      </c>
      <c r="F21" s="250">
        <v>1</v>
      </c>
      <c r="G21" s="250">
        <v>38</v>
      </c>
      <c r="H21" s="251" t="s">
        <v>1300</v>
      </c>
      <c r="I21" s="250" t="s">
        <v>1268</v>
      </c>
      <c r="J21" s="250" t="s">
        <v>1301</v>
      </c>
      <c r="K21" s="250" t="str" cm="1">
        <f t="array" ref="K21">_xlfn.XLOOKUP(1,(รายชื่อเจ้าหน้าที่!$C$4:$C$109=M21)*(รายชื่อเจ้าหน้าที่!$D$4:$D$109=N21),รายชื่อเจ้าหน้าที่!$E$4:$E$109,"")</f>
        <v>HR</v>
      </c>
      <c r="L21" s="250" t="s">
        <v>1252</v>
      </c>
      <c r="M21" s="250" t="s">
        <v>1295</v>
      </c>
      <c r="N21" s="250" t="s">
        <v>1296</v>
      </c>
      <c r="O21" s="252"/>
    </row>
    <row r="22" spans="1:15" ht="21">
      <c r="A22" s="250">
        <v>159</v>
      </c>
      <c r="B22" s="250" t="s">
        <v>179</v>
      </c>
      <c r="C22" s="250" t="s">
        <v>13</v>
      </c>
      <c r="D22" s="251" t="s">
        <v>1302</v>
      </c>
      <c r="E22" s="250"/>
      <c r="F22" s="250"/>
      <c r="G22" s="250"/>
      <c r="H22" s="251"/>
      <c r="I22" s="250" t="s">
        <v>1268</v>
      </c>
      <c r="J22" s="250" t="s">
        <v>1303</v>
      </c>
      <c r="K22" s="250" t="str" cm="1">
        <f t="array" ref="K22">_xlfn.XLOOKUP(1,(รายชื่อเจ้าหน้าที่!$C$4:$C$109=M22)*(รายชื่อเจ้าหน้าที่!$D$4:$D$109=N22),รายชื่อเจ้าหน้าที่!$E$4:$E$109,"")</f>
        <v>HR</v>
      </c>
      <c r="L22" s="250" t="s">
        <v>1252</v>
      </c>
      <c r="M22" s="250" t="s">
        <v>1297</v>
      </c>
      <c r="N22" s="250" t="s">
        <v>1298</v>
      </c>
      <c r="O22" s="252"/>
    </row>
    <row r="23" spans="1:15" ht="21">
      <c r="A23" s="250">
        <v>661</v>
      </c>
      <c r="B23" s="250" t="s">
        <v>878</v>
      </c>
      <c r="C23" s="250" t="s">
        <v>13</v>
      </c>
      <c r="D23" s="251" t="s">
        <v>1304</v>
      </c>
      <c r="E23" s="250"/>
      <c r="F23" s="250"/>
      <c r="G23" s="250"/>
      <c r="H23" s="251"/>
      <c r="I23" s="250" t="s">
        <v>1250</v>
      </c>
      <c r="J23" s="250" t="s">
        <v>1251</v>
      </c>
      <c r="K23" s="250" t="str" cm="1">
        <f t="array" ref="K23">_xlfn.XLOOKUP(1,(รายชื่อเจ้าหน้าที่!$C$4:$C$109=M23)*(รายชื่อเจ้าหน้าที่!$D$4:$D$109=N23),รายชื่อเจ้าหน้าที่!$E$4:$E$109,"")</f>
        <v>HR</v>
      </c>
      <c r="L23" s="250" t="s">
        <v>1305</v>
      </c>
      <c r="M23" s="250" t="s">
        <v>1306</v>
      </c>
      <c r="N23" s="250" t="s">
        <v>1307</v>
      </c>
      <c r="O23" s="252"/>
    </row>
    <row r="24" spans="1:15" ht="21">
      <c r="A24" s="250">
        <v>814</v>
      </c>
      <c r="B24" s="250" t="s">
        <v>1024</v>
      </c>
      <c r="C24" s="250" t="s">
        <v>13</v>
      </c>
      <c r="D24" s="251" t="s">
        <v>1286</v>
      </c>
      <c r="E24" s="250">
        <v>1</v>
      </c>
      <c r="F24" s="250">
        <v>1</v>
      </c>
      <c r="G24" s="250">
        <v>292</v>
      </c>
      <c r="H24" s="251" t="s">
        <v>1027</v>
      </c>
      <c r="I24" s="250" t="s">
        <v>1250</v>
      </c>
      <c r="J24" s="250" t="s">
        <v>1308</v>
      </c>
      <c r="K24" s="250" t="str" cm="1">
        <f t="array" ref="K24">_xlfn.XLOOKUP(1,(รายชื่อเจ้าหน้าที่!$C$4:$C$109=M24)*(รายชื่อเจ้าหน้าที่!$D$4:$D$109=N24),รายชื่อเจ้าหน้าที่!$E$4:$E$109,"")</f>
        <v>HR</v>
      </c>
      <c r="L24" s="250" t="s">
        <v>1252</v>
      </c>
      <c r="M24" s="250" t="s">
        <v>1295</v>
      </c>
      <c r="N24" s="250" t="s">
        <v>1296</v>
      </c>
      <c r="O24" s="252"/>
    </row>
    <row r="25" spans="1:15" ht="21">
      <c r="A25" s="250">
        <v>818</v>
      </c>
      <c r="B25" s="250" t="s">
        <v>1024</v>
      </c>
      <c r="C25" s="250" t="s">
        <v>13</v>
      </c>
      <c r="D25" s="251" t="s">
        <v>1286</v>
      </c>
      <c r="E25" s="250">
        <v>1</v>
      </c>
      <c r="F25" s="250">
        <v>1</v>
      </c>
      <c r="G25" s="250">
        <v>292</v>
      </c>
      <c r="H25" s="251" t="s">
        <v>1027</v>
      </c>
      <c r="I25" s="250" t="s">
        <v>1250</v>
      </c>
      <c r="J25" s="250" t="s">
        <v>1309</v>
      </c>
      <c r="K25" s="250" t="str" cm="1">
        <f t="array" ref="K25">_xlfn.XLOOKUP(1,(รายชื่อเจ้าหน้าที่!$C$4:$C$109=M25)*(รายชื่อเจ้าหน้าที่!$D$4:$D$109=N25),รายชื่อเจ้าหน้าที่!$E$4:$E$109,"")</f>
        <v>HR</v>
      </c>
      <c r="L25" s="250" t="s">
        <v>1252</v>
      </c>
      <c r="M25" s="250" t="s">
        <v>1297</v>
      </c>
      <c r="N25" s="250" t="s">
        <v>1298</v>
      </c>
      <c r="O25" s="252"/>
    </row>
    <row r="26" spans="1:15" ht="21">
      <c r="A26" s="250">
        <v>820</v>
      </c>
      <c r="B26" s="250" t="s">
        <v>1024</v>
      </c>
      <c r="C26" s="250" t="s">
        <v>13</v>
      </c>
      <c r="D26" s="251" t="s">
        <v>1286</v>
      </c>
      <c r="E26" s="250">
        <v>1</v>
      </c>
      <c r="F26" s="250">
        <v>1</v>
      </c>
      <c r="G26" s="250">
        <v>292</v>
      </c>
      <c r="H26" s="251" t="s">
        <v>1027</v>
      </c>
      <c r="I26" s="250" t="s">
        <v>1250</v>
      </c>
      <c r="J26" s="250" t="s">
        <v>1276</v>
      </c>
      <c r="K26" s="250" t="str" cm="1">
        <f t="array" ref="K26">_xlfn.XLOOKUP(1,(รายชื่อเจ้าหน้าที่!$C$4:$C$109=M26)*(รายชื่อเจ้าหน้าที่!$D$4:$D$109=N26),รายชื่อเจ้าหน้าที่!$E$4:$E$109,"")</f>
        <v>HR</v>
      </c>
      <c r="L26" s="250" t="s">
        <v>1305</v>
      </c>
      <c r="M26" s="250" t="s">
        <v>1306</v>
      </c>
      <c r="N26" s="250" t="s">
        <v>1307</v>
      </c>
      <c r="O26" s="252"/>
    </row>
    <row r="27" spans="1:15" ht="21">
      <c r="A27" s="250">
        <v>164</v>
      </c>
      <c r="B27" s="250" t="s">
        <v>179</v>
      </c>
      <c r="C27" s="250" t="s">
        <v>13</v>
      </c>
      <c r="D27" s="251" t="s">
        <v>1310</v>
      </c>
      <c r="E27" s="250"/>
      <c r="F27" s="250"/>
      <c r="G27" s="250"/>
      <c r="H27" s="251"/>
      <c r="I27" s="250" t="s">
        <v>1268</v>
      </c>
      <c r="J27" s="250" t="s">
        <v>1311</v>
      </c>
      <c r="K27" s="250" t="str" cm="1">
        <f t="array" ref="K27">_xlfn.XLOOKUP(1,(รายชื่อเจ้าหน้าที่!$C$4:$C$109=M27)*(รายชื่อเจ้าหน้าที่!$D$4:$D$109=N27),รายชื่อเจ้าหน้าที่!$E$4:$E$109,"")</f>
        <v>Kees</v>
      </c>
      <c r="L27" s="250" t="s">
        <v>1281</v>
      </c>
      <c r="M27" s="250" t="s">
        <v>1312</v>
      </c>
      <c r="N27" s="250" t="s">
        <v>1313</v>
      </c>
      <c r="O27" s="252"/>
    </row>
    <row r="28" spans="1:15" ht="21">
      <c r="A28" s="250">
        <v>1081</v>
      </c>
      <c r="B28" s="250" t="s">
        <v>179</v>
      </c>
      <c r="C28" s="250" t="s">
        <v>136</v>
      </c>
      <c r="D28" s="251" t="s">
        <v>1314</v>
      </c>
      <c r="E28" s="250"/>
      <c r="F28" s="250"/>
      <c r="G28" s="250"/>
      <c r="H28" s="251"/>
      <c r="I28" s="250" t="s">
        <v>1268</v>
      </c>
      <c r="J28" s="250" t="s">
        <v>1315</v>
      </c>
      <c r="K28" s="250" t="str" cm="1">
        <f t="array" ref="K28">_xlfn.XLOOKUP(1,(รายชื่อเจ้าหน้าที่!$C$4:$C$109=M28)*(รายชื่อเจ้าหน้าที่!$D$4:$D$109=N28),รายชื่อเจ้าหน้าที่!$E$4:$E$109,"")</f>
        <v>Kees</v>
      </c>
      <c r="L28" s="250" t="s">
        <v>1281</v>
      </c>
      <c r="M28" s="250" t="s">
        <v>1312</v>
      </c>
      <c r="N28" s="250" t="s">
        <v>1313</v>
      </c>
      <c r="O28" s="252"/>
    </row>
    <row r="29" spans="1:15" ht="21">
      <c r="A29" s="250">
        <v>1097</v>
      </c>
      <c r="B29" s="250" t="s">
        <v>532</v>
      </c>
      <c r="C29" s="250" t="s">
        <v>13</v>
      </c>
      <c r="D29" s="251" t="s">
        <v>1316</v>
      </c>
      <c r="E29" s="250"/>
      <c r="F29" s="250"/>
      <c r="G29" s="250"/>
      <c r="H29" s="251"/>
      <c r="I29" s="250" t="s">
        <v>1268</v>
      </c>
      <c r="J29" s="250" t="s">
        <v>1317</v>
      </c>
      <c r="K29" s="250" t="str" cm="1">
        <f t="array" ref="K29">_xlfn.XLOOKUP(1,(รายชื่อเจ้าหน้าที่!$C$4:$C$109=M29)*(รายชื่อเจ้าหน้าที่!$D$4:$D$109=N29),รายชื่อเจ้าหน้าที่!$E$4:$E$109,"")</f>
        <v>Kees</v>
      </c>
      <c r="L29" s="250" t="s">
        <v>1252</v>
      </c>
      <c r="M29" s="250" t="s">
        <v>1318</v>
      </c>
      <c r="N29" s="250" t="s">
        <v>1319</v>
      </c>
      <c r="O29" s="252"/>
    </row>
    <row r="30" spans="1:15" ht="21">
      <c r="A30" s="250">
        <v>429</v>
      </c>
      <c r="B30" s="250" t="s">
        <v>532</v>
      </c>
      <c r="C30" s="250" t="s">
        <v>136</v>
      </c>
      <c r="D30" s="251" t="s">
        <v>1320</v>
      </c>
      <c r="E30" s="250"/>
      <c r="F30" s="250"/>
      <c r="G30" s="250"/>
      <c r="H30" s="251"/>
      <c r="I30" s="250" t="s">
        <v>1268</v>
      </c>
      <c r="J30" s="250" t="s">
        <v>1317</v>
      </c>
      <c r="K30" s="250" t="str" cm="1">
        <f t="array" ref="K30">_xlfn.XLOOKUP(1,(รายชื่อเจ้าหน้าที่!$C$4:$C$109=M30)*(รายชื่อเจ้าหน้าที่!$D$4:$D$109=N30),รายชื่อเจ้าหน้าที่!$E$4:$E$109,"")</f>
        <v>Kees</v>
      </c>
      <c r="L30" s="250" t="s">
        <v>1252</v>
      </c>
      <c r="M30" s="250" t="s">
        <v>1318</v>
      </c>
      <c r="N30" s="250" t="s">
        <v>1319</v>
      </c>
      <c r="O30" s="252"/>
    </row>
    <row r="31" spans="1:15" ht="21">
      <c r="A31" s="250">
        <v>1105</v>
      </c>
      <c r="B31" s="250" t="s">
        <v>729</v>
      </c>
      <c r="C31" s="250" t="s">
        <v>13</v>
      </c>
      <c r="D31" s="251" t="s">
        <v>1321</v>
      </c>
      <c r="E31" s="250"/>
      <c r="F31" s="250"/>
      <c r="G31" s="250"/>
      <c r="H31" s="251"/>
      <c r="I31" s="250" t="s">
        <v>1268</v>
      </c>
      <c r="J31" s="250" t="s">
        <v>1317</v>
      </c>
      <c r="K31" s="250" t="str" cm="1">
        <f t="array" ref="K31">_xlfn.XLOOKUP(1,(รายชื่อเจ้าหน้าที่!$C$4:$C$109=M31)*(รายชื่อเจ้าหน้าที่!$D$4:$D$109=N31),รายชื่อเจ้าหน้าที่!$E$4:$E$109,"")</f>
        <v>Kees</v>
      </c>
      <c r="L31" s="250" t="s">
        <v>1252</v>
      </c>
      <c r="M31" s="250" t="s">
        <v>1322</v>
      </c>
      <c r="N31" s="250" t="s">
        <v>1323</v>
      </c>
      <c r="O31" s="252"/>
    </row>
    <row r="32" spans="1:15" ht="21">
      <c r="A32" s="250">
        <v>607</v>
      </c>
      <c r="B32" s="250" t="s">
        <v>729</v>
      </c>
      <c r="C32" s="250" t="s">
        <v>136</v>
      </c>
      <c r="D32" s="251" t="s">
        <v>1324</v>
      </c>
      <c r="E32" s="250"/>
      <c r="F32" s="250"/>
      <c r="G32" s="250"/>
      <c r="H32" s="251"/>
      <c r="I32" s="250" t="s">
        <v>1268</v>
      </c>
      <c r="J32" s="250" t="s">
        <v>1317</v>
      </c>
      <c r="K32" s="250" t="str" cm="1">
        <f t="array" ref="K32">_xlfn.XLOOKUP(1,(รายชื่อเจ้าหน้าที่!$C$4:$C$109=M32)*(รายชื่อเจ้าหน้าที่!$D$4:$D$109=N32),รายชื่อเจ้าหน้าที่!$E$4:$E$109,"")</f>
        <v>Kees</v>
      </c>
      <c r="L32" s="250" t="s">
        <v>1252</v>
      </c>
      <c r="M32" s="250" t="s">
        <v>1322</v>
      </c>
      <c r="N32" s="250" t="s">
        <v>1323</v>
      </c>
      <c r="O32" s="252"/>
    </row>
    <row r="33" spans="1:15" ht="21">
      <c r="A33" s="250">
        <v>1124</v>
      </c>
      <c r="B33" s="250" t="s">
        <v>878</v>
      </c>
      <c r="C33" s="250" t="s">
        <v>13</v>
      </c>
      <c r="D33" s="251" t="s">
        <v>1325</v>
      </c>
      <c r="E33" s="250"/>
      <c r="F33" s="250"/>
      <c r="G33" s="250"/>
      <c r="H33" s="251"/>
      <c r="I33" s="250" t="s">
        <v>1268</v>
      </c>
      <c r="J33" s="250" t="s">
        <v>1317</v>
      </c>
      <c r="K33" s="250" t="str" cm="1">
        <f t="array" ref="K33">_xlfn.XLOOKUP(1,(รายชื่อเจ้าหน้าที่!$C$4:$C$109=M33)*(รายชื่อเจ้าหน้าที่!$D$4:$D$109=N33),รายชื่อเจ้าหน้าที่!$E$4:$E$109,"")</f>
        <v>Kees</v>
      </c>
      <c r="L33" s="250" t="s">
        <v>1252</v>
      </c>
      <c r="M33" s="250" t="s">
        <v>1326</v>
      </c>
      <c r="N33" s="250" t="s">
        <v>1327</v>
      </c>
      <c r="O33" s="252"/>
    </row>
    <row r="34" spans="1:15" ht="21">
      <c r="A34" s="250">
        <v>822</v>
      </c>
      <c r="B34" s="250" t="s">
        <v>1024</v>
      </c>
      <c r="C34" s="250" t="s">
        <v>13</v>
      </c>
      <c r="D34" s="251" t="s">
        <v>1286</v>
      </c>
      <c r="E34" s="250">
        <v>1</v>
      </c>
      <c r="F34" s="250">
        <v>1</v>
      </c>
      <c r="G34" s="250">
        <v>292</v>
      </c>
      <c r="H34" s="251" t="s">
        <v>1027</v>
      </c>
      <c r="I34" s="250" t="s">
        <v>1250</v>
      </c>
      <c r="J34" s="250" t="s">
        <v>1328</v>
      </c>
      <c r="K34" s="250" t="str" cm="1">
        <f t="array" ref="K34">_xlfn.XLOOKUP(1,(รายชื่อเจ้าหน้าที่!$C$4:$C$109=M34)*(รายชื่อเจ้าหน้าที่!$D$4:$D$109=N34),รายชื่อเจ้าหน้าที่!$E$4:$E$109,"")</f>
        <v>Kees</v>
      </c>
      <c r="L34" s="250" t="s">
        <v>1281</v>
      </c>
      <c r="M34" s="250" t="s">
        <v>1312</v>
      </c>
      <c r="N34" s="250" t="s">
        <v>1313</v>
      </c>
      <c r="O34" s="252"/>
    </row>
    <row r="35" spans="1:15" ht="21">
      <c r="A35" s="250">
        <v>878</v>
      </c>
      <c r="B35" s="250" t="s">
        <v>1024</v>
      </c>
      <c r="C35" s="250" t="s">
        <v>13</v>
      </c>
      <c r="D35" s="251" t="s">
        <v>1329</v>
      </c>
      <c r="E35" s="250"/>
      <c r="F35" s="250"/>
      <c r="G35" s="250"/>
      <c r="H35" s="251"/>
      <c r="I35" s="250" t="s">
        <v>1268</v>
      </c>
      <c r="J35" s="250" t="s">
        <v>1330</v>
      </c>
      <c r="K35" s="250" t="str" cm="1">
        <f t="array" ref="K35">_xlfn.XLOOKUP(1,(รายชื่อเจ้าหน้าที่!$C$4:$C$109=M35)*(รายชื่อเจ้าหน้าที่!$D$4:$D$109=N35),รายชื่อเจ้าหน้าที่!$E$4:$E$109,"")</f>
        <v>Kees</v>
      </c>
      <c r="L35" s="250" t="s">
        <v>1252</v>
      </c>
      <c r="M35" s="250" t="s">
        <v>1326</v>
      </c>
      <c r="N35" s="250" t="s">
        <v>1327</v>
      </c>
      <c r="O35" s="252"/>
    </row>
    <row r="36" spans="1:15" ht="21">
      <c r="A36" s="250">
        <v>885</v>
      </c>
      <c r="B36" s="250" t="s">
        <v>1024</v>
      </c>
      <c r="C36" s="250" t="s">
        <v>13</v>
      </c>
      <c r="D36" s="251" t="s">
        <v>1331</v>
      </c>
      <c r="E36" s="250">
        <v>2</v>
      </c>
      <c r="F36" s="250">
        <v>1</v>
      </c>
      <c r="G36" s="250">
        <v>34</v>
      </c>
      <c r="H36" s="251" t="s">
        <v>1332</v>
      </c>
      <c r="I36" s="250" t="s">
        <v>1268</v>
      </c>
      <c r="J36" s="250" t="s">
        <v>1333</v>
      </c>
      <c r="K36" s="250" t="str" cm="1">
        <f t="array" ref="K36">_xlfn.XLOOKUP(1,(รายชื่อเจ้าหน้าที่!$C$4:$C$109=M36)*(รายชื่อเจ้าหน้าที่!$D$4:$D$109=N36),รายชื่อเจ้าหน้าที่!$E$4:$E$109,"")</f>
        <v>Kees</v>
      </c>
      <c r="L36" s="250" t="s">
        <v>1252</v>
      </c>
      <c r="M36" s="250" t="s">
        <v>1322</v>
      </c>
      <c r="N36" s="250" t="s">
        <v>1323</v>
      </c>
      <c r="O36" s="252"/>
    </row>
    <row r="37" spans="1:15" ht="21">
      <c r="A37" s="250">
        <v>891</v>
      </c>
      <c r="B37" s="250" t="s">
        <v>1024</v>
      </c>
      <c r="C37" s="250" t="s">
        <v>13</v>
      </c>
      <c r="D37" s="251" t="s">
        <v>1334</v>
      </c>
      <c r="E37" s="250">
        <v>904</v>
      </c>
      <c r="F37" s="250">
        <v>1</v>
      </c>
      <c r="G37" s="250">
        <v>29</v>
      </c>
      <c r="H37" s="251" t="s">
        <v>1067</v>
      </c>
      <c r="I37" s="250" t="s">
        <v>1268</v>
      </c>
      <c r="J37" s="250" t="s">
        <v>1335</v>
      </c>
      <c r="K37" s="250" t="str" cm="1">
        <f t="array" ref="K37">_xlfn.XLOOKUP(1,(รายชื่อเจ้าหน้าที่!$C$4:$C$109=M37)*(รายชื่อเจ้าหน้าที่!$D$4:$D$109=N37),รายชื่อเจ้าหน้าที่!$E$4:$E$109,"")</f>
        <v>Kees</v>
      </c>
      <c r="L37" s="250" t="s">
        <v>1252</v>
      </c>
      <c r="M37" s="250" t="s">
        <v>1318</v>
      </c>
      <c r="N37" s="250" t="s">
        <v>1319</v>
      </c>
      <c r="O37" s="252"/>
    </row>
    <row r="38" spans="1:15" ht="21">
      <c r="A38" s="250">
        <v>17</v>
      </c>
      <c r="B38" s="250" t="s">
        <v>23</v>
      </c>
      <c r="C38" s="250" t="s">
        <v>13</v>
      </c>
      <c r="D38" s="251" t="s">
        <v>1336</v>
      </c>
      <c r="E38" s="250"/>
      <c r="F38" s="250"/>
      <c r="G38" s="250"/>
      <c r="H38" s="251"/>
      <c r="I38" s="250" t="s">
        <v>1268</v>
      </c>
      <c r="J38" s="250" t="s">
        <v>1317</v>
      </c>
      <c r="K38" s="250" t="str" cm="1">
        <f t="array" ref="K38">_xlfn.XLOOKUP(1,(รายชื่อเจ้าหน้าที่!$C$4:$C$109=M38)*(รายชื่อเจ้าหน้าที่!$D$4:$D$109=N38),รายชื่อเจ้าหน้าที่!$E$4:$E$109,"")</f>
        <v>กิจการนศ.</v>
      </c>
      <c r="L38" s="250" t="s">
        <v>1252</v>
      </c>
      <c r="M38" s="250" t="s">
        <v>1337</v>
      </c>
      <c r="N38" s="250" t="s">
        <v>1338</v>
      </c>
      <c r="O38" s="252"/>
    </row>
    <row r="39" spans="1:15" ht="21">
      <c r="A39" s="250">
        <v>30</v>
      </c>
      <c r="B39" s="250" t="s">
        <v>23</v>
      </c>
      <c r="C39" s="250" t="s">
        <v>13</v>
      </c>
      <c r="D39" s="251" t="s">
        <v>1260</v>
      </c>
      <c r="E39" s="250"/>
      <c r="F39" s="250"/>
      <c r="G39" s="250"/>
      <c r="H39" s="251"/>
      <c r="I39" s="250" t="s">
        <v>1265</v>
      </c>
      <c r="J39" s="250" t="s">
        <v>1339</v>
      </c>
      <c r="K39" s="250" t="str" cm="1">
        <f t="array" ref="K39">_xlfn.XLOOKUP(1,(รายชื่อเจ้าหน้าที่!$C$4:$C$109=M39)*(รายชื่อเจ้าหน้าที่!$D$4:$D$109=N39),รายชื่อเจ้าหน้าที่!$E$4:$E$109,"")</f>
        <v>กิจการนศ.</v>
      </c>
      <c r="L39" s="250" t="s">
        <v>1252</v>
      </c>
      <c r="M39" s="250" t="s">
        <v>1340</v>
      </c>
      <c r="N39" s="250" t="s">
        <v>1341</v>
      </c>
      <c r="O39" s="252"/>
    </row>
    <row r="40" spans="1:15" ht="21">
      <c r="A40" s="250">
        <v>31</v>
      </c>
      <c r="B40" s="250" t="s">
        <v>23</v>
      </c>
      <c r="C40" s="250" t="s">
        <v>13</v>
      </c>
      <c r="D40" s="251" t="s">
        <v>1260</v>
      </c>
      <c r="E40" s="250">
        <v>109</v>
      </c>
      <c r="F40" s="250">
        <v>2</v>
      </c>
      <c r="G40" s="250">
        <v>54</v>
      </c>
      <c r="H40" s="251" t="s">
        <v>116</v>
      </c>
      <c r="I40" s="250" t="s">
        <v>1265</v>
      </c>
      <c r="J40" s="250" t="s">
        <v>1342</v>
      </c>
      <c r="K40" s="250" t="str" cm="1">
        <f t="array" ref="K40">_xlfn.XLOOKUP(1,(รายชื่อเจ้าหน้าที่!$C$4:$C$109=M40)*(รายชื่อเจ้าหน้าที่!$D$4:$D$109=N40),รายชื่อเจ้าหน้าที่!$E$4:$E$109,"")</f>
        <v>กิจการนศ.</v>
      </c>
      <c r="L40" s="250" t="s">
        <v>1252</v>
      </c>
      <c r="M40" s="250" t="s">
        <v>1343</v>
      </c>
      <c r="N40" s="250" t="s">
        <v>1344</v>
      </c>
      <c r="O40" s="252"/>
    </row>
    <row r="41" spans="1:15" ht="21">
      <c r="A41" s="250">
        <v>180</v>
      </c>
      <c r="B41" s="250" t="s">
        <v>179</v>
      </c>
      <c r="C41" s="250" t="s">
        <v>13</v>
      </c>
      <c r="D41" s="251" t="s">
        <v>1345</v>
      </c>
      <c r="E41" s="250"/>
      <c r="F41" s="250"/>
      <c r="G41" s="250"/>
      <c r="H41" s="251"/>
      <c r="I41" s="250" t="s">
        <v>1265</v>
      </c>
      <c r="J41" s="250" t="s">
        <v>1346</v>
      </c>
      <c r="K41" s="250" t="str" cm="1">
        <f t="array" ref="K41">_xlfn.XLOOKUP(1,(รายชื่อเจ้าหน้าที่!$C$4:$C$109=M41)*(รายชื่อเจ้าหน้าที่!$D$4:$D$109=N41),รายชื่อเจ้าหน้าที่!$E$4:$E$109,"")</f>
        <v>กิจการนศ.</v>
      </c>
      <c r="L41" s="250" t="s">
        <v>1252</v>
      </c>
      <c r="M41" s="250" t="s">
        <v>1337</v>
      </c>
      <c r="N41" s="250" t="s">
        <v>1338</v>
      </c>
      <c r="O41" s="252"/>
    </row>
    <row r="42" spans="1:15" ht="21">
      <c r="A42" s="250">
        <v>181</v>
      </c>
      <c r="B42" s="250" t="s">
        <v>179</v>
      </c>
      <c r="C42" s="250" t="s">
        <v>13</v>
      </c>
      <c r="D42" s="251" t="s">
        <v>1347</v>
      </c>
      <c r="E42" s="250">
        <v>23</v>
      </c>
      <c r="F42" s="250">
        <v>1</v>
      </c>
      <c r="G42" s="250">
        <v>35</v>
      </c>
      <c r="H42" s="251" t="s">
        <v>412</v>
      </c>
      <c r="I42" s="250" t="s">
        <v>1265</v>
      </c>
      <c r="J42" s="250" t="s">
        <v>1266</v>
      </c>
      <c r="K42" s="250" t="str" cm="1">
        <f t="array" ref="K42">_xlfn.XLOOKUP(1,(รายชื่อเจ้าหน้าที่!$C$4:$C$109=M42)*(รายชื่อเจ้าหน้าที่!$D$4:$D$109=N42),รายชื่อเจ้าหน้าที่!$E$4:$E$109,"")</f>
        <v>กิจการนศ.</v>
      </c>
      <c r="L42" s="250" t="s">
        <v>1252</v>
      </c>
      <c r="M42" s="250" t="s">
        <v>1343</v>
      </c>
      <c r="N42" s="250" t="s">
        <v>1344</v>
      </c>
      <c r="O42" s="252"/>
    </row>
    <row r="43" spans="1:15" ht="21">
      <c r="A43" s="250">
        <v>1094</v>
      </c>
      <c r="B43" s="250" t="s">
        <v>179</v>
      </c>
      <c r="C43" s="250" t="s">
        <v>136</v>
      </c>
      <c r="D43" s="251" t="s">
        <v>1348</v>
      </c>
      <c r="E43" s="250"/>
      <c r="F43" s="250"/>
      <c r="G43" s="250"/>
      <c r="H43" s="251"/>
      <c r="I43" s="250" t="s">
        <v>1265</v>
      </c>
      <c r="J43" s="250" t="s">
        <v>1346</v>
      </c>
      <c r="K43" s="250" t="str" cm="1">
        <f t="array" ref="K43">_xlfn.XLOOKUP(1,(รายชื่อเจ้าหน้าที่!$C$4:$C$109=M43)*(รายชื่อเจ้าหน้าที่!$D$4:$D$109=N43),รายชื่อเจ้าหน้าที่!$E$4:$E$109,"")</f>
        <v>กิจการนศ.</v>
      </c>
      <c r="L43" s="250" t="s">
        <v>1252</v>
      </c>
      <c r="M43" s="250" t="s">
        <v>1340</v>
      </c>
      <c r="N43" s="250" t="s">
        <v>1341</v>
      </c>
      <c r="O43" s="252"/>
    </row>
    <row r="44" spans="1:15" ht="21">
      <c r="A44" s="250">
        <v>310</v>
      </c>
      <c r="B44" s="250" t="s">
        <v>532</v>
      </c>
      <c r="C44" s="250" t="s">
        <v>13</v>
      </c>
      <c r="D44" s="251" t="s">
        <v>1349</v>
      </c>
      <c r="E44" s="250">
        <v>23</v>
      </c>
      <c r="F44" s="250">
        <v>1</v>
      </c>
      <c r="G44" s="250">
        <v>48</v>
      </c>
      <c r="H44" s="251" t="s">
        <v>569</v>
      </c>
      <c r="I44" s="250" t="s">
        <v>1250</v>
      </c>
      <c r="J44" s="250" t="s">
        <v>1350</v>
      </c>
      <c r="K44" s="250" t="str" cm="1">
        <f t="array" ref="K44">_xlfn.XLOOKUP(1,(รายชื่อเจ้าหน้าที่!$C$4:$C$109=M44)*(รายชื่อเจ้าหน้าที่!$D$4:$D$109=N44),รายชื่อเจ้าหน้าที่!$E$4:$E$109,"")</f>
        <v>กิจการนศ.</v>
      </c>
      <c r="L44" s="250" t="s">
        <v>1281</v>
      </c>
      <c r="M44" s="250" t="s">
        <v>1351</v>
      </c>
      <c r="N44" s="250" t="s">
        <v>1352</v>
      </c>
      <c r="O44" s="252"/>
    </row>
    <row r="45" spans="1:15" ht="21">
      <c r="A45" s="250">
        <v>1098</v>
      </c>
      <c r="B45" s="250" t="s">
        <v>532</v>
      </c>
      <c r="C45" s="250" t="s">
        <v>13</v>
      </c>
      <c r="D45" s="251" t="s">
        <v>1353</v>
      </c>
      <c r="E45" s="250"/>
      <c r="F45" s="250"/>
      <c r="G45" s="250"/>
      <c r="H45" s="251"/>
      <c r="I45" s="250" t="s">
        <v>1268</v>
      </c>
      <c r="J45" s="250" t="s">
        <v>1354</v>
      </c>
      <c r="K45" s="250" t="str" cm="1">
        <f t="array" ref="K45">_xlfn.XLOOKUP(1,(รายชื่อเจ้าหน้าที่!$C$4:$C$109=M45)*(รายชื่อเจ้าหน้าที่!$D$4:$D$109=N45),รายชื่อเจ้าหน้าที่!$E$4:$E$109,"")</f>
        <v>กิจการนศ.</v>
      </c>
      <c r="L45" s="250" t="s">
        <v>1252</v>
      </c>
      <c r="M45" s="250" t="s">
        <v>1337</v>
      </c>
      <c r="N45" s="250" t="s">
        <v>1338</v>
      </c>
      <c r="O45" s="252"/>
    </row>
    <row r="46" spans="1:15" ht="21">
      <c r="A46" s="250">
        <v>493</v>
      </c>
      <c r="B46" s="250" t="s">
        <v>729</v>
      </c>
      <c r="C46" s="250" t="s">
        <v>13</v>
      </c>
      <c r="D46" s="251" t="s">
        <v>1275</v>
      </c>
      <c r="E46" s="250">
        <v>2</v>
      </c>
      <c r="F46" s="250">
        <v>1</v>
      </c>
      <c r="G46" s="250">
        <v>122</v>
      </c>
      <c r="H46" s="251" t="s">
        <v>755</v>
      </c>
      <c r="I46" s="250" t="s">
        <v>1250</v>
      </c>
      <c r="J46" s="250" t="s">
        <v>1355</v>
      </c>
      <c r="K46" s="250" t="str" cm="1">
        <f t="array" ref="K46">_xlfn.XLOOKUP(1,(รายชื่อเจ้าหน้าที่!$C$4:$C$109=M46)*(รายชื่อเจ้าหน้าที่!$D$4:$D$109=N46),รายชื่อเจ้าหน้าที่!$E$4:$E$109,"")</f>
        <v>กิจการนศ.</v>
      </c>
      <c r="L46" s="250" t="s">
        <v>1252</v>
      </c>
      <c r="M46" s="250" t="s">
        <v>1356</v>
      </c>
      <c r="N46" s="250" t="s">
        <v>1357</v>
      </c>
      <c r="O46" s="252"/>
    </row>
    <row r="47" spans="1:15" ht="21">
      <c r="A47" s="250">
        <v>495</v>
      </c>
      <c r="B47" s="250" t="s">
        <v>729</v>
      </c>
      <c r="C47" s="250" t="s">
        <v>13</v>
      </c>
      <c r="D47" s="251" t="s">
        <v>1275</v>
      </c>
      <c r="E47" s="250">
        <v>2</v>
      </c>
      <c r="F47" s="250">
        <v>1</v>
      </c>
      <c r="G47" s="250">
        <v>122</v>
      </c>
      <c r="H47" s="251" t="s">
        <v>755</v>
      </c>
      <c r="I47" s="250" t="s">
        <v>1250</v>
      </c>
      <c r="J47" s="250" t="s">
        <v>1358</v>
      </c>
      <c r="K47" s="250" t="str" cm="1">
        <f t="array" ref="K47">_xlfn.XLOOKUP(1,(รายชื่อเจ้าหน้าที่!$C$4:$C$109=M47)*(รายชื่อเจ้าหน้าที่!$D$4:$D$109=N47),รายชื่อเจ้าหน้าที่!$E$4:$E$109,"")</f>
        <v>กิจการนศ.</v>
      </c>
      <c r="L47" s="250" t="s">
        <v>1281</v>
      </c>
      <c r="M47" s="250" t="s">
        <v>1359</v>
      </c>
      <c r="N47" s="250" t="s">
        <v>1360</v>
      </c>
      <c r="O47" s="252"/>
    </row>
    <row r="48" spans="1:15" ht="21">
      <c r="A48" s="250">
        <v>558</v>
      </c>
      <c r="B48" s="250" t="s">
        <v>729</v>
      </c>
      <c r="C48" s="250" t="s">
        <v>136</v>
      </c>
      <c r="D48" s="251" t="s">
        <v>1280</v>
      </c>
      <c r="E48" s="250"/>
      <c r="F48" s="250"/>
      <c r="G48" s="250"/>
      <c r="H48" s="251"/>
      <c r="I48" s="250" t="s">
        <v>1250</v>
      </c>
      <c r="J48" s="250" t="s">
        <v>1361</v>
      </c>
      <c r="K48" s="250" t="str" cm="1">
        <f t="array" ref="K48">_xlfn.XLOOKUP(1,(รายชื่อเจ้าหน้าที่!$C$4:$C$109=M48)*(รายชื่อเจ้าหน้าที่!$D$4:$D$109=N48),รายชื่อเจ้าหน้าที่!$E$4:$E$109,"")</f>
        <v>กิจการนศ.</v>
      </c>
      <c r="L48" s="250" t="s">
        <v>1281</v>
      </c>
      <c r="M48" s="250" t="s">
        <v>1359</v>
      </c>
      <c r="N48" s="250" t="s">
        <v>1360</v>
      </c>
      <c r="O48" s="252"/>
    </row>
    <row r="49" spans="1:15" ht="21">
      <c r="A49" s="250">
        <v>717</v>
      </c>
      <c r="B49" s="250" t="s">
        <v>878</v>
      </c>
      <c r="C49" s="250" t="s">
        <v>13</v>
      </c>
      <c r="D49" s="251" t="s">
        <v>1362</v>
      </c>
      <c r="E49" s="250">
        <v>931</v>
      </c>
      <c r="F49" s="250">
        <v>3</v>
      </c>
      <c r="G49" s="250">
        <v>17</v>
      </c>
      <c r="H49" s="251" t="s">
        <v>82</v>
      </c>
      <c r="I49" s="250" t="s">
        <v>1268</v>
      </c>
      <c r="J49" s="250" t="s">
        <v>1363</v>
      </c>
      <c r="K49" s="250" t="str" cm="1">
        <f t="array" ref="K49">_xlfn.XLOOKUP(1,(รายชื่อเจ้าหน้าที่!$C$4:$C$109=M49)*(รายชื่อเจ้าหน้าที่!$D$4:$D$109=N49),รายชื่อเจ้าหน้าที่!$E$4:$E$109,"")</f>
        <v>กิจการนศ.</v>
      </c>
      <c r="L49" s="250" t="s">
        <v>1252</v>
      </c>
      <c r="M49" s="250" t="s">
        <v>1364</v>
      </c>
      <c r="N49" s="250" t="s">
        <v>1365</v>
      </c>
      <c r="O49" s="252"/>
    </row>
    <row r="50" spans="1:15" ht="21">
      <c r="A50" s="250">
        <v>1122</v>
      </c>
      <c r="B50" s="250" t="s">
        <v>878</v>
      </c>
      <c r="C50" s="250" t="s">
        <v>136</v>
      </c>
      <c r="D50" s="251" t="s">
        <v>1366</v>
      </c>
      <c r="E50" s="250"/>
      <c r="F50" s="250"/>
      <c r="G50" s="250"/>
      <c r="H50" s="251"/>
      <c r="I50" s="250" t="s">
        <v>1250</v>
      </c>
      <c r="J50" s="250" t="s">
        <v>1328</v>
      </c>
      <c r="K50" s="250" t="str" cm="1">
        <f t="array" ref="K50">_xlfn.XLOOKUP(1,(รายชื่อเจ้าหน้าที่!$C$4:$C$109=M50)*(รายชื่อเจ้าหน้าที่!$D$4:$D$109=N50),รายชื่อเจ้าหน้าที่!$E$4:$E$109,"")</f>
        <v>กิจการนศ.</v>
      </c>
      <c r="L50" s="250" t="s">
        <v>1252</v>
      </c>
      <c r="M50" s="250" t="s">
        <v>1356</v>
      </c>
      <c r="N50" s="250" t="s">
        <v>1357</v>
      </c>
      <c r="O50" s="252"/>
    </row>
    <row r="51" spans="1:15" ht="21">
      <c r="A51" s="250">
        <v>830</v>
      </c>
      <c r="B51" s="250" t="s">
        <v>1024</v>
      </c>
      <c r="C51" s="250" t="s">
        <v>13</v>
      </c>
      <c r="D51" s="251" t="s">
        <v>1286</v>
      </c>
      <c r="E51" s="250">
        <v>2</v>
      </c>
      <c r="F51" s="250">
        <v>1</v>
      </c>
      <c r="G51" s="250">
        <v>351</v>
      </c>
      <c r="H51" s="251" t="s">
        <v>1027</v>
      </c>
      <c r="I51" s="250" t="s">
        <v>1250</v>
      </c>
      <c r="J51" s="250" t="s">
        <v>1355</v>
      </c>
      <c r="K51" s="250" t="str" cm="1">
        <f t="array" ref="K51">_xlfn.XLOOKUP(1,(รายชื่อเจ้าหน้าที่!$C$4:$C$109=M51)*(รายชื่อเจ้าหน้าที่!$D$4:$D$109=N51),รายชื่อเจ้าหน้าที่!$E$4:$E$109,"")</f>
        <v>กิจการนศ.</v>
      </c>
      <c r="L51" s="250" t="s">
        <v>1252</v>
      </c>
      <c r="M51" s="250" t="s">
        <v>1340</v>
      </c>
      <c r="N51" s="250" t="s">
        <v>1341</v>
      </c>
      <c r="O51" s="252"/>
    </row>
    <row r="52" spans="1:15" ht="21">
      <c r="A52" s="250">
        <v>832</v>
      </c>
      <c r="B52" s="250" t="s">
        <v>1024</v>
      </c>
      <c r="C52" s="250" t="s">
        <v>13</v>
      </c>
      <c r="D52" s="251" t="s">
        <v>1286</v>
      </c>
      <c r="E52" s="250">
        <v>2</v>
      </c>
      <c r="F52" s="250">
        <v>1</v>
      </c>
      <c r="G52" s="250">
        <v>351</v>
      </c>
      <c r="H52" s="251" t="s">
        <v>1027</v>
      </c>
      <c r="I52" s="250" t="s">
        <v>1250</v>
      </c>
      <c r="J52" s="250" t="s">
        <v>1358</v>
      </c>
      <c r="K52" s="250" t="str" cm="1">
        <f t="array" ref="K52">_xlfn.XLOOKUP(1,(รายชื่อเจ้าหน้าที่!$C$4:$C$109=M52)*(รายชื่อเจ้าหน้าที่!$D$4:$D$109=N52),รายชื่อเจ้าหน้าที่!$E$4:$E$109,"")</f>
        <v>กิจการนศ.</v>
      </c>
      <c r="L52" s="250" t="s">
        <v>1252</v>
      </c>
      <c r="M52" s="250" t="s">
        <v>1356</v>
      </c>
      <c r="N52" s="250" t="s">
        <v>1357</v>
      </c>
      <c r="O52" s="252"/>
    </row>
    <row r="53" spans="1:15" ht="21">
      <c r="A53" s="250">
        <v>834</v>
      </c>
      <c r="B53" s="250" t="s">
        <v>1024</v>
      </c>
      <c r="C53" s="250" t="s">
        <v>13</v>
      </c>
      <c r="D53" s="251" t="s">
        <v>1286</v>
      </c>
      <c r="E53" s="250">
        <v>2</v>
      </c>
      <c r="F53" s="250">
        <v>1</v>
      </c>
      <c r="G53" s="250">
        <v>351</v>
      </c>
      <c r="H53" s="251" t="s">
        <v>1027</v>
      </c>
      <c r="I53" s="250" t="s">
        <v>1250</v>
      </c>
      <c r="J53" s="250" t="s">
        <v>1291</v>
      </c>
      <c r="K53" s="250" t="str" cm="1">
        <f t="array" ref="K53">_xlfn.XLOOKUP(1,(รายชื่อเจ้าหน้าที่!$C$4:$C$109=M53)*(รายชื่อเจ้าหน้าที่!$D$4:$D$109=N53),รายชื่อเจ้าหน้าที่!$E$4:$E$109,"")</f>
        <v>กิจการนศ.</v>
      </c>
      <c r="L53" s="250" t="s">
        <v>1281</v>
      </c>
      <c r="M53" s="250" t="s">
        <v>1359</v>
      </c>
      <c r="N53" s="250" t="s">
        <v>1360</v>
      </c>
      <c r="O53" s="252"/>
    </row>
    <row r="54" spans="1:15" ht="21">
      <c r="A54" s="250">
        <v>1013</v>
      </c>
      <c r="B54" s="250" t="s">
        <v>1143</v>
      </c>
      <c r="C54" s="250" t="s">
        <v>13</v>
      </c>
      <c r="D54" s="251" t="s">
        <v>1367</v>
      </c>
      <c r="E54" s="250"/>
      <c r="F54" s="250"/>
      <c r="G54" s="250"/>
      <c r="H54" s="251"/>
      <c r="I54" s="250" t="s">
        <v>1265</v>
      </c>
      <c r="J54" s="250" t="s">
        <v>1342</v>
      </c>
      <c r="K54" s="250" t="str" cm="1">
        <f t="array" ref="K54">_xlfn.XLOOKUP(1,(รายชื่อเจ้าหน้าที่!$C$4:$C$109=M54)*(รายชื่อเจ้าหน้าที่!$D$4:$D$109=N54),รายชื่อเจ้าหน้าที่!$E$4:$E$109,"")</f>
        <v>กิจการนศ.</v>
      </c>
      <c r="L54" s="250" t="s">
        <v>1252</v>
      </c>
      <c r="M54" s="250" t="s">
        <v>1364</v>
      </c>
      <c r="N54" s="250" t="s">
        <v>1365</v>
      </c>
      <c r="O54" s="252"/>
    </row>
    <row r="55" spans="1:15" ht="21">
      <c r="A55" s="250">
        <v>1022</v>
      </c>
      <c r="B55" s="250" t="s">
        <v>1143</v>
      </c>
      <c r="C55" s="250" t="s">
        <v>13</v>
      </c>
      <c r="D55" s="251" t="s">
        <v>1368</v>
      </c>
      <c r="E55" s="250"/>
      <c r="F55" s="250"/>
      <c r="G55" s="250"/>
      <c r="H55" s="251"/>
      <c r="I55" s="250" t="s">
        <v>1265</v>
      </c>
      <c r="J55" s="250" t="s">
        <v>1369</v>
      </c>
      <c r="K55" s="250" t="str" cm="1">
        <f t="array" ref="K55">_xlfn.XLOOKUP(1,(รายชื่อเจ้าหน้าที่!$C$4:$C$109=M55)*(รายชื่อเจ้าหน้าที่!$D$4:$D$109=N55),รายชื่อเจ้าหน้าที่!$E$4:$E$109,"")</f>
        <v>กิจการนศ.</v>
      </c>
      <c r="L55" s="250" t="s">
        <v>1281</v>
      </c>
      <c r="M55" s="250" t="s">
        <v>1351</v>
      </c>
      <c r="N55" s="250" t="s">
        <v>1352</v>
      </c>
      <c r="O55" s="252"/>
    </row>
    <row r="56" spans="1:15" ht="21">
      <c r="A56" s="250">
        <v>1066</v>
      </c>
      <c r="B56" s="250" t="s">
        <v>1143</v>
      </c>
      <c r="C56" s="250" t="s">
        <v>136</v>
      </c>
      <c r="D56" s="251" t="s">
        <v>1370</v>
      </c>
      <c r="E56" s="250"/>
      <c r="F56" s="250"/>
      <c r="G56" s="250"/>
      <c r="H56" s="251"/>
      <c r="I56" s="250" t="s">
        <v>1265</v>
      </c>
      <c r="J56" s="250" t="s">
        <v>1342</v>
      </c>
      <c r="K56" s="250" t="str" cm="1">
        <f t="array" ref="K56">_xlfn.XLOOKUP(1,(รายชื่อเจ้าหน้าที่!$C$4:$C$109=M56)*(รายชื่อเจ้าหน้าที่!$D$4:$D$109=N56),รายชื่อเจ้าหน้าที่!$E$4:$E$109,"")</f>
        <v>กิจการนศ.</v>
      </c>
      <c r="L56" s="250" t="s">
        <v>1252</v>
      </c>
      <c r="M56" s="250" t="s">
        <v>1364</v>
      </c>
      <c r="N56" s="250" t="s">
        <v>1365</v>
      </c>
      <c r="O56" s="252"/>
    </row>
    <row r="57" spans="1:15" ht="21">
      <c r="A57" s="250">
        <v>1072</v>
      </c>
      <c r="B57" s="250" t="s">
        <v>1143</v>
      </c>
      <c r="C57" s="250" t="s">
        <v>136</v>
      </c>
      <c r="D57" s="251" t="s">
        <v>1371</v>
      </c>
      <c r="E57" s="250"/>
      <c r="F57" s="250"/>
      <c r="G57" s="250"/>
      <c r="H57" s="251"/>
      <c r="I57" s="250" t="s">
        <v>1265</v>
      </c>
      <c r="J57" s="250" t="s">
        <v>1369</v>
      </c>
      <c r="K57" s="250" t="str" cm="1">
        <f t="array" ref="K57">_xlfn.XLOOKUP(1,(รายชื่อเจ้าหน้าที่!$C$4:$C$109=M57)*(รายชื่อเจ้าหน้าที่!$D$4:$D$109=N57),รายชื่อเจ้าหน้าที่!$E$4:$E$109,"")</f>
        <v>กิจการนศ.</v>
      </c>
      <c r="L57" s="250" t="s">
        <v>1281</v>
      </c>
      <c r="M57" s="250" t="s">
        <v>1351</v>
      </c>
      <c r="N57" s="250" t="s">
        <v>1352</v>
      </c>
      <c r="O57" s="252"/>
    </row>
    <row r="58" spans="1:15" ht="21">
      <c r="A58" s="250">
        <v>255</v>
      </c>
      <c r="B58" s="250" t="s">
        <v>179</v>
      </c>
      <c r="C58" s="250" t="s">
        <v>136</v>
      </c>
      <c r="D58" s="251" t="s">
        <v>1372</v>
      </c>
      <c r="E58" s="250"/>
      <c r="F58" s="250"/>
      <c r="G58" s="250"/>
      <c r="H58" s="251"/>
      <c r="I58" s="250" t="s">
        <v>1265</v>
      </c>
      <c r="J58" s="250" t="s">
        <v>1342</v>
      </c>
      <c r="K58" s="250" t="str" cm="1">
        <f t="array" ref="K58">_xlfn.XLOOKUP(1,(รายชื่อเจ้าหน้าที่!$C$4:$C$109=M58)*(รายชื่อเจ้าหน้าที่!$D$4:$D$109=N58),รายชื่อเจ้าหน้าที่!$E$4:$E$109,"")</f>
        <v>จ.เกษตร</v>
      </c>
      <c r="L58" s="250" t="s">
        <v>1252</v>
      </c>
      <c r="M58" s="250" t="s">
        <v>1373</v>
      </c>
      <c r="N58" s="250" t="s">
        <v>1374</v>
      </c>
      <c r="O58" s="252"/>
    </row>
    <row r="59" spans="1:15" ht="21">
      <c r="A59" s="250">
        <v>464</v>
      </c>
      <c r="B59" s="250" t="s">
        <v>532</v>
      </c>
      <c r="C59" s="250" t="s">
        <v>136</v>
      </c>
      <c r="D59" s="251" t="s">
        <v>1375</v>
      </c>
      <c r="E59" s="250"/>
      <c r="F59" s="250"/>
      <c r="G59" s="250"/>
      <c r="H59" s="251"/>
      <c r="I59" s="250" t="s">
        <v>1265</v>
      </c>
      <c r="J59" s="250" t="s">
        <v>1369</v>
      </c>
      <c r="K59" s="250" t="str" cm="1">
        <f t="array" ref="K59">_xlfn.XLOOKUP(1,(รายชื่อเจ้าหน้าที่!$C$4:$C$109=M59)*(รายชื่อเจ้าหน้าที่!$D$4:$D$109=N59),รายชื่อเจ้าหน้าที่!$E$4:$E$109,"")</f>
        <v>จ.เกษตร</v>
      </c>
      <c r="L59" s="250" t="s">
        <v>1281</v>
      </c>
      <c r="M59" s="250" t="s">
        <v>1376</v>
      </c>
      <c r="N59" s="250" t="s">
        <v>1307</v>
      </c>
      <c r="O59" s="252"/>
    </row>
    <row r="60" spans="1:15" ht="21">
      <c r="A60" s="250">
        <v>467</v>
      </c>
      <c r="B60" s="250" t="s">
        <v>532</v>
      </c>
      <c r="C60" s="250" t="s">
        <v>136</v>
      </c>
      <c r="D60" s="251" t="s">
        <v>1377</v>
      </c>
      <c r="E60" s="250"/>
      <c r="F60" s="250"/>
      <c r="G60" s="250"/>
      <c r="H60" s="251"/>
      <c r="I60" s="250" t="s">
        <v>1265</v>
      </c>
      <c r="J60" s="250" t="s">
        <v>1378</v>
      </c>
      <c r="K60" s="250" t="str" cm="1">
        <f t="array" ref="K60">_xlfn.XLOOKUP(1,(รายชื่อเจ้าหน้าที่!$C$4:$C$109=M60)*(รายชื่อเจ้าหน้าที่!$D$4:$D$109=N60),รายชื่อเจ้าหน้าที่!$E$4:$E$109,"")</f>
        <v>จ.เกษตร</v>
      </c>
      <c r="L60" s="250" t="s">
        <v>1281</v>
      </c>
      <c r="M60" s="250" t="s">
        <v>1379</v>
      </c>
      <c r="N60" s="250" t="s">
        <v>1380</v>
      </c>
      <c r="O60" s="252"/>
    </row>
    <row r="61" spans="1:15" ht="21">
      <c r="A61" s="250">
        <v>554</v>
      </c>
      <c r="B61" s="250" t="s">
        <v>729</v>
      </c>
      <c r="C61" s="250" t="s">
        <v>13</v>
      </c>
      <c r="D61" s="251" t="s">
        <v>1381</v>
      </c>
      <c r="E61" s="250"/>
      <c r="F61" s="250"/>
      <c r="G61" s="250"/>
      <c r="H61" s="251"/>
      <c r="I61" s="250" t="s">
        <v>1265</v>
      </c>
      <c r="J61" s="250" t="s">
        <v>1369</v>
      </c>
      <c r="K61" s="250" t="str" cm="1">
        <f t="array" ref="K61">_xlfn.XLOOKUP(1,(รายชื่อเจ้าหน้าที่!$C$4:$C$109=M61)*(รายชื่อเจ้าหน้าที่!$D$4:$D$109=N61),รายชื่อเจ้าหน้าที่!$E$4:$E$109,"")</f>
        <v>จ.เกษตร</v>
      </c>
      <c r="L61" s="250" t="s">
        <v>1252</v>
      </c>
      <c r="M61" s="250" t="s">
        <v>1373</v>
      </c>
      <c r="N61" s="250" t="s">
        <v>1374</v>
      </c>
      <c r="O61" s="252"/>
    </row>
    <row r="62" spans="1:15" ht="21">
      <c r="A62" s="250">
        <v>555</v>
      </c>
      <c r="B62" s="250" t="s">
        <v>729</v>
      </c>
      <c r="C62" s="250" t="s">
        <v>13</v>
      </c>
      <c r="D62" s="251" t="s">
        <v>1275</v>
      </c>
      <c r="E62" s="250">
        <v>3</v>
      </c>
      <c r="F62" s="250">
        <v>1</v>
      </c>
      <c r="G62" s="250">
        <v>147</v>
      </c>
      <c r="H62" s="251" t="s">
        <v>1382</v>
      </c>
      <c r="I62" s="250" t="s">
        <v>1265</v>
      </c>
      <c r="J62" s="250" t="s">
        <v>1378</v>
      </c>
      <c r="K62" s="250" t="str" cm="1">
        <f t="array" ref="K62">_xlfn.XLOOKUP(1,(รายชื่อเจ้าหน้าที่!$C$4:$C$109=M62)*(รายชื่อเจ้าหน้าที่!$D$4:$D$109=N62),รายชื่อเจ้าหน้าที่!$E$4:$E$109,"")</f>
        <v>จ.เกษตร</v>
      </c>
      <c r="L62" s="250" t="s">
        <v>1281</v>
      </c>
      <c r="M62" s="250" t="s">
        <v>1376</v>
      </c>
      <c r="N62" s="250" t="s">
        <v>1307</v>
      </c>
      <c r="O62" s="252"/>
    </row>
    <row r="63" spans="1:15" ht="21">
      <c r="A63" s="250">
        <v>836</v>
      </c>
      <c r="B63" s="250" t="s">
        <v>1024</v>
      </c>
      <c r="C63" s="250" t="s">
        <v>13</v>
      </c>
      <c r="D63" s="251" t="s">
        <v>1286</v>
      </c>
      <c r="E63" s="250">
        <v>2</v>
      </c>
      <c r="F63" s="250">
        <v>1</v>
      </c>
      <c r="G63" s="250">
        <v>351</v>
      </c>
      <c r="H63" s="251" t="s">
        <v>1027</v>
      </c>
      <c r="I63" s="250" t="s">
        <v>1250</v>
      </c>
      <c r="J63" s="250" t="s">
        <v>1383</v>
      </c>
      <c r="K63" s="250" t="str" cm="1">
        <f t="array" ref="K63">_xlfn.XLOOKUP(1,(รายชื่อเจ้าหน้าที่!$C$4:$C$109=M63)*(รายชื่อเจ้าหน้าที่!$D$4:$D$109=N63),รายชื่อเจ้าหน้าที่!$E$4:$E$109,"")</f>
        <v>จ.เกษตร</v>
      </c>
      <c r="L63" s="250" t="s">
        <v>1252</v>
      </c>
      <c r="M63" s="250" t="s">
        <v>1373</v>
      </c>
      <c r="N63" s="250" t="s">
        <v>1374</v>
      </c>
      <c r="O63" s="252"/>
    </row>
    <row r="64" spans="1:15" ht="21">
      <c r="A64" s="250">
        <v>911</v>
      </c>
      <c r="B64" s="250" t="s">
        <v>1024</v>
      </c>
      <c r="C64" s="250" t="s">
        <v>13</v>
      </c>
      <c r="D64" s="251" t="s">
        <v>1384</v>
      </c>
      <c r="E64" s="250"/>
      <c r="F64" s="250"/>
      <c r="G64" s="250"/>
      <c r="H64" s="251"/>
      <c r="I64" s="250" t="s">
        <v>1265</v>
      </c>
      <c r="J64" s="250" t="s">
        <v>1385</v>
      </c>
      <c r="K64" s="250" t="str" cm="1">
        <f t="array" ref="K64">_xlfn.XLOOKUP(1,(รายชื่อเจ้าหน้าที่!$C$4:$C$109=M64)*(รายชื่อเจ้าหน้าที่!$D$4:$D$109=N64),รายชื่อเจ้าหน้าที่!$E$4:$E$109,"")</f>
        <v>จ.เกษตร</v>
      </c>
      <c r="L64" s="250" t="s">
        <v>1281</v>
      </c>
      <c r="M64" s="250" t="s">
        <v>1376</v>
      </c>
      <c r="N64" s="250" t="s">
        <v>1307</v>
      </c>
      <c r="O64" s="252"/>
    </row>
    <row r="65" spans="1:15" ht="21">
      <c r="A65" s="250">
        <v>1025</v>
      </c>
      <c r="B65" s="250" t="s">
        <v>1143</v>
      </c>
      <c r="C65" s="250" t="s">
        <v>13</v>
      </c>
      <c r="D65" s="251" t="s">
        <v>1386</v>
      </c>
      <c r="E65" s="250"/>
      <c r="F65" s="250"/>
      <c r="G65" s="250"/>
      <c r="H65" s="251"/>
      <c r="I65" s="250" t="s">
        <v>1265</v>
      </c>
      <c r="J65" s="250" t="s">
        <v>1378</v>
      </c>
      <c r="K65" s="250" t="str" cm="1">
        <f t="array" ref="K65">_xlfn.XLOOKUP(1,(รายชื่อเจ้าหน้าที่!$C$4:$C$109=M65)*(รายชื่อเจ้าหน้าที่!$D$4:$D$109=N65),รายชื่อเจ้าหน้าที่!$E$4:$E$109,"")</f>
        <v>จ.เกษตร</v>
      </c>
      <c r="L65" s="250" t="s">
        <v>1281</v>
      </c>
      <c r="M65" s="250" t="s">
        <v>1379</v>
      </c>
      <c r="N65" s="250" t="s">
        <v>1380</v>
      </c>
      <c r="O65" s="252"/>
    </row>
    <row r="66" spans="1:15" ht="21">
      <c r="A66" s="250">
        <v>1075</v>
      </c>
      <c r="B66" s="250" t="s">
        <v>1143</v>
      </c>
      <c r="C66" s="250" t="s">
        <v>136</v>
      </c>
      <c r="D66" s="251" t="s">
        <v>1387</v>
      </c>
      <c r="E66" s="250"/>
      <c r="F66" s="250"/>
      <c r="G66" s="250"/>
      <c r="H66" s="251"/>
      <c r="I66" s="250" t="s">
        <v>1265</v>
      </c>
      <c r="J66" s="250" t="s">
        <v>1378</v>
      </c>
      <c r="K66" s="250" t="str" cm="1">
        <f t="array" ref="K66">_xlfn.XLOOKUP(1,(รายชื่อเจ้าหน้าที่!$C$4:$C$109=M66)*(รายชื่อเจ้าหน้าที่!$D$4:$D$109=N66),รายชื่อเจ้าหน้าที่!$E$4:$E$109,"")</f>
        <v>จ.เกษตร</v>
      </c>
      <c r="L66" s="250" t="s">
        <v>1281</v>
      </c>
      <c r="M66" s="250" t="s">
        <v>1379</v>
      </c>
      <c r="N66" s="250" t="s">
        <v>1380</v>
      </c>
      <c r="O66" s="252"/>
    </row>
    <row r="67" spans="1:15" ht="21">
      <c r="A67" s="250">
        <v>172</v>
      </c>
      <c r="B67" s="250" t="s">
        <v>179</v>
      </c>
      <c r="C67" s="250" t="s">
        <v>13</v>
      </c>
      <c r="D67" s="251" t="s">
        <v>1347</v>
      </c>
      <c r="E67" s="250"/>
      <c r="F67" s="250"/>
      <c r="G67" s="250"/>
      <c r="H67" s="251"/>
      <c r="I67" s="250" t="s">
        <v>1265</v>
      </c>
      <c r="J67" s="250" t="s">
        <v>1339</v>
      </c>
      <c r="K67" s="250" t="str" cm="1">
        <f t="array" ref="K67">_xlfn.XLOOKUP(1,(รายชื่อเจ้าหน้าที่!$C$4:$C$109=M67)*(รายชื่อเจ้าหน้าที่!$D$4:$D$109=N67),รายชื่อเจ้าหน้าที่!$E$4:$E$109,"")</f>
        <v>จ.คอม</v>
      </c>
      <c r="L67" s="250" t="s">
        <v>1281</v>
      </c>
      <c r="M67" s="250" t="s">
        <v>1388</v>
      </c>
      <c r="N67" s="250" t="s">
        <v>1389</v>
      </c>
      <c r="O67" s="252"/>
    </row>
    <row r="68" spans="1:15" ht="21">
      <c r="A68" s="250">
        <v>250</v>
      </c>
      <c r="B68" s="250" t="s">
        <v>179</v>
      </c>
      <c r="C68" s="250" t="s">
        <v>136</v>
      </c>
      <c r="D68" s="251" t="s">
        <v>1372</v>
      </c>
      <c r="E68" s="250"/>
      <c r="F68" s="250"/>
      <c r="G68" s="250"/>
      <c r="H68" s="251"/>
      <c r="I68" s="250" t="s">
        <v>1265</v>
      </c>
      <c r="J68" s="250" t="s">
        <v>1390</v>
      </c>
      <c r="K68" s="250" t="str" cm="1">
        <f t="array" ref="K68">_xlfn.XLOOKUP(1,(รายชื่อเจ้าหน้าที่!$C$4:$C$109=M68)*(รายชื่อเจ้าหน้าที่!$D$4:$D$109=N68),รายชื่อเจ้าหน้าที่!$E$4:$E$109,"")</f>
        <v>จ.คอม</v>
      </c>
      <c r="L68" s="250" t="s">
        <v>1281</v>
      </c>
      <c r="M68" s="250" t="s">
        <v>1388</v>
      </c>
      <c r="N68" s="250" t="s">
        <v>1389</v>
      </c>
      <c r="O68" s="252"/>
    </row>
    <row r="69" spans="1:15" ht="21">
      <c r="A69" s="250">
        <v>298</v>
      </c>
      <c r="B69" s="250" t="s">
        <v>532</v>
      </c>
      <c r="C69" s="250" t="s">
        <v>13</v>
      </c>
      <c r="D69" s="251" t="s">
        <v>1349</v>
      </c>
      <c r="E69" s="250">
        <v>17</v>
      </c>
      <c r="F69" s="250">
        <v>1</v>
      </c>
      <c r="G69" s="250">
        <v>35</v>
      </c>
      <c r="H69" s="251" t="s">
        <v>562</v>
      </c>
      <c r="I69" s="250" t="s">
        <v>1250</v>
      </c>
      <c r="J69" s="250" t="s">
        <v>1391</v>
      </c>
      <c r="K69" s="250" t="str" cm="1">
        <f t="array" ref="K69">_xlfn.XLOOKUP(1,(รายชื่อเจ้าหน้าที่!$C$4:$C$109=M69)*(รายชื่อเจ้าหน้าที่!$D$4:$D$109=N69),รายชื่อเจ้าหน้าที่!$E$4:$E$109,"")</f>
        <v>จ.คอม</v>
      </c>
      <c r="L69" s="250" t="s">
        <v>1305</v>
      </c>
      <c r="M69" s="250" t="s">
        <v>1392</v>
      </c>
      <c r="N69" s="250" t="s">
        <v>1393</v>
      </c>
      <c r="O69" s="252"/>
    </row>
    <row r="70" spans="1:15" ht="21">
      <c r="A70" s="250">
        <v>1099</v>
      </c>
      <c r="B70" s="250" t="s">
        <v>532</v>
      </c>
      <c r="C70" s="250" t="s">
        <v>13</v>
      </c>
      <c r="D70" s="251" t="s">
        <v>1394</v>
      </c>
      <c r="E70" s="250"/>
      <c r="F70" s="250"/>
      <c r="G70" s="250"/>
      <c r="H70" s="251"/>
      <c r="I70" s="250" t="s">
        <v>1265</v>
      </c>
      <c r="J70" s="250" t="s">
        <v>1266</v>
      </c>
      <c r="K70" s="250" t="str" cm="1">
        <f t="array" ref="K70">_xlfn.XLOOKUP(1,(รายชื่อเจ้าหน้าที่!$C$4:$C$109=M70)*(รายชื่อเจ้าหน้าที่!$D$4:$D$109=N70),รายชื่อเจ้าหน้าที่!$E$4:$E$109,"")</f>
        <v>จ.คอม</v>
      </c>
      <c r="L70" s="250" t="s">
        <v>1281</v>
      </c>
      <c r="M70" s="250" t="s">
        <v>1388</v>
      </c>
      <c r="N70" s="250" t="s">
        <v>1389</v>
      </c>
      <c r="O70" s="252"/>
    </row>
    <row r="71" spans="1:15" ht="21">
      <c r="A71" s="250">
        <v>1131</v>
      </c>
      <c r="B71" s="250" t="s">
        <v>532</v>
      </c>
      <c r="C71" s="250" t="s">
        <v>136</v>
      </c>
      <c r="D71" s="251" t="s">
        <v>1395</v>
      </c>
      <c r="E71" s="250"/>
      <c r="F71" s="250"/>
      <c r="G71" s="250"/>
      <c r="H71" s="251"/>
      <c r="I71" s="250" t="s">
        <v>1250</v>
      </c>
      <c r="J71" s="250" t="s">
        <v>1291</v>
      </c>
      <c r="K71" s="250" t="str" cm="1">
        <f t="array" ref="K71">_xlfn.XLOOKUP(1,(รายชื่อเจ้าหน้าที่!$C$4:$C$109=M71)*(รายชื่อเจ้าหน้าที่!$D$4:$D$109=N71),รายชื่อเจ้าหน้าที่!$E$4:$E$109,"")</f>
        <v>จ.คอม</v>
      </c>
      <c r="L71" s="250" t="s">
        <v>1305</v>
      </c>
      <c r="M71" s="250" t="s">
        <v>1392</v>
      </c>
      <c r="N71" s="250" t="s">
        <v>1393</v>
      </c>
      <c r="O71" s="252"/>
    </row>
    <row r="72" spans="1:15" ht="21">
      <c r="A72" s="250">
        <v>556</v>
      </c>
      <c r="B72" s="250" t="s">
        <v>729</v>
      </c>
      <c r="C72" s="250" t="s">
        <v>13</v>
      </c>
      <c r="D72" s="251" t="s">
        <v>1275</v>
      </c>
      <c r="E72" s="250"/>
      <c r="F72" s="250"/>
      <c r="G72" s="250"/>
      <c r="H72" s="251"/>
      <c r="I72" s="250" t="s">
        <v>1265</v>
      </c>
      <c r="J72" s="250" t="s">
        <v>1378</v>
      </c>
      <c r="K72" s="250" t="str" cm="1">
        <f t="array" ref="K72">_xlfn.XLOOKUP(1,(รายชื่อเจ้าหน้าที่!$C$4:$C$109=M72)*(รายชื่อเจ้าหน้าที่!$D$4:$D$109=N72),รายชื่อเจ้าหน้าที่!$E$4:$E$109,"")</f>
        <v>จ.คอม</v>
      </c>
      <c r="L72" s="250" t="s">
        <v>1281</v>
      </c>
      <c r="M72" s="250" t="s">
        <v>1396</v>
      </c>
      <c r="N72" s="250" t="s">
        <v>1397</v>
      </c>
      <c r="O72" s="252"/>
    </row>
    <row r="73" spans="1:15" ht="21">
      <c r="A73" s="250">
        <v>697</v>
      </c>
      <c r="B73" s="250" t="s">
        <v>878</v>
      </c>
      <c r="C73" s="250" t="s">
        <v>13</v>
      </c>
      <c r="D73" s="251" t="s">
        <v>1398</v>
      </c>
      <c r="E73" s="250"/>
      <c r="F73" s="250"/>
      <c r="G73" s="250"/>
      <c r="H73" s="251"/>
      <c r="I73" s="250" t="s">
        <v>1250</v>
      </c>
      <c r="J73" s="250" t="s">
        <v>1261</v>
      </c>
      <c r="K73" s="250" t="str" cm="1">
        <f t="array" ref="K73">_xlfn.XLOOKUP(1,(รายชื่อเจ้าหน้าที่!$C$4:$C$109=M73)*(รายชื่อเจ้าหน้าที่!$D$4:$D$109=N73),รายชื่อเจ้าหน้าที่!$E$4:$E$109,"")</f>
        <v>จ.คอม</v>
      </c>
      <c r="L73" s="250" t="s">
        <v>1252</v>
      </c>
      <c r="M73" s="250" t="s">
        <v>1399</v>
      </c>
      <c r="N73" s="250" t="s">
        <v>1400</v>
      </c>
      <c r="O73" s="252"/>
    </row>
    <row r="74" spans="1:15" ht="21">
      <c r="A74" s="250">
        <v>758</v>
      </c>
      <c r="B74" s="250" t="s">
        <v>878</v>
      </c>
      <c r="C74" s="250" t="s">
        <v>136</v>
      </c>
      <c r="D74" s="251" t="s">
        <v>1401</v>
      </c>
      <c r="E74" s="250">
        <v>26</v>
      </c>
      <c r="F74" s="250">
        <v>3</v>
      </c>
      <c r="G74" s="250">
        <v>34</v>
      </c>
      <c r="H74" s="251" t="s">
        <v>982</v>
      </c>
      <c r="I74" s="250" t="s">
        <v>1250</v>
      </c>
      <c r="J74" s="250" t="s">
        <v>1402</v>
      </c>
      <c r="K74" s="250" t="str" cm="1">
        <f t="array" ref="K74">_xlfn.XLOOKUP(1,(รายชื่อเจ้าหน้าที่!$C$4:$C$109=M74)*(รายชื่อเจ้าหน้าที่!$D$4:$D$109=N74),รายชื่อเจ้าหน้าที่!$E$4:$E$109,"")</f>
        <v>จ.คอม</v>
      </c>
      <c r="L74" s="250" t="s">
        <v>1252</v>
      </c>
      <c r="M74" s="250" t="s">
        <v>1399</v>
      </c>
      <c r="N74" s="250" t="s">
        <v>1400</v>
      </c>
      <c r="O74" s="252"/>
    </row>
    <row r="75" spans="1:15" ht="21">
      <c r="A75" s="250">
        <v>772</v>
      </c>
      <c r="B75" s="250" t="s">
        <v>878</v>
      </c>
      <c r="C75" s="250" t="s">
        <v>136</v>
      </c>
      <c r="D75" s="251" t="s">
        <v>1403</v>
      </c>
      <c r="E75" s="250"/>
      <c r="F75" s="250"/>
      <c r="G75" s="250"/>
      <c r="H75" s="251"/>
      <c r="I75" s="250" t="s">
        <v>1268</v>
      </c>
      <c r="J75" s="250" t="s">
        <v>1354</v>
      </c>
      <c r="K75" s="250" t="str" cm="1">
        <f t="array" ref="K75">_xlfn.XLOOKUP(1,(รายชื่อเจ้าหน้าที่!$C$4:$C$109=M75)*(รายชื่อเจ้าหน้าที่!$D$4:$D$109=N75),รายชื่อเจ้าหน้าที่!$E$4:$E$109,"")</f>
        <v>จ.คอม</v>
      </c>
      <c r="L75" s="250" t="s">
        <v>1281</v>
      </c>
      <c r="M75" s="250" t="s">
        <v>1396</v>
      </c>
      <c r="N75" s="250" t="s">
        <v>1397</v>
      </c>
      <c r="O75" s="252"/>
    </row>
    <row r="76" spans="1:15" ht="21">
      <c r="A76" s="250">
        <v>850</v>
      </c>
      <c r="B76" s="250" t="s">
        <v>1024</v>
      </c>
      <c r="C76" s="250" t="s">
        <v>13</v>
      </c>
      <c r="D76" s="251" t="s">
        <v>1286</v>
      </c>
      <c r="E76" s="250">
        <v>2</v>
      </c>
      <c r="F76" s="250">
        <v>1</v>
      </c>
      <c r="G76" s="250">
        <v>351</v>
      </c>
      <c r="H76" s="251" t="s">
        <v>1027</v>
      </c>
      <c r="I76" s="250" t="s">
        <v>1250</v>
      </c>
      <c r="J76" s="250" t="s">
        <v>1404</v>
      </c>
      <c r="K76" s="250" t="str" cm="1">
        <f t="array" ref="K76">_xlfn.XLOOKUP(1,(รายชื่อเจ้าหน้าที่!$C$4:$C$109=M76)*(รายชื่อเจ้าหน้าที่!$D$4:$D$109=N76),รายชื่อเจ้าหน้าที่!$E$4:$E$109,"")</f>
        <v>จ.คอม</v>
      </c>
      <c r="L76" s="250" t="s">
        <v>1305</v>
      </c>
      <c r="M76" s="250" t="s">
        <v>1392</v>
      </c>
      <c r="N76" s="250" t="s">
        <v>1393</v>
      </c>
      <c r="O76" s="252"/>
    </row>
    <row r="77" spans="1:15" ht="21">
      <c r="A77" s="250">
        <v>852</v>
      </c>
      <c r="B77" s="250" t="s">
        <v>1024</v>
      </c>
      <c r="C77" s="250" t="s">
        <v>13</v>
      </c>
      <c r="D77" s="251" t="s">
        <v>1286</v>
      </c>
      <c r="E77" s="250">
        <v>2</v>
      </c>
      <c r="F77" s="250">
        <v>1</v>
      </c>
      <c r="G77" s="250">
        <v>351</v>
      </c>
      <c r="H77" s="251" t="s">
        <v>1027</v>
      </c>
      <c r="I77" s="250" t="s">
        <v>1250</v>
      </c>
      <c r="J77" s="250" t="s">
        <v>1261</v>
      </c>
      <c r="K77" s="250" t="str" cm="1">
        <f t="array" ref="K77">_xlfn.XLOOKUP(1,(รายชื่อเจ้าหน้าที่!$C$4:$C$109=M77)*(รายชื่อเจ้าหน้าที่!$D$4:$D$109=N77),รายชื่อเจ้าหน้าที่!$E$4:$E$109,"")</f>
        <v>จ.คอม</v>
      </c>
      <c r="L77" s="250" t="s">
        <v>1252</v>
      </c>
      <c r="M77" s="250" t="s">
        <v>1399</v>
      </c>
      <c r="N77" s="250" t="s">
        <v>1400</v>
      </c>
      <c r="O77" s="252"/>
    </row>
    <row r="78" spans="1:15" ht="21">
      <c r="A78" s="250">
        <v>854</v>
      </c>
      <c r="B78" s="250" t="s">
        <v>1024</v>
      </c>
      <c r="C78" s="250" t="s">
        <v>13</v>
      </c>
      <c r="D78" s="251" t="s">
        <v>1286</v>
      </c>
      <c r="E78" s="250">
        <v>4</v>
      </c>
      <c r="F78" s="250">
        <v>1</v>
      </c>
      <c r="G78" s="250">
        <v>171</v>
      </c>
      <c r="H78" s="251" t="s">
        <v>1027</v>
      </c>
      <c r="I78" s="250" t="s">
        <v>1250</v>
      </c>
      <c r="J78" s="250" t="s">
        <v>1405</v>
      </c>
      <c r="K78" s="250" t="str" cm="1">
        <f t="array" ref="K78">_xlfn.XLOOKUP(1,(รายชื่อเจ้าหน้าที่!$C$4:$C$109=M78)*(รายชื่อเจ้าหน้าที่!$D$4:$D$109=N78),รายชื่อเจ้าหน้าที่!$E$4:$E$109,"")</f>
        <v>จ.คอม</v>
      </c>
      <c r="L78" s="250" t="s">
        <v>1281</v>
      </c>
      <c r="M78" s="250" t="s">
        <v>1396</v>
      </c>
      <c r="N78" s="250" t="s">
        <v>1397</v>
      </c>
      <c r="O78" s="252"/>
    </row>
    <row r="79" spans="1:15" ht="21">
      <c r="A79" s="250">
        <v>4</v>
      </c>
      <c r="B79" s="250" t="s">
        <v>23</v>
      </c>
      <c r="C79" s="250" t="s">
        <v>13</v>
      </c>
      <c r="D79" s="251" t="s">
        <v>1255</v>
      </c>
      <c r="E79" s="250"/>
      <c r="F79" s="250"/>
      <c r="G79" s="250"/>
      <c r="H79" s="251"/>
      <c r="I79" s="250" t="s">
        <v>1250</v>
      </c>
      <c r="J79" s="250" t="s">
        <v>1361</v>
      </c>
      <c r="K79" s="250" t="str" cm="1">
        <f t="array" ref="K79">_xlfn.XLOOKUP(1,(รายชื่อเจ้าหน้าที่!$C$4:$C$109=M79)*(รายชื่อเจ้าหน้าที่!$D$4:$D$109=N79),รายชื่อเจ้าหน้าที่!$E$4:$E$109,"")</f>
        <v>จ.เคมี</v>
      </c>
      <c r="L79" s="250" t="s">
        <v>1305</v>
      </c>
      <c r="M79" s="250" t="s">
        <v>1406</v>
      </c>
      <c r="N79" s="250" t="s">
        <v>1407</v>
      </c>
      <c r="O79" s="252"/>
    </row>
    <row r="80" spans="1:15" ht="21">
      <c r="A80" s="250">
        <v>58</v>
      </c>
      <c r="B80" s="250" t="s">
        <v>23</v>
      </c>
      <c r="C80" s="250" t="s">
        <v>136</v>
      </c>
      <c r="D80" s="251" t="s">
        <v>1264</v>
      </c>
      <c r="E80" s="250">
        <v>2</v>
      </c>
      <c r="F80" s="250" t="s">
        <v>1408</v>
      </c>
      <c r="G80" s="250">
        <v>78</v>
      </c>
      <c r="H80" s="251" t="s">
        <v>166</v>
      </c>
      <c r="I80" s="250" t="s">
        <v>1265</v>
      </c>
      <c r="J80" s="250" t="s">
        <v>1409</v>
      </c>
      <c r="K80" s="250" t="str" cm="1">
        <f t="array" ref="K80">_xlfn.XLOOKUP(1,(รายชื่อเจ้าหน้าที่!$C$4:$C$109=M80)*(รายชื่อเจ้าหน้าที่!$D$4:$D$109=N80),รายชื่อเจ้าหน้าที่!$E$4:$E$109,"")</f>
        <v>จ.เคมี</v>
      </c>
      <c r="L80" s="250" t="s">
        <v>1305</v>
      </c>
      <c r="M80" s="250" t="s">
        <v>1410</v>
      </c>
      <c r="N80" s="250" t="s">
        <v>1411</v>
      </c>
      <c r="O80" s="252"/>
    </row>
    <row r="81" spans="1:15" ht="21">
      <c r="A81" s="250">
        <v>1083</v>
      </c>
      <c r="B81" s="250" t="s">
        <v>179</v>
      </c>
      <c r="C81" s="250" t="s">
        <v>13</v>
      </c>
      <c r="D81" s="251" t="s">
        <v>1412</v>
      </c>
      <c r="E81" s="250"/>
      <c r="F81" s="250"/>
      <c r="G81" s="250"/>
      <c r="H81" s="251"/>
      <c r="I81" s="250" t="s">
        <v>1250</v>
      </c>
      <c r="J81" s="250" t="s">
        <v>1413</v>
      </c>
      <c r="K81" s="250" t="str" cm="1">
        <f t="array" ref="K81">_xlfn.XLOOKUP(1,(รายชื่อเจ้าหน้าที่!$C$4:$C$109=M81)*(รายชื่อเจ้าหน้าที่!$D$4:$D$109=N81),รายชื่อเจ้าหน้าที่!$E$4:$E$109,"")</f>
        <v>จ.เคมี</v>
      </c>
      <c r="L81" s="250" t="s">
        <v>1305</v>
      </c>
      <c r="M81" s="250" t="s">
        <v>1406</v>
      </c>
      <c r="N81" s="250" t="s">
        <v>1407</v>
      </c>
      <c r="O81" s="252"/>
    </row>
    <row r="82" spans="1:15" ht="21">
      <c r="A82" s="250">
        <v>264</v>
      </c>
      <c r="B82" s="250" t="s">
        <v>179</v>
      </c>
      <c r="C82" s="250" t="s">
        <v>136</v>
      </c>
      <c r="D82" s="251" t="s">
        <v>1414</v>
      </c>
      <c r="E82" s="250"/>
      <c r="F82" s="250"/>
      <c r="G82" s="250"/>
      <c r="H82" s="251"/>
      <c r="I82" s="250" t="s">
        <v>1265</v>
      </c>
      <c r="J82" s="250" t="s">
        <v>1369</v>
      </c>
      <c r="K82" s="250" t="str" cm="1">
        <f t="array" ref="K82">_xlfn.XLOOKUP(1,(รายชื่อเจ้าหน้าที่!$C$4:$C$109=M82)*(รายชื่อเจ้าหน้าที่!$D$4:$D$109=N82),รายชื่อเจ้าหน้าที่!$E$4:$E$109,"")</f>
        <v>จ.เคมี</v>
      </c>
      <c r="L82" s="250" t="s">
        <v>1281</v>
      </c>
      <c r="M82" s="250" t="s">
        <v>1415</v>
      </c>
      <c r="N82" s="250" t="s">
        <v>1307</v>
      </c>
      <c r="O82" s="252"/>
    </row>
    <row r="83" spans="1:15" ht="21">
      <c r="A83" s="250">
        <v>284</v>
      </c>
      <c r="B83" s="250" t="s">
        <v>532</v>
      </c>
      <c r="C83" s="250" t="s">
        <v>13</v>
      </c>
      <c r="D83" s="251" t="s">
        <v>1349</v>
      </c>
      <c r="E83" s="250">
        <v>13</v>
      </c>
      <c r="F83" s="250">
        <v>1</v>
      </c>
      <c r="G83" s="250">
        <v>56</v>
      </c>
      <c r="H83" s="251" t="s">
        <v>1416</v>
      </c>
      <c r="I83" s="250" t="s">
        <v>1250</v>
      </c>
      <c r="J83" s="250" t="s">
        <v>1308</v>
      </c>
      <c r="K83" s="250" t="str" cm="1">
        <f t="array" ref="K83">_xlfn.XLOOKUP(1,(รายชื่อเจ้าหน้าที่!$C$4:$C$109=M83)*(รายชื่อเจ้าหน้าที่!$D$4:$D$109=N83),รายชื่อเจ้าหน้าที่!$E$4:$E$109,"")</f>
        <v>จ.เคมี</v>
      </c>
      <c r="L83" s="250" t="s">
        <v>1305</v>
      </c>
      <c r="M83" s="250" t="s">
        <v>1406</v>
      </c>
      <c r="N83" s="250" t="s">
        <v>1407</v>
      </c>
      <c r="O83" s="252"/>
    </row>
    <row r="84" spans="1:15" ht="21">
      <c r="A84" s="250">
        <v>795</v>
      </c>
      <c r="B84" s="250" t="s">
        <v>878</v>
      </c>
      <c r="C84" s="250" t="s">
        <v>136</v>
      </c>
      <c r="D84" s="251" t="s">
        <v>1417</v>
      </c>
      <c r="E84" s="250"/>
      <c r="F84" s="250"/>
      <c r="G84" s="250"/>
      <c r="H84" s="251"/>
      <c r="I84" s="250" t="s">
        <v>1265</v>
      </c>
      <c r="J84" s="250" t="s">
        <v>1385</v>
      </c>
      <c r="K84" s="250" t="str" cm="1">
        <f t="array" ref="K84">_xlfn.XLOOKUP(1,(รายชื่อเจ้าหน้าที่!$C$4:$C$109=M84)*(รายชื่อเจ้าหน้าที่!$D$4:$D$109=N84),รายชื่อเจ้าหน้าที่!$E$4:$E$109,"")</f>
        <v>จ.เคมี</v>
      </c>
      <c r="L84" s="250" t="s">
        <v>1305</v>
      </c>
      <c r="M84" s="250" t="s">
        <v>1410</v>
      </c>
      <c r="N84" s="250" t="s">
        <v>1411</v>
      </c>
      <c r="O84" s="252"/>
    </row>
    <row r="85" spans="1:15" ht="21">
      <c r="A85" s="250">
        <v>807</v>
      </c>
      <c r="B85" s="250" t="s">
        <v>878</v>
      </c>
      <c r="C85" s="250" t="s">
        <v>136</v>
      </c>
      <c r="D85" s="251" t="s">
        <v>1418</v>
      </c>
      <c r="E85" s="250"/>
      <c r="F85" s="250"/>
      <c r="G85" s="250"/>
      <c r="H85" s="251"/>
      <c r="I85" s="250" t="s">
        <v>1265</v>
      </c>
      <c r="J85" s="250" t="s">
        <v>1409</v>
      </c>
      <c r="K85" s="250" t="str" cm="1">
        <f t="array" ref="K85">_xlfn.XLOOKUP(1,(รายชื่อเจ้าหน้าที่!$C$4:$C$109=M85)*(รายชื่อเจ้าหน้าที่!$D$4:$D$109=N85),รายชื่อเจ้าหน้าที่!$E$4:$E$109,"")</f>
        <v>จ.เคมี</v>
      </c>
      <c r="L85" s="250" t="s">
        <v>1281</v>
      </c>
      <c r="M85" s="250" t="s">
        <v>1415</v>
      </c>
      <c r="N85" s="250" t="s">
        <v>1307</v>
      </c>
      <c r="O85" s="252"/>
    </row>
    <row r="86" spans="1:15" ht="21">
      <c r="A86" s="250">
        <v>909</v>
      </c>
      <c r="B86" s="250" t="s">
        <v>1024</v>
      </c>
      <c r="C86" s="250" t="s">
        <v>13</v>
      </c>
      <c r="D86" s="251" t="s">
        <v>1286</v>
      </c>
      <c r="E86" s="250">
        <v>5</v>
      </c>
      <c r="F86" s="250">
        <v>1</v>
      </c>
      <c r="G86" s="250">
        <v>370</v>
      </c>
      <c r="H86" s="251" t="s">
        <v>1027</v>
      </c>
      <c r="I86" s="250" t="s">
        <v>1265</v>
      </c>
      <c r="J86" s="250" t="s">
        <v>1385</v>
      </c>
      <c r="K86" s="250" t="str" cm="1">
        <f t="array" ref="K86">_xlfn.XLOOKUP(1,(รายชื่อเจ้าหน้าที่!$C$4:$C$109=M86)*(รายชื่อเจ้าหน้าที่!$D$4:$D$109=N86),รายชื่อเจ้าหน้าที่!$E$4:$E$109,"")</f>
        <v>จ.เคมี</v>
      </c>
      <c r="L86" s="250" t="s">
        <v>1281</v>
      </c>
      <c r="M86" s="250" t="s">
        <v>1415</v>
      </c>
      <c r="N86" s="250" t="s">
        <v>1307</v>
      </c>
      <c r="O86" s="252"/>
    </row>
    <row r="87" spans="1:15" ht="21">
      <c r="A87" s="250">
        <v>914</v>
      </c>
      <c r="B87" s="250" t="s">
        <v>1024</v>
      </c>
      <c r="C87" s="250" t="s">
        <v>13</v>
      </c>
      <c r="D87" s="251" t="s">
        <v>1286</v>
      </c>
      <c r="E87" s="250">
        <v>5</v>
      </c>
      <c r="F87" s="250">
        <v>1</v>
      </c>
      <c r="G87" s="250">
        <v>370</v>
      </c>
      <c r="H87" s="251" t="s">
        <v>1027</v>
      </c>
      <c r="I87" s="250" t="s">
        <v>1265</v>
      </c>
      <c r="J87" s="250" t="s">
        <v>1266</v>
      </c>
      <c r="K87" s="250" t="str" cm="1">
        <f t="array" ref="K87">_xlfn.XLOOKUP(1,(รายชื่อเจ้าหน้าที่!$C$4:$C$109=M87)*(รายชื่อเจ้าหน้าที่!$D$4:$D$109=N87),รายชื่อเจ้าหน้าที่!$E$4:$E$109,"")</f>
        <v>จ.เคมี</v>
      </c>
      <c r="L87" s="250" t="s">
        <v>1305</v>
      </c>
      <c r="M87" s="250" t="s">
        <v>1410</v>
      </c>
      <c r="N87" s="250" t="s">
        <v>1411</v>
      </c>
      <c r="O87" s="252"/>
    </row>
    <row r="88" spans="1:15" ht="21">
      <c r="A88" s="250">
        <v>25</v>
      </c>
      <c r="B88" s="250" t="s">
        <v>23</v>
      </c>
      <c r="C88" s="250" t="s">
        <v>13</v>
      </c>
      <c r="D88" s="251" t="s">
        <v>1260</v>
      </c>
      <c r="E88" s="250">
        <v>106</v>
      </c>
      <c r="F88" s="250">
        <v>2</v>
      </c>
      <c r="G88" s="250">
        <v>40</v>
      </c>
      <c r="H88" s="251" t="s">
        <v>105</v>
      </c>
      <c r="I88" s="250" t="s">
        <v>1265</v>
      </c>
      <c r="J88" s="250" t="s">
        <v>1419</v>
      </c>
      <c r="K88" s="250" t="str" cm="1">
        <f t="array" ref="K88">_xlfn.XLOOKUP(1,(รายชื่อเจ้าหน้าที่!$C$4:$C$109=M88)*(รายชื่อเจ้าหน้าที่!$D$4:$D$109=N88),รายชื่อเจ้าหน้าที่!$E$4:$E$109,"")</f>
        <v>จ.เครื่องกล</v>
      </c>
      <c r="L88" s="250" t="s">
        <v>1281</v>
      </c>
      <c r="M88" s="250" t="s">
        <v>1420</v>
      </c>
      <c r="N88" s="250" t="s">
        <v>1421</v>
      </c>
      <c r="O88" s="252"/>
    </row>
    <row r="89" spans="1:15" ht="21">
      <c r="A89" s="250">
        <v>50</v>
      </c>
      <c r="B89" s="250" t="s">
        <v>23</v>
      </c>
      <c r="C89" s="250" t="s">
        <v>136</v>
      </c>
      <c r="D89" s="251" t="s">
        <v>1264</v>
      </c>
      <c r="E89" s="250">
        <v>1</v>
      </c>
      <c r="F89" s="250" t="s">
        <v>1408</v>
      </c>
      <c r="G89" s="250">
        <v>95</v>
      </c>
      <c r="H89" s="251" t="s">
        <v>166</v>
      </c>
      <c r="I89" s="250" t="s">
        <v>1265</v>
      </c>
      <c r="J89" s="250" t="s">
        <v>1266</v>
      </c>
      <c r="K89" s="250" t="str" cm="1">
        <f t="array" ref="K89">_xlfn.XLOOKUP(1,(รายชื่อเจ้าหน้าที่!$C$4:$C$109=M89)*(รายชื่อเจ้าหน้าที่!$D$4:$D$109=N89),รายชื่อเจ้าหน้าที่!$E$4:$E$109,"")</f>
        <v>จ.เครื่องกล</v>
      </c>
      <c r="L89" s="250" t="s">
        <v>1281</v>
      </c>
      <c r="M89" s="250" t="s">
        <v>1420</v>
      </c>
      <c r="N89" s="250" t="s">
        <v>1421</v>
      </c>
      <c r="O89" s="252"/>
    </row>
    <row r="90" spans="1:15" ht="21">
      <c r="A90" s="250">
        <v>1089</v>
      </c>
      <c r="B90" s="250" t="s">
        <v>179</v>
      </c>
      <c r="C90" s="250" t="s">
        <v>13</v>
      </c>
      <c r="D90" s="251" t="s">
        <v>1347</v>
      </c>
      <c r="E90" s="250"/>
      <c r="F90" s="250"/>
      <c r="G90" s="250"/>
      <c r="H90" s="251"/>
      <c r="I90" s="250" t="s">
        <v>1265</v>
      </c>
      <c r="J90" s="250" t="s">
        <v>1419</v>
      </c>
      <c r="K90" s="250" t="str" cm="1">
        <f t="array" ref="K90">_xlfn.XLOOKUP(1,(รายชื่อเจ้าหน้าที่!$C$4:$C$109=M90)*(รายชื่อเจ้าหน้าที่!$D$4:$D$109=N90),รายชื่อเจ้าหน้าที่!$E$4:$E$109,"")</f>
        <v>จ.เครื่องกล</v>
      </c>
      <c r="L90" s="250" t="s">
        <v>1281</v>
      </c>
      <c r="M90" s="250" t="s">
        <v>1420</v>
      </c>
      <c r="N90" s="250" t="s">
        <v>1421</v>
      </c>
      <c r="O90" s="252"/>
    </row>
    <row r="91" spans="1:15" ht="21">
      <c r="A91" s="250">
        <v>1090</v>
      </c>
      <c r="B91" s="250" t="s">
        <v>179</v>
      </c>
      <c r="C91" s="250" t="s">
        <v>13</v>
      </c>
      <c r="D91" s="251" t="s">
        <v>1347</v>
      </c>
      <c r="E91" s="250"/>
      <c r="F91" s="250"/>
      <c r="G91" s="250"/>
      <c r="H91" s="251"/>
      <c r="I91" s="250" t="s">
        <v>1265</v>
      </c>
      <c r="J91" s="250" t="s">
        <v>1390</v>
      </c>
      <c r="K91" s="250" t="str" cm="1">
        <f t="array" ref="K91">_xlfn.XLOOKUP(1,(รายชื่อเจ้าหน้าที่!$C$4:$C$109=M91)*(รายชื่อเจ้าหน้าที่!$D$4:$D$109=N91),รายชื่อเจ้าหน้าที่!$E$4:$E$109,"")</f>
        <v>จ.เครื่องกล</v>
      </c>
      <c r="L91" s="250" t="s">
        <v>1305</v>
      </c>
      <c r="M91" s="250" t="s">
        <v>1422</v>
      </c>
      <c r="N91" s="250" t="s">
        <v>1423</v>
      </c>
      <c r="O91" s="252"/>
    </row>
    <row r="92" spans="1:15" ht="21">
      <c r="A92" s="250">
        <v>247</v>
      </c>
      <c r="B92" s="250" t="s">
        <v>179</v>
      </c>
      <c r="C92" s="250" t="s">
        <v>136</v>
      </c>
      <c r="D92" s="251" t="s">
        <v>1424</v>
      </c>
      <c r="E92" s="250"/>
      <c r="F92" s="250"/>
      <c r="G92" s="250"/>
      <c r="H92" s="251"/>
      <c r="I92" s="250" t="s">
        <v>1265</v>
      </c>
      <c r="J92" s="250" t="s">
        <v>1419</v>
      </c>
      <c r="K92" s="250" t="str" cm="1">
        <f t="array" ref="K92">_xlfn.XLOOKUP(1,(รายชื่อเจ้าหน้าที่!$C$4:$C$109=M92)*(รายชื่อเจ้าหน้าที่!$D$4:$D$109=N92),รายชื่อเจ้าหน้าที่!$E$4:$E$109,"")</f>
        <v>จ.เครื่องกล</v>
      </c>
      <c r="L92" s="250" t="s">
        <v>1281</v>
      </c>
      <c r="M92" s="250" t="s">
        <v>1425</v>
      </c>
      <c r="N92" s="250" t="s">
        <v>1426</v>
      </c>
      <c r="O92" s="252"/>
    </row>
    <row r="93" spans="1:15" ht="21">
      <c r="A93" s="250">
        <v>369</v>
      </c>
      <c r="B93" s="250" t="s">
        <v>532</v>
      </c>
      <c r="C93" s="250" t="s">
        <v>13</v>
      </c>
      <c r="D93" s="251" t="s">
        <v>1427</v>
      </c>
      <c r="E93" s="250"/>
      <c r="F93" s="250"/>
      <c r="G93" s="250"/>
      <c r="H93" s="251"/>
      <c r="I93" s="250" t="s">
        <v>1265</v>
      </c>
      <c r="J93" s="250" t="s">
        <v>1342</v>
      </c>
      <c r="K93" s="250" t="str" cm="1">
        <f t="array" ref="K93">_xlfn.XLOOKUP(1,(รายชื่อเจ้าหน้าที่!$C$4:$C$109=M93)*(รายชื่อเจ้าหน้าที่!$D$4:$D$109=N93),รายชื่อเจ้าหน้าที่!$E$4:$E$109,"")</f>
        <v>จ.เครื่องกล</v>
      </c>
      <c r="L93" s="250" t="s">
        <v>1281</v>
      </c>
      <c r="M93" s="250" t="s">
        <v>1425</v>
      </c>
      <c r="N93" s="250" t="s">
        <v>1426</v>
      </c>
      <c r="O93" s="252"/>
    </row>
    <row r="94" spans="1:15" ht="21">
      <c r="A94" s="250">
        <v>373</v>
      </c>
      <c r="B94" s="250" t="s">
        <v>532</v>
      </c>
      <c r="C94" s="250" t="s">
        <v>13</v>
      </c>
      <c r="D94" s="251" t="s">
        <v>1428</v>
      </c>
      <c r="E94" s="250"/>
      <c r="F94" s="250"/>
      <c r="G94" s="250"/>
      <c r="H94" s="251"/>
      <c r="I94" s="250" t="s">
        <v>1265</v>
      </c>
      <c r="J94" s="250" t="s">
        <v>1346</v>
      </c>
      <c r="K94" s="250" t="str" cm="1">
        <f t="array" ref="K94">_xlfn.XLOOKUP(1,(รายชื่อเจ้าหน้าที่!$C$4:$C$109=M94)*(รายชื่อเจ้าหน้าที่!$D$4:$D$109=N94),รายชื่อเจ้าหน้าที่!$E$4:$E$109,"")</f>
        <v>จ.เครื่องกล</v>
      </c>
      <c r="L94" s="250" t="s">
        <v>1305</v>
      </c>
      <c r="M94" s="250" t="s">
        <v>1422</v>
      </c>
      <c r="N94" s="250" t="s">
        <v>1423</v>
      </c>
      <c r="O94" s="252"/>
    </row>
    <row r="95" spans="1:15" ht="21">
      <c r="A95" s="250">
        <v>536</v>
      </c>
      <c r="B95" s="250" t="s">
        <v>729</v>
      </c>
      <c r="C95" s="250" t="s">
        <v>13</v>
      </c>
      <c r="D95" s="251" t="s">
        <v>1275</v>
      </c>
      <c r="E95" s="250">
        <v>6</v>
      </c>
      <c r="F95" s="250">
        <v>1</v>
      </c>
      <c r="G95" s="250">
        <v>110</v>
      </c>
      <c r="H95" s="251" t="s">
        <v>790</v>
      </c>
      <c r="I95" s="250" t="s">
        <v>1265</v>
      </c>
      <c r="J95" s="250" t="s">
        <v>1419</v>
      </c>
      <c r="K95" s="250" t="str" cm="1">
        <f t="array" ref="K95">_xlfn.XLOOKUP(1,(รายชื่อเจ้าหน้าที่!$C$4:$C$109=M95)*(รายชื่อเจ้าหน้าที่!$D$4:$D$109=N95),รายชื่อเจ้าหน้าที่!$E$4:$E$109,"")</f>
        <v>จ.เครื่องกล</v>
      </c>
      <c r="L95" s="250" t="s">
        <v>1281</v>
      </c>
      <c r="M95" s="250" t="s">
        <v>1429</v>
      </c>
      <c r="N95" s="250" t="s">
        <v>1430</v>
      </c>
      <c r="O95" s="252"/>
    </row>
    <row r="96" spans="1:15" ht="21">
      <c r="A96" s="250">
        <v>537</v>
      </c>
      <c r="B96" s="250" t="s">
        <v>729</v>
      </c>
      <c r="C96" s="250" t="s">
        <v>13</v>
      </c>
      <c r="D96" s="251" t="s">
        <v>1275</v>
      </c>
      <c r="E96" s="250"/>
      <c r="F96" s="250"/>
      <c r="G96" s="250"/>
      <c r="H96" s="251"/>
      <c r="I96" s="250" t="s">
        <v>1265</v>
      </c>
      <c r="J96" s="250" t="s">
        <v>1419</v>
      </c>
      <c r="K96" s="250" t="str" cm="1">
        <f t="array" ref="K96">_xlfn.XLOOKUP(1,(รายชื่อเจ้าหน้าที่!$C$4:$C$109=M96)*(รายชื่อเจ้าหน้าที่!$D$4:$D$109=N96),รายชื่อเจ้าหน้าที่!$E$4:$E$109,"")</f>
        <v>จ.เครื่องกล</v>
      </c>
      <c r="L96" s="250" t="s">
        <v>1305</v>
      </c>
      <c r="M96" s="250" t="s">
        <v>1422</v>
      </c>
      <c r="N96" s="250" t="s">
        <v>1423</v>
      </c>
      <c r="O96" s="252"/>
    </row>
    <row r="97" spans="1:15" ht="21">
      <c r="A97" s="250">
        <v>1110</v>
      </c>
      <c r="B97" s="250" t="s">
        <v>729</v>
      </c>
      <c r="C97" s="250" t="s">
        <v>136</v>
      </c>
      <c r="D97" s="251" t="s">
        <v>1431</v>
      </c>
      <c r="E97" s="250"/>
      <c r="F97" s="250"/>
      <c r="G97" s="250"/>
      <c r="H97" s="251"/>
      <c r="I97" s="250" t="s">
        <v>1265</v>
      </c>
      <c r="J97" s="250" t="s">
        <v>1419</v>
      </c>
      <c r="K97" s="250" t="str" cm="1">
        <f t="array" ref="K97">_xlfn.XLOOKUP(1,(รายชื่อเจ้าหน้าที่!$C$4:$C$109=M97)*(รายชื่อเจ้าหน้าที่!$D$4:$D$109=N97),รายชื่อเจ้าหน้าที่!$E$4:$E$109,"")</f>
        <v>จ.เครื่องกล</v>
      </c>
      <c r="L97" s="250" t="s">
        <v>1281</v>
      </c>
      <c r="M97" s="250" t="s">
        <v>1429</v>
      </c>
      <c r="N97" s="250" t="s">
        <v>1430</v>
      </c>
      <c r="O97" s="252"/>
    </row>
    <row r="98" spans="1:15" ht="21">
      <c r="A98" s="250">
        <v>722</v>
      </c>
      <c r="B98" s="250" t="s">
        <v>878</v>
      </c>
      <c r="C98" s="250" t="s">
        <v>13</v>
      </c>
      <c r="D98" s="251" t="s">
        <v>1432</v>
      </c>
      <c r="E98" s="250"/>
      <c r="F98" s="250"/>
      <c r="G98" s="250"/>
      <c r="H98" s="251"/>
      <c r="I98" s="250" t="s">
        <v>1265</v>
      </c>
      <c r="J98" s="250" t="s">
        <v>1342</v>
      </c>
      <c r="K98" s="250" t="str" cm="1">
        <f t="array" ref="K98">_xlfn.XLOOKUP(1,(รายชื่อเจ้าหน้าที่!$C$4:$C$109=M98)*(รายชื่อเจ้าหน้าที่!$D$4:$D$109=N98),รายชื่อเจ้าหน้าที่!$E$4:$E$109,"")</f>
        <v>จ.เครื่องกล</v>
      </c>
      <c r="L98" s="250" t="s">
        <v>1281</v>
      </c>
      <c r="M98" s="250" t="s">
        <v>1433</v>
      </c>
      <c r="N98" s="250" t="s">
        <v>1434</v>
      </c>
      <c r="O98" s="252"/>
    </row>
    <row r="99" spans="1:15" ht="21">
      <c r="A99" s="250">
        <v>901</v>
      </c>
      <c r="B99" s="250" t="s">
        <v>1024</v>
      </c>
      <c r="C99" s="250" t="s">
        <v>13</v>
      </c>
      <c r="D99" s="251" t="s">
        <v>1286</v>
      </c>
      <c r="E99" s="250">
        <v>5</v>
      </c>
      <c r="F99" s="250">
        <v>1</v>
      </c>
      <c r="G99" s="250">
        <v>370</v>
      </c>
      <c r="H99" s="251" t="s">
        <v>1027</v>
      </c>
      <c r="I99" s="250" t="s">
        <v>1265</v>
      </c>
      <c r="J99" s="250" t="s">
        <v>1419</v>
      </c>
      <c r="K99" s="250" t="str" cm="1">
        <f t="array" ref="K99">_xlfn.XLOOKUP(1,(รายชื่อเจ้าหน้าที่!$C$4:$C$109=M99)*(รายชื่อเจ้าหน้าที่!$D$4:$D$109=N99),รายชื่อเจ้าหน้าที่!$E$4:$E$109,"")</f>
        <v>จ.เครื่องกล</v>
      </c>
      <c r="L99" s="250" t="s">
        <v>1281</v>
      </c>
      <c r="M99" s="250" t="s">
        <v>1433</v>
      </c>
      <c r="N99" s="250" t="s">
        <v>1434</v>
      </c>
      <c r="O99" s="252"/>
    </row>
    <row r="100" spans="1:15" ht="21">
      <c r="A100" s="250">
        <v>903</v>
      </c>
      <c r="B100" s="250" t="s">
        <v>1024</v>
      </c>
      <c r="C100" s="250" t="s">
        <v>13</v>
      </c>
      <c r="D100" s="251" t="s">
        <v>1286</v>
      </c>
      <c r="E100" s="250">
        <v>5</v>
      </c>
      <c r="F100" s="250">
        <v>1</v>
      </c>
      <c r="G100" s="250">
        <v>370</v>
      </c>
      <c r="H100" s="251" t="s">
        <v>1027</v>
      </c>
      <c r="I100" s="250" t="s">
        <v>1265</v>
      </c>
      <c r="J100" s="250" t="s">
        <v>1390</v>
      </c>
      <c r="K100" s="250" t="str" cm="1">
        <f t="array" ref="K100">_xlfn.XLOOKUP(1,(รายชื่อเจ้าหน้าที่!$C$4:$C$109=M100)*(รายชื่อเจ้าหน้าที่!$D$4:$D$109=N100),รายชื่อเจ้าหน้าที่!$E$4:$E$109,"")</f>
        <v>จ.เครื่องกล</v>
      </c>
      <c r="L100" s="250" t="s">
        <v>1281</v>
      </c>
      <c r="M100" s="250" t="s">
        <v>1429</v>
      </c>
      <c r="N100" s="250" t="s">
        <v>1430</v>
      </c>
      <c r="O100" s="252"/>
    </row>
    <row r="101" spans="1:15" ht="21">
      <c r="A101" s="250">
        <v>905</v>
      </c>
      <c r="B101" s="250" t="s">
        <v>1024</v>
      </c>
      <c r="C101" s="250" t="s">
        <v>13</v>
      </c>
      <c r="D101" s="251" t="s">
        <v>1286</v>
      </c>
      <c r="E101" s="250">
        <v>5</v>
      </c>
      <c r="F101" s="250">
        <v>1</v>
      </c>
      <c r="G101" s="250">
        <v>370</v>
      </c>
      <c r="H101" s="251" t="s">
        <v>1027</v>
      </c>
      <c r="I101" s="250" t="s">
        <v>1265</v>
      </c>
      <c r="J101" s="250" t="s">
        <v>1339</v>
      </c>
      <c r="K101" s="250" t="str" cm="1">
        <f t="array" ref="K101">_xlfn.XLOOKUP(1,(รายชื่อเจ้าหน้าที่!$C$4:$C$109=M101)*(รายชื่อเจ้าหน้าที่!$D$4:$D$109=N101),รายชื่อเจ้าหน้าที่!$E$4:$E$109,"")</f>
        <v>จ.เครื่องกล</v>
      </c>
      <c r="L101" s="250" t="s">
        <v>1281</v>
      </c>
      <c r="M101" s="250" t="s">
        <v>1425</v>
      </c>
      <c r="N101" s="250" t="s">
        <v>1426</v>
      </c>
      <c r="O101" s="252"/>
    </row>
    <row r="102" spans="1:15" ht="21">
      <c r="A102" s="250">
        <v>956</v>
      </c>
      <c r="B102" s="250" t="s">
        <v>1024</v>
      </c>
      <c r="C102" s="250" t="s">
        <v>136</v>
      </c>
      <c r="D102" s="251" t="s">
        <v>1435</v>
      </c>
      <c r="E102" s="250"/>
      <c r="F102" s="250"/>
      <c r="G102" s="250"/>
      <c r="H102" s="251"/>
      <c r="I102" s="250" t="s">
        <v>1265</v>
      </c>
      <c r="J102" s="250" t="s">
        <v>1419</v>
      </c>
      <c r="K102" s="250" t="str" cm="1">
        <f t="array" ref="K102">_xlfn.XLOOKUP(1,(รายชื่อเจ้าหน้าที่!$C$4:$C$109=M102)*(รายชื่อเจ้าหน้าที่!$D$4:$D$109=N102),รายชื่อเจ้าหน้าที่!$E$4:$E$109,"")</f>
        <v>จ.เครื่องกล</v>
      </c>
      <c r="L102" s="250" t="s">
        <v>1281</v>
      </c>
      <c r="M102" s="250" t="s">
        <v>1433</v>
      </c>
      <c r="N102" s="250" t="s">
        <v>1434</v>
      </c>
      <c r="O102" s="252"/>
    </row>
    <row r="103" spans="1:15" ht="21">
      <c r="A103" s="250">
        <v>320</v>
      </c>
      <c r="B103" s="250" t="s">
        <v>532</v>
      </c>
      <c r="C103" s="250" t="s">
        <v>13</v>
      </c>
      <c r="D103" s="251" t="s">
        <v>1349</v>
      </c>
      <c r="E103" s="250">
        <v>25</v>
      </c>
      <c r="F103" s="250">
        <v>1</v>
      </c>
      <c r="G103" s="250">
        <v>60</v>
      </c>
      <c r="H103" s="251" t="s">
        <v>569</v>
      </c>
      <c r="I103" s="250" t="s">
        <v>1250</v>
      </c>
      <c r="J103" s="250" t="s">
        <v>1404</v>
      </c>
      <c r="K103" s="250" t="str" cm="1">
        <f t="array" ref="K103">_xlfn.XLOOKUP(1,(รายชื่อเจ้าหน้าที่!$C$4:$C$109=M103)*(รายชื่อเจ้าหน้าที่!$D$4:$D$109=N103),รายชื่อเจ้าหน้าที่!$E$4:$E$109,"")</f>
        <v>จ.ชีว</v>
      </c>
      <c r="L103" s="250" t="s">
        <v>1305</v>
      </c>
      <c r="M103" s="250" t="s">
        <v>1436</v>
      </c>
      <c r="N103" s="250" t="s">
        <v>1437</v>
      </c>
      <c r="O103" s="252"/>
    </row>
    <row r="104" spans="1:15" ht="21">
      <c r="A104" s="250">
        <v>632</v>
      </c>
      <c r="B104" s="250" t="s">
        <v>729</v>
      </c>
      <c r="C104" s="250" t="s">
        <v>136</v>
      </c>
      <c r="D104" s="251" t="s">
        <v>1438</v>
      </c>
      <c r="E104" s="250"/>
      <c r="F104" s="250"/>
      <c r="G104" s="250"/>
      <c r="H104" s="251" t="s">
        <v>1439</v>
      </c>
      <c r="I104" s="250" t="s">
        <v>1268</v>
      </c>
      <c r="J104" s="250" t="s">
        <v>1303</v>
      </c>
      <c r="K104" s="250" t="str" cm="1">
        <f t="array" ref="K104">_xlfn.XLOOKUP(1,(รายชื่อเจ้าหน้าที่!$C$4:$C$109=M104)*(รายชื่อเจ้าหน้าที่!$D$4:$D$109=N104),รายชื่อเจ้าหน้าที่!$E$4:$E$109,"")</f>
        <v>จ.ชีว</v>
      </c>
      <c r="L104" s="250" t="s">
        <v>1281</v>
      </c>
      <c r="M104" s="250" t="s">
        <v>1440</v>
      </c>
      <c r="N104" s="250" t="s">
        <v>1441</v>
      </c>
      <c r="O104" s="252"/>
    </row>
    <row r="105" spans="1:15" ht="21">
      <c r="A105" s="250">
        <v>765</v>
      </c>
      <c r="B105" s="250" t="s">
        <v>878</v>
      </c>
      <c r="C105" s="250" t="s">
        <v>136</v>
      </c>
      <c r="D105" s="251" t="s">
        <v>1442</v>
      </c>
      <c r="E105" s="250"/>
      <c r="F105" s="250"/>
      <c r="G105" s="250"/>
      <c r="H105" s="251"/>
      <c r="I105" s="250" t="s">
        <v>1268</v>
      </c>
      <c r="J105" s="250" t="s">
        <v>1317</v>
      </c>
      <c r="K105" s="250" t="str" cm="1">
        <f t="array" ref="K105">_xlfn.XLOOKUP(1,(รายชื่อเจ้าหน้าที่!$C$4:$C$109=M105)*(รายชื่อเจ้าหน้าที่!$D$4:$D$109=N105),รายชื่อเจ้าหน้าที่!$E$4:$E$109,"")</f>
        <v>จ.ชีว</v>
      </c>
      <c r="L105" s="250" t="s">
        <v>1305</v>
      </c>
      <c r="M105" s="250" t="s">
        <v>1436</v>
      </c>
      <c r="N105" s="250" t="s">
        <v>1437</v>
      </c>
      <c r="O105" s="252"/>
    </row>
    <row r="106" spans="1:15" ht="21">
      <c r="A106" s="250">
        <v>1118</v>
      </c>
      <c r="B106" s="250" t="s">
        <v>878</v>
      </c>
      <c r="C106" s="250" t="s">
        <v>136</v>
      </c>
      <c r="D106" s="251" t="s">
        <v>1443</v>
      </c>
      <c r="E106" s="250"/>
      <c r="F106" s="250"/>
      <c r="G106" s="250"/>
      <c r="H106" s="251"/>
      <c r="I106" s="250" t="s">
        <v>1265</v>
      </c>
      <c r="J106" s="250" t="s">
        <v>1346</v>
      </c>
      <c r="K106" s="250" t="str" cm="1">
        <f t="array" ref="K106">_xlfn.XLOOKUP(1,(รายชื่อเจ้าหน้าที่!$C$4:$C$109=M106)*(รายชื่อเจ้าหน้าที่!$D$4:$D$109=N106),รายชื่อเจ้าหน้าที่!$E$4:$E$109,"")</f>
        <v>จ.ชีว</v>
      </c>
      <c r="L106" s="250" t="s">
        <v>1281</v>
      </c>
      <c r="M106" s="250" t="s">
        <v>1440</v>
      </c>
      <c r="N106" s="250" t="s">
        <v>1441</v>
      </c>
      <c r="O106" s="252"/>
    </row>
    <row r="107" spans="1:15" ht="21">
      <c r="A107" s="250">
        <v>838</v>
      </c>
      <c r="B107" s="250" t="s">
        <v>1024</v>
      </c>
      <c r="C107" s="250" t="s">
        <v>13</v>
      </c>
      <c r="D107" s="251" t="s">
        <v>1286</v>
      </c>
      <c r="E107" s="250">
        <v>2</v>
      </c>
      <c r="F107" s="250">
        <v>1</v>
      </c>
      <c r="G107" s="250">
        <v>351</v>
      </c>
      <c r="H107" s="251" t="s">
        <v>1027</v>
      </c>
      <c r="I107" s="250" t="s">
        <v>1250</v>
      </c>
      <c r="J107" s="250" t="s">
        <v>1444</v>
      </c>
      <c r="K107" s="250" t="str" cm="1">
        <f t="array" ref="K107">_xlfn.XLOOKUP(1,(รายชื่อเจ้าหน้าที่!$C$4:$C$109=M107)*(รายชื่อเจ้าหน้าที่!$D$4:$D$109=N107),รายชื่อเจ้าหน้าที่!$E$4:$E$109,"")</f>
        <v>จ.ชีว</v>
      </c>
      <c r="L107" s="250" t="s">
        <v>1281</v>
      </c>
      <c r="M107" s="250" t="s">
        <v>1440</v>
      </c>
      <c r="N107" s="250" t="s">
        <v>1441</v>
      </c>
      <c r="O107" s="252"/>
    </row>
    <row r="108" spans="1:15" ht="21">
      <c r="A108" s="250">
        <v>907</v>
      </c>
      <c r="B108" s="250" t="s">
        <v>1024</v>
      </c>
      <c r="C108" s="250" t="s">
        <v>13</v>
      </c>
      <c r="D108" s="251" t="s">
        <v>1286</v>
      </c>
      <c r="E108" s="250">
        <v>5</v>
      </c>
      <c r="F108" s="250">
        <v>1</v>
      </c>
      <c r="G108" s="250">
        <v>370</v>
      </c>
      <c r="H108" s="251" t="s">
        <v>1027</v>
      </c>
      <c r="I108" s="250" t="s">
        <v>1265</v>
      </c>
      <c r="J108" s="250" t="s">
        <v>1342</v>
      </c>
      <c r="K108" s="250" t="str" cm="1">
        <f t="array" ref="K108">_xlfn.XLOOKUP(1,(รายชื่อเจ้าหน้าที่!$C$4:$C$109=M108)*(รายชื่อเจ้าหน้าที่!$D$4:$D$109=N108),รายชื่อเจ้าหน้าที่!$E$4:$E$109,"")</f>
        <v>จ.ชีว</v>
      </c>
      <c r="L108" s="250" t="s">
        <v>1305</v>
      </c>
      <c r="M108" s="250" t="s">
        <v>1436</v>
      </c>
      <c r="N108" s="250" t="s">
        <v>1437</v>
      </c>
      <c r="O108" s="252"/>
    </row>
    <row r="109" spans="1:15" ht="21">
      <c r="A109" s="250">
        <v>271</v>
      </c>
      <c r="B109" s="250" t="s">
        <v>532</v>
      </c>
      <c r="C109" s="250" t="s">
        <v>13</v>
      </c>
      <c r="D109" s="251" t="s">
        <v>1445</v>
      </c>
      <c r="E109" s="250"/>
      <c r="F109" s="250"/>
      <c r="G109" s="250"/>
      <c r="H109" s="251"/>
      <c r="I109" s="250" t="s">
        <v>1250</v>
      </c>
      <c r="J109" s="250" t="s">
        <v>1251</v>
      </c>
      <c r="K109" s="250" t="str" cm="1">
        <f t="array" ref="K109">_xlfn.XLOOKUP(1,(รายชื่อเจ้าหน้าที่!$C$4:$C$109=M109)*(รายชื่อเจ้าหน้าที่!$D$4:$D$109=N109),รายชื่อเจ้าหน้าที่!$E$4:$E$109,"")</f>
        <v>จ.โทรคม</v>
      </c>
      <c r="L109" s="250" t="s">
        <v>1252</v>
      </c>
      <c r="M109" s="250" t="s">
        <v>1446</v>
      </c>
      <c r="N109" s="250" t="s">
        <v>1447</v>
      </c>
      <c r="O109" s="252"/>
    </row>
    <row r="110" spans="1:15" ht="21">
      <c r="A110" s="250">
        <v>549</v>
      </c>
      <c r="B110" s="250" t="s">
        <v>729</v>
      </c>
      <c r="C110" s="250" t="s">
        <v>13</v>
      </c>
      <c r="D110" s="251" t="s">
        <v>1275</v>
      </c>
      <c r="E110" s="250">
        <v>3</v>
      </c>
      <c r="F110" s="250">
        <v>1</v>
      </c>
      <c r="G110" s="250">
        <v>147</v>
      </c>
      <c r="H110" s="251" t="s">
        <v>1382</v>
      </c>
      <c r="I110" s="250" t="s">
        <v>1265</v>
      </c>
      <c r="J110" s="250" t="s">
        <v>1266</v>
      </c>
      <c r="K110" s="250" t="str" cm="1">
        <f t="array" ref="K110">_xlfn.XLOOKUP(1,(รายชื่อเจ้าหน้าที่!$C$4:$C$109=M110)*(รายชื่อเจ้าหน้าที่!$D$4:$D$109=N110),รายชื่อเจ้าหน้าที่!$E$4:$E$109,"")</f>
        <v>จ.โทรคม</v>
      </c>
      <c r="L110" s="250" t="s">
        <v>1281</v>
      </c>
      <c r="M110" s="250" t="s">
        <v>1448</v>
      </c>
      <c r="N110" s="250" t="s">
        <v>1449</v>
      </c>
      <c r="O110" s="252"/>
    </row>
    <row r="111" spans="1:15" ht="21">
      <c r="A111" s="250">
        <v>623</v>
      </c>
      <c r="B111" s="250" t="s">
        <v>729</v>
      </c>
      <c r="C111" s="250" t="s">
        <v>136</v>
      </c>
      <c r="D111" s="251" t="s">
        <v>1450</v>
      </c>
      <c r="E111" s="250"/>
      <c r="F111" s="250"/>
      <c r="G111" s="250"/>
      <c r="H111" s="251"/>
      <c r="I111" s="250" t="s">
        <v>1268</v>
      </c>
      <c r="J111" s="250" t="s">
        <v>1301</v>
      </c>
      <c r="K111" s="250" t="str" cm="1">
        <f t="array" ref="K111">_xlfn.XLOOKUP(1,(รายชื่อเจ้าหน้าที่!$C$4:$C$109=M111)*(รายชื่อเจ้าหน้าที่!$D$4:$D$109=N111),รายชื่อเจ้าหน้าที่!$E$4:$E$109,"")</f>
        <v>จ.โทรคม</v>
      </c>
      <c r="L111" s="250" t="s">
        <v>1281</v>
      </c>
      <c r="M111" s="250" t="s">
        <v>1448</v>
      </c>
      <c r="N111" s="250" t="s">
        <v>1449</v>
      </c>
      <c r="O111" s="252"/>
    </row>
    <row r="112" spans="1:15" ht="21">
      <c r="A112" s="250">
        <v>663</v>
      </c>
      <c r="B112" s="250" t="s">
        <v>878</v>
      </c>
      <c r="C112" s="250" t="s">
        <v>13</v>
      </c>
      <c r="D112" s="251" t="s">
        <v>1304</v>
      </c>
      <c r="E112" s="250"/>
      <c r="F112" s="250"/>
      <c r="G112" s="250"/>
      <c r="H112" s="251"/>
      <c r="I112" s="250" t="s">
        <v>1250</v>
      </c>
      <c r="J112" s="250" t="s">
        <v>1273</v>
      </c>
      <c r="K112" s="250" t="str" cm="1">
        <f t="array" ref="K112">_xlfn.XLOOKUP(1,(รายชื่อเจ้าหน้าที่!$C$4:$C$109=M112)*(รายชื่อเจ้าหน้าที่!$D$4:$D$109=N112),รายชื่อเจ้าหน้าที่!$E$4:$E$109,"")</f>
        <v>จ.โทรคม</v>
      </c>
      <c r="L112" s="250" t="s">
        <v>1252</v>
      </c>
      <c r="M112" s="250" t="s">
        <v>1446</v>
      </c>
      <c r="N112" s="250" t="s">
        <v>1447</v>
      </c>
      <c r="O112" s="252"/>
    </row>
    <row r="113" spans="1:15" ht="21">
      <c r="A113" s="250">
        <v>840</v>
      </c>
      <c r="B113" s="250" t="s">
        <v>1024</v>
      </c>
      <c r="C113" s="250" t="s">
        <v>13</v>
      </c>
      <c r="D113" s="251" t="s">
        <v>1286</v>
      </c>
      <c r="E113" s="250">
        <v>2</v>
      </c>
      <c r="F113" s="250">
        <v>1</v>
      </c>
      <c r="G113" s="250">
        <v>351</v>
      </c>
      <c r="H113" s="251" t="s">
        <v>1027</v>
      </c>
      <c r="I113" s="250" t="s">
        <v>1250</v>
      </c>
      <c r="J113" s="250" t="s">
        <v>1350</v>
      </c>
      <c r="K113" s="250" t="str" cm="1">
        <f t="array" ref="K113">_xlfn.XLOOKUP(1,(รายชื่อเจ้าหน้าที่!$C$4:$C$109=M113)*(รายชื่อเจ้าหน้าที่!$D$4:$D$109=N113),รายชื่อเจ้าหน้าที่!$E$4:$E$109,"")</f>
        <v>จ.โทรคม</v>
      </c>
      <c r="L113" s="250" t="s">
        <v>1281</v>
      </c>
      <c r="M113" s="250" t="s">
        <v>1448</v>
      </c>
      <c r="N113" s="250" t="s">
        <v>1449</v>
      </c>
      <c r="O113" s="252"/>
    </row>
    <row r="114" spans="1:15" ht="21">
      <c r="A114" s="250">
        <v>842</v>
      </c>
      <c r="B114" s="250" t="s">
        <v>1024</v>
      </c>
      <c r="C114" s="250" t="s">
        <v>13</v>
      </c>
      <c r="D114" s="251" t="s">
        <v>1286</v>
      </c>
      <c r="E114" s="250">
        <v>2</v>
      </c>
      <c r="F114" s="250">
        <v>1</v>
      </c>
      <c r="G114" s="250">
        <v>351</v>
      </c>
      <c r="H114" s="251" t="s">
        <v>1027</v>
      </c>
      <c r="I114" s="250" t="s">
        <v>1250</v>
      </c>
      <c r="J114" s="250" t="s">
        <v>1402</v>
      </c>
      <c r="K114" s="250" t="str" cm="1">
        <f t="array" ref="K114">_xlfn.XLOOKUP(1,(รายชื่อเจ้าหน้าที่!$C$4:$C$109=M114)*(รายชื่อเจ้าหน้าที่!$D$4:$D$109=N114),รายชื่อเจ้าหน้าที่!$E$4:$E$109,"")</f>
        <v>จ.โทรคม</v>
      </c>
      <c r="L114" s="250" t="s">
        <v>1252</v>
      </c>
      <c r="M114" s="250" t="s">
        <v>1446</v>
      </c>
      <c r="N114" s="250" t="s">
        <v>1447</v>
      </c>
      <c r="O114" s="252"/>
    </row>
    <row r="115" spans="1:15" ht="21">
      <c r="A115" s="250">
        <v>56</v>
      </c>
      <c r="B115" s="250" t="s">
        <v>23</v>
      </c>
      <c r="C115" s="250" t="s">
        <v>136</v>
      </c>
      <c r="D115" s="251" t="s">
        <v>1264</v>
      </c>
      <c r="E115" s="250"/>
      <c r="F115" s="250"/>
      <c r="G115" s="250"/>
      <c r="H115" s="251"/>
      <c r="I115" s="250" t="s">
        <v>1265</v>
      </c>
      <c r="J115" s="250" t="s">
        <v>1378</v>
      </c>
      <c r="K115" s="250" t="str" cm="1">
        <f t="array" ref="K115">_xlfn.XLOOKUP(1,(รายชื่อเจ้าหน้าที่!$C$4:$C$109=M115)*(รายชื่อเจ้าหน้าที่!$D$4:$D$109=N115),รายชื่อเจ้าหน้าที่!$E$4:$E$109,"")</f>
        <v>จ.ไฟฟ้า</v>
      </c>
      <c r="L115" s="250" t="s">
        <v>1252</v>
      </c>
      <c r="M115" s="250" t="s">
        <v>1322</v>
      </c>
      <c r="N115" s="250" t="s">
        <v>1451</v>
      </c>
      <c r="O115" s="252"/>
    </row>
    <row r="116" spans="1:15" ht="21">
      <c r="A116" s="250">
        <v>1087</v>
      </c>
      <c r="B116" s="250" t="s">
        <v>179</v>
      </c>
      <c r="C116" s="250" t="s">
        <v>13</v>
      </c>
      <c r="D116" s="251" t="s">
        <v>1452</v>
      </c>
      <c r="E116" s="250"/>
      <c r="F116" s="250"/>
      <c r="G116" s="250"/>
      <c r="H116" s="251"/>
      <c r="I116" s="250" t="s">
        <v>1268</v>
      </c>
      <c r="J116" s="250" t="s">
        <v>1354</v>
      </c>
      <c r="K116" s="250" t="str" cm="1">
        <f t="array" ref="K116">_xlfn.XLOOKUP(1,(รายชื่อเจ้าหน้าที่!$C$4:$C$109=M116)*(รายชื่อเจ้าหน้าที่!$D$4:$D$109=N116),รายชื่อเจ้าหน้าที่!$E$4:$E$109,"")</f>
        <v>จ.ไฟฟ้า</v>
      </c>
      <c r="L116" s="250" t="s">
        <v>1305</v>
      </c>
      <c r="M116" s="250" t="s">
        <v>1453</v>
      </c>
      <c r="N116" s="250" t="s">
        <v>1454</v>
      </c>
      <c r="O116" s="252"/>
    </row>
    <row r="117" spans="1:15" ht="21">
      <c r="A117" s="250">
        <v>142</v>
      </c>
      <c r="B117" s="250" t="s">
        <v>179</v>
      </c>
      <c r="C117" s="250" t="s">
        <v>13</v>
      </c>
      <c r="D117" s="251" t="s">
        <v>1299</v>
      </c>
      <c r="E117" s="250"/>
      <c r="F117" s="250"/>
      <c r="G117" s="250"/>
      <c r="H117" s="251"/>
      <c r="I117" s="250" t="s">
        <v>1268</v>
      </c>
      <c r="J117" s="250" t="s">
        <v>1330</v>
      </c>
      <c r="K117" s="250" t="str" cm="1">
        <f t="array" ref="K117">_xlfn.XLOOKUP(1,(รายชื่อเจ้าหน้าที่!$C$4:$C$109=M117)*(รายชื่อเจ้าหน้าที่!$D$4:$D$109=N117),รายชื่อเจ้าหน้าที่!$E$4:$E$109,"")</f>
        <v>จ.ไฟฟ้า</v>
      </c>
      <c r="L117" s="250" t="s">
        <v>1281</v>
      </c>
      <c r="M117" s="250" t="s">
        <v>1455</v>
      </c>
      <c r="N117" s="250" t="s">
        <v>1456</v>
      </c>
      <c r="O117" s="252"/>
    </row>
    <row r="118" spans="1:15" ht="21">
      <c r="A118" s="250">
        <v>267</v>
      </c>
      <c r="B118" s="250" t="s">
        <v>179</v>
      </c>
      <c r="C118" s="250" t="s">
        <v>136</v>
      </c>
      <c r="D118" s="251" t="s">
        <v>1457</v>
      </c>
      <c r="E118" s="250"/>
      <c r="F118" s="250"/>
      <c r="G118" s="250"/>
      <c r="H118" s="251"/>
      <c r="I118" s="250" t="s">
        <v>1265</v>
      </c>
      <c r="J118" s="250" t="s">
        <v>1378</v>
      </c>
      <c r="K118" s="250" t="str" cm="1">
        <f t="array" ref="K118">_xlfn.XLOOKUP(1,(รายชื่อเจ้าหน้าที่!$C$4:$C$109=M118)*(รายชื่อเจ้าหน้าที่!$D$4:$D$109=N118),รายชื่อเจ้าหน้าที่!$E$4:$E$109,"")</f>
        <v>จ.ไฟฟ้า</v>
      </c>
      <c r="L118" s="250" t="s">
        <v>1252</v>
      </c>
      <c r="M118" s="250" t="s">
        <v>1458</v>
      </c>
      <c r="N118" s="250" t="s">
        <v>1459</v>
      </c>
      <c r="O118" s="252"/>
    </row>
    <row r="119" spans="1:15" ht="21">
      <c r="A119" s="250">
        <v>300</v>
      </c>
      <c r="B119" s="250" t="s">
        <v>532</v>
      </c>
      <c r="C119" s="250" t="s">
        <v>13</v>
      </c>
      <c r="D119" s="251" t="s">
        <v>1349</v>
      </c>
      <c r="E119" s="250">
        <v>17</v>
      </c>
      <c r="F119" s="250">
        <v>1</v>
      </c>
      <c r="G119" s="250">
        <v>35</v>
      </c>
      <c r="H119" s="251" t="s">
        <v>562</v>
      </c>
      <c r="I119" s="250" t="s">
        <v>1250</v>
      </c>
      <c r="J119" s="250" t="s">
        <v>1355</v>
      </c>
      <c r="K119" s="250" t="str" cm="1">
        <f t="array" ref="K119">_xlfn.XLOOKUP(1,(รายชื่อเจ้าหน้าที่!$C$4:$C$109=M119)*(รายชื่อเจ้าหน้าที่!$D$4:$D$109=N119),รายชื่อเจ้าหน้าที่!$E$4:$E$109,"")</f>
        <v>จ.ไฟฟ้า</v>
      </c>
      <c r="L119" s="250" t="s">
        <v>1305</v>
      </c>
      <c r="M119" s="250" t="s">
        <v>1453</v>
      </c>
      <c r="N119" s="250" t="s">
        <v>1454</v>
      </c>
      <c r="O119" s="252"/>
    </row>
    <row r="120" spans="1:15" ht="21">
      <c r="A120" s="250">
        <v>308</v>
      </c>
      <c r="B120" s="250" t="s">
        <v>532</v>
      </c>
      <c r="C120" s="250" t="s">
        <v>13</v>
      </c>
      <c r="D120" s="251" t="s">
        <v>1349</v>
      </c>
      <c r="E120" s="250">
        <v>22</v>
      </c>
      <c r="F120" s="250">
        <v>1</v>
      </c>
      <c r="G120" s="250">
        <v>47</v>
      </c>
      <c r="H120" s="251" t="s">
        <v>1460</v>
      </c>
      <c r="I120" s="250" t="s">
        <v>1250</v>
      </c>
      <c r="J120" s="250" t="s">
        <v>1444</v>
      </c>
      <c r="K120" s="250" t="str" cm="1">
        <f t="array" ref="K120">_xlfn.XLOOKUP(1,(รายชื่อเจ้าหน้าที่!$C$4:$C$109=M120)*(รายชื่อเจ้าหน้าที่!$D$4:$D$109=N120),รายชื่อเจ้าหน้าที่!$E$4:$E$109,"")</f>
        <v>จ.ไฟฟ้า</v>
      </c>
      <c r="L120" s="250" t="s">
        <v>1281</v>
      </c>
      <c r="M120" s="250" t="s">
        <v>1455</v>
      </c>
      <c r="N120" s="250" t="s">
        <v>1456</v>
      </c>
      <c r="O120" s="252"/>
    </row>
    <row r="121" spans="1:15" ht="21">
      <c r="A121" s="250">
        <v>1103</v>
      </c>
      <c r="B121" s="250" t="s">
        <v>532</v>
      </c>
      <c r="C121" s="250" t="s">
        <v>136</v>
      </c>
      <c r="D121" s="251" t="s">
        <v>1461</v>
      </c>
      <c r="E121" s="250"/>
      <c r="F121" s="250"/>
      <c r="G121" s="250"/>
      <c r="H121" s="251"/>
      <c r="I121" s="250" t="s">
        <v>1265</v>
      </c>
      <c r="J121" s="250" t="s">
        <v>1390</v>
      </c>
      <c r="K121" s="250" t="str" cm="1">
        <f t="array" ref="K121">_xlfn.XLOOKUP(1,(รายชื่อเจ้าหน้าที่!$C$4:$C$109=M121)*(รายชื่อเจ้าหน้าที่!$D$4:$D$109=N121),รายชื่อเจ้าหน้าที่!$E$4:$E$109,"")</f>
        <v>จ.ไฟฟ้า</v>
      </c>
      <c r="L121" s="250" t="s">
        <v>1281</v>
      </c>
      <c r="M121" s="250" t="s">
        <v>1455</v>
      </c>
      <c r="N121" s="250" t="s">
        <v>1456</v>
      </c>
      <c r="O121" s="252"/>
    </row>
    <row r="122" spans="1:15" ht="21">
      <c r="A122" s="250">
        <v>544</v>
      </c>
      <c r="B122" s="250" t="s">
        <v>729</v>
      </c>
      <c r="C122" s="250" t="s">
        <v>13</v>
      </c>
      <c r="D122" s="251" t="s">
        <v>1462</v>
      </c>
      <c r="E122" s="250"/>
      <c r="F122" s="250"/>
      <c r="G122" s="250"/>
      <c r="H122" s="251"/>
      <c r="I122" s="250" t="s">
        <v>1265</v>
      </c>
      <c r="J122" s="250" t="s">
        <v>1342</v>
      </c>
      <c r="K122" s="250" t="str" cm="1">
        <f t="array" ref="K122">_xlfn.XLOOKUP(1,(รายชื่อเจ้าหน้าที่!$C$4:$C$109=M122)*(รายชื่อเจ้าหน้าที่!$D$4:$D$109=N122),รายชื่อเจ้าหน้าที่!$E$4:$E$109,"")</f>
        <v>จ.ไฟฟ้า</v>
      </c>
      <c r="L122" s="250" t="s">
        <v>1281</v>
      </c>
      <c r="M122" s="250" t="s">
        <v>1463</v>
      </c>
      <c r="N122" s="250" t="s">
        <v>1464</v>
      </c>
      <c r="O122" s="252"/>
    </row>
    <row r="123" spans="1:15" ht="21">
      <c r="A123" s="250">
        <v>1109</v>
      </c>
      <c r="B123" s="250" t="s">
        <v>729</v>
      </c>
      <c r="C123" s="250" t="s">
        <v>136</v>
      </c>
      <c r="D123" s="251" t="s">
        <v>1465</v>
      </c>
      <c r="E123" s="250"/>
      <c r="F123" s="250"/>
      <c r="G123" s="250"/>
      <c r="H123" s="251"/>
      <c r="I123" s="250" t="s">
        <v>1268</v>
      </c>
      <c r="J123" s="250" t="s">
        <v>1269</v>
      </c>
      <c r="K123" s="250" t="str" cm="1">
        <f t="array" ref="K123">_xlfn.XLOOKUP(1,(รายชื่อเจ้าหน้าที่!$C$4:$C$109=M123)*(รายชื่อเจ้าหน้าที่!$D$4:$D$109=N123),รายชื่อเจ้าหน้าที่!$E$4:$E$109,"")</f>
        <v>จ.ไฟฟ้า</v>
      </c>
      <c r="L123" s="250" t="s">
        <v>1252</v>
      </c>
      <c r="M123" s="250" t="s">
        <v>1458</v>
      </c>
      <c r="N123" s="250" t="s">
        <v>1459</v>
      </c>
      <c r="O123" s="252"/>
    </row>
    <row r="124" spans="1:15" ht="21">
      <c r="A124" s="250">
        <v>762</v>
      </c>
      <c r="B124" s="250" t="s">
        <v>878</v>
      </c>
      <c r="C124" s="250" t="s">
        <v>136</v>
      </c>
      <c r="D124" s="251" t="s">
        <v>1401</v>
      </c>
      <c r="E124" s="250"/>
      <c r="F124" s="250"/>
      <c r="G124" s="250"/>
      <c r="H124" s="251"/>
      <c r="I124" s="250" t="s">
        <v>1250</v>
      </c>
      <c r="J124" s="250" t="s">
        <v>1466</v>
      </c>
      <c r="K124" s="250" t="str" cm="1">
        <f t="array" ref="K124">_xlfn.XLOOKUP(1,(รายชื่อเจ้าหน้าที่!$C$4:$C$109=M124)*(รายชื่อเจ้าหน้าที่!$D$4:$D$109=N124),รายชื่อเจ้าหน้าที่!$E$4:$E$109,"")</f>
        <v>จ.ไฟฟ้า</v>
      </c>
      <c r="L124" s="250" t="s">
        <v>1281</v>
      </c>
      <c r="M124" s="250" t="s">
        <v>1467</v>
      </c>
      <c r="N124" s="250" t="s">
        <v>1468</v>
      </c>
      <c r="O124" s="252"/>
    </row>
    <row r="125" spans="1:15" ht="21">
      <c r="A125" s="250">
        <v>1119</v>
      </c>
      <c r="B125" s="250" t="s">
        <v>878</v>
      </c>
      <c r="C125" s="250" t="s">
        <v>136</v>
      </c>
      <c r="D125" s="251" t="s">
        <v>1469</v>
      </c>
      <c r="E125" s="250"/>
      <c r="F125" s="250"/>
      <c r="G125" s="250"/>
      <c r="H125" s="251"/>
      <c r="I125" s="250" t="s">
        <v>1265</v>
      </c>
      <c r="J125" s="250" t="s">
        <v>1266</v>
      </c>
      <c r="K125" s="250" t="str" cm="1">
        <f t="array" ref="K125">_xlfn.XLOOKUP(1,(รายชื่อเจ้าหน้าที่!$C$4:$C$109=M125)*(รายชื่อเจ้าหน้าที่!$D$4:$D$109=N125),รายชื่อเจ้าหน้าที่!$E$4:$E$109,"")</f>
        <v>จ.ไฟฟ้า</v>
      </c>
      <c r="L125" s="250" t="s">
        <v>1252</v>
      </c>
      <c r="M125" s="250" t="s">
        <v>1470</v>
      </c>
      <c r="N125" s="250" t="s">
        <v>1323</v>
      </c>
      <c r="O125" s="252"/>
    </row>
    <row r="126" spans="1:15" ht="21">
      <c r="A126" s="250">
        <v>846</v>
      </c>
      <c r="B126" s="250" t="s">
        <v>1024</v>
      </c>
      <c r="C126" s="250" t="s">
        <v>13</v>
      </c>
      <c r="D126" s="251" t="s">
        <v>1286</v>
      </c>
      <c r="E126" s="250">
        <v>2</v>
      </c>
      <c r="F126" s="250">
        <v>1</v>
      </c>
      <c r="G126" s="250">
        <v>351</v>
      </c>
      <c r="H126" s="251" t="s">
        <v>1027</v>
      </c>
      <c r="I126" s="250" t="s">
        <v>1250</v>
      </c>
      <c r="J126" s="250" t="s">
        <v>1466</v>
      </c>
      <c r="K126" s="250" t="str" cm="1">
        <f t="array" ref="K126">_xlfn.XLOOKUP(1,(รายชื่อเจ้าหน้าที่!$C$4:$C$109=M126)*(รายชื่อเจ้าหน้าที่!$D$4:$D$109=N126),รายชื่อเจ้าหน้าที่!$E$4:$E$109,"")</f>
        <v>จ.ไฟฟ้า</v>
      </c>
      <c r="L126" s="250" t="s">
        <v>1252</v>
      </c>
      <c r="M126" s="250" t="s">
        <v>1458</v>
      </c>
      <c r="N126" s="250" t="s">
        <v>1459</v>
      </c>
      <c r="O126" s="252"/>
    </row>
    <row r="127" spans="1:15" ht="21">
      <c r="A127" s="250">
        <v>848</v>
      </c>
      <c r="B127" s="250" t="s">
        <v>1024</v>
      </c>
      <c r="C127" s="250" t="s">
        <v>13</v>
      </c>
      <c r="D127" s="251" t="s">
        <v>1286</v>
      </c>
      <c r="E127" s="250">
        <v>2</v>
      </c>
      <c r="F127" s="250">
        <v>1</v>
      </c>
      <c r="G127" s="250">
        <v>351</v>
      </c>
      <c r="H127" s="251" t="s">
        <v>1027</v>
      </c>
      <c r="I127" s="250" t="s">
        <v>1250</v>
      </c>
      <c r="J127" s="250" t="s">
        <v>1471</v>
      </c>
      <c r="K127" s="250" t="str" cm="1">
        <f t="array" ref="K127">_xlfn.XLOOKUP(1,(รายชื่อเจ้าหน้าที่!$C$4:$C$109=M127)*(รายชื่อเจ้าหน้าที่!$D$4:$D$109=N127),รายชื่อเจ้าหน้าที่!$E$4:$E$109,"")</f>
        <v>จ.ไฟฟ้า</v>
      </c>
      <c r="L127" s="250" t="s">
        <v>1252</v>
      </c>
      <c r="M127" s="250" t="s">
        <v>1470</v>
      </c>
      <c r="N127" s="250" t="s">
        <v>1323</v>
      </c>
      <c r="O127" s="252"/>
    </row>
    <row r="128" spans="1:15" ht="21">
      <c r="A128" s="250">
        <v>916</v>
      </c>
      <c r="B128" s="250" t="s">
        <v>1024</v>
      </c>
      <c r="C128" s="250" t="s">
        <v>13</v>
      </c>
      <c r="D128" s="251" t="s">
        <v>1286</v>
      </c>
      <c r="E128" s="250">
        <v>3</v>
      </c>
      <c r="F128" s="250">
        <v>1</v>
      </c>
      <c r="G128" s="250">
        <v>52</v>
      </c>
      <c r="H128" s="251" t="s">
        <v>1080</v>
      </c>
      <c r="I128" s="250" t="s">
        <v>1265</v>
      </c>
      <c r="J128" s="250" t="s">
        <v>1369</v>
      </c>
      <c r="K128" s="250" t="str" cm="1">
        <f t="array" ref="K128">_xlfn.XLOOKUP(1,(รายชื่อเจ้าหน้าที่!$C$4:$C$109=M128)*(รายชื่อเจ้าหน้าที่!$D$4:$D$109=N128),รายชื่อเจ้าหน้าที่!$E$4:$E$109,"")</f>
        <v>จ.ไฟฟ้า</v>
      </c>
      <c r="L128" s="250" t="s">
        <v>1281</v>
      </c>
      <c r="M128" s="250" t="s">
        <v>1472</v>
      </c>
      <c r="N128" s="250" t="s">
        <v>1473</v>
      </c>
      <c r="O128" s="252"/>
    </row>
    <row r="129" spans="1:15" ht="21">
      <c r="A129" s="250">
        <v>918</v>
      </c>
      <c r="B129" s="250" t="s">
        <v>1024</v>
      </c>
      <c r="C129" s="250" t="s">
        <v>13</v>
      </c>
      <c r="D129" s="251" t="s">
        <v>1474</v>
      </c>
      <c r="E129" s="250"/>
      <c r="F129" s="250"/>
      <c r="G129" s="250"/>
      <c r="H129" s="251"/>
      <c r="I129" s="250" t="s">
        <v>1265</v>
      </c>
      <c r="J129" s="250" t="s">
        <v>1369</v>
      </c>
      <c r="K129" s="250" t="str" cm="1">
        <f t="array" ref="K129">_xlfn.XLOOKUP(1,(รายชื่อเจ้าหน้าที่!$C$4:$C$109=M129)*(รายชื่อเจ้าหน้าที่!$D$4:$D$109=N129),รายชื่อเจ้าหน้าที่!$E$4:$E$109,"")</f>
        <v>จ.ไฟฟ้า</v>
      </c>
      <c r="L129" s="250" t="s">
        <v>1281</v>
      </c>
      <c r="M129" s="250" t="s">
        <v>1467</v>
      </c>
      <c r="N129" s="250" t="s">
        <v>1468</v>
      </c>
      <c r="O129" s="252"/>
    </row>
    <row r="130" spans="1:15" ht="21">
      <c r="A130" s="250">
        <v>951</v>
      </c>
      <c r="B130" s="250" t="s">
        <v>1024</v>
      </c>
      <c r="C130" s="250" t="s">
        <v>136</v>
      </c>
      <c r="D130" s="251" t="s">
        <v>1475</v>
      </c>
      <c r="E130" s="250"/>
      <c r="F130" s="250"/>
      <c r="G130" s="250"/>
      <c r="H130" s="251"/>
      <c r="I130" s="250" t="s">
        <v>1268</v>
      </c>
      <c r="J130" s="250" t="s">
        <v>1354</v>
      </c>
      <c r="K130" s="250" t="str" cm="1">
        <f t="array" ref="K130">_xlfn.XLOOKUP(1,(รายชื่อเจ้าหน้าที่!$C$4:$C$109=M130)*(รายชื่อเจ้าหน้าที่!$D$4:$D$109=N130),รายชื่อเจ้าหน้าที่!$E$4:$E$109,"")</f>
        <v>จ.ไฟฟ้า</v>
      </c>
      <c r="L130" s="250" t="s">
        <v>1252</v>
      </c>
      <c r="M130" s="250" t="s">
        <v>1470</v>
      </c>
      <c r="N130" s="250" t="s">
        <v>1323</v>
      </c>
      <c r="O130" s="252"/>
    </row>
    <row r="131" spans="1:15" ht="21">
      <c r="A131" s="250">
        <v>971</v>
      </c>
      <c r="B131" s="250" t="s">
        <v>1024</v>
      </c>
      <c r="C131" s="250" t="s">
        <v>136</v>
      </c>
      <c r="D131" s="251" t="s">
        <v>1435</v>
      </c>
      <c r="E131" s="250"/>
      <c r="F131" s="250"/>
      <c r="G131" s="250"/>
      <c r="H131" s="251"/>
      <c r="I131" s="250" t="s">
        <v>1265</v>
      </c>
      <c r="J131" s="250" t="s">
        <v>1369</v>
      </c>
      <c r="K131" s="250" t="str" cm="1">
        <f t="array" ref="K131">_xlfn.XLOOKUP(1,(รายชื่อเจ้าหน้าที่!$C$4:$C$109=M131)*(รายชื่อเจ้าหน้าที่!$D$4:$D$109=N131),รายชื่อเจ้าหน้าที่!$E$4:$E$109,"")</f>
        <v>จ.ไฟฟ้า</v>
      </c>
      <c r="L131" s="250" t="s">
        <v>1281</v>
      </c>
      <c r="M131" s="250" t="s">
        <v>1467</v>
      </c>
      <c r="N131" s="250" t="s">
        <v>1468</v>
      </c>
      <c r="O131" s="252"/>
    </row>
    <row r="132" spans="1:15" ht="21">
      <c r="A132" s="250">
        <v>998</v>
      </c>
      <c r="B132" s="250" t="s">
        <v>1143</v>
      </c>
      <c r="C132" s="250" t="s">
        <v>13</v>
      </c>
      <c r="D132" s="251" t="s">
        <v>1290</v>
      </c>
      <c r="E132" s="250"/>
      <c r="F132" s="250"/>
      <c r="G132" s="250"/>
      <c r="H132" s="251"/>
      <c r="I132" s="250" t="s">
        <v>1250</v>
      </c>
      <c r="J132" s="250" t="s">
        <v>1261</v>
      </c>
      <c r="K132" s="250" t="str" cm="1">
        <f t="array" ref="K132">_xlfn.XLOOKUP(1,(รายชื่อเจ้าหน้าที่!$C$4:$C$109=M132)*(รายชื่อเจ้าหน้าที่!$D$4:$D$109=N132),รายชื่อเจ้าหน้าที่!$E$4:$E$109,"")</f>
        <v>จ.ไฟฟ้า</v>
      </c>
      <c r="L132" s="250" t="s">
        <v>1281</v>
      </c>
      <c r="M132" s="250" t="s">
        <v>1472</v>
      </c>
      <c r="N132" s="250" t="s">
        <v>1473</v>
      </c>
      <c r="O132" s="252"/>
    </row>
    <row r="133" spans="1:15" ht="21">
      <c r="A133" s="250">
        <v>1000</v>
      </c>
      <c r="B133" s="250" t="s">
        <v>1143</v>
      </c>
      <c r="C133" s="250" t="s">
        <v>13</v>
      </c>
      <c r="D133" s="251" t="s">
        <v>1476</v>
      </c>
      <c r="E133" s="250"/>
      <c r="F133" s="250"/>
      <c r="G133" s="250"/>
      <c r="H133" s="251"/>
      <c r="I133" s="250" t="s">
        <v>1250</v>
      </c>
      <c r="J133" s="250" t="s">
        <v>1405</v>
      </c>
      <c r="K133" s="250" t="str" cm="1">
        <f t="array" ref="K133">_xlfn.XLOOKUP(1,(รายชื่อเจ้าหน้าที่!$C$4:$C$109=M133)*(รายชื่อเจ้าหน้าที่!$D$4:$D$109=N133),รายชื่อเจ้าหน้าที่!$E$4:$E$109,"")</f>
        <v>จ.ไฟฟ้า</v>
      </c>
      <c r="L133" s="250" t="s">
        <v>1281</v>
      </c>
      <c r="M133" s="250" t="s">
        <v>1463</v>
      </c>
      <c r="N133" s="250" t="s">
        <v>1464</v>
      </c>
      <c r="O133" s="252"/>
    </row>
    <row r="134" spans="1:15" ht="21">
      <c r="A134" s="250">
        <v>1002</v>
      </c>
      <c r="B134" s="250" t="s">
        <v>1143</v>
      </c>
      <c r="C134" s="250" t="s">
        <v>13</v>
      </c>
      <c r="D134" s="251" t="s">
        <v>1476</v>
      </c>
      <c r="E134" s="250"/>
      <c r="F134" s="250"/>
      <c r="G134" s="250"/>
      <c r="H134" s="251"/>
      <c r="I134" s="250" t="s">
        <v>1250</v>
      </c>
      <c r="J134" s="250" t="s">
        <v>1477</v>
      </c>
      <c r="K134" s="250" t="str" cm="1">
        <f t="array" ref="K134">_xlfn.XLOOKUP(1,(รายชื่อเจ้าหน้าที่!$C$4:$C$109=M134)*(รายชื่อเจ้าหน้าที่!$D$4:$D$109=N134),รายชื่อเจ้าหน้าที่!$E$4:$E$109,"")</f>
        <v>จ.ไฟฟ้า</v>
      </c>
      <c r="L134" s="250" t="s">
        <v>1252</v>
      </c>
      <c r="M134" s="250" t="s">
        <v>1322</v>
      </c>
      <c r="N134" s="250" t="s">
        <v>1451</v>
      </c>
      <c r="O134" s="252"/>
    </row>
    <row r="135" spans="1:15" ht="21">
      <c r="A135" s="250">
        <v>1047</v>
      </c>
      <c r="B135" s="250" t="s">
        <v>1143</v>
      </c>
      <c r="C135" s="250" t="s">
        <v>136</v>
      </c>
      <c r="D135" s="251" t="s">
        <v>1478</v>
      </c>
      <c r="E135" s="250"/>
      <c r="F135" s="250"/>
      <c r="G135" s="250"/>
      <c r="H135" s="251"/>
      <c r="I135" s="250" t="s">
        <v>1268</v>
      </c>
      <c r="J135" s="250" t="s">
        <v>1269</v>
      </c>
      <c r="K135" s="250" t="str" cm="1">
        <f t="array" ref="K135">_xlfn.XLOOKUP(1,(รายชื่อเจ้าหน้าที่!$C$4:$C$109=M135)*(รายชื่อเจ้าหน้าที่!$D$4:$D$109=N135),รายชื่อเจ้าหน้าที่!$E$4:$E$109,"")</f>
        <v>จ.ไฟฟ้า</v>
      </c>
      <c r="L135" s="250" t="s">
        <v>1281</v>
      </c>
      <c r="M135" s="250" t="s">
        <v>1472</v>
      </c>
      <c r="N135" s="250" t="s">
        <v>1473</v>
      </c>
      <c r="O135" s="252"/>
    </row>
    <row r="136" spans="1:15" ht="21">
      <c r="A136" s="250">
        <v>1068</v>
      </c>
      <c r="B136" s="250" t="s">
        <v>1143</v>
      </c>
      <c r="C136" s="250" t="s">
        <v>136</v>
      </c>
      <c r="D136" s="251" t="s">
        <v>1371</v>
      </c>
      <c r="E136" s="250"/>
      <c r="F136" s="250"/>
      <c r="G136" s="250"/>
      <c r="H136" s="251"/>
      <c r="I136" s="250" t="s">
        <v>1265</v>
      </c>
      <c r="J136" s="250" t="s">
        <v>1385</v>
      </c>
      <c r="K136" s="250" t="str" cm="1">
        <f t="array" ref="K136">_xlfn.XLOOKUP(1,(รายชื่อเจ้าหน้าที่!$C$4:$C$109=M136)*(รายชื่อเจ้าหน้าที่!$D$4:$D$109=N136),รายชื่อเจ้าหน้าที่!$E$4:$E$109,"")</f>
        <v>จ.ไฟฟ้า</v>
      </c>
      <c r="L136" s="250" t="s">
        <v>1281</v>
      </c>
      <c r="M136" s="250" t="s">
        <v>1463</v>
      </c>
      <c r="N136" s="250" t="s">
        <v>1464</v>
      </c>
      <c r="O136" s="252"/>
    </row>
    <row r="137" spans="1:15" ht="21">
      <c r="A137" s="250">
        <v>1070</v>
      </c>
      <c r="B137" s="250" t="s">
        <v>1143</v>
      </c>
      <c r="C137" s="250" t="s">
        <v>136</v>
      </c>
      <c r="D137" s="251" t="s">
        <v>1371</v>
      </c>
      <c r="E137" s="250"/>
      <c r="F137" s="250"/>
      <c r="G137" s="250"/>
      <c r="H137" s="251"/>
      <c r="I137" s="250" t="s">
        <v>1265</v>
      </c>
      <c r="J137" s="250" t="s">
        <v>1346</v>
      </c>
      <c r="K137" s="250" t="str" cm="1">
        <f t="array" ref="K137">_xlfn.XLOOKUP(1,(รายชื่อเจ้าหน้าที่!$C$4:$C$109=M137)*(รายชื่อเจ้าหน้าที่!$D$4:$D$109=N137),รายชื่อเจ้าหน้าที่!$E$4:$E$109,"")</f>
        <v>จ.ไฟฟ้า</v>
      </c>
      <c r="L137" s="250" t="s">
        <v>1252</v>
      </c>
      <c r="M137" s="250" t="s">
        <v>1322</v>
      </c>
      <c r="N137" s="250" t="s">
        <v>1451</v>
      </c>
      <c r="O137" s="252"/>
    </row>
    <row r="138" spans="1:15" ht="21">
      <c r="A138" s="250">
        <v>1082</v>
      </c>
      <c r="B138" s="250" t="s">
        <v>23</v>
      </c>
      <c r="C138" s="250" t="s">
        <v>136</v>
      </c>
      <c r="D138" s="251" t="s">
        <v>1264</v>
      </c>
      <c r="E138" s="250"/>
      <c r="F138" s="250"/>
      <c r="G138" s="250"/>
      <c r="H138" s="251"/>
      <c r="I138" s="250" t="s">
        <v>1265</v>
      </c>
      <c r="J138" s="250" t="s">
        <v>1409</v>
      </c>
      <c r="K138" s="250" t="str" cm="1">
        <f t="array" ref="K138">_xlfn.XLOOKUP(1,(รายชื่อเจ้าหน้าที่!$C$4:$C$109=M138)*(รายชื่อเจ้าหน้าที่!$D$4:$D$109=N138),รายชื่อเจ้าหน้าที่!$E$4:$E$109,"")</f>
        <v>จ.โยธา</v>
      </c>
      <c r="L138" s="250" t="s">
        <v>1252</v>
      </c>
      <c r="M138" s="250" t="s">
        <v>1479</v>
      </c>
      <c r="N138" s="250" t="s">
        <v>1480</v>
      </c>
      <c r="O138" s="252"/>
    </row>
    <row r="139" spans="1:15" ht="21">
      <c r="A139" s="250">
        <v>1095</v>
      </c>
      <c r="B139" s="250" t="s">
        <v>179</v>
      </c>
      <c r="C139" s="250" t="s">
        <v>136</v>
      </c>
      <c r="D139" s="251" t="s">
        <v>1481</v>
      </c>
      <c r="E139" s="250"/>
      <c r="F139" s="250"/>
      <c r="G139" s="250"/>
      <c r="H139" s="251"/>
      <c r="I139" s="250" t="s">
        <v>1265</v>
      </c>
      <c r="J139" s="250" t="s">
        <v>1409</v>
      </c>
      <c r="K139" s="250" t="str" cm="1">
        <f t="array" ref="K139">_xlfn.XLOOKUP(1,(รายชื่อเจ้าหน้าที่!$C$4:$C$109=M139)*(รายชื่อเจ้าหน้าที่!$D$4:$D$109=N139),รายชื่อเจ้าหน้าที่!$E$4:$E$109,"")</f>
        <v>จ.โยธา</v>
      </c>
      <c r="L139" s="250" t="s">
        <v>1281</v>
      </c>
      <c r="M139" s="250" t="s">
        <v>1482</v>
      </c>
      <c r="N139" s="250" t="s">
        <v>1483</v>
      </c>
      <c r="O139" s="252"/>
    </row>
    <row r="140" spans="1:15" ht="21">
      <c r="A140" s="250">
        <v>1128</v>
      </c>
      <c r="B140" s="250" t="s">
        <v>532</v>
      </c>
      <c r="C140" s="250" t="s">
        <v>136</v>
      </c>
      <c r="D140" s="251" t="s">
        <v>1484</v>
      </c>
      <c r="E140" s="250"/>
      <c r="F140" s="250"/>
      <c r="G140" s="250"/>
      <c r="H140" s="251"/>
      <c r="I140" s="250" t="s">
        <v>1268</v>
      </c>
      <c r="J140" s="250" t="s">
        <v>1330</v>
      </c>
      <c r="K140" s="250" t="str" cm="1">
        <f t="array" ref="K140">_xlfn.XLOOKUP(1,(รายชื่อเจ้าหน้าที่!$C$4:$C$109=M140)*(รายชื่อเจ้าหน้าที่!$D$4:$D$109=N140),รายชื่อเจ้าหน้าที่!$E$4:$E$109,"")</f>
        <v>จ.โยธา</v>
      </c>
      <c r="L140" s="250" t="s">
        <v>1281</v>
      </c>
      <c r="M140" s="250" t="s">
        <v>1485</v>
      </c>
      <c r="N140" s="250" t="s">
        <v>1486</v>
      </c>
      <c r="O140" s="252"/>
    </row>
    <row r="141" spans="1:15" ht="21">
      <c r="A141" s="250">
        <v>452</v>
      </c>
      <c r="B141" s="250" t="s">
        <v>532</v>
      </c>
      <c r="C141" s="250" t="s">
        <v>136</v>
      </c>
      <c r="D141" s="251" t="s">
        <v>1487</v>
      </c>
      <c r="E141" s="250"/>
      <c r="F141" s="250"/>
      <c r="G141" s="250"/>
      <c r="H141" s="251"/>
      <c r="I141" s="250" t="s">
        <v>1268</v>
      </c>
      <c r="J141" s="250" t="s">
        <v>1335</v>
      </c>
      <c r="K141" s="250" t="str" cm="1">
        <f t="array" ref="K141">_xlfn.XLOOKUP(1,(รายชื่อเจ้าหน้าที่!$C$4:$C$109=M141)*(รายชื่อเจ้าหน้าที่!$D$4:$D$109=N141),รายชื่อเจ้าหน้าที่!$E$4:$E$109,"")</f>
        <v>จ.โยธา</v>
      </c>
      <c r="L141" s="250" t="s">
        <v>1252</v>
      </c>
      <c r="M141" s="250" t="s">
        <v>1479</v>
      </c>
      <c r="N141" s="250" t="s">
        <v>1480</v>
      </c>
      <c r="O141" s="252"/>
    </row>
    <row r="142" spans="1:15" ht="21">
      <c r="A142" s="250">
        <v>1106</v>
      </c>
      <c r="B142" s="250" t="s">
        <v>729</v>
      </c>
      <c r="C142" s="250" t="s">
        <v>13</v>
      </c>
      <c r="D142" s="251" t="s">
        <v>1462</v>
      </c>
      <c r="E142" s="250"/>
      <c r="F142" s="250"/>
      <c r="G142" s="250"/>
      <c r="H142" s="251"/>
      <c r="I142" s="250" t="s">
        <v>1265</v>
      </c>
      <c r="J142" s="250" t="s">
        <v>1385</v>
      </c>
      <c r="K142" s="250" t="str" cm="1">
        <f t="array" ref="K142">_xlfn.XLOOKUP(1,(รายชื่อเจ้าหน้าที่!$C$4:$C$109=M142)*(รายชื่อเจ้าหน้าที่!$D$4:$D$109=N142),รายชื่อเจ้าหน้าที่!$E$4:$E$109,"")</f>
        <v>จ.โยธา</v>
      </c>
      <c r="L142" s="250" t="s">
        <v>1252</v>
      </c>
      <c r="M142" s="250" t="s">
        <v>1479</v>
      </c>
      <c r="N142" s="250" t="s">
        <v>1480</v>
      </c>
      <c r="O142" s="252"/>
    </row>
    <row r="143" spans="1:15" ht="21">
      <c r="A143" s="250">
        <v>614</v>
      </c>
      <c r="B143" s="250" t="s">
        <v>729</v>
      </c>
      <c r="C143" s="250" t="s">
        <v>136</v>
      </c>
      <c r="D143" s="251" t="s">
        <v>1465</v>
      </c>
      <c r="E143" s="250"/>
      <c r="F143" s="250"/>
      <c r="G143" s="250"/>
      <c r="H143" s="251"/>
      <c r="I143" s="250" t="s">
        <v>1268</v>
      </c>
      <c r="J143" s="250" t="s">
        <v>1354</v>
      </c>
      <c r="K143" s="250" t="str" cm="1">
        <f t="array" ref="K143">_xlfn.XLOOKUP(1,(รายชื่อเจ้าหน้าที่!$C$4:$C$109=M143)*(รายชื่อเจ้าหน้าที่!$D$4:$D$109=N143),รายชื่อเจ้าหน้าที่!$E$4:$E$109,"")</f>
        <v>จ.โยธา</v>
      </c>
      <c r="L143" s="250" t="s">
        <v>1281</v>
      </c>
      <c r="M143" s="250" t="s">
        <v>1482</v>
      </c>
      <c r="N143" s="250" t="s">
        <v>1483</v>
      </c>
      <c r="O143" s="252"/>
    </row>
    <row r="144" spans="1:15" ht="21">
      <c r="A144" s="250">
        <v>617</v>
      </c>
      <c r="B144" s="250" t="s">
        <v>729</v>
      </c>
      <c r="C144" s="250" t="s">
        <v>136</v>
      </c>
      <c r="D144" s="251" t="s">
        <v>1465</v>
      </c>
      <c r="E144" s="250"/>
      <c r="F144" s="250"/>
      <c r="G144" s="250"/>
      <c r="H144" s="251"/>
      <c r="I144" s="250" t="s">
        <v>1268</v>
      </c>
      <c r="J144" s="250" t="s">
        <v>1330</v>
      </c>
      <c r="K144" s="250" t="str" cm="1">
        <f t="array" ref="K144">_xlfn.XLOOKUP(1,(รายชื่อเจ้าหน้าที่!$C$4:$C$109=M144)*(รายชื่อเจ้าหน้าที่!$D$4:$D$109=N144),รายชื่อเจ้าหน้าที่!$E$4:$E$109,"")</f>
        <v>จ.โยธา</v>
      </c>
      <c r="L144" s="250" t="s">
        <v>1252</v>
      </c>
      <c r="M144" s="250" t="s">
        <v>1488</v>
      </c>
      <c r="N144" s="250" t="s">
        <v>1489</v>
      </c>
      <c r="O144" s="252"/>
    </row>
    <row r="145" spans="1:15" ht="21">
      <c r="A145" s="250">
        <v>844</v>
      </c>
      <c r="B145" s="250" t="s">
        <v>1024</v>
      </c>
      <c r="C145" s="250" t="s">
        <v>13</v>
      </c>
      <c r="D145" s="251" t="s">
        <v>1286</v>
      </c>
      <c r="E145" s="250">
        <v>2</v>
      </c>
      <c r="F145" s="250">
        <v>1</v>
      </c>
      <c r="G145" s="250">
        <v>351</v>
      </c>
      <c r="H145" s="251" t="s">
        <v>1027</v>
      </c>
      <c r="I145" s="250" t="s">
        <v>1250</v>
      </c>
      <c r="J145" s="250" t="s">
        <v>1490</v>
      </c>
      <c r="K145" s="250" t="str" cm="1">
        <f t="array" ref="K145">_xlfn.XLOOKUP(1,(รายชื่อเจ้าหน้าที่!$C$4:$C$109=M145)*(รายชื่อเจ้าหน้าที่!$D$4:$D$109=N145),รายชื่อเจ้าหน้าที่!$E$4:$E$109,"")</f>
        <v>จ.โยธา</v>
      </c>
      <c r="L145" s="250" t="s">
        <v>1281</v>
      </c>
      <c r="M145" s="250" t="s">
        <v>1485</v>
      </c>
      <c r="N145" s="250" t="s">
        <v>1486</v>
      </c>
      <c r="O145" s="252"/>
    </row>
    <row r="146" spans="1:15" ht="21">
      <c r="A146" s="250">
        <v>919</v>
      </c>
      <c r="B146" s="250" t="s">
        <v>1024</v>
      </c>
      <c r="C146" s="250" t="s">
        <v>13</v>
      </c>
      <c r="D146" s="251" t="s">
        <v>1286</v>
      </c>
      <c r="E146" s="250">
        <v>5</v>
      </c>
      <c r="F146" s="250">
        <v>1</v>
      </c>
      <c r="G146" s="250">
        <v>370</v>
      </c>
      <c r="H146" s="251" t="s">
        <v>1027</v>
      </c>
      <c r="I146" s="250" t="s">
        <v>1265</v>
      </c>
      <c r="J146" s="250" t="s">
        <v>1378</v>
      </c>
      <c r="K146" s="250" t="str" cm="1">
        <f t="array" ref="K146">_xlfn.XLOOKUP(1,(รายชื่อเจ้าหน้าที่!$C$4:$C$109=M146)*(รายชื่อเจ้าหน้าที่!$D$4:$D$109=N146),รายชื่อเจ้าหน้าที่!$E$4:$E$109,"")</f>
        <v>จ.โยธา</v>
      </c>
      <c r="L146" s="250" t="s">
        <v>1281</v>
      </c>
      <c r="M146" s="250" t="s">
        <v>1482</v>
      </c>
      <c r="N146" s="250" t="s">
        <v>1483</v>
      </c>
      <c r="O146" s="252"/>
    </row>
    <row r="147" spans="1:15" ht="21">
      <c r="A147" s="250">
        <v>922</v>
      </c>
      <c r="B147" s="250" t="s">
        <v>1024</v>
      </c>
      <c r="C147" s="250" t="s">
        <v>13</v>
      </c>
      <c r="D147" s="251" t="s">
        <v>1286</v>
      </c>
      <c r="E147" s="250">
        <v>5</v>
      </c>
      <c r="F147" s="250">
        <v>1</v>
      </c>
      <c r="G147" s="250">
        <v>370</v>
      </c>
      <c r="H147" s="251" t="s">
        <v>1027</v>
      </c>
      <c r="I147" s="250" t="s">
        <v>1265</v>
      </c>
      <c r="J147" s="250" t="s">
        <v>1409</v>
      </c>
      <c r="K147" s="250" t="str" cm="1">
        <f t="array" ref="K147">_xlfn.XLOOKUP(1,(รายชื่อเจ้าหน้าที่!$C$4:$C$109=M147)*(รายชื่อเจ้าหน้าที่!$D$4:$D$109=N147),รายชื่อเจ้าหน้าที่!$E$4:$E$109,"")</f>
        <v>จ.โยธา</v>
      </c>
      <c r="L147" s="250" t="s">
        <v>1281</v>
      </c>
      <c r="M147" s="250" t="s">
        <v>1491</v>
      </c>
      <c r="N147" s="250" t="s">
        <v>1407</v>
      </c>
      <c r="O147" s="252"/>
    </row>
    <row r="148" spans="1:15" ht="21">
      <c r="A148" s="250">
        <v>963</v>
      </c>
      <c r="B148" s="250" t="s">
        <v>1024</v>
      </c>
      <c r="C148" s="250" t="s">
        <v>136</v>
      </c>
      <c r="D148" s="251" t="s">
        <v>1492</v>
      </c>
      <c r="E148" s="250"/>
      <c r="F148" s="250"/>
      <c r="G148" s="250"/>
      <c r="H148" s="251"/>
      <c r="I148" s="250" t="s">
        <v>1265</v>
      </c>
      <c r="J148" s="250" t="s">
        <v>1342</v>
      </c>
      <c r="K148" s="250" t="str" cm="1">
        <f t="array" ref="K148">_xlfn.XLOOKUP(1,(รายชื่อเจ้าหน้าที่!$C$4:$C$109=M148)*(รายชื่อเจ้าหน้าที่!$D$4:$D$109=N148),รายชื่อเจ้าหน้าที่!$E$4:$E$109,"")</f>
        <v>จ.โยธา</v>
      </c>
      <c r="L148" s="250" t="s">
        <v>1281</v>
      </c>
      <c r="M148" s="250" t="s">
        <v>1485</v>
      </c>
      <c r="N148" s="250" t="s">
        <v>1486</v>
      </c>
      <c r="O148" s="252"/>
    </row>
    <row r="149" spans="1:15" ht="21">
      <c r="A149" s="250">
        <v>992</v>
      </c>
      <c r="B149" s="250" t="s">
        <v>1143</v>
      </c>
      <c r="C149" s="250" t="s">
        <v>13</v>
      </c>
      <c r="D149" s="251" t="s">
        <v>1290</v>
      </c>
      <c r="E149" s="250">
        <v>26</v>
      </c>
      <c r="F149" s="250">
        <v>3</v>
      </c>
      <c r="G149" s="250">
        <v>34</v>
      </c>
      <c r="H149" s="251" t="s">
        <v>1162</v>
      </c>
      <c r="I149" s="250" t="s">
        <v>1250</v>
      </c>
      <c r="J149" s="250" t="s">
        <v>1383</v>
      </c>
      <c r="K149" s="250" t="str" cm="1">
        <f t="array" ref="K149">_xlfn.XLOOKUP(1,(รายชื่อเจ้าหน้าที่!$C$4:$C$109=M149)*(รายชื่อเจ้าหน้าที่!$D$4:$D$109=N149),รายชื่อเจ้าหน้าที่!$E$4:$E$109,"")</f>
        <v>จ.โยธา</v>
      </c>
      <c r="L149" s="250" t="s">
        <v>1281</v>
      </c>
      <c r="M149" s="250" t="s">
        <v>1491</v>
      </c>
      <c r="N149" s="250" t="s">
        <v>1407</v>
      </c>
      <c r="O149" s="252"/>
    </row>
    <row r="150" spans="1:15" ht="21">
      <c r="A150" s="250">
        <v>997</v>
      </c>
      <c r="B150" s="250" t="s">
        <v>1143</v>
      </c>
      <c r="C150" s="250" t="s">
        <v>13</v>
      </c>
      <c r="D150" s="251" t="s">
        <v>1290</v>
      </c>
      <c r="E150" s="250">
        <v>27</v>
      </c>
      <c r="F150" s="250">
        <v>3</v>
      </c>
      <c r="G150" s="250">
        <v>36</v>
      </c>
      <c r="H150" s="251" t="s">
        <v>1162</v>
      </c>
      <c r="I150" s="250" t="s">
        <v>1250</v>
      </c>
      <c r="J150" s="250" t="s">
        <v>1261</v>
      </c>
      <c r="K150" s="250" t="str" cm="1">
        <f t="array" ref="K150">_xlfn.XLOOKUP(1,(รายชื่อเจ้าหน้าที่!$C$4:$C$109=M150)*(รายชื่อเจ้าหน้าที่!$D$4:$D$109=N150),รายชื่อเจ้าหน้าที่!$E$4:$E$109,"")</f>
        <v>จ.โยธา</v>
      </c>
      <c r="L150" s="250" t="s">
        <v>1252</v>
      </c>
      <c r="M150" s="250" t="s">
        <v>1488</v>
      </c>
      <c r="N150" s="250" t="s">
        <v>1489</v>
      </c>
      <c r="O150" s="252"/>
    </row>
    <row r="151" spans="1:15" ht="21">
      <c r="A151" s="250">
        <v>1059</v>
      </c>
      <c r="B151" s="250" t="s">
        <v>1143</v>
      </c>
      <c r="C151" s="250" t="s">
        <v>136</v>
      </c>
      <c r="D151" s="251" t="s">
        <v>1493</v>
      </c>
      <c r="E151" s="250"/>
      <c r="F151" s="250"/>
      <c r="G151" s="250"/>
      <c r="H151" s="251"/>
      <c r="I151" s="250" t="s">
        <v>1265</v>
      </c>
      <c r="J151" s="250" t="s">
        <v>1419</v>
      </c>
      <c r="K151" s="250" t="str" cm="1">
        <f t="array" ref="K151">_xlfn.XLOOKUP(1,(รายชื่อเจ้าหน้าที่!$C$4:$C$109=M151)*(รายชื่อเจ้าหน้าที่!$D$4:$D$109=N151),รายชื่อเจ้าหน้าที่!$E$4:$E$109,"")</f>
        <v>จ.โยธา</v>
      </c>
      <c r="L151" s="250" t="s">
        <v>1281</v>
      </c>
      <c r="M151" s="250" t="s">
        <v>1491</v>
      </c>
      <c r="N151" s="250" t="s">
        <v>1407</v>
      </c>
      <c r="O151" s="252"/>
    </row>
    <row r="152" spans="1:15" ht="21">
      <c r="A152" s="250">
        <v>1061</v>
      </c>
      <c r="B152" s="250" t="s">
        <v>1143</v>
      </c>
      <c r="C152" s="250" t="s">
        <v>136</v>
      </c>
      <c r="D152" s="251" t="s">
        <v>1493</v>
      </c>
      <c r="E152" s="250"/>
      <c r="F152" s="250"/>
      <c r="G152" s="250"/>
      <c r="H152" s="251"/>
      <c r="I152" s="250" t="s">
        <v>1265</v>
      </c>
      <c r="J152" s="250" t="s">
        <v>1390</v>
      </c>
      <c r="K152" s="250" t="str" cm="1">
        <f t="array" ref="K152">_xlfn.XLOOKUP(1,(รายชื่อเจ้าหน้าที่!$C$4:$C$109=M152)*(รายชื่อเจ้าหน้าที่!$D$4:$D$109=N152),รายชื่อเจ้าหน้าที่!$E$4:$E$109,"")</f>
        <v>จ.โยธา</v>
      </c>
      <c r="L152" s="250" t="s">
        <v>1252</v>
      </c>
      <c r="M152" s="250" t="s">
        <v>1488</v>
      </c>
      <c r="N152" s="250" t="s">
        <v>1489</v>
      </c>
      <c r="O152" s="252"/>
    </row>
    <row r="153" spans="1:15" ht="21">
      <c r="A153" s="250">
        <v>26</v>
      </c>
      <c r="B153" s="250" t="s">
        <v>23</v>
      </c>
      <c r="C153" s="250" t="s">
        <v>13</v>
      </c>
      <c r="D153" s="251" t="s">
        <v>1260</v>
      </c>
      <c r="E153" s="250"/>
      <c r="F153" s="250"/>
      <c r="G153" s="250"/>
      <c r="H153" s="251"/>
      <c r="I153" s="250" t="s">
        <v>1265</v>
      </c>
      <c r="J153" s="250" t="s">
        <v>1419</v>
      </c>
      <c r="K153" s="250" t="str" cm="1">
        <f t="array" ref="K153">_xlfn.XLOOKUP(1,(รายชื่อเจ้าหน้าที่!$C$4:$C$109=M153)*(รายชื่อเจ้าหน้าที่!$D$4:$D$109=N153),รายชื่อเจ้าหน้าที่!$E$4:$E$109,"")</f>
        <v>จ.วัดคุม</v>
      </c>
      <c r="L153" s="250" t="s">
        <v>1305</v>
      </c>
      <c r="M153" s="250" t="s">
        <v>1494</v>
      </c>
      <c r="N153" s="250" t="s">
        <v>1495</v>
      </c>
      <c r="O153" s="252"/>
    </row>
    <row r="154" spans="1:15" ht="21">
      <c r="A154" s="250">
        <v>175</v>
      </c>
      <c r="B154" s="250" t="s">
        <v>179</v>
      </c>
      <c r="C154" s="250" t="s">
        <v>13</v>
      </c>
      <c r="D154" s="251" t="s">
        <v>1496</v>
      </c>
      <c r="E154" s="250"/>
      <c r="F154" s="250"/>
      <c r="G154" s="250"/>
      <c r="H154" s="251"/>
      <c r="I154" s="250" t="s">
        <v>1265</v>
      </c>
      <c r="J154" s="250" t="s">
        <v>1342</v>
      </c>
      <c r="K154" s="250" t="str" cm="1">
        <f t="array" ref="K154">_xlfn.XLOOKUP(1,(รายชื่อเจ้าหน้าที่!$C$4:$C$109=M154)*(รายชื่อเจ้าหน้าที่!$D$4:$D$109=N154),รายชื่อเจ้าหน้าที่!$E$4:$E$109,"")</f>
        <v>จ.วัดคุม</v>
      </c>
      <c r="L154" s="250" t="s">
        <v>1281</v>
      </c>
      <c r="M154" s="250" t="s">
        <v>1497</v>
      </c>
      <c r="N154" s="250" t="s">
        <v>1498</v>
      </c>
      <c r="O154" s="252"/>
    </row>
    <row r="155" spans="1:15" ht="21">
      <c r="A155" s="250">
        <v>1092</v>
      </c>
      <c r="B155" s="250" t="s">
        <v>179</v>
      </c>
      <c r="C155" s="250" t="s">
        <v>136</v>
      </c>
      <c r="D155" s="251" t="s">
        <v>1372</v>
      </c>
      <c r="E155" s="250"/>
      <c r="F155" s="250"/>
      <c r="G155" s="250"/>
      <c r="H155" s="251"/>
      <c r="I155" s="250" t="s">
        <v>1265</v>
      </c>
      <c r="J155" s="250" t="s">
        <v>1339</v>
      </c>
      <c r="K155" s="250" t="str" cm="1">
        <f t="array" ref="K155">_xlfn.XLOOKUP(1,(รายชื่อเจ้าหน้าที่!$C$4:$C$109=M155)*(รายชื่อเจ้าหน้าที่!$D$4:$D$109=N155),รายชื่อเจ้าหน้าที่!$E$4:$E$109,"")</f>
        <v>จ.วัดคุม</v>
      </c>
      <c r="L155" s="250" t="s">
        <v>1281</v>
      </c>
      <c r="M155" s="250" t="s">
        <v>1497</v>
      </c>
      <c r="N155" s="250" t="s">
        <v>1498</v>
      </c>
      <c r="O155" s="252"/>
    </row>
    <row r="156" spans="1:15" ht="21">
      <c r="A156" s="250">
        <v>378</v>
      </c>
      <c r="B156" s="250" t="s">
        <v>532</v>
      </c>
      <c r="C156" s="250" t="s">
        <v>13</v>
      </c>
      <c r="D156" s="251" t="s">
        <v>1394</v>
      </c>
      <c r="E156" s="250"/>
      <c r="F156" s="250"/>
      <c r="G156" s="250"/>
      <c r="H156" s="251"/>
      <c r="I156" s="250" t="s">
        <v>1265</v>
      </c>
      <c r="J156" s="250" t="s">
        <v>1369</v>
      </c>
      <c r="K156" s="250" t="str" cm="1">
        <f t="array" ref="K156">_xlfn.XLOOKUP(1,(รายชื่อเจ้าหน้าที่!$C$4:$C$109=M156)*(รายชื่อเจ้าหน้าที่!$D$4:$D$109=N156),รายชื่อเจ้าหน้าที่!$E$4:$E$109,"")</f>
        <v>จ.วัดคุม</v>
      </c>
      <c r="L156" s="250" t="s">
        <v>1281</v>
      </c>
      <c r="M156" s="250" t="s">
        <v>1497</v>
      </c>
      <c r="N156" s="250" t="s">
        <v>1498</v>
      </c>
      <c r="O156" s="252"/>
    </row>
    <row r="157" spans="1:15" ht="21">
      <c r="A157" s="250">
        <v>381</v>
      </c>
      <c r="B157" s="250" t="s">
        <v>532</v>
      </c>
      <c r="C157" s="250" t="s">
        <v>13</v>
      </c>
      <c r="D157" s="251" t="s">
        <v>1499</v>
      </c>
      <c r="E157" s="250"/>
      <c r="F157" s="250"/>
      <c r="G157" s="250"/>
      <c r="H157" s="251"/>
      <c r="I157" s="250" t="s">
        <v>1265</v>
      </c>
      <c r="J157" s="250" t="s">
        <v>1378</v>
      </c>
      <c r="K157" s="250" t="str" cm="1">
        <f t="array" ref="K157">_xlfn.XLOOKUP(1,(รายชื่อเจ้าหน้าที่!$C$4:$C$109=M157)*(รายชื่อเจ้าหน้าที่!$D$4:$D$109=N157),รายชื่อเจ้าหน้าที่!$E$4:$E$109,"")</f>
        <v>จ.วัดคุม</v>
      </c>
      <c r="L157" s="250" t="s">
        <v>1281</v>
      </c>
      <c r="M157" s="250" t="s">
        <v>1500</v>
      </c>
      <c r="N157" s="250" t="s">
        <v>1501</v>
      </c>
      <c r="O157" s="252"/>
    </row>
    <row r="158" spans="1:15" ht="21">
      <c r="A158" s="250">
        <v>1102</v>
      </c>
      <c r="B158" s="250" t="s">
        <v>532</v>
      </c>
      <c r="C158" s="250" t="s">
        <v>136</v>
      </c>
      <c r="D158" s="251" t="s">
        <v>1461</v>
      </c>
      <c r="E158" s="250"/>
      <c r="F158" s="250"/>
      <c r="G158" s="250"/>
      <c r="H158" s="251"/>
      <c r="I158" s="250" t="s">
        <v>1265</v>
      </c>
      <c r="J158" s="250" t="s">
        <v>1419</v>
      </c>
      <c r="K158" s="250" t="str" cm="1">
        <f t="array" ref="K158">_xlfn.XLOOKUP(1,(รายชื่อเจ้าหน้าที่!$C$4:$C$109=M158)*(รายชื่อเจ้าหน้าที่!$D$4:$D$109=N158),รายชื่อเจ้าหน้าที่!$E$4:$E$109,"")</f>
        <v>จ.วัดคุม</v>
      </c>
      <c r="L158" s="250" t="s">
        <v>1281</v>
      </c>
      <c r="M158" s="250" t="s">
        <v>1500</v>
      </c>
      <c r="N158" s="250" t="s">
        <v>1501</v>
      </c>
      <c r="O158" s="252"/>
    </row>
    <row r="159" spans="1:15" ht="21">
      <c r="A159" s="250">
        <v>538</v>
      </c>
      <c r="B159" s="250" t="s">
        <v>729</v>
      </c>
      <c r="C159" s="250" t="s">
        <v>13</v>
      </c>
      <c r="D159" s="251" t="s">
        <v>1275</v>
      </c>
      <c r="E159" s="250">
        <v>6</v>
      </c>
      <c r="F159" s="250">
        <v>1</v>
      </c>
      <c r="G159" s="250">
        <v>110</v>
      </c>
      <c r="H159" s="251" t="s">
        <v>790</v>
      </c>
      <c r="I159" s="250" t="s">
        <v>1265</v>
      </c>
      <c r="J159" s="250" t="s">
        <v>1390</v>
      </c>
      <c r="K159" s="250" t="str" cm="1">
        <f t="array" ref="K159">_xlfn.XLOOKUP(1,(รายชื่อเจ้าหน้าที่!$C$4:$C$109=M159)*(รายชื่อเจ้าหน้าที่!$D$4:$D$109=N159),รายชื่อเจ้าหน้าที่!$E$4:$E$109,"")</f>
        <v>จ.วัดคุม</v>
      </c>
      <c r="L159" s="250" t="s">
        <v>1281</v>
      </c>
      <c r="M159" s="250" t="s">
        <v>1500</v>
      </c>
      <c r="N159" s="250" t="s">
        <v>1501</v>
      </c>
      <c r="O159" s="252"/>
    </row>
    <row r="160" spans="1:15" ht="21">
      <c r="A160" s="250">
        <v>539</v>
      </c>
      <c r="B160" s="250" t="s">
        <v>729</v>
      </c>
      <c r="C160" s="250" t="s">
        <v>13</v>
      </c>
      <c r="D160" s="251" t="s">
        <v>1275</v>
      </c>
      <c r="E160" s="250"/>
      <c r="F160" s="250"/>
      <c r="G160" s="250"/>
      <c r="H160" s="251"/>
      <c r="I160" s="250" t="s">
        <v>1265</v>
      </c>
      <c r="J160" s="250" t="s">
        <v>1390</v>
      </c>
      <c r="K160" s="250" t="str" cm="1">
        <f t="array" ref="K160">_xlfn.XLOOKUP(1,(รายชื่อเจ้าหน้าที่!$C$4:$C$109=M160)*(รายชื่อเจ้าหน้าที่!$D$4:$D$109=N160),รายชื่อเจ้าหน้าที่!$E$4:$E$109,"")</f>
        <v>จ.วัดคุม</v>
      </c>
      <c r="L160" s="250" t="s">
        <v>1305</v>
      </c>
      <c r="M160" s="250" t="s">
        <v>1494</v>
      </c>
      <c r="N160" s="250" t="s">
        <v>1495</v>
      </c>
      <c r="O160" s="252"/>
    </row>
    <row r="161" spans="1:15" ht="21">
      <c r="A161" s="250">
        <v>1115</v>
      </c>
      <c r="B161" s="250" t="s">
        <v>878</v>
      </c>
      <c r="C161" s="250" t="s">
        <v>13</v>
      </c>
      <c r="D161" s="251" t="s">
        <v>1502</v>
      </c>
      <c r="E161" s="250"/>
      <c r="F161" s="250"/>
      <c r="G161" s="250"/>
      <c r="H161" s="251"/>
      <c r="I161" s="250" t="s">
        <v>1265</v>
      </c>
      <c r="J161" s="250" t="s">
        <v>1385</v>
      </c>
      <c r="K161" s="250" t="str" cm="1">
        <f t="array" ref="K161">_xlfn.XLOOKUP(1,(รายชื่อเจ้าหน้าที่!$C$4:$C$109=M161)*(รายชื่อเจ้าหน้าที่!$D$4:$D$109=N161),รายชื่อเจ้าหน้าที่!$E$4:$E$109,"")</f>
        <v>จ.วัดคุม</v>
      </c>
      <c r="L161" s="250" t="s">
        <v>1305</v>
      </c>
      <c r="M161" s="250" t="s">
        <v>1494</v>
      </c>
      <c r="N161" s="250" t="s">
        <v>1495</v>
      </c>
      <c r="O161" s="252"/>
    </row>
    <row r="162" spans="1:15" ht="21">
      <c r="A162" s="250">
        <v>7</v>
      </c>
      <c r="B162" s="250" t="s">
        <v>23</v>
      </c>
      <c r="C162" s="250" t="s">
        <v>13</v>
      </c>
      <c r="D162" s="251" t="s">
        <v>1260</v>
      </c>
      <c r="E162" s="250">
        <v>102</v>
      </c>
      <c r="F162" s="250">
        <v>2</v>
      </c>
      <c r="G162" s="250">
        <v>59</v>
      </c>
      <c r="H162" s="251" t="s">
        <v>51</v>
      </c>
      <c r="I162" s="250" t="s">
        <v>1250</v>
      </c>
      <c r="J162" s="250" t="s">
        <v>1404</v>
      </c>
      <c r="K162" s="250" t="str" cm="1">
        <f t="array" ref="K162">_xlfn.XLOOKUP(1,(รายชื่อเจ้าหน้าที่!$C$4:$C$109=M162)*(รายชื่อเจ้าหน้าที่!$D$4:$D$109=N162),รายชื่อเจ้าหน้าที่!$E$4:$E$109,"")</f>
        <v>จ.อาหาร</v>
      </c>
      <c r="L162" s="250" t="s">
        <v>1305</v>
      </c>
      <c r="M162" s="250" t="s">
        <v>1503</v>
      </c>
      <c r="N162" s="250" t="s">
        <v>1307</v>
      </c>
      <c r="O162" s="252"/>
    </row>
    <row r="163" spans="1:15" ht="21">
      <c r="A163" s="250">
        <v>290</v>
      </c>
      <c r="B163" s="250" t="s">
        <v>532</v>
      </c>
      <c r="C163" s="250" t="s">
        <v>13</v>
      </c>
      <c r="D163" s="251" t="s">
        <v>1349</v>
      </c>
      <c r="E163" s="250">
        <v>15</v>
      </c>
      <c r="F163" s="250">
        <v>1</v>
      </c>
      <c r="G163" s="250">
        <v>44</v>
      </c>
      <c r="H163" s="251" t="s">
        <v>1416</v>
      </c>
      <c r="I163" s="250" t="s">
        <v>1250</v>
      </c>
      <c r="J163" s="250" t="s">
        <v>1276</v>
      </c>
      <c r="K163" s="250" t="str" cm="1">
        <f t="array" ref="K163">_xlfn.XLOOKUP(1,(รายชื่อเจ้าหน้าที่!$C$4:$C$109=M163)*(รายชื่อเจ้าหน้าที่!$D$4:$D$109=N163),รายชื่อเจ้าหน้าที่!$E$4:$E$109,"")</f>
        <v>จ.อาหาร</v>
      </c>
      <c r="L163" s="250" t="s">
        <v>1305</v>
      </c>
      <c r="M163" s="250" t="s">
        <v>1503</v>
      </c>
      <c r="N163" s="250" t="s">
        <v>1307</v>
      </c>
      <c r="O163" s="252"/>
    </row>
    <row r="164" spans="1:15" ht="21">
      <c r="A164" s="250">
        <v>1104</v>
      </c>
      <c r="B164" s="250" t="s">
        <v>532</v>
      </c>
      <c r="C164" s="250" t="s">
        <v>136</v>
      </c>
      <c r="D164" s="251" t="s">
        <v>1504</v>
      </c>
      <c r="E164" s="250"/>
      <c r="F164" s="250"/>
      <c r="G164" s="250"/>
      <c r="H164" s="251"/>
      <c r="I164" s="250" t="s">
        <v>1265</v>
      </c>
      <c r="J164" s="250" t="s">
        <v>1385</v>
      </c>
      <c r="K164" s="250" t="str" cm="1">
        <f t="array" ref="K164">_xlfn.XLOOKUP(1,(รายชื่อเจ้าหน้าที่!$C$4:$C$109=M164)*(รายชื่อเจ้าหน้าที่!$D$4:$D$109=N164),รายชื่อเจ้าหน้าที่!$E$4:$E$109,"")</f>
        <v>จ.อาหาร</v>
      </c>
      <c r="L164" s="250" t="s">
        <v>1281</v>
      </c>
      <c r="M164" s="250" t="s">
        <v>1505</v>
      </c>
      <c r="N164" s="250" t="s">
        <v>1506</v>
      </c>
      <c r="O164" s="252"/>
    </row>
    <row r="165" spans="1:15" ht="21">
      <c r="A165" s="250">
        <v>481</v>
      </c>
      <c r="B165" s="250" t="s">
        <v>729</v>
      </c>
      <c r="C165" s="250" t="s">
        <v>13</v>
      </c>
      <c r="D165" s="251" t="s">
        <v>1275</v>
      </c>
      <c r="E165" s="250">
        <v>1</v>
      </c>
      <c r="F165" s="250">
        <v>1</v>
      </c>
      <c r="G165" s="250">
        <v>205</v>
      </c>
      <c r="H165" s="251" t="s">
        <v>748</v>
      </c>
      <c r="I165" s="250" t="s">
        <v>1250</v>
      </c>
      <c r="J165" s="250" t="s">
        <v>1309</v>
      </c>
      <c r="K165" s="250" t="str" cm="1">
        <f t="array" ref="K165">_xlfn.XLOOKUP(1,(รายชื่อเจ้าหน้าที่!$C$4:$C$109=M165)*(รายชื่อเจ้าหน้าที่!$D$4:$D$109=N165),รายชื่อเจ้าหน้าที่!$E$4:$E$109,"")</f>
        <v>จ.อาหาร</v>
      </c>
      <c r="L165" s="250" t="s">
        <v>1305</v>
      </c>
      <c r="M165" s="250" t="s">
        <v>1503</v>
      </c>
      <c r="N165" s="250" t="s">
        <v>1307</v>
      </c>
      <c r="O165" s="252"/>
    </row>
    <row r="166" spans="1:15" ht="21">
      <c r="A166" s="250">
        <v>1107</v>
      </c>
      <c r="B166" s="250" t="s">
        <v>729</v>
      </c>
      <c r="C166" s="250" t="s">
        <v>13</v>
      </c>
      <c r="D166" s="251" t="s">
        <v>1462</v>
      </c>
      <c r="E166" s="250"/>
      <c r="F166" s="250"/>
      <c r="G166" s="250"/>
      <c r="H166" s="251"/>
      <c r="I166" s="250" t="s">
        <v>1265</v>
      </c>
      <c r="J166" s="250" t="s">
        <v>1346</v>
      </c>
      <c r="K166" s="250" t="str" cm="1">
        <f t="array" ref="K166">_xlfn.XLOOKUP(1,(รายชื่อเจ้าหน้าที่!$C$4:$C$109=M166)*(รายชื่อเจ้าหน้าที่!$D$4:$D$109=N166),รายชื่อเจ้าหน้าที่!$E$4:$E$109,"")</f>
        <v>จ.อาหาร</v>
      </c>
      <c r="L166" s="250" t="s">
        <v>1252</v>
      </c>
      <c r="M166" s="250" t="s">
        <v>1507</v>
      </c>
      <c r="N166" s="250" t="s">
        <v>1508</v>
      </c>
      <c r="O166" s="252"/>
    </row>
    <row r="167" spans="1:15" ht="21">
      <c r="A167" s="250">
        <v>552</v>
      </c>
      <c r="B167" s="250" t="s">
        <v>729</v>
      </c>
      <c r="C167" s="250" t="s">
        <v>13</v>
      </c>
      <c r="D167" s="251" t="s">
        <v>1275</v>
      </c>
      <c r="E167" s="250">
        <v>3</v>
      </c>
      <c r="F167" s="250">
        <v>1</v>
      </c>
      <c r="G167" s="250">
        <v>147</v>
      </c>
      <c r="H167" s="251" t="s">
        <v>800</v>
      </c>
      <c r="I167" s="250" t="s">
        <v>1265</v>
      </c>
      <c r="J167" s="250" t="s">
        <v>1369</v>
      </c>
      <c r="K167" s="250" t="str" cm="1">
        <f t="array" ref="K167">_xlfn.XLOOKUP(1,(รายชื่อเจ้าหน้าที่!$C$4:$C$109=M167)*(รายชื่อเจ้าหน้าที่!$D$4:$D$109=N167),รายชื่อเจ้าหน้าที่!$E$4:$E$109,"")</f>
        <v>จ.อาหาร</v>
      </c>
      <c r="L167" s="250" t="s">
        <v>1281</v>
      </c>
      <c r="M167" s="250" t="s">
        <v>1505</v>
      </c>
      <c r="N167" s="250" t="s">
        <v>1506</v>
      </c>
      <c r="O167" s="252"/>
    </row>
    <row r="168" spans="1:15" ht="21">
      <c r="A168" s="250">
        <v>856</v>
      </c>
      <c r="B168" s="250" t="s">
        <v>1024</v>
      </c>
      <c r="C168" s="250" t="s">
        <v>13</v>
      </c>
      <c r="D168" s="251" t="s">
        <v>1286</v>
      </c>
      <c r="E168" s="250">
        <v>4</v>
      </c>
      <c r="F168" s="250">
        <v>1</v>
      </c>
      <c r="G168" s="250">
        <v>171</v>
      </c>
      <c r="H168" s="251" t="s">
        <v>1027</v>
      </c>
      <c r="I168" s="250" t="s">
        <v>1250</v>
      </c>
      <c r="J168" s="250" t="s">
        <v>1477</v>
      </c>
      <c r="K168" s="250" t="str" cm="1">
        <f t="array" ref="K168">_xlfn.XLOOKUP(1,(รายชื่อเจ้าหน้าที่!$C$4:$C$109=M168)*(รายชื่อเจ้าหน้าที่!$D$4:$D$109=N168),รายชื่อเจ้าหน้าที่!$E$4:$E$109,"")</f>
        <v>จ.อาหาร</v>
      </c>
      <c r="L168" s="250" t="s">
        <v>1281</v>
      </c>
      <c r="M168" s="250" t="s">
        <v>1505</v>
      </c>
      <c r="N168" s="250" t="s">
        <v>1506</v>
      </c>
      <c r="O168" s="252"/>
    </row>
    <row r="169" spans="1:15" ht="21">
      <c r="A169" s="250">
        <v>912</v>
      </c>
      <c r="B169" s="250" t="s">
        <v>1024</v>
      </c>
      <c r="C169" s="250" t="s">
        <v>13</v>
      </c>
      <c r="D169" s="251" t="s">
        <v>1286</v>
      </c>
      <c r="E169" s="250">
        <v>5</v>
      </c>
      <c r="F169" s="250">
        <v>1</v>
      </c>
      <c r="G169" s="250">
        <v>370</v>
      </c>
      <c r="H169" s="251" t="s">
        <v>1027</v>
      </c>
      <c r="I169" s="250" t="s">
        <v>1265</v>
      </c>
      <c r="J169" s="250" t="s">
        <v>1346</v>
      </c>
      <c r="K169" s="250" t="str" cm="1">
        <f t="array" ref="K169">_xlfn.XLOOKUP(1,(รายชื่อเจ้าหน้าที่!$C$4:$C$109=M169)*(รายชื่อเจ้าหน้าที่!$D$4:$D$109=N169),รายชื่อเจ้าหน้าที่!$E$4:$E$109,"")</f>
        <v>จ.อาหาร</v>
      </c>
      <c r="L169" s="250" t="s">
        <v>1252</v>
      </c>
      <c r="M169" s="250" t="s">
        <v>1507</v>
      </c>
      <c r="N169" s="250" t="s">
        <v>1508</v>
      </c>
      <c r="O169" s="252"/>
    </row>
    <row r="170" spans="1:15" ht="21">
      <c r="A170" s="250">
        <v>973</v>
      </c>
      <c r="B170" s="250" t="s">
        <v>1024</v>
      </c>
      <c r="C170" s="250" t="s">
        <v>136</v>
      </c>
      <c r="D170" s="251" t="s">
        <v>1509</v>
      </c>
      <c r="E170" s="250">
        <v>27</v>
      </c>
      <c r="F170" s="250">
        <v>2</v>
      </c>
      <c r="G170" s="250">
        <v>46</v>
      </c>
      <c r="H170" s="251" t="s">
        <v>1139</v>
      </c>
      <c r="I170" s="250" t="s">
        <v>1265</v>
      </c>
      <c r="J170" s="250" t="s">
        <v>1378</v>
      </c>
      <c r="K170" s="250" t="str" cm="1">
        <f t="array" ref="K170">_xlfn.XLOOKUP(1,(รายชื่อเจ้าหน้าที่!$C$4:$C$109=M170)*(รายชื่อเจ้าหน้าที่!$D$4:$D$109=N170),รายชื่อเจ้าหน้าที่!$E$4:$E$109,"")</f>
        <v>จ.อาหาร</v>
      </c>
      <c r="L170" s="250" t="s">
        <v>1252</v>
      </c>
      <c r="M170" s="250" t="s">
        <v>1507</v>
      </c>
      <c r="N170" s="250" t="s">
        <v>1508</v>
      </c>
      <c r="O170" s="252"/>
    </row>
    <row r="171" spans="1:15" ht="21">
      <c r="A171" s="250">
        <v>8</v>
      </c>
      <c r="B171" s="250" t="s">
        <v>23</v>
      </c>
      <c r="C171" s="250" t="s">
        <v>13</v>
      </c>
      <c r="D171" s="251" t="s">
        <v>1260</v>
      </c>
      <c r="E171" s="250"/>
      <c r="F171" s="250"/>
      <c r="G171" s="250"/>
      <c r="H171" s="251"/>
      <c r="I171" s="250" t="s">
        <v>1250</v>
      </c>
      <c r="J171" s="250" t="s">
        <v>1404</v>
      </c>
      <c r="K171" s="250" t="str" cm="1">
        <f t="array" ref="K171">_xlfn.XLOOKUP(1,(รายชื่อเจ้าหน้าที่!$C$4:$C$109=M171)*(รายชื่อเจ้าหน้าที่!$D$4:$D$109=N171),รายชื่อเจ้าหน้าที่!$E$4:$E$109,"")</f>
        <v>จ.อิเล็ก</v>
      </c>
      <c r="L171" s="250" t="s">
        <v>1305</v>
      </c>
      <c r="M171" s="250" t="s">
        <v>1510</v>
      </c>
      <c r="N171" s="250" t="s">
        <v>1511</v>
      </c>
      <c r="O171" s="252"/>
    </row>
    <row r="172" spans="1:15" ht="21">
      <c r="A172" s="250">
        <v>72</v>
      </c>
      <c r="B172" s="250" t="s">
        <v>179</v>
      </c>
      <c r="C172" s="250" t="s">
        <v>13</v>
      </c>
      <c r="D172" s="251" t="s">
        <v>1347</v>
      </c>
      <c r="E172" s="250"/>
      <c r="F172" s="250"/>
      <c r="G172" s="250"/>
      <c r="H172" s="251"/>
      <c r="I172" s="250" t="s">
        <v>1250</v>
      </c>
      <c r="J172" s="250" t="s">
        <v>1276</v>
      </c>
      <c r="K172" s="250" t="str" cm="1">
        <f t="array" ref="K172">_xlfn.XLOOKUP(1,(รายชื่อเจ้าหน้าที่!$C$4:$C$109=M172)*(รายชื่อเจ้าหน้าที่!$D$4:$D$109=N172),รายชื่อเจ้าหน้าที่!$E$4:$E$109,"")</f>
        <v>จ.อิเล็ก</v>
      </c>
      <c r="L172" s="250" t="s">
        <v>1305</v>
      </c>
      <c r="M172" s="250" t="s">
        <v>1510</v>
      </c>
      <c r="N172" s="250" t="s">
        <v>1511</v>
      </c>
      <c r="O172" s="252"/>
    </row>
    <row r="173" spans="1:15" ht="21">
      <c r="A173" s="250">
        <v>196</v>
      </c>
      <c r="B173" s="250" t="s">
        <v>179</v>
      </c>
      <c r="C173" s="250" t="s">
        <v>136</v>
      </c>
      <c r="D173" s="251" t="s">
        <v>1512</v>
      </c>
      <c r="E173" s="250"/>
      <c r="F173" s="250"/>
      <c r="G173" s="250"/>
      <c r="H173" s="251"/>
      <c r="I173" s="250" t="s">
        <v>1250</v>
      </c>
      <c r="J173" s="250" t="s">
        <v>1251</v>
      </c>
      <c r="K173" s="250" t="str" cm="1">
        <f t="array" ref="K173">_xlfn.XLOOKUP(1,(รายชื่อเจ้าหน้าที่!$C$4:$C$109=M173)*(รายชื่อเจ้าหน้าที่!$D$4:$D$109=N173),รายชื่อเจ้าหน้าที่!$E$4:$E$109,"")</f>
        <v>จ.อิเล็ก</v>
      </c>
      <c r="L173" s="250" t="s">
        <v>1305</v>
      </c>
      <c r="M173" s="250" t="s">
        <v>1510</v>
      </c>
      <c r="N173" s="250" t="s">
        <v>1511</v>
      </c>
      <c r="O173" s="252"/>
    </row>
    <row r="174" spans="1:15" ht="21">
      <c r="A174" s="250">
        <v>551</v>
      </c>
      <c r="B174" s="250" t="s">
        <v>729</v>
      </c>
      <c r="C174" s="250" t="s">
        <v>13</v>
      </c>
      <c r="D174" s="251" t="s">
        <v>1381</v>
      </c>
      <c r="E174" s="250"/>
      <c r="F174" s="250"/>
      <c r="G174" s="250"/>
      <c r="H174" s="251"/>
      <c r="I174" s="250" t="s">
        <v>1265</v>
      </c>
      <c r="J174" s="250" t="s">
        <v>1266</v>
      </c>
      <c r="K174" s="250" t="str" cm="1">
        <f t="array" ref="K174">_xlfn.XLOOKUP(1,(รายชื่อเจ้าหน้าที่!$C$4:$C$109=M174)*(รายชื่อเจ้าหน้าที่!$D$4:$D$109=N174),รายชื่อเจ้าหน้าที่!$E$4:$E$109,"")</f>
        <v>จ.อิเล็ก</v>
      </c>
      <c r="L174" s="250" t="s">
        <v>1281</v>
      </c>
      <c r="M174" s="250" t="s">
        <v>1513</v>
      </c>
      <c r="N174" s="250" t="s">
        <v>1421</v>
      </c>
      <c r="O174" s="252"/>
    </row>
    <row r="175" spans="1:15" ht="21">
      <c r="A175" s="250">
        <v>656</v>
      </c>
      <c r="B175" s="250" t="s">
        <v>729</v>
      </c>
      <c r="C175" s="250" t="s">
        <v>136</v>
      </c>
      <c r="D175" s="251" t="s">
        <v>1514</v>
      </c>
      <c r="E175" s="250"/>
      <c r="F175" s="250"/>
      <c r="G175" s="250"/>
      <c r="H175" s="251"/>
      <c r="I175" s="250" t="s">
        <v>1265</v>
      </c>
      <c r="J175" s="250" t="s">
        <v>1378</v>
      </c>
      <c r="K175" s="250" t="str" cm="1">
        <f t="array" ref="K175">_xlfn.XLOOKUP(1,(รายชื่อเจ้าหน้าที่!$C$4:$C$109=M175)*(รายชื่อเจ้าหน้าที่!$D$4:$D$109=N175),รายชื่อเจ้าหน้าที่!$E$4:$E$109,"")</f>
        <v>จ.อิเล็ก</v>
      </c>
      <c r="L175" s="250" t="s">
        <v>1252</v>
      </c>
      <c r="M175" s="250" t="s">
        <v>1515</v>
      </c>
      <c r="N175" s="250" t="s">
        <v>1516</v>
      </c>
      <c r="O175" s="252"/>
    </row>
    <row r="176" spans="1:15" ht="21">
      <c r="A176" s="250">
        <v>1117</v>
      </c>
      <c r="B176" s="250" t="s">
        <v>878</v>
      </c>
      <c r="C176" s="250" t="s">
        <v>136</v>
      </c>
      <c r="D176" s="251" t="s">
        <v>1517</v>
      </c>
      <c r="E176" s="250"/>
      <c r="F176" s="250"/>
      <c r="G176" s="250"/>
      <c r="H176" s="251"/>
      <c r="I176" s="250" t="s">
        <v>1268</v>
      </c>
      <c r="J176" s="250" t="s">
        <v>1269</v>
      </c>
      <c r="K176" s="250" t="str" cm="1">
        <f t="array" ref="K176">_xlfn.XLOOKUP(1,(รายชื่อเจ้าหน้าที่!$C$4:$C$109=M176)*(รายชื่อเจ้าหน้าที่!$D$4:$D$109=N176),รายชื่อเจ้าหน้าที่!$E$4:$E$109,"")</f>
        <v>จ.อิเล็ก</v>
      </c>
      <c r="L176" s="250" t="s">
        <v>1281</v>
      </c>
      <c r="M176" s="250" t="s">
        <v>1513</v>
      </c>
      <c r="N176" s="250" t="s">
        <v>1421</v>
      </c>
      <c r="O176" s="252"/>
    </row>
    <row r="177" spans="1:15" ht="21">
      <c r="A177" s="250">
        <v>802</v>
      </c>
      <c r="B177" s="250" t="s">
        <v>878</v>
      </c>
      <c r="C177" s="250" t="s">
        <v>136</v>
      </c>
      <c r="D177" s="251" t="s">
        <v>1518</v>
      </c>
      <c r="E177" s="250"/>
      <c r="F177" s="250"/>
      <c r="G177" s="250"/>
      <c r="H177" s="251"/>
      <c r="I177" s="250" t="s">
        <v>1265</v>
      </c>
      <c r="J177" s="250" t="s">
        <v>1369</v>
      </c>
      <c r="K177" s="250" t="str" cm="1">
        <f t="array" ref="K177">_xlfn.XLOOKUP(1,(รายชื่อเจ้าหน้าที่!$C$4:$C$109=M177)*(รายชื่อเจ้าหน้าที่!$D$4:$D$109=N177),รายชื่อเจ้าหน้าที่!$E$4:$E$109,"")</f>
        <v>จ.อิเล็ก</v>
      </c>
      <c r="L177" s="250" t="s">
        <v>1252</v>
      </c>
      <c r="M177" s="250" t="s">
        <v>1515</v>
      </c>
      <c r="N177" s="250" t="s">
        <v>1516</v>
      </c>
      <c r="O177" s="252"/>
    </row>
    <row r="178" spans="1:15" ht="21">
      <c r="A178" s="250">
        <v>921</v>
      </c>
      <c r="B178" s="250" t="s">
        <v>1024</v>
      </c>
      <c r="C178" s="250" t="s">
        <v>13</v>
      </c>
      <c r="D178" s="251" t="s">
        <v>1384</v>
      </c>
      <c r="E178" s="250"/>
      <c r="F178" s="250"/>
      <c r="G178" s="250"/>
      <c r="H178" s="251"/>
      <c r="I178" s="250" t="s">
        <v>1265</v>
      </c>
      <c r="J178" s="250" t="s">
        <v>1378</v>
      </c>
      <c r="K178" s="250" t="str" cm="1">
        <f t="array" ref="K178">_xlfn.XLOOKUP(1,(รายชื่อเจ้าหน้าที่!$C$4:$C$109=M178)*(รายชื่อเจ้าหน้าที่!$D$4:$D$109=N178),รายชื่อเจ้าหน้าที่!$E$4:$E$109,"")</f>
        <v>จ.อิเล็ก</v>
      </c>
      <c r="L178" s="250" t="s">
        <v>1281</v>
      </c>
      <c r="M178" s="250" t="s">
        <v>1513</v>
      </c>
      <c r="N178" s="250" t="s">
        <v>1421</v>
      </c>
      <c r="O178" s="252"/>
    </row>
    <row r="179" spans="1:15" ht="21">
      <c r="A179" s="250">
        <v>974</v>
      </c>
      <c r="B179" s="250" t="s">
        <v>1024</v>
      </c>
      <c r="C179" s="250" t="s">
        <v>136</v>
      </c>
      <c r="D179" s="251" t="s">
        <v>1509</v>
      </c>
      <c r="E179" s="250"/>
      <c r="F179" s="250"/>
      <c r="G179" s="250"/>
      <c r="H179" s="251"/>
      <c r="I179" s="250" t="s">
        <v>1265</v>
      </c>
      <c r="J179" s="250" t="s">
        <v>1378</v>
      </c>
      <c r="K179" s="250" t="str" cm="1">
        <f t="array" ref="K179">_xlfn.XLOOKUP(1,(รายชื่อเจ้าหน้าที่!$C$4:$C$109=M179)*(รายชื่อเจ้าหน้าที่!$D$4:$D$109=N179),รายชื่อเจ้าหน้าที่!$E$4:$E$109,"")</f>
        <v>จ.อิเล็ก</v>
      </c>
      <c r="L179" s="250" t="s">
        <v>1252</v>
      </c>
      <c r="M179" s="250" t="s">
        <v>1515</v>
      </c>
      <c r="N179" s="250" t="s">
        <v>1516</v>
      </c>
      <c r="O179" s="252"/>
    </row>
    <row r="180" spans="1:15" ht="21">
      <c r="A180" s="250">
        <v>62</v>
      </c>
      <c r="B180" s="250" t="s">
        <v>179</v>
      </c>
      <c r="C180" s="250" t="s">
        <v>13</v>
      </c>
      <c r="D180" s="251" t="s">
        <v>1299</v>
      </c>
      <c r="E180" s="250">
        <v>901</v>
      </c>
      <c r="F180" s="250">
        <v>1</v>
      </c>
      <c r="G180" s="250">
        <v>29</v>
      </c>
      <c r="H180" s="251" t="s">
        <v>1519</v>
      </c>
      <c r="I180" s="250" t="s">
        <v>1250</v>
      </c>
      <c r="J180" s="250" t="s">
        <v>1288</v>
      </c>
      <c r="K180" s="250" t="str" cm="1">
        <f t="array" ref="K180">_xlfn.XLOOKUP(1,(รายชื่อเจ้าหน้าที่!$C$4:$C$109=M180)*(รายชื่อเจ้าหน้าที่!$D$4:$D$109=N180),รายชื่อเจ้าหน้าที่!$E$4:$E$109,"")</f>
        <v>จ.อุต</v>
      </c>
      <c r="L180" s="250" t="s">
        <v>1252</v>
      </c>
      <c r="M180" s="250" t="s">
        <v>1520</v>
      </c>
      <c r="N180" s="250" t="s">
        <v>1521</v>
      </c>
      <c r="O180" s="252"/>
    </row>
    <row r="181" spans="1:15" ht="21">
      <c r="A181" s="250">
        <v>66</v>
      </c>
      <c r="B181" s="250" t="s">
        <v>179</v>
      </c>
      <c r="C181" s="250" t="s">
        <v>13</v>
      </c>
      <c r="D181" s="251" t="s">
        <v>1299</v>
      </c>
      <c r="E181" s="250">
        <v>902</v>
      </c>
      <c r="F181" s="250">
        <v>1</v>
      </c>
      <c r="G181" s="250">
        <v>35</v>
      </c>
      <c r="H181" s="251" t="s">
        <v>1519</v>
      </c>
      <c r="I181" s="250" t="s">
        <v>1250</v>
      </c>
      <c r="J181" s="250" t="s">
        <v>1308</v>
      </c>
      <c r="K181" s="250" t="str" cm="1">
        <f t="array" ref="K181">_xlfn.XLOOKUP(1,(รายชื่อเจ้าหน้าที่!$C$4:$C$109=M181)*(รายชื่อเจ้าหน้าที่!$D$4:$D$109=N181),รายชื่อเจ้าหน้าที่!$E$4:$E$109,"")</f>
        <v>จ.อุต</v>
      </c>
      <c r="L181" s="250" t="s">
        <v>1281</v>
      </c>
      <c r="M181" s="250" t="s">
        <v>1522</v>
      </c>
      <c r="N181" s="250" t="s">
        <v>1523</v>
      </c>
      <c r="O181" s="252"/>
    </row>
    <row r="182" spans="1:15" ht="21">
      <c r="A182" s="250">
        <v>275</v>
      </c>
      <c r="B182" s="250" t="s">
        <v>532</v>
      </c>
      <c r="C182" s="250" t="s">
        <v>13</v>
      </c>
      <c r="D182" s="251" t="s">
        <v>1274</v>
      </c>
      <c r="E182" s="250"/>
      <c r="F182" s="250"/>
      <c r="G182" s="250"/>
      <c r="H182" s="251"/>
      <c r="I182" s="250" t="s">
        <v>1250</v>
      </c>
      <c r="J182" s="250" t="s">
        <v>1361</v>
      </c>
      <c r="K182" s="250" t="str" cm="1">
        <f t="array" ref="K182">_xlfn.XLOOKUP(1,(รายชื่อเจ้าหน้าที่!$C$4:$C$109=M182)*(รายชื่อเจ้าหน้าที่!$D$4:$D$109=N182),รายชื่อเจ้าหน้าที่!$E$4:$E$109,"")</f>
        <v>จ.อุต</v>
      </c>
      <c r="L182" s="250" t="s">
        <v>1252</v>
      </c>
      <c r="M182" s="250" t="s">
        <v>1520</v>
      </c>
      <c r="N182" s="250" t="s">
        <v>1521</v>
      </c>
      <c r="O182" s="252"/>
    </row>
    <row r="183" spans="1:15" ht="21">
      <c r="A183" s="250">
        <v>1130</v>
      </c>
      <c r="B183" s="250" t="s">
        <v>532</v>
      </c>
      <c r="C183" s="250" t="s">
        <v>136</v>
      </c>
      <c r="D183" s="251" t="s">
        <v>1395</v>
      </c>
      <c r="E183" s="250"/>
      <c r="F183" s="250"/>
      <c r="G183" s="250"/>
      <c r="H183" s="251"/>
      <c r="I183" s="250" t="s">
        <v>1250</v>
      </c>
      <c r="J183" s="250" t="s">
        <v>1444</v>
      </c>
      <c r="K183" s="250" t="str" cm="1">
        <f t="array" ref="K183">_xlfn.XLOOKUP(1,(รายชื่อเจ้าหน้าที่!$C$4:$C$109=M183)*(รายชื่อเจ้าหน้าที่!$D$4:$D$109=N183),รายชื่อเจ้าหน้าที่!$E$4:$E$109,"")</f>
        <v>จ.อุต</v>
      </c>
      <c r="L183" s="250" t="s">
        <v>1281</v>
      </c>
      <c r="M183" s="250" t="s">
        <v>1522</v>
      </c>
      <c r="N183" s="250" t="s">
        <v>1523</v>
      </c>
      <c r="O183" s="252"/>
    </row>
    <row r="184" spans="1:15" ht="21">
      <c r="A184" s="250">
        <v>459</v>
      </c>
      <c r="B184" s="250" t="s">
        <v>532</v>
      </c>
      <c r="C184" s="250" t="s">
        <v>136</v>
      </c>
      <c r="D184" s="251" t="s">
        <v>1524</v>
      </c>
      <c r="E184" s="250"/>
      <c r="F184" s="250"/>
      <c r="G184" s="250"/>
      <c r="H184" s="251"/>
      <c r="I184" s="250" t="s">
        <v>1265</v>
      </c>
      <c r="J184" s="250" t="s">
        <v>1342</v>
      </c>
      <c r="K184" s="250" t="str" cm="1">
        <f t="array" ref="K184">_xlfn.XLOOKUP(1,(รายชื่อเจ้าหน้าที่!$C$4:$C$109=M184)*(รายชื่อเจ้าหน้าที่!$D$4:$D$109=N184),รายชื่อเจ้าหน้าที่!$E$4:$E$109,"")</f>
        <v>จ.อุต</v>
      </c>
      <c r="L184" s="250" t="s">
        <v>1281</v>
      </c>
      <c r="M184" s="250" t="s">
        <v>1525</v>
      </c>
      <c r="N184" s="250" t="s">
        <v>1526</v>
      </c>
      <c r="O184" s="252"/>
    </row>
    <row r="185" spans="1:15" ht="21">
      <c r="A185" s="250">
        <v>485</v>
      </c>
      <c r="B185" s="250" t="s">
        <v>729</v>
      </c>
      <c r="C185" s="250" t="s">
        <v>13</v>
      </c>
      <c r="D185" s="251" t="s">
        <v>1275</v>
      </c>
      <c r="E185" s="250">
        <v>1</v>
      </c>
      <c r="F185" s="250">
        <v>1</v>
      </c>
      <c r="G185" s="250">
        <v>205</v>
      </c>
      <c r="H185" s="251" t="s">
        <v>748</v>
      </c>
      <c r="I185" s="250" t="s">
        <v>1250</v>
      </c>
      <c r="J185" s="250" t="s">
        <v>1328</v>
      </c>
      <c r="K185" s="250" t="str" cm="1">
        <f t="array" ref="K185">_xlfn.XLOOKUP(1,(รายชื่อเจ้าหน้าที่!$C$4:$C$109=M185)*(รายชื่อเจ้าหน้าที่!$D$4:$D$109=N185),รายชื่อเจ้าหน้าที่!$E$4:$E$109,"")</f>
        <v>จ.อุต</v>
      </c>
      <c r="L185" s="250" t="s">
        <v>1252</v>
      </c>
      <c r="M185" s="250" t="s">
        <v>1520</v>
      </c>
      <c r="N185" s="250" t="s">
        <v>1521</v>
      </c>
      <c r="O185" s="252"/>
    </row>
    <row r="186" spans="1:15" ht="21">
      <c r="A186" s="250">
        <v>541</v>
      </c>
      <c r="B186" s="250" t="s">
        <v>729</v>
      </c>
      <c r="C186" s="250" t="s">
        <v>13</v>
      </c>
      <c r="D186" s="251" t="s">
        <v>1275</v>
      </c>
      <c r="E186" s="250"/>
      <c r="F186" s="250"/>
      <c r="G186" s="250"/>
      <c r="H186" s="251"/>
      <c r="I186" s="250" t="s">
        <v>1265</v>
      </c>
      <c r="J186" s="250" t="s">
        <v>1339</v>
      </c>
      <c r="K186" s="250" t="str" cm="1">
        <f t="array" ref="K186">_xlfn.XLOOKUP(1,(รายชื่อเจ้าหน้าที่!$C$4:$C$109=M186)*(รายชื่อเจ้าหน้าที่!$D$4:$D$109=N186),รายชื่อเจ้าหน้าที่!$E$4:$E$109,"")</f>
        <v>จ.อุต</v>
      </c>
      <c r="L186" s="250" t="s">
        <v>1281</v>
      </c>
      <c r="M186" s="250" t="s">
        <v>1525</v>
      </c>
      <c r="N186" s="250" t="s">
        <v>1526</v>
      </c>
      <c r="O186" s="252"/>
    </row>
    <row r="187" spans="1:15" ht="21">
      <c r="A187" s="250">
        <v>1125</v>
      </c>
      <c r="B187" s="250" t="s">
        <v>878</v>
      </c>
      <c r="C187" s="250" t="s">
        <v>13</v>
      </c>
      <c r="D187" s="251" t="s">
        <v>1398</v>
      </c>
      <c r="E187" s="250"/>
      <c r="F187" s="250"/>
      <c r="G187" s="250"/>
      <c r="H187" s="251"/>
      <c r="I187" s="250" t="s">
        <v>1250</v>
      </c>
      <c r="J187" s="250" t="s">
        <v>1527</v>
      </c>
      <c r="K187" s="250" t="str" cm="1">
        <f t="array" ref="K187">_xlfn.XLOOKUP(1,(รายชื่อเจ้าหน้าที่!$C$4:$C$109=M187)*(รายชื่อเจ้าหน้าที่!$D$4:$D$109=N187),รายชื่อเจ้าหน้าที่!$E$4:$E$109,"")</f>
        <v>จ.อุต</v>
      </c>
      <c r="L187" s="250" t="s">
        <v>1281</v>
      </c>
      <c r="M187" s="250" t="s">
        <v>1522</v>
      </c>
      <c r="N187" s="250" t="s">
        <v>1523</v>
      </c>
      <c r="O187" s="252"/>
    </row>
    <row r="188" spans="1:15" ht="21">
      <c r="A188" s="250">
        <v>858</v>
      </c>
      <c r="B188" s="250" t="s">
        <v>1024</v>
      </c>
      <c r="C188" s="250" t="s">
        <v>13</v>
      </c>
      <c r="D188" s="251" t="s">
        <v>1286</v>
      </c>
      <c r="E188" s="250">
        <v>4</v>
      </c>
      <c r="F188" s="250">
        <v>1</v>
      </c>
      <c r="G188" s="250">
        <v>171</v>
      </c>
      <c r="H188" s="251" t="s">
        <v>1027</v>
      </c>
      <c r="I188" s="250" t="s">
        <v>1250</v>
      </c>
      <c r="J188" s="250" t="s">
        <v>1528</v>
      </c>
      <c r="K188" s="250" t="str" cm="1">
        <f t="array" ref="K188">_xlfn.XLOOKUP(1,(รายชื่อเจ้าหน้าที่!$C$4:$C$109=M188)*(รายชื่อเจ้าหน้าที่!$D$4:$D$109=N188),รายชื่อเจ้าหน้าที่!$E$4:$E$109,"")</f>
        <v>จ.อุต</v>
      </c>
      <c r="L188" s="250" t="s">
        <v>1281</v>
      </c>
      <c r="M188" s="250" t="s">
        <v>1525</v>
      </c>
      <c r="N188" s="250" t="s">
        <v>1526</v>
      </c>
      <c r="O188" s="252"/>
    </row>
    <row r="189" spans="1:15" ht="21">
      <c r="A189" s="250">
        <v>14</v>
      </c>
      <c r="B189" s="250" t="s">
        <v>23</v>
      </c>
      <c r="C189" s="250" t="s">
        <v>13</v>
      </c>
      <c r="D189" s="251" t="s">
        <v>1260</v>
      </c>
      <c r="E189" s="250"/>
      <c r="F189" s="250"/>
      <c r="G189" s="250"/>
      <c r="H189" s="251"/>
      <c r="I189" s="250" t="s">
        <v>1250</v>
      </c>
      <c r="J189" s="250" t="s">
        <v>1413</v>
      </c>
      <c r="K189" s="250" t="str" cm="1">
        <f t="array" ref="K189">_xlfn.XLOOKUP(1,(รายชื่อเจ้าหน้าที่!$C$4:$C$109=M189)*(รายชื่อเจ้าหน้าที่!$D$4:$D$109=N189),รายชื่อเจ้าหน้าที่!$E$4:$E$109,"")</f>
        <v>เทคโนการศึกษา</v>
      </c>
      <c r="L189" s="250" t="s">
        <v>1281</v>
      </c>
      <c r="M189" s="250" t="s">
        <v>1529</v>
      </c>
      <c r="N189" s="250" t="s">
        <v>1530</v>
      </c>
      <c r="O189" s="252"/>
    </row>
    <row r="190" spans="1:15" ht="21">
      <c r="A190" s="250">
        <v>28</v>
      </c>
      <c r="B190" s="250" t="s">
        <v>23</v>
      </c>
      <c r="C190" s="250" t="s">
        <v>13</v>
      </c>
      <c r="D190" s="251" t="s">
        <v>1260</v>
      </c>
      <c r="E190" s="250">
        <v>107</v>
      </c>
      <c r="F190" s="250">
        <v>2</v>
      </c>
      <c r="G190" s="250">
        <v>27</v>
      </c>
      <c r="H190" s="251" t="s">
        <v>51</v>
      </c>
      <c r="I190" s="250" t="s">
        <v>1265</v>
      </c>
      <c r="J190" s="250" t="s">
        <v>1390</v>
      </c>
      <c r="K190" s="250" t="str" cm="1">
        <f t="array" ref="K190">_xlfn.XLOOKUP(1,(รายชื่อเจ้าหน้าที่!$C$4:$C$109=M190)*(รายชื่อเจ้าหน้าที่!$D$4:$D$109=N190),รายชื่อเจ้าหน้าที่!$E$4:$E$109,"")</f>
        <v>เทคโนการศึกษา</v>
      </c>
      <c r="L190" s="250" t="s">
        <v>1281</v>
      </c>
      <c r="M190" s="250" t="s">
        <v>1531</v>
      </c>
      <c r="N190" s="250" t="s">
        <v>1532</v>
      </c>
      <c r="O190" s="252"/>
    </row>
    <row r="191" spans="1:15" ht="21">
      <c r="A191" s="250">
        <v>166</v>
      </c>
      <c r="B191" s="250" t="s">
        <v>179</v>
      </c>
      <c r="C191" s="250" t="s">
        <v>13</v>
      </c>
      <c r="D191" s="251" t="s">
        <v>1310</v>
      </c>
      <c r="E191" s="250"/>
      <c r="F191" s="250"/>
      <c r="G191" s="250"/>
      <c r="H191" s="251"/>
      <c r="I191" s="250" t="s">
        <v>1268</v>
      </c>
      <c r="J191" s="250" t="s">
        <v>1533</v>
      </c>
      <c r="K191" s="250" t="str" cm="1">
        <f t="array" ref="K191">_xlfn.XLOOKUP(1,(รายชื่อเจ้าหน้าที่!$C$4:$C$109=M191)*(รายชื่อเจ้าหน้าที่!$D$4:$D$109=N191),รายชื่อเจ้าหน้าที่!$E$4:$E$109,"")</f>
        <v>เทคโนการศึกษา</v>
      </c>
      <c r="L191" s="250" t="s">
        <v>1281</v>
      </c>
      <c r="M191" s="250" t="s">
        <v>1529</v>
      </c>
      <c r="N191" s="250" t="s">
        <v>1530</v>
      </c>
      <c r="O191" s="252"/>
    </row>
    <row r="192" spans="1:15" ht="21">
      <c r="A192" s="250">
        <v>176</v>
      </c>
      <c r="B192" s="250" t="s">
        <v>179</v>
      </c>
      <c r="C192" s="250" t="s">
        <v>13</v>
      </c>
      <c r="D192" s="251" t="s">
        <v>1347</v>
      </c>
      <c r="E192" s="250">
        <v>21</v>
      </c>
      <c r="F192" s="250">
        <v>1</v>
      </c>
      <c r="G192" s="250">
        <v>40</v>
      </c>
      <c r="H192" s="251" t="s">
        <v>407</v>
      </c>
      <c r="I192" s="250" t="s">
        <v>1265</v>
      </c>
      <c r="J192" s="250" t="s">
        <v>1385</v>
      </c>
      <c r="K192" s="250" t="str" cm="1">
        <f t="array" ref="K192">_xlfn.XLOOKUP(1,(รายชื่อเจ้าหน้าที่!$C$4:$C$109=M192)*(รายชื่อเจ้าหน้าที่!$D$4:$D$109=N192),รายชื่อเจ้าหน้าที่!$E$4:$E$109,"")</f>
        <v>เทคโนการศึกษา</v>
      </c>
      <c r="L192" s="250" t="s">
        <v>1281</v>
      </c>
      <c r="M192" s="250" t="s">
        <v>1531</v>
      </c>
      <c r="N192" s="250" t="s">
        <v>1532</v>
      </c>
      <c r="O192" s="252"/>
    </row>
    <row r="193" spans="1:15" ht="21">
      <c r="A193" s="250">
        <v>491</v>
      </c>
      <c r="B193" s="250" t="s">
        <v>729</v>
      </c>
      <c r="C193" s="250" t="s">
        <v>13</v>
      </c>
      <c r="D193" s="251" t="s">
        <v>1275</v>
      </c>
      <c r="E193" s="250">
        <v>2</v>
      </c>
      <c r="F193" s="250">
        <v>1</v>
      </c>
      <c r="G193" s="250">
        <v>122</v>
      </c>
      <c r="H193" s="251" t="s">
        <v>755</v>
      </c>
      <c r="I193" s="250" t="s">
        <v>1250</v>
      </c>
      <c r="J193" s="250" t="s">
        <v>1391</v>
      </c>
      <c r="K193" s="250" t="str" cm="1">
        <f t="array" ref="K193">_xlfn.XLOOKUP(1,(รายชื่อเจ้าหน้าที่!$C$4:$C$109=M193)*(รายชื่อเจ้าหน้าที่!$D$4:$D$109=N193),รายชื่อเจ้าหน้าที่!$E$4:$E$109,"")</f>
        <v>เทคโนการศึกษา</v>
      </c>
      <c r="L193" s="250" t="s">
        <v>1252</v>
      </c>
      <c r="M193" s="250" t="s">
        <v>1534</v>
      </c>
      <c r="N193" s="250" t="s">
        <v>1535</v>
      </c>
      <c r="O193" s="252"/>
    </row>
    <row r="194" spans="1:15" ht="21">
      <c r="A194" s="250">
        <v>1126</v>
      </c>
      <c r="B194" s="250" t="s">
        <v>729</v>
      </c>
      <c r="C194" s="250" t="s">
        <v>136</v>
      </c>
      <c r="D194" s="251" t="s">
        <v>1536</v>
      </c>
      <c r="E194" s="250"/>
      <c r="F194" s="250"/>
      <c r="G194" s="250"/>
      <c r="H194" s="251"/>
      <c r="I194" s="250" t="s">
        <v>1265</v>
      </c>
      <c r="J194" s="250" t="s">
        <v>1390</v>
      </c>
      <c r="K194" s="250" t="str" cm="1">
        <f t="array" ref="K194">_xlfn.XLOOKUP(1,(รายชื่อเจ้าหน้าที่!$C$4:$C$109=M194)*(รายชื่อเจ้าหน้าที่!$D$4:$D$109=N194),รายชื่อเจ้าหน้าที่!$E$4:$E$109,"")</f>
        <v>เทคโนการศึกษา</v>
      </c>
      <c r="L194" s="250" t="s">
        <v>1252</v>
      </c>
      <c r="M194" s="250" t="s">
        <v>1534</v>
      </c>
      <c r="N194" s="250" t="s">
        <v>1535</v>
      </c>
      <c r="O194" s="252"/>
    </row>
    <row r="195" spans="1:15" ht="21">
      <c r="A195" s="250">
        <v>1113</v>
      </c>
      <c r="B195" s="250" t="s">
        <v>878</v>
      </c>
      <c r="C195" s="250" t="s">
        <v>13</v>
      </c>
      <c r="D195" s="251" t="s">
        <v>1325</v>
      </c>
      <c r="E195" s="250"/>
      <c r="F195" s="250"/>
      <c r="G195" s="250"/>
      <c r="H195" s="251"/>
      <c r="I195" s="250" t="s">
        <v>1268</v>
      </c>
      <c r="J195" s="250" t="s">
        <v>1354</v>
      </c>
      <c r="K195" s="250" t="str" cm="1">
        <f t="array" ref="K195">_xlfn.XLOOKUP(1,(รายชื่อเจ้าหน้าที่!$C$4:$C$109=M195)*(รายชื่อเจ้าหน้าที่!$D$4:$D$109=N195),รายชื่อเจ้าหน้าที่!$E$4:$E$109,"")</f>
        <v>เทคโนการศึกษา</v>
      </c>
      <c r="L195" s="250" t="s">
        <v>1252</v>
      </c>
      <c r="M195" s="250" t="s">
        <v>1534</v>
      </c>
      <c r="N195" s="250" t="s">
        <v>1535</v>
      </c>
      <c r="O195" s="252"/>
    </row>
    <row r="196" spans="1:15" ht="21">
      <c r="A196" s="250">
        <v>824</v>
      </c>
      <c r="B196" s="250" t="s">
        <v>1024</v>
      </c>
      <c r="C196" s="250" t="s">
        <v>13</v>
      </c>
      <c r="D196" s="251" t="s">
        <v>1286</v>
      </c>
      <c r="E196" s="250">
        <v>1</v>
      </c>
      <c r="F196" s="250">
        <v>1</v>
      </c>
      <c r="G196" s="250">
        <v>292</v>
      </c>
      <c r="H196" s="251" t="s">
        <v>1027</v>
      </c>
      <c r="I196" s="250" t="s">
        <v>1250</v>
      </c>
      <c r="J196" s="250" t="s">
        <v>1293</v>
      </c>
      <c r="K196" s="250" t="str" cm="1">
        <f t="array" ref="K196">_xlfn.XLOOKUP(1,(รายชื่อเจ้าหน้าที่!$C$4:$C$109=M196)*(รายชื่อเจ้าหน้าที่!$D$4:$D$109=N196),รายชื่อเจ้าหน้าที่!$E$4:$E$109,"")</f>
        <v>เทคโนการศึกษา</v>
      </c>
      <c r="L196" s="250" t="s">
        <v>1281</v>
      </c>
      <c r="M196" s="250" t="s">
        <v>1531</v>
      </c>
      <c r="N196" s="250" t="s">
        <v>1532</v>
      </c>
      <c r="O196" s="252"/>
    </row>
    <row r="197" spans="1:15" ht="21">
      <c r="A197" s="250">
        <v>183</v>
      </c>
      <c r="B197" s="250" t="s">
        <v>179</v>
      </c>
      <c r="C197" s="250" t="s">
        <v>13</v>
      </c>
      <c r="D197" s="251" t="s">
        <v>1345</v>
      </c>
      <c r="E197" s="250"/>
      <c r="F197" s="250"/>
      <c r="G197" s="250"/>
      <c r="H197" s="251"/>
      <c r="I197" s="250" t="s">
        <v>1265</v>
      </c>
      <c r="J197" s="250" t="s">
        <v>1266</v>
      </c>
      <c r="K197" s="250" t="str" cm="1">
        <f t="array" ref="K197">_xlfn.XLOOKUP(1,(รายชื่อเจ้าหน้าที่!$C$4:$C$109=M197)*(รายชื่อเจ้าหน้าที่!$D$4:$D$109=N197),รายชื่อเจ้าหน้าที่!$E$4:$E$109,"")</f>
        <v>บัณฑิต</v>
      </c>
      <c r="L197" s="250" t="s">
        <v>1252</v>
      </c>
      <c r="M197" s="250" t="s">
        <v>1537</v>
      </c>
      <c r="N197" s="250" t="s">
        <v>1538</v>
      </c>
      <c r="O197" s="252"/>
    </row>
    <row r="198" spans="1:15" ht="21">
      <c r="A198" s="250">
        <v>312</v>
      </c>
      <c r="B198" s="250" t="s">
        <v>532</v>
      </c>
      <c r="C198" s="250" t="s">
        <v>13</v>
      </c>
      <c r="D198" s="251" t="s">
        <v>1349</v>
      </c>
      <c r="E198" s="250">
        <v>23</v>
      </c>
      <c r="F198" s="250">
        <v>1</v>
      </c>
      <c r="G198" s="250">
        <v>48</v>
      </c>
      <c r="H198" s="251" t="s">
        <v>569</v>
      </c>
      <c r="I198" s="250" t="s">
        <v>1250</v>
      </c>
      <c r="J198" s="250" t="s">
        <v>1402</v>
      </c>
      <c r="K198" s="250" t="str" cm="1">
        <f t="array" ref="K198">_xlfn.XLOOKUP(1,(รายชื่อเจ้าหน้าที่!$C$4:$C$109=M198)*(รายชื่อเจ้าหน้าที่!$D$4:$D$109=N198),รายชื่อเจ้าหน้าที่!$E$4:$E$109,"")</f>
        <v>บัณฑิต</v>
      </c>
      <c r="L198" s="250" t="s">
        <v>1252</v>
      </c>
      <c r="M198" s="250" t="s">
        <v>1537</v>
      </c>
      <c r="N198" s="250" t="s">
        <v>1538</v>
      </c>
      <c r="O198" s="252"/>
    </row>
    <row r="199" spans="1:15" ht="21">
      <c r="A199" s="250">
        <v>497</v>
      </c>
      <c r="B199" s="250" t="s">
        <v>729</v>
      </c>
      <c r="C199" s="250" t="s">
        <v>13</v>
      </c>
      <c r="D199" s="251" t="s">
        <v>1275</v>
      </c>
      <c r="E199" s="250">
        <v>4</v>
      </c>
      <c r="F199" s="250">
        <v>1</v>
      </c>
      <c r="G199" s="250">
        <v>193</v>
      </c>
      <c r="H199" s="251" t="s">
        <v>748</v>
      </c>
      <c r="I199" s="250" t="s">
        <v>1250</v>
      </c>
      <c r="J199" s="250" t="s">
        <v>1291</v>
      </c>
      <c r="K199" s="250" t="str" cm="1">
        <f t="array" ref="K199">_xlfn.XLOOKUP(1,(รายชื่อเจ้าหน้าที่!$C$4:$C$109=M199)*(รายชื่อเจ้าหน้าที่!$D$4:$D$109=N199),รายชื่อเจ้าหน้าที่!$E$4:$E$109,"")</f>
        <v>บัณฑิต</v>
      </c>
      <c r="L199" s="250" t="s">
        <v>1252</v>
      </c>
      <c r="M199" s="250" t="s">
        <v>1537</v>
      </c>
      <c r="N199" s="250" t="s">
        <v>1538</v>
      </c>
      <c r="O199" s="252"/>
    </row>
    <row r="200" spans="1:15" ht="21">
      <c r="A200" s="250">
        <v>729</v>
      </c>
      <c r="B200" s="250" t="s">
        <v>878</v>
      </c>
      <c r="C200" s="250" t="s">
        <v>13</v>
      </c>
      <c r="D200" s="251" t="s">
        <v>1539</v>
      </c>
      <c r="E200" s="250"/>
      <c r="F200" s="250"/>
      <c r="G200" s="250"/>
      <c r="H200" s="251"/>
      <c r="I200" s="250" t="s">
        <v>1265</v>
      </c>
      <c r="J200" s="250" t="s">
        <v>1369</v>
      </c>
      <c r="K200" s="250" t="str" cm="1">
        <f t="array" ref="K200">_xlfn.XLOOKUP(1,(รายชื่อเจ้าหน้าที่!$C$4:$C$109=M200)*(รายชื่อเจ้าหน้าที่!$D$4:$D$109=N200),รายชื่อเจ้าหน้าที่!$E$4:$E$109,"")</f>
        <v>บัณฑิต</v>
      </c>
      <c r="L200" s="250" t="s">
        <v>1252</v>
      </c>
      <c r="M200" s="250" t="s">
        <v>1540</v>
      </c>
      <c r="N200" s="250" t="s">
        <v>1541</v>
      </c>
      <c r="O200" s="252"/>
    </row>
    <row r="201" spans="1:15" ht="21">
      <c r="A201" s="250">
        <v>860</v>
      </c>
      <c r="B201" s="250" t="s">
        <v>1024</v>
      </c>
      <c r="C201" s="250" t="s">
        <v>13</v>
      </c>
      <c r="D201" s="251" t="s">
        <v>1286</v>
      </c>
      <c r="E201" s="250">
        <v>4</v>
      </c>
      <c r="F201" s="250">
        <v>1</v>
      </c>
      <c r="G201" s="250">
        <v>171</v>
      </c>
      <c r="H201" s="251" t="s">
        <v>1027</v>
      </c>
      <c r="I201" s="250" t="s">
        <v>1250</v>
      </c>
      <c r="J201" s="250" t="s">
        <v>1542</v>
      </c>
      <c r="K201" s="250" t="str" cm="1">
        <f t="array" ref="K201">_xlfn.XLOOKUP(1,(รายชื่อเจ้าหน้าที่!$C$4:$C$109=M201)*(รายชื่อเจ้าหน้าที่!$D$4:$D$109=N201),รายชื่อเจ้าหน้าที่!$E$4:$E$109,"")</f>
        <v>บัณฑิต</v>
      </c>
      <c r="L201" s="250" t="s">
        <v>1252</v>
      </c>
      <c r="M201" s="250" t="s">
        <v>1540</v>
      </c>
      <c r="N201" s="250" t="s">
        <v>1541</v>
      </c>
      <c r="O201" s="252"/>
    </row>
    <row r="202" spans="1:15" ht="21">
      <c r="A202" s="250">
        <v>953</v>
      </c>
      <c r="B202" s="250" t="s">
        <v>1024</v>
      </c>
      <c r="C202" s="250" t="s">
        <v>136</v>
      </c>
      <c r="D202" s="251" t="s">
        <v>1475</v>
      </c>
      <c r="E202" s="250"/>
      <c r="F202" s="250"/>
      <c r="G202" s="250"/>
      <c r="H202" s="251"/>
      <c r="I202" s="250" t="s">
        <v>1268</v>
      </c>
      <c r="J202" s="250" t="s">
        <v>1330</v>
      </c>
      <c r="K202" s="250" t="str" cm="1">
        <f t="array" ref="K202">_xlfn.XLOOKUP(1,(รายชื่อเจ้าหน้าที่!$C$4:$C$109=M202)*(รายชื่อเจ้าหน้าที่!$D$4:$D$109=N202),รายชื่อเจ้าหน้าที่!$E$4:$E$109,"")</f>
        <v>บัณฑิต</v>
      </c>
      <c r="L202" s="250" t="s">
        <v>1252</v>
      </c>
      <c r="M202" s="250" t="s">
        <v>1540</v>
      </c>
      <c r="N202" s="250" t="s">
        <v>1541</v>
      </c>
      <c r="O202" s="252"/>
    </row>
    <row r="203" spans="1:15" ht="21">
      <c r="A203" s="250">
        <v>33</v>
      </c>
      <c r="B203" s="250" t="s">
        <v>23</v>
      </c>
      <c r="C203" s="250" t="s">
        <v>13</v>
      </c>
      <c r="D203" s="251" t="s">
        <v>1260</v>
      </c>
      <c r="E203" s="250">
        <v>111</v>
      </c>
      <c r="F203" s="250">
        <v>2</v>
      </c>
      <c r="G203" s="250">
        <v>40</v>
      </c>
      <c r="H203" s="251" t="s">
        <v>120</v>
      </c>
      <c r="I203" s="250" t="s">
        <v>1265</v>
      </c>
      <c r="J203" s="250" t="s">
        <v>1385</v>
      </c>
      <c r="K203" s="250" t="str" cm="1">
        <f t="array" ref="K203">_xlfn.XLOOKUP(1,(รายชื่อเจ้าหน้าที่!$C$4:$C$109=M203)*(รายชื่อเจ้าหน้าที่!$D$4:$D$109=N203),รายชื่อเจ้าหน้าที่!$E$4:$E$109,"")</f>
        <v>ปชส</v>
      </c>
      <c r="L203" s="250" t="s">
        <v>1252</v>
      </c>
      <c r="M203" s="250" t="s">
        <v>1543</v>
      </c>
      <c r="N203" s="250" t="s">
        <v>1544</v>
      </c>
      <c r="O203" s="252"/>
    </row>
    <row r="204" spans="1:15" ht="21">
      <c r="A204" s="250">
        <v>34</v>
      </c>
      <c r="B204" s="250" t="s">
        <v>23</v>
      </c>
      <c r="C204" s="250" t="s">
        <v>13</v>
      </c>
      <c r="D204" s="251" t="s">
        <v>1260</v>
      </c>
      <c r="E204" s="250"/>
      <c r="F204" s="250"/>
      <c r="G204" s="250"/>
      <c r="H204" s="251"/>
      <c r="I204" s="250" t="s">
        <v>1265</v>
      </c>
      <c r="J204" s="250" t="s">
        <v>1385</v>
      </c>
      <c r="K204" s="250" t="str" cm="1">
        <f t="array" ref="K204">_xlfn.XLOOKUP(1,(รายชื่อเจ้าหน้าที่!$C$4:$C$109=M204)*(รายชื่อเจ้าหน้าที่!$D$4:$D$109=N204),รายชื่อเจ้าหน้าที่!$E$4:$E$109,"")</f>
        <v>ปชส</v>
      </c>
      <c r="L204" s="250" t="s">
        <v>1281</v>
      </c>
      <c r="M204" s="250" t="s">
        <v>1545</v>
      </c>
      <c r="N204" s="250" t="s">
        <v>1546</v>
      </c>
      <c r="O204" s="252"/>
    </row>
    <row r="205" spans="1:15" ht="21">
      <c r="A205" s="250">
        <v>185</v>
      </c>
      <c r="B205" s="250" t="s">
        <v>179</v>
      </c>
      <c r="C205" s="250" t="s">
        <v>13</v>
      </c>
      <c r="D205" s="251" t="s">
        <v>1347</v>
      </c>
      <c r="E205" s="250">
        <v>22</v>
      </c>
      <c r="F205" s="250">
        <v>1</v>
      </c>
      <c r="G205" s="250">
        <v>44</v>
      </c>
      <c r="H205" s="251" t="s">
        <v>415</v>
      </c>
      <c r="I205" s="250" t="s">
        <v>1265</v>
      </c>
      <c r="J205" s="250" t="s">
        <v>1369</v>
      </c>
      <c r="K205" s="250" t="str" cm="1">
        <f t="array" ref="K205">_xlfn.XLOOKUP(1,(รายชื่อเจ้าหน้าที่!$C$4:$C$109=M205)*(รายชื่อเจ้าหน้าที่!$D$4:$D$109=N205),รายชื่อเจ้าหน้าที่!$E$4:$E$109,"")</f>
        <v>ปชส</v>
      </c>
      <c r="L205" s="250" t="s">
        <v>1252</v>
      </c>
      <c r="M205" s="250" t="s">
        <v>1543</v>
      </c>
      <c r="N205" s="250" t="s">
        <v>1544</v>
      </c>
      <c r="O205" s="252"/>
    </row>
    <row r="206" spans="1:15" ht="21">
      <c r="A206" s="250">
        <v>186</v>
      </c>
      <c r="B206" s="250" t="s">
        <v>179</v>
      </c>
      <c r="C206" s="250" t="s">
        <v>13</v>
      </c>
      <c r="D206" s="251" t="s">
        <v>1347</v>
      </c>
      <c r="E206" s="250"/>
      <c r="F206" s="250"/>
      <c r="G206" s="250"/>
      <c r="H206" s="251"/>
      <c r="I206" s="250" t="s">
        <v>1265</v>
      </c>
      <c r="J206" s="250" t="s">
        <v>1369</v>
      </c>
      <c r="K206" s="250" t="str" cm="1">
        <f t="array" ref="K206">_xlfn.XLOOKUP(1,(รายชื่อเจ้าหน้าที่!$C$4:$C$109=M206)*(รายชื่อเจ้าหน้าที่!$D$4:$D$109=N206),รายชื่อเจ้าหน้าที่!$E$4:$E$109,"")</f>
        <v>ปชส</v>
      </c>
      <c r="L206" s="250" t="s">
        <v>1281</v>
      </c>
      <c r="M206" s="250" t="s">
        <v>1545</v>
      </c>
      <c r="N206" s="250" t="s">
        <v>1546</v>
      </c>
      <c r="O206" s="252"/>
    </row>
    <row r="207" spans="1:15" ht="21">
      <c r="A207" s="250">
        <v>322</v>
      </c>
      <c r="B207" s="250" t="s">
        <v>532</v>
      </c>
      <c r="C207" s="250" t="s">
        <v>13</v>
      </c>
      <c r="D207" s="251" t="s">
        <v>1349</v>
      </c>
      <c r="E207" s="250">
        <v>25</v>
      </c>
      <c r="F207" s="250">
        <v>1</v>
      </c>
      <c r="G207" s="250">
        <v>60</v>
      </c>
      <c r="H207" s="251" t="s">
        <v>569</v>
      </c>
      <c r="I207" s="250" t="s">
        <v>1250</v>
      </c>
      <c r="J207" s="250" t="s">
        <v>1261</v>
      </c>
      <c r="K207" s="250" t="str" cm="1">
        <f t="array" ref="K207">_xlfn.XLOOKUP(1,(รายชื่อเจ้าหน้าที่!$C$4:$C$109=M207)*(รายชื่อเจ้าหน้าที่!$D$4:$D$109=N207),รายชื่อเจ้าหน้าที่!$E$4:$E$109,"")</f>
        <v>ปชส</v>
      </c>
      <c r="L207" s="250" t="s">
        <v>1252</v>
      </c>
      <c r="M207" s="250" t="s">
        <v>1543</v>
      </c>
      <c r="N207" s="250" t="s">
        <v>1544</v>
      </c>
      <c r="O207" s="252"/>
    </row>
    <row r="208" spans="1:15" ht="21">
      <c r="A208" s="250">
        <v>1096</v>
      </c>
      <c r="B208" s="250" t="s">
        <v>532</v>
      </c>
      <c r="C208" s="250" t="s">
        <v>13</v>
      </c>
      <c r="D208" s="251" t="s">
        <v>1547</v>
      </c>
      <c r="E208" s="250"/>
      <c r="F208" s="250"/>
      <c r="G208" s="250"/>
      <c r="H208" s="251"/>
      <c r="I208" s="250" t="s">
        <v>1250</v>
      </c>
      <c r="J208" s="250" t="s">
        <v>1261</v>
      </c>
      <c r="K208" s="250" t="str" cm="1">
        <f t="array" ref="K208">_xlfn.XLOOKUP(1,(รายชื่อเจ้าหน้าที่!$C$4:$C$109=M208)*(รายชื่อเจ้าหน้าที่!$D$4:$D$109=N208),รายชื่อเจ้าหน้าที่!$E$4:$E$109,"")</f>
        <v>ปชส</v>
      </c>
      <c r="L208" s="250" t="s">
        <v>1281</v>
      </c>
      <c r="M208" s="250" t="s">
        <v>1545</v>
      </c>
      <c r="N208" s="250" t="s">
        <v>1546</v>
      </c>
      <c r="O208" s="252"/>
    </row>
    <row r="209" spans="1:15" ht="21">
      <c r="A209" s="250">
        <v>499</v>
      </c>
      <c r="B209" s="250" t="s">
        <v>729</v>
      </c>
      <c r="C209" s="250" t="s">
        <v>13</v>
      </c>
      <c r="D209" s="251" t="s">
        <v>1275</v>
      </c>
      <c r="E209" s="250">
        <v>4</v>
      </c>
      <c r="F209" s="250">
        <v>1</v>
      </c>
      <c r="G209" s="250">
        <v>193</v>
      </c>
      <c r="H209" s="251" t="s">
        <v>748</v>
      </c>
      <c r="I209" s="250" t="s">
        <v>1250</v>
      </c>
      <c r="J209" s="250" t="s">
        <v>1383</v>
      </c>
      <c r="K209" s="250" t="str" cm="1">
        <f t="array" ref="K209">_xlfn.XLOOKUP(1,(รายชื่อเจ้าหน้าที่!$C$4:$C$109=M209)*(รายชื่อเจ้าหน้าที่!$D$4:$D$109=N209),รายชื่อเจ้าหน้าที่!$E$4:$E$109,"")</f>
        <v>ปชส</v>
      </c>
      <c r="L209" s="250" t="s">
        <v>1252</v>
      </c>
      <c r="M209" s="250" t="s">
        <v>1548</v>
      </c>
      <c r="N209" s="250" t="s">
        <v>1549</v>
      </c>
      <c r="O209" s="252"/>
    </row>
    <row r="210" spans="1:15" ht="21">
      <c r="A210" s="250">
        <v>501</v>
      </c>
      <c r="B210" s="250" t="s">
        <v>729</v>
      </c>
      <c r="C210" s="250" t="s">
        <v>13</v>
      </c>
      <c r="D210" s="251" t="s">
        <v>1275</v>
      </c>
      <c r="E210" s="250">
        <v>4</v>
      </c>
      <c r="F210" s="250">
        <v>1</v>
      </c>
      <c r="G210" s="250">
        <v>193</v>
      </c>
      <c r="H210" s="251" t="s">
        <v>748</v>
      </c>
      <c r="I210" s="250" t="s">
        <v>1250</v>
      </c>
      <c r="J210" s="250" t="s">
        <v>1444</v>
      </c>
      <c r="K210" s="250" t="str" cm="1">
        <f t="array" ref="K210">_xlfn.XLOOKUP(1,(รายชื่อเจ้าหน้าที่!$C$4:$C$109=M210)*(รายชื่อเจ้าหน้าที่!$D$4:$D$109=N210),รายชื่อเจ้าหน้าที่!$E$4:$E$109,"")</f>
        <v>ปชส</v>
      </c>
      <c r="L210" s="250" t="s">
        <v>1252</v>
      </c>
      <c r="M210" s="250" t="s">
        <v>1550</v>
      </c>
      <c r="N210" s="250" t="s">
        <v>1551</v>
      </c>
      <c r="O210" s="252"/>
    </row>
    <row r="211" spans="1:15" ht="21">
      <c r="A211" s="250">
        <v>732</v>
      </c>
      <c r="B211" s="250" t="s">
        <v>878</v>
      </c>
      <c r="C211" s="250" t="s">
        <v>13</v>
      </c>
      <c r="D211" s="251" t="s">
        <v>1552</v>
      </c>
      <c r="E211" s="250"/>
      <c r="F211" s="250"/>
      <c r="G211" s="250"/>
      <c r="H211" s="251"/>
      <c r="I211" s="250" t="s">
        <v>1265</v>
      </c>
      <c r="J211" s="250" t="s">
        <v>1378</v>
      </c>
      <c r="K211" s="250" t="str" cm="1">
        <f t="array" ref="K211">_xlfn.XLOOKUP(1,(รายชื่อเจ้าหน้าที่!$C$4:$C$109=M211)*(รายชื่อเจ้าหน้าที่!$D$4:$D$109=N211),รายชื่อเจ้าหน้าที่!$E$4:$E$109,"")</f>
        <v>ปชส</v>
      </c>
      <c r="L211" s="250" t="s">
        <v>1252</v>
      </c>
      <c r="M211" s="250" t="s">
        <v>1548</v>
      </c>
      <c r="N211" s="250" t="s">
        <v>1549</v>
      </c>
      <c r="O211" s="252"/>
    </row>
    <row r="212" spans="1:15" ht="21">
      <c r="A212" s="250">
        <v>735</v>
      </c>
      <c r="B212" s="250" t="s">
        <v>878</v>
      </c>
      <c r="C212" s="250" t="s">
        <v>13</v>
      </c>
      <c r="D212" s="251" t="s">
        <v>1552</v>
      </c>
      <c r="E212" s="250"/>
      <c r="F212" s="250"/>
      <c r="G212" s="250"/>
      <c r="H212" s="251"/>
      <c r="I212" s="250" t="s">
        <v>1265</v>
      </c>
      <c r="J212" s="250" t="s">
        <v>1409</v>
      </c>
      <c r="K212" s="250" t="str" cm="1">
        <f t="array" ref="K212">_xlfn.XLOOKUP(1,(รายชื่อเจ้าหน้าที่!$C$4:$C$109=M212)*(รายชื่อเจ้าหน้าที่!$D$4:$D$109=N212),รายชื่อเจ้าหน้าที่!$E$4:$E$109,"")</f>
        <v>ปชส</v>
      </c>
      <c r="L212" s="250" t="s">
        <v>1252</v>
      </c>
      <c r="M212" s="250" t="s">
        <v>1550</v>
      </c>
      <c r="N212" s="250" t="s">
        <v>1551</v>
      </c>
      <c r="O212" s="252"/>
    </row>
    <row r="213" spans="1:15" ht="21">
      <c r="A213" s="250">
        <v>792</v>
      </c>
      <c r="B213" s="250" t="s">
        <v>878</v>
      </c>
      <c r="C213" s="250" t="s">
        <v>136</v>
      </c>
      <c r="D213" s="251" t="s">
        <v>1443</v>
      </c>
      <c r="E213" s="250"/>
      <c r="F213" s="250"/>
      <c r="G213" s="250"/>
      <c r="H213" s="251"/>
      <c r="I213" s="250" t="s">
        <v>1265</v>
      </c>
      <c r="J213" s="250" t="s">
        <v>1342</v>
      </c>
      <c r="K213" s="250" t="str" cm="1">
        <f t="array" ref="K213">_xlfn.XLOOKUP(1,(รายชื่อเจ้าหน้าที่!$C$4:$C$109=M213)*(รายชื่อเจ้าหน้าที่!$D$4:$D$109=N213),รายชื่อเจ้าหน้าที่!$E$4:$E$109,"")</f>
        <v>ปชส</v>
      </c>
      <c r="L213" s="250" t="s">
        <v>1252</v>
      </c>
      <c r="M213" s="250" t="s">
        <v>1550</v>
      </c>
      <c r="N213" s="250" t="s">
        <v>1551</v>
      </c>
      <c r="O213" s="252"/>
    </row>
    <row r="214" spans="1:15" ht="21">
      <c r="A214" s="250">
        <v>35</v>
      </c>
      <c r="B214" s="250" t="s">
        <v>23</v>
      </c>
      <c r="C214" s="250" t="s">
        <v>13</v>
      </c>
      <c r="D214" s="251" t="s">
        <v>1260</v>
      </c>
      <c r="E214" s="250">
        <v>108</v>
      </c>
      <c r="F214" s="250">
        <v>2</v>
      </c>
      <c r="G214" s="250">
        <v>36</v>
      </c>
      <c r="H214" s="251" t="s">
        <v>58</v>
      </c>
      <c r="I214" s="250" t="s">
        <v>1265</v>
      </c>
      <c r="J214" s="250" t="s">
        <v>1346</v>
      </c>
      <c r="K214" s="250" t="str" cm="1">
        <f t="array" ref="K214">_xlfn.XLOOKUP(1,(รายชื่อเจ้าหน้าที่!$C$4:$C$109=M214)*(รายชื่อเจ้าหน้าที่!$D$4:$D$109=N214),รายชื่อเจ้าหน้าที่!$E$4:$E$109,"")</f>
        <v>ประกัน</v>
      </c>
      <c r="L214" s="250" t="s">
        <v>1252</v>
      </c>
      <c r="M214" s="250" t="s">
        <v>1553</v>
      </c>
      <c r="N214" s="250" t="s">
        <v>1554</v>
      </c>
      <c r="O214" s="252"/>
    </row>
    <row r="215" spans="1:15" ht="21">
      <c r="A215" s="250">
        <v>36</v>
      </c>
      <c r="B215" s="250" t="s">
        <v>23</v>
      </c>
      <c r="C215" s="250" t="s">
        <v>13</v>
      </c>
      <c r="D215" s="251" t="s">
        <v>1260</v>
      </c>
      <c r="E215" s="250"/>
      <c r="F215" s="250"/>
      <c r="G215" s="250"/>
      <c r="H215" s="251"/>
      <c r="I215" s="250" t="s">
        <v>1265</v>
      </c>
      <c r="J215" s="250" t="s">
        <v>1346</v>
      </c>
      <c r="K215" s="250" t="str" cm="1">
        <f t="array" ref="K215">_xlfn.XLOOKUP(1,(รายชื่อเจ้าหน้าที่!$C$4:$C$109=M215)*(รายชื่อเจ้าหน้าที่!$D$4:$D$109=N215),รายชื่อเจ้าหน้าที่!$E$4:$E$109,"")</f>
        <v>ประกัน</v>
      </c>
      <c r="L215" s="250" t="s">
        <v>1252</v>
      </c>
      <c r="M215" s="250" t="s">
        <v>1555</v>
      </c>
      <c r="N215" s="250" t="s">
        <v>1556</v>
      </c>
      <c r="O215" s="252"/>
    </row>
    <row r="216" spans="1:15" ht="21">
      <c r="A216" s="250">
        <v>187</v>
      </c>
      <c r="B216" s="250" t="s">
        <v>179</v>
      </c>
      <c r="C216" s="250" t="s">
        <v>13</v>
      </c>
      <c r="D216" s="251" t="s">
        <v>1557</v>
      </c>
      <c r="E216" s="250">
        <v>11</v>
      </c>
      <c r="F216" s="250">
        <v>2</v>
      </c>
      <c r="G216" s="250">
        <v>53</v>
      </c>
      <c r="H216" s="251" t="s">
        <v>398</v>
      </c>
      <c r="I216" s="250" t="s">
        <v>1265</v>
      </c>
      <c r="J216" s="250" t="s">
        <v>1378</v>
      </c>
      <c r="K216" s="250" t="str" cm="1">
        <f t="array" ref="K216">_xlfn.XLOOKUP(1,(รายชื่อเจ้าหน้าที่!$C$4:$C$109=M216)*(รายชื่อเจ้าหน้าที่!$D$4:$D$109=N216),รายชื่อเจ้าหน้าที่!$E$4:$E$109,"")</f>
        <v>ประกัน</v>
      </c>
      <c r="L216" s="250" t="s">
        <v>1252</v>
      </c>
      <c r="M216" s="250" t="s">
        <v>1553</v>
      </c>
      <c r="N216" s="250" t="s">
        <v>1554</v>
      </c>
      <c r="O216" s="252"/>
    </row>
    <row r="217" spans="1:15" ht="21">
      <c r="A217" s="250">
        <v>189</v>
      </c>
      <c r="B217" s="250" t="s">
        <v>179</v>
      </c>
      <c r="C217" s="250" t="s">
        <v>13</v>
      </c>
      <c r="D217" s="251" t="s">
        <v>1347</v>
      </c>
      <c r="E217" s="250"/>
      <c r="F217" s="250"/>
      <c r="G217" s="250"/>
      <c r="H217" s="251"/>
      <c r="I217" s="250" t="s">
        <v>1265</v>
      </c>
      <c r="J217" s="250" t="s">
        <v>1378</v>
      </c>
      <c r="K217" s="250" t="str" cm="1">
        <f t="array" ref="K217">_xlfn.XLOOKUP(1,(รายชื่อเจ้าหน้าที่!$C$4:$C$109=M217)*(รายชื่อเจ้าหน้าที่!$D$4:$D$109=N217),รายชื่อเจ้าหน้าที่!$E$4:$E$109,"")</f>
        <v>ประกัน</v>
      </c>
      <c r="L217" s="250" t="s">
        <v>1252</v>
      </c>
      <c r="M217" s="250" t="s">
        <v>1555</v>
      </c>
      <c r="N217" s="250" t="s">
        <v>1556</v>
      </c>
      <c r="O217" s="252"/>
    </row>
    <row r="218" spans="1:15" ht="21">
      <c r="A218" s="250">
        <v>314</v>
      </c>
      <c r="B218" s="250" t="s">
        <v>532</v>
      </c>
      <c r="C218" s="250" t="s">
        <v>13</v>
      </c>
      <c r="D218" s="251" t="s">
        <v>1349</v>
      </c>
      <c r="E218" s="250">
        <v>24</v>
      </c>
      <c r="F218" s="250">
        <v>1</v>
      </c>
      <c r="G218" s="250">
        <v>46</v>
      </c>
      <c r="H218" s="251" t="s">
        <v>1460</v>
      </c>
      <c r="I218" s="250" t="s">
        <v>1250</v>
      </c>
      <c r="J218" s="250" t="s">
        <v>1490</v>
      </c>
      <c r="K218" s="250" t="str" cm="1">
        <f t="array" ref="K218">_xlfn.XLOOKUP(1,(รายชื่อเจ้าหน้าที่!$C$4:$C$109=M218)*(รายชื่อเจ้าหน้าที่!$D$4:$D$109=N218),รายชื่อเจ้าหน้าที่!$E$4:$E$109,"")</f>
        <v>ประกัน</v>
      </c>
      <c r="L218" s="250" t="s">
        <v>1252</v>
      </c>
      <c r="M218" s="250" t="s">
        <v>1555</v>
      </c>
      <c r="N218" s="250" t="s">
        <v>1556</v>
      </c>
      <c r="O218" s="252"/>
    </row>
    <row r="219" spans="1:15" ht="21">
      <c r="A219" s="250">
        <v>503</v>
      </c>
      <c r="B219" s="250" t="s">
        <v>729</v>
      </c>
      <c r="C219" s="250" t="s">
        <v>13</v>
      </c>
      <c r="D219" s="251" t="s">
        <v>1275</v>
      </c>
      <c r="E219" s="250">
        <v>4</v>
      </c>
      <c r="F219" s="250">
        <v>1</v>
      </c>
      <c r="G219" s="250">
        <v>193</v>
      </c>
      <c r="H219" s="251" t="s">
        <v>748</v>
      </c>
      <c r="I219" s="250" t="s">
        <v>1250</v>
      </c>
      <c r="J219" s="250" t="s">
        <v>1350</v>
      </c>
      <c r="K219" s="250" t="str" cm="1">
        <f t="array" ref="K219">_xlfn.XLOOKUP(1,(รายชื่อเจ้าหน้าที่!$C$4:$C$109=M219)*(รายชื่อเจ้าหน้าที่!$D$4:$D$109=N219),รายชื่อเจ้าหน้าที่!$E$4:$E$109,"")</f>
        <v>ประกัน</v>
      </c>
      <c r="L219" s="250" t="s">
        <v>1252</v>
      </c>
      <c r="M219" s="250" t="s">
        <v>1558</v>
      </c>
      <c r="N219" s="250" t="s">
        <v>1559</v>
      </c>
      <c r="O219" s="252"/>
    </row>
    <row r="220" spans="1:15" ht="21">
      <c r="A220" s="250">
        <v>1121</v>
      </c>
      <c r="B220" s="250" t="s">
        <v>878</v>
      </c>
      <c r="C220" s="250" t="s">
        <v>136</v>
      </c>
      <c r="D220" s="251" t="s">
        <v>1560</v>
      </c>
      <c r="E220" s="250"/>
      <c r="F220" s="250"/>
      <c r="G220" s="250"/>
      <c r="H220" s="251"/>
      <c r="I220" s="250" t="s">
        <v>1250</v>
      </c>
      <c r="J220" s="250" t="s">
        <v>1277</v>
      </c>
      <c r="K220" s="250" t="str" cm="1">
        <f t="array" ref="K220">_xlfn.XLOOKUP(1,(รายชื่อเจ้าหน้าที่!$C$4:$C$109=M220)*(รายชื่อเจ้าหน้าที่!$D$4:$D$109=N220),รายชื่อเจ้าหน้าที่!$E$4:$E$109,"")</f>
        <v>ประกัน</v>
      </c>
      <c r="L220" s="250" t="s">
        <v>1252</v>
      </c>
      <c r="M220" s="250" t="s">
        <v>1558</v>
      </c>
      <c r="N220" s="250" t="s">
        <v>1559</v>
      </c>
      <c r="O220" s="252"/>
    </row>
    <row r="221" spans="1:15" ht="21">
      <c r="A221" s="250">
        <v>862</v>
      </c>
      <c r="B221" s="250" t="s">
        <v>1024</v>
      </c>
      <c r="C221" s="250" t="s">
        <v>13</v>
      </c>
      <c r="D221" s="251" t="s">
        <v>1286</v>
      </c>
      <c r="E221" s="250">
        <v>4</v>
      </c>
      <c r="F221" s="250">
        <v>1</v>
      </c>
      <c r="G221" s="250">
        <v>171</v>
      </c>
      <c r="H221" s="251" t="s">
        <v>1027</v>
      </c>
      <c r="I221" s="250" t="s">
        <v>1250</v>
      </c>
      <c r="J221" s="250" t="s">
        <v>1561</v>
      </c>
      <c r="K221" s="250" t="str" cm="1">
        <f t="array" ref="K221">_xlfn.XLOOKUP(1,(รายชื่อเจ้าหน้าที่!$C$4:$C$109=M221)*(รายชื่อเจ้าหน้าที่!$D$4:$D$109=N221),รายชื่อเจ้าหน้าที่!$E$4:$E$109,"")</f>
        <v>ประกัน</v>
      </c>
      <c r="L221" s="250" t="s">
        <v>1252</v>
      </c>
      <c r="M221" s="250" t="s">
        <v>1558</v>
      </c>
      <c r="N221" s="250" t="s">
        <v>1559</v>
      </c>
      <c r="O221" s="252"/>
    </row>
    <row r="222" spans="1:15" ht="21">
      <c r="A222" s="250">
        <v>29</v>
      </c>
      <c r="B222" s="250" t="s">
        <v>23</v>
      </c>
      <c r="C222" s="250" t="s">
        <v>13</v>
      </c>
      <c r="D222" s="251" t="s">
        <v>1260</v>
      </c>
      <c r="E222" s="250">
        <v>110</v>
      </c>
      <c r="F222" s="250">
        <v>2</v>
      </c>
      <c r="G222" s="250">
        <v>28</v>
      </c>
      <c r="H222" s="251" t="s">
        <v>112</v>
      </c>
      <c r="I222" s="250" t="s">
        <v>1265</v>
      </c>
      <c r="J222" s="250" t="s">
        <v>1339</v>
      </c>
      <c r="K222" s="250" t="str" cm="1">
        <f t="array" ref="K222">_xlfn.XLOOKUP(1,(รายชื่อเจ้าหน้าที่!$C$4:$C$109=M222)*(รายชื่อเจ้าหน้าที่!$D$4:$D$109=N222),รายชื่อเจ้าหน้าที่!$E$4:$E$109,"")</f>
        <v>แผนงาน</v>
      </c>
      <c r="L222" s="250" t="s">
        <v>1252</v>
      </c>
      <c r="M222" s="250" t="s">
        <v>1562</v>
      </c>
      <c r="N222" s="250" t="s">
        <v>1563</v>
      </c>
      <c r="O222" s="252"/>
    </row>
    <row r="223" spans="1:15" ht="21">
      <c r="A223" s="250">
        <v>52</v>
      </c>
      <c r="B223" s="250" t="s">
        <v>23</v>
      </c>
      <c r="C223" s="250" t="s">
        <v>136</v>
      </c>
      <c r="D223" s="251" t="s">
        <v>1264</v>
      </c>
      <c r="E223" s="250">
        <v>1</v>
      </c>
      <c r="F223" s="250" t="s">
        <v>1408</v>
      </c>
      <c r="G223" s="250">
        <v>95</v>
      </c>
      <c r="H223" s="251" t="s">
        <v>166</v>
      </c>
      <c r="I223" s="250" t="s">
        <v>1265</v>
      </c>
      <c r="J223" s="250" t="s">
        <v>1369</v>
      </c>
      <c r="K223" s="250" t="str" cm="1">
        <f t="array" ref="K223">_xlfn.XLOOKUP(1,(รายชื่อเจ้าหน้าที่!$C$4:$C$109=M223)*(รายชื่อเจ้าหน้าที่!$D$4:$D$109=N223),รายชื่อเจ้าหน้าที่!$E$4:$E$109,"")</f>
        <v>แผนงาน</v>
      </c>
      <c r="L223" s="250" t="s">
        <v>1252</v>
      </c>
      <c r="M223" s="250" t="s">
        <v>1562</v>
      </c>
      <c r="N223" s="250" t="s">
        <v>1563</v>
      </c>
      <c r="O223" s="252"/>
    </row>
    <row r="224" spans="1:15" ht="21">
      <c r="A224" s="250">
        <v>178</v>
      </c>
      <c r="B224" s="250" t="s">
        <v>179</v>
      </c>
      <c r="C224" s="250" t="s">
        <v>13</v>
      </c>
      <c r="D224" s="251" t="s">
        <v>1345</v>
      </c>
      <c r="E224" s="250"/>
      <c r="F224" s="250"/>
      <c r="G224" s="250"/>
      <c r="H224" s="251"/>
      <c r="I224" s="250" t="s">
        <v>1265</v>
      </c>
      <c r="J224" s="250" t="s">
        <v>1385</v>
      </c>
      <c r="K224" s="250" t="str" cm="1">
        <f t="array" ref="K224">_xlfn.XLOOKUP(1,(รายชื่อเจ้าหน้าที่!$C$4:$C$109=M224)*(รายชื่อเจ้าหน้าที่!$D$4:$D$109=N224),รายชื่อเจ้าหน้าที่!$E$4:$E$109,"")</f>
        <v>แผนงาน</v>
      </c>
      <c r="L224" s="250" t="s">
        <v>1252</v>
      </c>
      <c r="M224" s="250" t="s">
        <v>1564</v>
      </c>
      <c r="N224" s="250" t="s">
        <v>1565</v>
      </c>
      <c r="O224" s="252"/>
    </row>
    <row r="225" spans="1:15" ht="21">
      <c r="A225" s="250">
        <v>1093</v>
      </c>
      <c r="B225" s="250" t="s">
        <v>179</v>
      </c>
      <c r="C225" s="250" t="s">
        <v>136</v>
      </c>
      <c r="D225" s="251" t="s">
        <v>1372</v>
      </c>
      <c r="E225" s="250"/>
      <c r="F225" s="250"/>
      <c r="G225" s="250"/>
      <c r="H225" s="251"/>
      <c r="I225" s="250" t="s">
        <v>1265</v>
      </c>
      <c r="J225" s="250" t="s">
        <v>1385</v>
      </c>
      <c r="K225" s="250" t="str" cm="1">
        <f t="array" ref="K225">_xlfn.XLOOKUP(1,(รายชื่อเจ้าหน้าที่!$C$4:$C$109=M225)*(รายชื่อเจ้าหน้าที่!$D$4:$D$109=N225),รายชื่อเจ้าหน้าที่!$E$4:$E$109,"")</f>
        <v>แผนงาน</v>
      </c>
      <c r="L225" s="250" t="s">
        <v>1252</v>
      </c>
      <c r="M225" s="250" t="s">
        <v>1564</v>
      </c>
      <c r="N225" s="250" t="s">
        <v>1565</v>
      </c>
      <c r="O225" s="252"/>
    </row>
    <row r="226" spans="1:15" ht="21">
      <c r="A226" s="250">
        <v>1111</v>
      </c>
      <c r="B226" s="250" t="s">
        <v>729</v>
      </c>
      <c r="C226" s="250" t="s">
        <v>136</v>
      </c>
      <c r="D226" s="251" t="s">
        <v>1536</v>
      </c>
      <c r="E226" s="250"/>
      <c r="F226" s="250"/>
      <c r="G226" s="250"/>
      <c r="H226" s="251"/>
      <c r="I226" s="250" t="s">
        <v>1265</v>
      </c>
      <c r="J226" s="250" t="s">
        <v>1339</v>
      </c>
      <c r="K226" s="250" t="str" cm="1">
        <f t="array" ref="K226">_xlfn.XLOOKUP(1,(รายชื่อเจ้าหน้าที่!$C$4:$C$109=M226)*(รายชื่อเจ้าหน้าที่!$D$4:$D$109=N226),รายชื่อเจ้าหน้าที่!$E$4:$E$109,"")</f>
        <v>แผนงาน</v>
      </c>
      <c r="L226" s="250" t="s">
        <v>1252</v>
      </c>
      <c r="M226" s="250" t="s">
        <v>1566</v>
      </c>
      <c r="N226" s="250" t="s">
        <v>1567</v>
      </c>
      <c r="O226" s="252"/>
    </row>
    <row r="227" spans="1:15" ht="21">
      <c r="A227" s="250">
        <v>1114</v>
      </c>
      <c r="B227" s="250" t="s">
        <v>878</v>
      </c>
      <c r="C227" s="250" t="s">
        <v>13</v>
      </c>
      <c r="D227" s="251" t="s">
        <v>1325</v>
      </c>
      <c r="E227" s="250"/>
      <c r="F227" s="250"/>
      <c r="G227" s="250"/>
      <c r="H227" s="251"/>
      <c r="I227" s="250" t="s">
        <v>1268</v>
      </c>
      <c r="J227" s="250" t="s">
        <v>1330</v>
      </c>
      <c r="K227" s="250" t="str" cm="1">
        <f t="array" ref="K227">_xlfn.XLOOKUP(1,(รายชื่อเจ้าหน้าที่!$C$4:$C$109=M227)*(รายชื่อเจ้าหน้าที่!$D$4:$D$109=N227),รายชื่อเจ้าหน้าที่!$E$4:$E$109,"")</f>
        <v>แผนงาน</v>
      </c>
      <c r="L227" s="250" t="s">
        <v>1252</v>
      </c>
      <c r="M227" s="250" t="s">
        <v>1566</v>
      </c>
      <c r="N227" s="250" t="s">
        <v>1567</v>
      </c>
      <c r="O227" s="252"/>
    </row>
    <row r="228" spans="1:15" ht="21">
      <c r="A228" s="250">
        <v>775</v>
      </c>
      <c r="B228" s="250" t="s">
        <v>878</v>
      </c>
      <c r="C228" s="250" t="s">
        <v>136</v>
      </c>
      <c r="D228" s="251" t="s">
        <v>1403</v>
      </c>
      <c r="E228" s="250"/>
      <c r="F228" s="250"/>
      <c r="G228" s="250"/>
      <c r="H228" s="251"/>
      <c r="I228" s="250" t="s">
        <v>1268</v>
      </c>
      <c r="J228" s="250" t="s">
        <v>1330</v>
      </c>
      <c r="K228" s="250" t="str" cm="1">
        <f t="array" ref="K228">_xlfn.XLOOKUP(1,(รายชื่อเจ้าหน้าที่!$C$4:$C$109=M228)*(รายชื่อเจ้าหน้าที่!$D$4:$D$109=N228),รายชื่อเจ้าหน้าที่!$E$4:$E$109,"")</f>
        <v>แผนงาน</v>
      </c>
      <c r="L228" s="250" t="s">
        <v>1252</v>
      </c>
      <c r="M228" s="250" t="s">
        <v>1566</v>
      </c>
      <c r="N228" s="250" t="s">
        <v>1567</v>
      </c>
      <c r="O228" s="252"/>
    </row>
    <row r="229" spans="1:15" ht="21">
      <c r="A229" s="250">
        <v>828</v>
      </c>
      <c r="B229" s="250" t="s">
        <v>1024</v>
      </c>
      <c r="C229" s="250" t="s">
        <v>13</v>
      </c>
      <c r="D229" s="251" t="s">
        <v>1286</v>
      </c>
      <c r="E229" s="250">
        <v>1</v>
      </c>
      <c r="F229" s="250">
        <v>1</v>
      </c>
      <c r="G229" s="250">
        <v>292</v>
      </c>
      <c r="H229" s="251" t="s">
        <v>1027</v>
      </c>
      <c r="I229" s="250" t="s">
        <v>1250</v>
      </c>
      <c r="J229" s="250" t="s">
        <v>1391</v>
      </c>
      <c r="K229" s="250" t="str" cm="1">
        <f t="array" ref="K229">_xlfn.XLOOKUP(1,(รายชื่อเจ้าหน้าที่!$C$4:$C$109=M229)*(รายชื่อเจ้าหน้าที่!$D$4:$D$109=N229),รายชื่อเจ้าหน้าที่!$E$4:$E$109,"")</f>
        <v>แผนงาน</v>
      </c>
      <c r="L229" s="250" t="s">
        <v>1252</v>
      </c>
      <c r="M229" s="250" t="s">
        <v>1564</v>
      </c>
      <c r="N229" s="250" t="s">
        <v>1565</v>
      </c>
      <c r="O229" s="252"/>
    </row>
    <row r="230" spans="1:15" ht="21">
      <c r="A230" s="250">
        <v>1088</v>
      </c>
      <c r="B230" s="250" t="s">
        <v>23</v>
      </c>
      <c r="C230" s="250" t="s">
        <v>13</v>
      </c>
      <c r="D230" s="251" t="s">
        <v>1568</v>
      </c>
      <c r="E230" s="250"/>
      <c r="F230" s="250"/>
      <c r="G230" s="250"/>
      <c r="H230" s="251"/>
      <c r="I230" s="250" t="s">
        <v>1268</v>
      </c>
      <c r="J230" s="250" t="s">
        <v>1315</v>
      </c>
      <c r="K230" s="250" t="str" cm="1">
        <f t="array" ref="K230">_xlfn.XLOOKUP(1,(รายชื่อเจ้าหน้าที่!$C$4:$C$109=M230)*(รายชื่อเจ้าหน้าที่!$D$4:$D$109=N230),รายชื่อเจ้าหน้าที่!$E$4:$E$109,"")</f>
        <v>พัสดุ</v>
      </c>
      <c r="L230" s="250" t="s">
        <v>1252</v>
      </c>
      <c r="M230" s="250" t="s">
        <v>1569</v>
      </c>
      <c r="N230" s="250" t="s">
        <v>1570</v>
      </c>
      <c r="O230" s="252"/>
    </row>
    <row r="231" spans="1:15" ht="21">
      <c r="A231" s="250">
        <v>32</v>
      </c>
      <c r="B231" s="250" t="s">
        <v>23</v>
      </c>
      <c r="C231" s="250" t="s">
        <v>13</v>
      </c>
      <c r="D231" s="251" t="s">
        <v>1260</v>
      </c>
      <c r="E231" s="250"/>
      <c r="F231" s="250"/>
      <c r="G231" s="250"/>
      <c r="H231" s="251"/>
      <c r="I231" s="250" t="s">
        <v>1265</v>
      </c>
      <c r="J231" s="250" t="s">
        <v>1342</v>
      </c>
      <c r="K231" s="250" t="str" cm="1">
        <f t="array" ref="K231">_xlfn.XLOOKUP(1,(รายชื่อเจ้าหน้าที่!$C$4:$C$109=M231)*(รายชื่อเจ้าหน้าที่!$D$4:$D$109=N231),รายชื่อเจ้าหน้าที่!$E$4:$E$109,"")</f>
        <v>พัสดุ</v>
      </c>
      <c r="L231" s="250" t="s">
        <v>1252</v>
      </c>
      <c r="M231" s="250" t="s">
        <v>1571</v>
      </c>
      <c r="N231" s="250" t="s">
        <v>1572</v>
      </c>
      <c r="O231" s="252"/>
    </row>
    <row r="232" spans="1:15" ht="21">
      <c r="A232" s="250">
        <v>192</v>
      </c>
      <c r="B232" s="250" t="s">
        <v>179</v>
      </c>
      <c r="C232" s="250" t="s">
        <v>13</v>
      </c>
      <c r="D232" s="251" t="s">
        <v>1347</v>
      </c>
      <c r="E232" s="250"/>
      <c r="F232" s="250"/>
      <c r="G232" s="250"/>
      <c r="H232" s="251"/>
      <c r="I232" s="250" t="s">
        <v>1265</v>
      </c>
      <c r="J232" s="250" t="s">
        <v>1409</v>
      </c>
      <c r="K232" s="250" t="str" cm="1">
        <f t="array" ref="K232">_xlfn.XLOOKUP(1,(รายชื่อเจ้าหน้าที่!$C$4:$C$109=M232)*(รายชื่อเจ้าหน้าที่!$D$4:$D$109=N232),รายชื่อเจ้าหน้าที่!$E$4:$E$109,"")</f>
        <v>พัสดุ</v>
      </c>
      <c r="L232" s="250" t="s">
        <v>1252</v>
      </c>
      <c r="M232" s="250" t="s">
        <v>1569</v>
      </c>
      <c r="N232" s="250" t="s">
        <v>1570</v>
      </c>
      <c r="O232" s="252"/>
    </row>
    <row r="233" spans="1:15" ht="21">
      <c r="A233" s="250">
        <v>194</v>
      </c>
      <c r="B233" s="250" t="s">
        <v>179</v>
      </c>
      <c r="C233" s="250" t="s">
        <v>136</v>
      </c>
      <c r="D233" s="251" t="s">
        <v>1573</v>
      </c>
      <c r="E233" s="250"/>
      <c r="F233" s="250"/>
      <c r="G233" s="250"/>
      <c r="H233" s="251"/>
      <c r="I233" s="250" t="s">
        <v>1250</v>
      </c>
      <c r="J233" s="250" t="s">
        <v>1574</v>
      </c>
      <c r="K233" s="250" t="str" cm="1">
        <f t="array" ref="K233">_xlfn.XLOOKUP(1,(รายชื่อเจ้าหน้าที่!$C$4:$C$109=M233)*(รายชื่อเจ้าหน้าที่!$D$4:$D$109=N233),รายชื่อเจ้าหน้าที่!$E$4:$E$109,"")</f>
        <v>พัสดุ</v>
      </c>
      <c r="L233" s="250" t="s">
        <v>1252</v>
      </c>
      <c r="M233" s="250" t="s">
        <v>1571</v>
      </c>
      <c r="N233" s="250" t="s">
        <v>1572</v>
      </c>
      <c r="O233" s="252"/>
    </row>
    <row r="234" spans="1:15" ht="21">
      <c r="A234" s="250">
        <v>318</v>
      </c>
      <c r="B234" s="250" t="s">
        <v>532</v>
      </c>
      <c r="C234" s="250" t="s">
        <v>13</v>
      </c>
      <c r="D234" s="251" t="s">
        <v>1349</v>
      </c>
      <c r="E234" s="250">
        <v>41</v>
      </c>
      <c r="F234" s="250">
        <v>1</v>
      </c>
      <c r="G234" s="250">
        <v>9</v>
      </c>
      <c r="H234" s="251" t="s">
        <v>1575</v>
      </c>
      <c r="I234" s="250" t="s">
        <v>1250</v>
      </c>
      <c r="J234" s="250" t="s">
        <v>1471</v>
      </c>
      <c r="K234" s="250" t="str" cm="1">
        <f t="array" ref="K234">_xlfn.XLOOKUP(1,(รายชื่อเจ้าหน้าที่!$C$4:$C$109=M234)*(รายชื่อเจ้าหน้าที่!$D$4:$D$109=N234),รายชื่อเจ้าหน้าที่!$E$4:$E$109,"")</f>
        <v>พัสดุ</v>
      </c>
      <c r="L234" s="250" t="s">
        <v>1252</v>
      </c>
      <c r="M234" s="250" t="s">
        <v>1422</v>
      </c>
      <c r="N234" s="250" t="s">
        <v>1576</v>
      </c>
      <c r="O234" s="252"/>
    </row>
    <row r="235" spans="1:15" ht="21">
      <c r="A235" s="250">
        <v>341</v>
      </c>
      <c r="B235" s="250" t="s">
        <v>532</v>
      </c>
      <c r="C235" s="250" t="s">
        <v>13</v>
      </c>
      <c r="D235" s="251" t="s">
        <v>1577</v>
      </c>
      <c r="E235" s="250"/>
      <c r="F235" s="250"/>
      <c r="G235" s="250"/>
      <c r="H235" s="251"/>
      <c r="I235" s="250" t="s">
        <v>1250</v>
      </c>
      <c r="J235" s="250" t="s">
        <v>1578</v>
      </c>
      <c r="K235" s="250" t="str" cm="1">
        <f t="array" ref="K235">_xlfn.XLOOKUP(1,(รายชื่อเจ้าหน้าที่!$C$4:$C$109=M235)*(รายชื่อเจ้าหน้าที่!$D$4:$D$109=N235),รายชื่อเจ้าหน้าที่!$E$4:$E$109,"")</f>
        <v>พัสดุ</v>
      </c>
      <c r="L235" s="250" t="s">
        <v>1252</v>
      </c>
      <c r="M235" s="250" t="s">
        <v>1579</v>
      </c>
      <c r="N235" s="250" t="s">
        <v>1580</v>
      </c>
      <c r="O235" s="252"/>
    </row>
    <row r="236" spans="1:15" ht="21">
      <c r="A236" s="250">
        <v>1129</v>
      </c>
      <c r="B236" s="250" t="s">
        <v>532</v>
      </c>
      <c r="C236" s="250" t="s">
        <v>136</v>
      </c>
      <c r="D236" s="251" t="s">
        <v>1581</v>
      </c>
      <c r="E236" s="250"/>
      <c r="F236" s="250"/>
      <c r="G236" s="250"/>
      <c r="H236" s="251" t="s">
        <v>588</v>
      </c>
      <c r="I236" s="250" t="s">
        <v>1250</v>
      </c>
      <c r="J236" s="250" t="s">
        <v>1405</v>
      </c>
      <c r="K236" s="250" t="str" cm="1">
        <f t="array" ref="K236">_xlfn.XLOOKUP(1,(รายชื่อเจ้าหน้าที่!$C$4:$C$109=M236)*(รายชื่อเจ้าหน้าที่!$D$4:$D$109=N236),รายชื่อเจ้าหน้าที่!$E$4:$E$109,"")</f>
        <v>พัสดุ</v>
      </c>
      <c r="L236" s="250" t="s">
        <v>1252</v>
      </c>
      <c r="M236" s="250" t="s">
        <v>1582</v>
      </c>
      <c r="N236" s="250" t="s">
        <v>1583</v>
      </c>
      <c r="O236" s="252"/>
    </row>
    <row r="237" spans="1:15" ht="21">
      <c r="A237" s="250">
        <v>426</v>
      </c>
      <c r="B237" s="250" t="s">
        <v>532</v>
      </c>
      <c r="C237" s="250" t="s">
        <v>136</v>
      </c>
      <c r="D237" s="251" t="s">
        <v>1584</v>
      </c>
      <c r="E237" s="250"/>
      <c r="F237" s="250"/>
      <c r="G237" s="250"/>
      <c r="H237" s="251"/>
      <c r="I237" s="250" t="s">
        <v>1250</v>
      </c>
      <c r="J237" s="250" t="s">
        <v>1413</v>
      </c>
      <c r="K237" s="250" t="str" cm="1">
        <f t="array" ref="K237">_xlfn.XLOOKUP(1,(รายชื่อเจ้าหน้าที่!$C$4:$C$109=M237)*(รายชื่อเจ้าหน้าที่!$D$4:$D$109=N237),รายชื่อเจ้าหน้าที่!$E$4:$E$109,"")</f>
        <v>พัสดุ</v>
      </c>
      <c r="L237" s="250" t="s">
        <v>1252</v>
      </c>
      <c r="M237" s="250" t="s">
        <v>1422</v>
      </c>
      <c r="N237" s="250" t="s">
        <v>1576</v>
      </c>
      <c r="O237" s="252"/>
    </row>
    <row r="238" spans="1:15" ht="21">
      <c r="A238" s="250">
        <v>1100</v>
      </c>
      <c r="B238" s="250" t="s">
        <v>532</v>
      </c>
      <c r="C238" s="250" t="s">
        <v>136</v>
      </c>
      <c r="D238" s="251" t="s">
        <v>1585</v>
      </c>
      <c r="E238" s="250"/>
      <c r="F238" s="250"/>
      <c r="G238" s="250"/>
      <c r="H238" s="251"/>
      <c r="I238" s="250" t="s">
        <v>1268</v>
      </c>
      <c r="J238" s="250" t="s">
        <v>1315</v>
      </c>
      <c r="K238" s="250" t="str" cm="1">
        <f t="array" ref="K238">_xlfn.XLOOKUP(1,(รายชื่อเจ้าหน้าที่!$C$4:$C$109=M238)*(รายชื่อเจ้าหน้าที่!$D$4:$D$109=N238),รายชื่อเจ้าหน้าที่!$E$4:$E$109,"")</f>
        <v>พัสดุ</v>
      </c>
      <c r="L238" s="250" t="s">
        <v>1281</v>
      </c>
      <c r="M238" s="250" t="s">
        <v>1586</v>
      </c>
      <c r="N238" s="250" t="s">
        <v>1587</v>
      </c>
      <c r="O238" s="252"/>
    </row>
    <row r="239" spans="1:15" ht="21">
      <c r="A239" s="250">
        <v>505</v>
      </c>
      <c r="B239" s="250" t="s">
        <v>729</v>
      </c>
      <c r="C239" s="250" t="s">
        <v>13</v>
      </c>
      <c r="D239" s="251" t="s">
        <v>1275</v>
      </c>
      <c r="E239" s="250">
        <v>4</v>
      </c>
      <c r="F239" s="250">
        <v>1</v>
      </c>
      <c r="G239" s="250">
        <v>193</v>
      </c>
      <c r="H239" s="251" t="s">
        <v>748</v>
      </c>
      <c r="I239" s="250" t="s">
        <v>1250</v>
      </c>
      <c r="J239" s="250" t="s">
        <v>1402</v>
      </c>
      <c r="K239" s="250" t="str" cm="1">
        <f t="array" ref="K239">_xlfn.XLOOKUP(1,(รายชื่อเจ้าหน้าที่!$C$4:$C$109=M239)*(รายชื่อเจ้าหน้าที่!$D$4:$D$109=N239),รายชื่อเจ้าหน้าที่!$E$4:$E$109,"")</f>
        <v>พัสดุ</v>
      </c>
      <c r="L239" s="250" t="s">
        <v>1252</v>
      </c>
      <c r="M239" s="250" t="s">
        <v>1569</v>
      </c>
      <c r="N239" s="250" t="s">
        <v>1570</v>
      </c>
      <c r="O239" s="252"/>
    </row>
    <row r="240" spans="1:15" ht="21">
      <c r="A240" s="250">
        <v>507</v>
      </c>
      <c r="B240" s="250" t="s">
        <v>729</v>
      </c>
      <c r="C240" s="250" t="s">
        <v>13</v>
      </c>
      <c r="D240" s="251" t="s">
        <v>1275</v>
      </c>
      <c r="E240" s="250">
        <v>4</v>
      </c>
      <c r="F240" s="250">
        <v>1</v>
      </c>
      <c r="G240" s="250">
        <v>193</v>
      </c>
      <c r="H240" s="251" t="s">
        <v>748</v>
      </c>
      <c r="I240" s="250" t="s">
        <v>1250</v>
      </c>
      <c r="J240" s="250" t="s">
        <v>1490</v>
      </c>
      <c r="K240" s="250" t="str" cm="1">
        <f t="array" ref="K240">_xlfn.XLOOKUP(1,(รายชื่อเจ้าหน้าที่!$C$4:$C$109=M240)*(รายชื่อเจ้าหน้าที่!$D$4:$D$109=N240),รายชื่อเจ้าหน้าที่!$E$4:$E$109,"")</f>
        <v>พัสดุ</v>
      </c>
      <c r="L240" s="250" t="s">
        <v>1252</v>
      </c>
      <c r="M240" s="250" t="s">
        <v>1579</v>
      </c>
      <c r="N240" s="250" t="s">
        <v>1580</v>
      </c>
      <c r="O240" s="252"/>
    </row>
    <row r="241" spans="1:15" ht="21">
      <c r="A241" s="250">
        <v>509</v>
      </c>
      <c r="B241" s="250" t="s">
        <v>729</v>
      </c>
      <c r="C241" s="250" t="s">
        <v>13</v>
      </c>
      <c r="D241" s="251" t="s">
        <v>1275</v>
      </c>
      <c r="E241" s="250">
        <v>4</v>
      </c>
      <c r="F241" s="250">
        <v>1</v>
      </c>
      <c r="G241" s="250">
        <v>193</v>
      </c>
      <c r="H241" s="251" t="s">
        <v>748</v>
      </c>
      <c r="I241" s="250" t="s">
        <v>1250</v>
      </c>
      <c r="J241" s="250" t="s">
        <v>1466</v>
      </c>
      <c r="K241" s="250" t="str" cm="1">
        <f t="array" ref="K241">_xlfn.XLOOKUP(1,(รายชื่อเจ้าหน้าที่!$C$4:$C$109=M241)*(รายชื่อเจ้าหน้าที่!$D$4:$D$109=N241),รายชื่อเจ้าหน้าที่!$E$4:$E$109,"")</f>
        <v>พัสดุ</v>
      </c>
      <c r="L241" s="250" t="s">
        <v>1252</v>
      </c>
      <c r="M241" s="250" t="s">
        <v>1582</v>
      </c>
      <c r="N241" s="250" t="s">
        <v>1583</v>
      </c>
      <c r="O241" s="252"/>
    </row>
    <row r="242" spans="1:15" ht="21">
      <c r="A242" s="250">
        <v>512</v>
      </c>
      <c r="B242" s="250" t="s">
        <v>729</v>
      </c>
      <c r="C242" s="250" t="s">
        <v>13</v>
      </c>
      <c r="D242" s="251" t="s">
        <v>1588</v>
      </c>
      <c r="E242" s="250"/>
      <c r="F242" s="250"/>
      <c r="G242" s="250"/>
      <c r="H242" s="251"/>
      <c r="I242" s="250" t="s">
        <v>1250</v>
      </c>
      <c r="J242" s="250" t="s">
        <v>1471</v>
      </c>
      <c r="K242" s="250" t="str" cm="1">
        <f t="array" ref="K242">_xlfn.XLOOKUP(1,(รายชื่อเจ้าหน้าที่!$C$4:$C$109=M242)*(รายชื่อเจ้าหน้าที่!$D$4:$D$109=N242),รายชื่อเจ้าหน้าที่!$E$4:$E$109,"")</f>
        <v>พัสดุ</v>
      </c>
      <c r="L242" s="250" t="s">
        <v>1252</v>
      </c>
      <c r="M242" s="250" t="s">
        <v>1422</v>
      </c>
      <c r="N242" s="250" t="s">
        <v>1576</v>
      </c>
      <c r="O242" s="252"/>
    </row>
    <row r="243" spans="1:15" ht="21">
      <c r="A243" s="250">
        <v>1120</v>
      </c>
      <c r="B243" s="250" t="s">
        <v>878</v>
      </c>
      <c r="C243" s="250" t="s">
        <v>136</v>
      </c>
      <c r="D243" s="251" t="s">
        <v>1589</v>
      </c>
      <c r="E243" s="250"/>
      <c r="F243" s="250"/>
      <c r="G243" s="250"/>
      <c r="H243" s="251"/>
      <c r="I243" s="250" t="s">
        <v>1250</v>
      </c>
      <c r="J243" s="250" t="s">
        <v>1355</v>
      </c>
      <c r="K243" s="250" t="str" cm="1">
        <f t="array" ref="K243">_xlfn.XLOOKUP(1,(รายชื่อเจ้าหน้าที่!$C$4:$C$109=M243)*(รายชื่อเจ้าหน้าที่!$D$4:$D$109=N243),รายชื่อเจ้าหน้าที่!$E$4:$E$109,"")</f>
        <v>พัสดุ</v>
      </c>
      <c r="L243" s="250" t="s">
        <v>1252</v>
      </c>
      <c r="M243" s="250" t="s">
        <v>1582</v>
      </c>
      <c r="N243" s="250" t="s">
        <v>1583</v>
      </c>
      <c r="O243" s="252"/>
    </row>
    <row r="244" spans="1:15" ht="21">
      <c r="A244" s="250">
        <v>864</v>
      </c>
      <c r="B244" s="250" t="s">
        <v>1024</v>
      </c>
      <c r="C244" s="250" t="s">
        <v>13</v>
      </c>
      <c r="D244" s="251" t="s">
        <v>1286</v>
      </c>
      <c r="E244" s="250">
        <v>4</v>
      </c>
      <c r="F244" s="250">
        <v>1</v>
      </c>
      <c r="G244" s="250">
        <v>171</v>
      </c>
      <c r="H244" s="251" t="s">
        <v>1027</v>
      </c>
      <c r="I244" s="250" t="s">
        <v>1250</v>
      </c>
      <c r="J244" s="250" t="s">
        <v>1590</v>
      </c>
      <c r="K244" s="250" t="str" cm="1">
        <f t="array" ref="K244">_xlfn.XLOOKUP(1,(รายชื่อเจ้าหน้าที่!$C$4:$C$109=M244)*(รายชื่อเจ้าหน้าที่!$D$4:$D$109=N244),รายชื่อเจ้าหน้าที่!$E$4:$E$109,"")</f>
        <v>พัสดุ</v>
      </c>
      <c r="L244" s="250" t="s">
        <v>1252</v>
      </c>
      <c r="M244" s="250" t="s">
        <v>1571</v>
      </c>
      <c r="N244" s="250" t="s">
        <v>1572</v>
      </c>
      <c r="O244" s="252"/>
    </row>
    <row r="245" spans="1:15" ht="21">
      <c r="A245" s="250">
        <v>1028</v>
      </c>
      <c r="B245" s="250" t="s">
        <v>1143</v>
      </c>
      <c r="C245" s="250" t="s">
        <v>13</v>
      </c>
      <c r="D245" s="251" t="s">
        <v>1591</v>
      </c>
      <c r="E245" s="250"/>
      <c r="F245" s="250"/>
      <c r="G245" s="250"/>
      <c r="H245" s="251"/>
      <c r="I245" s="250" t="s">
        <v>1265</v>
      </c>
      <c r="J245" s="250" t="s">
        <v>1409</v>
      </c>
      <c r="K245" s="250" t="str" cm="1">
        <f t="array" ref="K245">_xlfn.XLOOKUP(1,(รายชื่อเจ้าหน้าที่!$C$4:$C$109=M245)*(รายชื่อเจ้าหน้าที่!$D$4:$D$109=N245),รายชื่อเจ้าหน้าที่!$E$4:$E$109,"")</f>
        <v>พัสดุ</v>
      </c>
      <c r="L245" s="250" t="s">
        <v>1281</v>
      </c>
      <c r="M245" s="250" t="s">
        <v>1586</v>
      </c>
      <c r="N245" s="250" t="s">
        <v>1587</v>
      </c>
      <c r="O245" s="252"/>
    </row>
    <row r="246" spans="1:15" ht="21">
      <c r="A246" s="250">
        <v>1078</v>
      </c>
      <c r="B246" s="250" t="s">
        <v>1143</v>
      </c>
      <c r="C246" s="250" t="s">
        <v>136</v>
      </c>
      <c r="D246" s="251" t="s">
        <v>1592</v>
      </c>
      <c r="E246" s="250"/>
      <c r="F246" s="250"/>
      <c r="G246" s="250"/>
      <c r="H246" s="251"/>
      <c r="I246" s="250" t="s">
        <v>1265</v>
      </c>
      <c r="J246" s="250" t="s">
        <v>1409</v>
      </c>
      <c r="K246" s="250" t="str" cm="1">
        <f t="array" ref="K246">_xlfn.XLOOKUP(1,(รายชื่อเจ้าหน้าที่!$C$4:$C$109=M246)*(รายชื่อเจ้าหน้าที่!$D$4:$D$109=N246),รายชื่อเจ้าหน้าที่!$E$4:$E$109,"")</f>
        <v>พัสดุ</v>
      </c>
      <c r="L246" s="250" t="s">
        <v>1281</v>
      </c>
      <c r="M246" s="250" t="s">
        <v>1586</v>
      </c>
      <c r="N246" s="250" t="s">
        <v>1587</v>
      </c>
      <c r="O246" s="252"/>
    </row>
    <row r="247" spans="1:15" ht="21">
      <c r="A247" s="250">
        <v>13</v>
      </c>
      <c r="B247" s="250" t="s">
        <v>23</v>
      </c>
      <c r="C247" s="250" t="s">
        <v>13</v>
      </c>
      <c r="D247" s="251" t="s">
        <v>1260</v>
      </c>
      <c r="E247" s="250">
        <v>103</v>
      </c>
      <c r="F247" s="250">
        <v>2</v>
      </c>
      <c r="G247" s="250">
        <v>59</v>
      </c>
      <c r="H247" s="251" t="s">
        <v>58</v>
      </c>
      <c r="I247" s="250" t="s">
        <v>1250</v>
      </c>
      <c r="J247" s="250" t="s">
        <v>1413</v>
      </c>
      <c r="K247" s="250" t="str" cm="1">
        <f t="array" ref="K247">_xlfn.XLOOKUP(1,(รายชื่อเจ้าหน้าที่!$C$4:$C$109=M247)*(รายชื่อเจ้าหน้าที่!$D$4:$D$109=N247),รายชื่อเจ้าหน้าที่!$E$4:$E$109,"")</f>
        <v>เลขา</v>
      </c>
      <c r="L247" s="250" t="s">
        <v>1252</v>
      </c>
      <c r="M247" s="250" t="s">
        <v>1593</v>
      </c>
      <c r="N247" s="250" t="s">
        <v>1594</v>
      </c>
      <c r="O247" s="252"/>
    </row>
    <row r="248" spans="1:15" ht="21">
      <c r="A248" s="250">
        <v>826</v>
      </c>
      <c r="B248" s="250" t="s">
        <v>1024</v>
      </c>
      <c r="C248" s="250" t="s">
        <v>13</v>
      </c>
      <c r="D248" s="251" t="s">
        <v>1286</v>
      </c>
      <c r="E248" s="250">
        <v>1</v>
      </c>
      <c r="F248" s="250">
        <v>1</v>
      </c>
      <c r="G248" s="250">
        <v>292</v>
      </c>
      <c r="H248" s="251" t="s">
        <v>1027</v>
      </c>
      <c r="I248" s="250" t="s">
        <v>1250</v>
      </c>
      <c r="J248" s="250" t="s">
        <v>1277</v>
      </c>
      <c r="K248" s="250" t="str" cm="1">
        <f t="array" ref="K248">_xlfn.XLOOKUP(1,(รายชื่อเจ้าหน้าที่!$C$4:$C$109=M248)*(รายชื่อเจ้าหน้าที่!$D$4:$D$109=N248),รายชื่อเจ้าหน้าที่!$E$4:$E$109,"")</f>
        <v>เลขา</v>
      </c>
      <c r="L248" s="250" t="s">
        <v>1252</v>
      </c>
      <c r="M248" s="250" t="s">
        <v>1593</v>
      </c>
      <c r="N248" s="250" t="s">
        <v>1594</v>
      </c>
      <c r="O248" s="252"/>
    </row>
    <row r="249" spans="1:15" ht="21">
      <c r="A249" s="250">
        <v>37</v>
      </c>
      <c r="B249" s="250" t="s">
        <v>23</v>
      </c>
      <c r="C249" s="250" t="s">
        <v>13</v>
      </c>
      <c r="D249" s="251" t="s">
        <v>1260</v>
      </c>
      <c r="E249" s="250">
        <v>104</v>
      </c>
      <c r="F249" s="250">
        <v>2</v>
      </c>
      <c r="G249" s="250">
        <v>58</v>
      </c>
      <c r="H249" s="251" t="s">
        <v>116</v>
      </c>
      <c r="I249" s="250" t="s">
        <v>1265</v>
      </c>
      <c r="J249" s="250" t="s">
        <v>1266</v>
      </c>
      <c r="K249" s="250" t="str" cm="1">
        <f t="array" ref="K249">_xlfn.XLOOKUP(1,(รายชื่อเจ้าหน้าที่!$C$4:$C$109=M249)*(รายชื่อเจ้าหน้าที่!$D$4:$D$109=N249),รายชื่อเจ้าหน้าที่!$E$4:$E$109,"")</f>
        <v>วิจัย</v>
      </c>
      <c r="L249" s="250" t="s">
        <v>1252</v>
      </c>
      <c r="M249" s="250" t="s">
        <v>1595</v>
      </c>
      <c r="N249" s="250" t="s">
        <v>1596</v>
      </c>
      <c r="O249" s="252"/>
    </row>
    <row r="250" spans="1:15" ht="21">
      <c r="A250" s="250">
        <v>38</v>
      </c>
      <c r="B250" s="250" t="s">
        <v>23</v>
      </c>
      <c r="C250" s="250" t="s">
        <v>13</v>
      </c>
      <c r="D250" s="251" t="s">
        <v>1260</v>
      </c>
      <c r="E250" s="250"/>
      <c r="F250" s="250"/>
      <c r="G250" s="250"/>
      <c r="H250" s="251"/>
      <c r="I250" s="250" t="s">
        <v>1265</v>
      </c>
      <c r="J250" s="250" t="s">
        <v>1266</v>
      </c>
      <c r="K250" s="250" t="str" cm="1">
        <f t="array" ref="K250">_xlfn.XLOOKUP(1,(รายชื่อเจ้าหน้าที่!$C$4:$C$109=M250)*(รายชื่อเจ้าหน้าที่!$D$4:$D$109=N250),รายชื่อเจ้าหน้าที่!$E$4:$E$109,"")</f>
        <v>วิจัย</v>
      </c>
      <c r="L250" s="250" t="s">
        <v>1305</v>
      </c>
      <c r="M250" s="250" t="s">
        <v>1597</v>
      </c>
      <c r="N250" s="250" t="s">
        <v>1598</v>
      </c>
      <c r="O250" s="252"/>
    </row>
    <row r="251" spans="1:15" ht="21">
      <c r="A251" s="250">
        <v>1085</v>
      </c>
      <c r="B251" s="250" t="s">
        <v>179</v>
      </c>
      <c r="C251" s="250" t="s">
        <v>13</v>
      </c>
      <c r="D251" s="251" t="s">
        <v>1267</v>
      </c>
      <c r="E251" s="250"/>
      <c r="F251" s="250"/>
      <c r="G251" s="250"/>
      <c r="H251" s="251"/>
      <c r="I251" s="250" t="s">
        <v>1268</v>
      </c>
      <c r="J251" s="250" t="s">
        <v>1315</v>
      </c>
      <c r="K251" s="250" t="str" cm="1">
        <f t="array" ref="K251">_xlfn.XLOOKUP(1,(รายชื่อเจ้าหน้าที่!$C$4:$C$109=M251)*(รายชื่อเจ้าหน้าที่!$D$4:$D$109=N251),รายชื่อเจ้าหน้าที่!$E$4:$E$109,"")</f>
        <v>วิจัย</v>
      </c>
      <c r="L251" s="250" t="s">
        <v>1252</v>
      </c>
      <c r="M251" s="250" t="s">
        <v>1599</v>
      </c>
      <c r="N251" s="250" t="s">
        <v>1338</v>
      </c>
      <c r="O251" s="252"/>
    </row>
    <row r="252" spans="1:15" ht="21">
      <c r="A252" s="250">
        <v>198</v>
      </c>
      <c r="B252" s="250" t="s">
        <v>179</v>
      </c>
      <c r="C252" s="250" t="s">
        <v>136</v>
      </c>
      <c r="D252" s="251" t="s">
        <v>1512</v>
      </c>
      <c r="E252" s="250"/>
      <c r="F252" s="250"/>
      <c r="G252" s="250"/>
      <c r="H252" s="251"/>
      <c r="I252" s="250" t="s">
        <v>1250</v>
      </c>
      <c r="J252" s="250" t="s">
        <v>1273</v>
      </c>
      <c r="K252" s="250" t="str" cm="1">
        <f t="array" ref="K252">_xlfn.XLOOKUP(1,(รายชื่อเจ้าหน้าที่!$C$4:$C$109=M252)*(รายชื่อเจ้าหน้าที่!$D$4:$D$109=N252),รายชื่อเจ้าหน้าที่!$E$4:$E$109,"")</f>
        <v>วิจัย</v>
      </c>
      <c r="L252" s="250" t="s">
        <v>1305</v>
      </c>
      <c r="M252" s="250" t="s">
        <v>1597</v>
      </c>
      <c r="N252" s="250" t="s">
        <v>1598</v>
      </c>
      <c r="O252" s="252"/>
    </row>
    <row r="253" spans="1:15" ht="21">
      <c r="A253" s="250">
        <v>348</v>
      </c>
      <c r="B253" s="250" t="s">
        <v>532</v>
      </c>
      <c r="C253" s="250" t="s">
        <v>13</v>
      </c>
      <c r="D253" s="251" t="s">
        <v>1600</v>
      </c>
      <c r="E253" s="250"/>
      <c r="F253" s="250"/>
      <c r="G253" s="250"/>
      <c r="H253" s="251"/>
      <c r="I253" s="250" t="s">
        <v>1268</v>
      </c>
      <c r="J253" s="250" t="s">
        <v>1269</v>
      </c>
      <c r="K253" s="250" t="str" cm="1">
        <f t="array" ref="K253">_xlfn.XLOOKUP(1,(รายชื่อเจ้าหน้าที่!$C$4:$C$109=M253)*(รายชื่อเจ้าหน้าที่!$D$4:$D$109=N253),รายชื่อเจ้าหน้าที่!$E$4:$E$109,"")</f>
        <v>วิจัย</v>
      </c>
      <c r="L253" s="250" t="s">
        <v>1252</v>
      </c>
      <c r="M253" s="250" t="s">
        <v>1599</v>
      </c>
      <c r="N253" s="250" t="s">
        <v>1338</v>
      </c>
      <c r="O253" s="252"/>
    </row>
    <row r="254" spans="1:15" ht="21">
      <c r="A254" s="250">
        <v>1101</v>
      </c>
      <c r="B254" s="250" t="s">
        <v>532</v>
      </c>
      <c r="C254" s="250" t="s">
        <v>136</v>
      </c>
      <c r="D254" s="251" t="s">
        <v>1320</v>
      </c>
      <c r="E254" s="250"/>
      <c r="F254" s="250"/>
      <c r="G254" s="250"/>
      <c r="H254" s="251"/>
      <c r="I254" s="250" t="s">
        <v>1268</v>
      </c>
      <c r="J254" s="250" t="s">
        <v>1269</v>
      </c>
      <c r="K254" s="250" t="str" cm="1">
        <f t="array" ref="K254">_xlfn.XLOOKUP(1,(รายชื่อเจ้าหน้าที่!$C$4:$C$109=M254)*(รายชื่อเจ้าหน้าที่!$D$4:$D$109=N254),รายชื่อเจ้าหน้าที่!$E$4:$E$109,"")</f>
        <v>วิจัย</v>
      </c>
      <c r="L254" s="250" t="s">
        <v>1305</v>
      </c>
      <c r="M254" s="250" t="s">
        <v>1597</v>
      </c>
      <c r="N254" s="250" t="s">
        <v>1598</v>
      </c>
      <c r="O254" s="252"/>
    </row>
    <row r="255" spans="1:15" ht="21">
      <c r="A255" s="250">
        <v>527</v>
      </c>
      <c r="B255" s="250" t="s">
        <v>729</v>
      </c>
      <c r="C255" s="250" t="s">
        <v>13</v>
      </c>
      <c r="D255" s="251" t="s">
        <v>1601</v>
      </c>
      <c r="E255" s="250"/>
      <c r="F255" s="250"/>
      <c r="G255" s="250"/>
      <c r="H255" s="251"/>
      <c r="I255" s="250" t="s">
        <v>1268</v>
      </c>
      <c r="J255" s="250" t="s">
        <v>1315</v>
      </c>
      <c r="K255" s="250" t="str" cm="1">
        <f t="array" ref="K255">_xlfn.XLOOKUP(1,(รายชื่อเจ้าหน้าที่!$C$4:$C$109=M255)*(รายชื่อเจ้าหน้าที่!$D$4:$D$109=N255),รายชื่อเจ้าหน้าที่!$E$4:$E$109,"")</f>
        <v>วิจัย</v>
      </c>
      <c r="L255" s="250" t="s">
        <v>1252</v>
      </c>
      <c r="M255" s="250" t="s">
        <v>1599</v>
      </c>
      <c r="N255" s="250" t="s">
        <v>1338</v>
      </c>
      <c r="O255" s="252"/>
    </row>
    <row r="256" spans="1:15" ht="21">
      <c r="A256" s="250">
        <v>866</v>
      </c>
      <c r="B256" s="250" t="s">
        <v>1024</v>
      </c>
      <c r="C256" s="250" t="s">
        <v>13</v>
      </c>
      <c r="D256" s="251" t="s">
        <v>1286</v>
      </c>
      <c r="E256" s="250">
        <v>4</v>
      </c>
      <c r="F256" s="250">
        <v>1</v>
      </c>
      <c r="G256" s="250">
        <v>171</v>
      </c>
      <c r="H256" s="251" t="s">
        <v>1027</v>
      </c>
      <c r="I256" s="250" t="s">
        <v>1250</v>
      </c>
      <c r="J256" s="250" t="s">
        <v>1602</v>
      </c>
      <c r="K256" s="250" t="str" cm="1">
        <f t="array" ref="K256">_xlfn.XLOOKUP(1,(รายชื่อเจ้าหน้าที่!$C$4:$C$109=M256)*(รายชื่อเจ้าหน้าที่!$D$4:$D$109=N256),รายชื่อเจ้าหน้าที่!$E$4:$E$109,"")</f>
        <v>วิจัย</v>
      </c>
      <c r="L256" s="250" t="s">
        <v>1252</v>
      </c>
      <c r="M256" s="250" t="s">
        <v>1595</v>
      </c>
      <c r="N256" s="250" t="s">
        <v>1596</v>
      </c>
      <c r="O256" s="252"/>
    </row>
    <row r="257" spans="1:15" ht="21">
      <c r="A257" s="250">
        <v>1084</v>
      </c>
      <c r="B257" s="250" t="s">
        <v>179</v>
      </c>
      <c r="C257" s="250" t="s">
        <v>13</v>
      </c>
      <c r="D257" s="251" t="s">
        <v>1267</v>
      </c>
      <c r="E257" s="250"/>
      <c r="F257" s="250"/>
      <c r="G257" s="250"/>
      <c r="H257" s="251"/>
      <c r="I257" s="250" t="s">
        <v>1268</v>
      </c>
      <c r="J257" s="250" t="s">
        <v>1317</v>
      </c>
      <c r="K257" s="250" t="str" cm="1">
        <f t="array" ref="K257">_xlfn.XLOOKUP(1,(รายชื่อเจ้าหน้าที่!$C$4:$C$109=M257)*(รายชื่อเจ้าหน้าที่!$D$4:$D$109=N257),รายชื่อเจ้าหน้าที่!$E$4:$E$109,"")</f>
        <v>วิเทศ</v>
      </c>
      <c r="L257" s="250" t="s">
        <v>1281</v>
      </c>
      <c r="M257" s="250" t="s">
        <v>1603</v>
      </c>
      <c r="N257" s="250" t="s">
        <v>1604</v>
      </c>
      <c r="O257" s="252"/>
    </row>
    <row r="258" spans="1:15" ht="21">
      <c r="A258" s="250">
        <v>224</v>
      </c>
      <c r="B258" s="250" t="s">
        <v>179</v>
      </c>
      <c r="C258" s="250" t="s">
        <v>136</v>
      </c>
      <c r="D258" s="251" t="s">
        <v>1605</v>
      </c>
      <c r="E258" s="250"/>
      <c r="F258" s="250"/>
      <c r="G258" s="250"/>
      <c r="H258" s="251"/>
      <c r="I258" s="250" t="s">
        <v>1268</v>
      </c>
      <c r="J258" s="250" t="s">
        <v>1317</v>
      </c>
      <c r="K258" s="250" t="str" cm="1">
        <f t="array" ref="K258">_xlfn.XLOOKUP(1,(รายชื่อเจ้าหน้าที่!$C$4:$C$109=M258)*(รายชื่อเจ้าหน้าที่!$D$4:$D$109=N258),รายชื่อเจ้าหน้าที่!$E$4:$E$109,"")</f>
        <v>วิเทศ</v>
      </c>
      <c r="L258" s="250" t="s">
        <v>1281</v>
      </c>
      <c r="M258" s="250" t="s">
        <v>1603</v>
      </c>
      <c r="N258" s="250" t="s">
        <v>1604</v>
      </c>
      <c r="O258" s="252"/>
    </row>
    <row r="259" spans="1:15" ht="21">
      <c r="A259" s="250">
        <v>1112</v>
      </c>
      <c r="B259" s="250" t="s">
        <v>878</v>
      </c>
      <c r="C259" s="250" t="s">
        <v>13</v>
      </c>
      <c r="D259" s="251" t="s">
        <v>1285</v>
      </c>
      <c r="E259" s="250"/>
      <c r="F259" s="250"/>
      <c r="G259" s="250"/>
      <c r="H259" s="251"/>
      <c r="I259" s="250" t="s">
        <v>1268</v>
      </c>
      <c r="J259" s="250" t="s">
        <v>1315</v>
      </c>
      <c r="K259" s="250" t="str" cm="1">
        <f t="array" ref="K259">_xlfn.XLOOKUP(1,(รายชื่อเจ้าหน้าที่!$C$4:$C$109=M259)*(รายชื่อเจ้าหน้าที่!$D$4:$D$109=N259),รายชื่อเจ้าหน้าที่!$E$4:$E$109,"")</f>
        <v>วิเทศ</v>
      </c>
      <c r="L259" s="250" t="s">
        <v>1252</v>
      </c>
      <c r="M259" s="250" t="s">
        <v>1606</v>
      </c>
      <c r="N259" s="250" t="s">
        <v>1607</v>
      </c>
      <c r="O259" s="252"/>
    </row>
    <row r="260" spans="1:15" ht="21">
      <c r="A260" s="250">
        <v>1116</v>
      </c>
      <c r="B260" s="250" t="s">
        <v>878</v>
      </c>
      <c r="C260" s="250" t="s">
        <v>136</v>
      </c>
      <c r="D260" s="251" t="s">
        <v>1442</v>
      </c>
      <c r="E260" s="250"/>
      <c r="F260" s="250"/>
      <c r="G260" s="250"/>
      <c r="H260" s="251"/>
      <c r="I260" s="250" t="s">
        <v>1268</v>
      </c>
      <c r="J260" s="250" t="s">
        <v>1315</v>
      </c>
      <c r="K260" s="250" t="str" cm="1">
        <f t="array" ref="K260">_xlfn.XLOOKUP(1,(รายชื่อเจ้าหน้าที่!$C$4:$C$109=M260)*(รายชื่อเจ้าหน้าที่!$D$4:$D$109=N260),รายชื่อเจ้าหน้าที่!$E$4:$E$109,"")</f>
        <v>วิเทศ</v>
      </c>
      <c r="L260" s="250" t="s">
        <v>1252</v>
      </c>
      <c r="M260" s="250" t="s">
        <v>1606</v>
      </c>
      <c r="N260" s="250" t="s">
        <v>1607</v>
      </c>
      <c r="O260" s="252"/>
    </row>
    <row r="261" spans="1:15" ht="21">
      <c r="A261" s="250">
        <v>893</v>
      </c>
      <c r="B261" s="250" t="s">
        <v>1024</v>
      </c>
      <c r="C261" s="250" t="s">
        <v>13</v>
      </c>
      <c r="D261" s="251" t="s">
        <v>1331</v>
      </c>
      <c r="E261" s="250">
        <v>905</v>
      </c>
      <c r="F261" s="250">
        <v>1</v>
      </c>
      <c r="G261" s="250">
        <v>47</v>
      </c>
      <c r="H261" s="251" t="s">
        <v>1052</v>
      </c>
      <c r="I261" s="250" t="s">
        <v>1268</v>
      </c>
      <c r="J261" s="250" t="s">
        <v>1303</v>
      </c>
      <c r="K261" s="250" t="str" cm="1">
        <f t="array" ref="K261">_xlfn.XLOOKUP(1,(รายชื่อเจ้าหน้าที่!$C$4:$C$109=M261)*(รายชื่อเจ้าหน้าที่!$D$4:$D$109=N261),รายชื่อเจ้าหน้าที่!$E$4:$E$109,"")</f>
        <v>วิเทศ</v>
      </c>
      <c r="L261" s="250" t="s">
        <v>1281</v>
      </c>
      <c r="M261" s="250" t="s">
        <v>1603</v>
      </c>
      <c r="N261" s="250" t="s">
        <v>1604</v>
      </c>
      <c r="O261" s="252"/>
    </row>
    <row r="262" spans="1:15" ht="21">
      <c r="A262" s="250">
        <v>896</v>
      </c>
      <c r="B262" s="250" t="s">
        <v>1024</v>
      </c>
      <c r="C262" s="250" t="s">
        <v>13</v>
      </c>
      <c r="D262" s="251" t="s">
        <v>1331</v>
      </c>
      <c r="E262" s="250">
        <v>905</v>
      </c>
      <c r="F262" s="250">
        <v>1</v>
      </c>
      <c r="G262" s="250">
        <v>47</v>
      </c>
      <c r="H262" s="251" t="s">
        <v>1052</v>
      </c>
      <c r="I262" s="250" t="s">
        <v>1268</v>
      </c>
      <c r="J262" s="250" t="s">
        <v>1608</v>
      </c>
      <c r="K262" s="250" t="str" cm="1">
        <f t="array" ref="K262">_xlfn.XLOOKUP(1,(รายชื่อเจ้าหน้าที่!$C$4:$C$109=M262)*(รายชื่อเจ้าหน้าที่!$D$4:$D$109=N262),รายชื่อเจ้าหน้าที่!$E$4:$E$109,"")</f>
        <v>วิเทศ</v>
      </c>
      <c r="L262" s="250" t="s">
        <v>1252</v>
      </c>
      <c r="M262" s="250" t="s">
        <v>1606</v>
      </c>
      <c r="N262" s="250" t="s">
        <v>1607</v>
      </c>
      <c r="O262" s="252"/>
    </row>
    <row r="263" spans="1:15" ht="21">
      <c r="A263" s="250">
        <v>9</v>
      </c>
      <c r="B263" s="250" t="s">
        <v>23</v>
      </c>
      <c r="C263" s="250" t="s">
        <v>13</v>
      </c>
      <c r="D263" s="251" t="s">
        <v>1260</v>
      </c>
      <c r="E263" s="250">
        <v>102</v>
      </c>
      <c r="F263" s="250">
        <v>2</v>
      </c>
      <c r="G263" s="250">
        <v>59</v>
      </c>
      <c r="H263" s="251" t="s">
        <v>51</v>
      </c>
      <c r="I263" s="250" t="s">
        <v>1250</v>
      </c>
      <c r="J263" s="250" t="s">
        <v>1261</v>
      </c>
      <c r="K263" s="250" t="str" cm="1">
        <f t="array" ref="K263">_xlfn.XLOOKUP(1,(รายชื่อเจ้าหน้าที่!$C$4:$C$109=M263)*(รายชื่อเจ้าหน้าที่!$D$4:$D$109=N263),รายชื่อเจ้าหน้าที่!$E$4:$E$109,"")</f>
        <v>สนับสนุน</v>
      </c>
      <c r="L263" s="250" t="s">
        <v>1252</v>
      </c>
      <c r="M263" s="250" t="s">
        <v>1609</v>
      </c>
      <c r="N263" s="250" t="s">
        <v>1610</v>
      </c>
      <c r="O263" s="252"/>
    </row>
    <row r="264" spans="1:15" ht="21">
      <c r="A264" s="250">
        <v>1132</v>
      </c>
      <c r="B264" s="250" t="s">
        <v>532</v>
      </c>
      <c r="C264" s="250" t="s">
        <v>13</v>
      </c>
      <c r="D264" s="251" t="s">
        <v>1611</v>
      </c>
      <c r="E264" s="250"/>
      <c r="F264" s="250"/>
      <c r="G264" s="250"/>
      <c r="H264" s="251"/>
      <c r="I264" s="250" t="s">
        <v>1250</v>
      </c>
      <c r="J264" s="250" t="s">
        <v>1391</v>
      </c>
      <c r="K264" s="250" t="str" cm="1">
        <f t="array" ref="K264">_xlfn.XLOOKUP(1,(รายชื่อเจ้าหน้าที่!$C$4:$C$109=M264)*(รายชื่อเจ้าหน้าที่!$D$4:$D$109=N264),รายชื่อเจ้าหน้าที่!$E$4:$E$109,"")</f>
        <v>สนับสนุน</v>
      </c>
      <c r="L264" s="250" t="s">
        <v>1252</v>
      </c>
      <c r="M264" s="250" t="s">
        <v>1609</v>
      </c>
      <c r="N264" s="250" t="s">
        <v>1610</v>
      </c>
      <c r="O264" s="252"/>
    </row>
    <row r="265" spans="1:15" ht="21">
      <c r="A265" s="250">
        <v>487</v>
      </c>
      <c r="B265" s="250" t="s">
        <v>729</v>
      </c>
      <c r="C265" s="250" t="s">
        <v>13</v>
      </c>
      <c r="D265" s="251" t="s">
        <v>1275</v>
      </c>
      <c r="E265" s="250">
        <v>2</v>
      </c>
      <c r="F265" s="250">
        <v>1</v>
      </c>
      <c r="G265" s="250">
        <v>122</v>
      </c>
      <c r="H265" s="251" t="s">
        <v>755</v>
      </c>
      <c r="I265" s="250" t="s">
        <v>1250</v>
      </c>
      <c r="J265" s="250" t="s">
        <v>1293</v>
      </c>
      <c r="K265" s="250" t="str" cm="1">
        <f t="array" ref="K265">_xlfn.XLOOKUP(1,(รายชื่อเจ้าหน้าที่!$C$4:$C$109=M265)*(รายชื่อเจ้าหน้าที่!$D$4:$D$109=N265),รายชื่อเจ้าหน้าที่!$E$4:$E$109,"")</f>
        <v>สนับสนุน</v>
      </c>
      <c r="L265" s="250" t="s">
        <v>1252</v>
      </c>
      <c r="M265" s="250" t="s">
        <v>1609</v>
      </c>
      <c r="N265" s="250" t="s">
        <v>1610</v>
      </c>
      <c r="O265" s="252"/>
    </row>
    <row r="266" spans="1:15" ht="21">
      <c r="A266" s="250">
        <v>39</v>
      </c>
      <c r="B266" s="250" t="s">
        <v>23</v>
      </c>
      <c r="C266" s="250" t="s">
        <v>13</v>
      </c>
      <c r="D266" s="251" t="s">
        <v>1260</v>
      </c>
      <c r="E266" s="250">
        <v>105</v>
      </c>
      <c r="F266" s="250">
        <v>2</v>
      </c>
      <c r="G266" s="250">
        <v>60</v>
      </c>
      <c r="H266" s="251" t="s">
        <v>112</v>
      </c>
      <c r="I266" s="250" t="s">
        <v>1265</v>
      </c>
      <c r="J266" s="250" t="s">
        <v>1369</v>
      </c>
      <c r="K266" s="250" t="str" cm="1">
        <f t="array" ref="K266">_xlfn.XLOOKUP(1,(รายชื่อเจ้าหน้าที่!$C$4:$C$109=M266)*(รายชื่อเจ้าหน้าที่!$D$4:$D$109=N266),รายชื่อเจ้าหน้าที่!$E$4:$E$109,"")</f>
        <v>สารบรรณ</v>
      </c>
      <c r="L266" s="250" t="s">
        <v>1252</v>
      </c>
      <c r="M266" s="250" t="s">
        <v>1612</v>
      </c>
      <c r="N266" s="250" t="s">
        <v>1338</v>
      </c>
      <c r="O266" s="252"/>
    </row>
    <row r="267" spans="1:15" ht="21">
      <c r="A267" s="250">
        <v>53</v>
      </c>
      <c r="B267" s="250" t="s">
        <v>23</v>
      </c>
      <c r="C267" s="250" t="s">
        <v>136</v>
      </c>
      <c r="D267" s="251" t="s">
        <v>1264</v>
      </c>
      <c r="E267" s="250"/>
      <c r="F267" s="250"/>
      <c r="G267" s="250"/>
      <c r="H267" s="251"/>
      <c r="I267" s="250" t="s">
        <v>1265</v>
      </c>
      <c r="J267" s="250" t="s">
        <v>1369</v>
      </c>
      <c r="K267" s="250" t="str" cm="1">
        <f t="array" ref="K267">_xlfn.XLOOKUP(1,(รายชื่อเจ้าหน้าที่!$C$4:$C$109=M267)*(รายชื่อเจ้าหน้าที่!$D$4:$D$109=N267),รายชื่อเจ้าหน้าที่!$E$4:$E$109,"")</f>
        <v>สารบรรณ</v>
      </c>
      <c r="L267" s="250" t="s">
        <v>1252</v>
      </c>
      <c r="M267" s="250" t="s">
        <v>1612</v>
      </c>
      <c r="N267" s="250" t="s">
        <v>1338</v>
      </c>
      <c r="O267" s="252"/>
    </row>
    <row r="268" spans="1:15" ht="21">
      <c r="A268" s="250">
        <v>40</v>
      </c>
      <c r="B268" s="250" t="s">
        <v>23</v>
      </c>
      <c r="C268" s="250" t="s">
        <v>13</v>
      </c>
      <c r="D268" s="251" t="s">
        <v>1260</v>
      </c>
      <c r="E268" s="250"/>
      <c r="F268" s="250"/>
      <c r="G268" s="250"/>
      <c r="H268" s="251"/>
      <c r="I268" s="250" t="s">
        <v>1265</v>
      </c>
      <c r="J268" s="250" t="s">
        <v>1369</v>
      </c>
      <c r="K268" s="250" t="str" cm="1">
        <f t="array" ref="K268">_xlfn.XLOOKUP(1,(รายชื่อเจ้าหน้าที่!$C$4:$C$109=M268)*(รายชื่อเจ้าหน้าที่!$D$4:$D$109=N268),รายชื่อเจ้าหน้าที่!$E$4:$E$109,"")</f>
        <v>สารสนเทศ</v>
      </c>
      <c r="L268" s="250" t="s">
        <v>1281</v>
      </c>
      <c r="M268" s="250" t="s">
        <v>1613</v>
      </c>
      <c r="N268" s="250" t="s">
        <v>1614</v>
      </c>
      <c r="O268" s="252"/>
    </row>
    <row r="269" spans="1:15" ht="21">
      <c r="A269" s="250">
        <v>41</v>
      </c>
      <c r="B269" s="250" t="s">
        <v>23</v>
      </c>
      <c r="C269" s="250" t="s">
        <v>13</v>
      </c>
      <c r="D269" s="251" t="s">
        <v>1260</v>
      </c>
      <c r="E269" s="250">
        <v>104</v>
      </c>
      <c r="F269" s="250">
        <v>2</v>
      </c>
      <c r="G269" s="250">
        <v>58</v>
      </c>
      <c r="H269" s="251" t="s">
        <v>116</v>
      </c>
      <c r="I269" s="250" t="s">
        <v>1265</v>
      </c>
      <c r="J269" s="250" t="s">
        <v>1378</v>
      </c>
      <c r="K269" s="250" t="str" cm="1">
        <f t="array" ref="K269">_xlfn.XLOOKUP(1,(รายชื่อเจ้าหน้าที่!$C$4:$C$109=M269)*(รายชื่อเจ้าหน้าที่!$D$4:$D$109=N269),รายชื่อเจ้าหน้าที่!$E$4:$E$109,"")</f>
        <v>สารสนเทศ</v>
      </c>
      <c r="L269" s="250" t="s">
        <v>1252</v>
      </c>
      <c r="M269" s="250" t="s">
        <v>1615</v>
      </c>
      <c r="N269" s="250" t="s">
        <v>1614</v>
      </c>
      <c r="O269" s="252"/>
    </row>
    <row r="270" spans="1:15" ht="21">
      <c r="A270" s="250">
        <v>55</v>
      </c>
      <c r="B270" s="250" t="s">
        <v>23</v>
      </c>
      <c r="C270" s="250" t="s">
        <v>136</v>
      </c>
      <c r="D270" s="251" t="s">
        <v>1264</v>
      </c>
      <c r="E270" s="250">
        <v>2</v>
      </c>
      <c r="F270" s="250" t="s">
        <v>1408</v>
      </c>
      <c r="G270" s="250">
        <v>78</v>
      </c>
      <c r="H270" s="251" t="s">
        <v>166</v>
      </c>
      <c r="I270" s="250" t="s">
        <v>1265</v>
      </c>
      <c r="J270" s="250" t="s">
        <v>1378</v>
      </c>
      <c r="K270" s="250" t="str" cm="1">
        <f t="array" ref="K270">_xlfn.XLOOKUP(1,(รายชื่อเจ้าหน้าที่!$C$4:$C$109=M270)*(รายชื่อเจ้าหน้าที่!$D$4:$D$109=N270),รายชื่อเจ้าหน้าที่!$E$4:$E$109,"")</f>
        <v>สารสนเทศ</v>
      </c>
      <c r="L270" s="250" t="s">
        <v>1281</v>
      </c>
      <c r="M270" s="250" t="s">
        <v>1613</v>
      </c>
      <c r="N270" s="250" t="s">
        <v>1614</v>
      </c>
      <c r="O270" s="252"/>
    </row>
    <row r="271" spans="1:15" ht="21">
      <c r="A271" s="250">
        <v>222</v>
      </c>
      <c r="B271" s="250" t="s">
        <v>179</v>
      </c>
      <c r="C271" s="250" t="s">
        <v>136</v>
      </c>
      <c r="D271" s="251" t="s">
        <v>1616</v>
      </c>
      <c r="E271" s="250"/>
      <c r="F271" s="250"/>
      <c r="G271" s="250"/>
      <c r="H271" s="251"/>
      <c r="I271" s="250" t="s">
        <v>1250</v>
      </c>
      <c r="J271" s="250" t="s">
        <v>1490</v>
      </c>
      <c r="K271" s="250" t="str" cm="1">
        <f t="array" ref="K271">_xlfn.XLOOKUP(1,(รายชื่อเจ้าหน้าที่!$C$4:$C$109=M271)*(รายชื่อเจ้าหน้าที่!$D$4:$D$109=N271),รายชื่อเจ้าหน้าที่!$E$4:$E$109,"")</f>
        <v>สารสนเทศ</v>
      </c>
      <c r="L271" s="250" t="s">
        <v>1281</v>
      </c>
      <c r="M271" s="250" t="s">
        <v>1613</v>
      </c>
      <c r="N271" s="250" t="s">
        <v>1614</v>
      </c>
      <c r="O271" s="252"/>
    </row>
    <row r="272" spans="1:15" ht="21">
      <c r="A272" s="250">
        <v>229</v>
      </c>
      <c r="B272" s="250" t="s">
        <v>179</v>
      </c>
      <c r="C272" s="250" t="s">
        <v>136</v>
      </c>
      <c r="D272" s="251" t="s">
        <v>1617</v>
      </c>
      <c r="E272" s="250"/>
      <c r="F272" s="250"/>
      <c r="G272" s="250"/>
      <c r="H272" s="251"/>
      <c r="I272" s="250" t="s">
        <v>1268</v>
      </c>
      <c r="J272" s="250" t="s">
        <v>1269</v>
      </c>
      <c r="K272" s="250" t="str" cm="1">
        <f t="array" ref="K272">_xlfn.XLOOKUP(1,(รายชื่อเจ้าหน้าที่!$C$4:$C$109=M272)*(รายชื่อเจ้าหน้าที่!$D$4:$D$109=N272),รายชื่อเจ้าหน้าที่!$E$4:$E$109,"")</f>
        <v>สารสนเทศ</v>
      </c>
      <c r="L272" s="250" t="s">
        <v>1281</v>
      </c>
      <c r="M272" s="250" t="s">
        <v>1618</v>
      </c>
      <c r="N272" s="250" t="s">
        <v>1619</v>
      </c>
      <c r="O272" s="252"/>
    </row>
    <row r="273" spans="1:15" ht="21">
      <c r="A273" s="250">
        <v>384</v>
      </c>
      <c r="B273" s="250" t="s">
        <v>532</v>
      </c>
      <c r="C273" s="250" t="s">
        <v>13</v>
      </c>
      <c r="D273" s="251" t="s">
        <v>1394</v>
      </c>
      <c r="E273" s="250"/>
      <c r="F273" s="250"/>
      <c r="G273" s="250"/>
      <c r="H273" s="251"/>
      <c r="I273" s="250" t="s">
        <v>1265</v>
      </c>
      <c r="J273" s="250" t="s">
        <v>1409</v>
      </c>
      <c r="K273" s="250" t="str" cm="1">
        <f t="array" ref="K273">_xlfn.XLOOKUP(1,(รายชื่อเจ้าหน้าที่!$C$4:$C$109=M273)*(รายชื่อเจ้าหน้าที่!$D$4:$D$109=N273),รายชื่อเจ้าหน้าที่!$E$4:$E$109,"")</f>
        <v>สารสนเทศ</v>
      </c>
      <c r="L273" s="250" t="s">
        <v>1281</v>
      </c>
      <c r="M273" s="250" t="s">
        <v>1618</v>
      </c>
      <c r="N273" s="250" t="s">
        <v>1619</v>
      </c>
      <c r="O273" s="252"/>
    </row>
    <row r="274" spans="1:15" ht="21">
      <c r="A274" s="250">
        <v>436</v>
      </c>
      <c r="B274" s="250" t="s">
        <v>532</v>
      </c>
      <c r="C274" s="250" t="s">
        <v>136</v>
      </c>
      <c r="D274" s="251" t="s">
        <v>1620</v>
      </c>
      <c r="E274" s="250"/>
      <c r="F274" s="250"/>
      <c r="G274" s="250"/>
      <c r="H274" s="251"/>
      <c r="I274" s="250" t="s">
        <v>1268</v>
      </c>
      <c r="J274" s="250" t="s">
        <v>1354</v>
      </c>
      <c r="K274" s="250" t="str" cm="1">
        <f t="array" ref="K274">_xlfn.XLOOKUP(1,(รายชื่อเจ้าหน้าที่!$C$4:$C$109=M274)*(รายชื่อเจ้าหน้าที่!$D$4:$D$109=N274),รายชื่อเจ้าหน้าที่!$E$4:$E$109,"")</f>
        <v>สารสนเทศ</v>
      </c>
      <c r="L274" s="250" t="s">
        <v>1252</v>
      </c>
      <c r="M274" s="250" t="s">
        <v>1615</v>
      </c>
      <c r="N274" s="250" t="s">
        <v>1614</v>
      </c>
      <c r="O274" s="252"/>
    </row>
    <row r="275" spans="1:15" ht="21">
      <c r="A275" s="250">
        <v>470</v>
      </c>
      <c r="B275" s="250" t="s">
        <v>532</v>
      </c>
      <c r="C275" s="250" t="s">
        <v>136</v>
      </c>
      <c r="D275" s="251" t="s">
        <v>1621</v>
      </c>
      <c r="E275" s="250"/>
      <c r="F275" s="250"/>
      <c r="G275" s="250"/>
      <c r="H275" s="251"/>
      <c r="I275" s="250" t="s">
        <v>1265</v>
      </c>
      <c r="J275" s="250" t="s">
        <v>1409</v>
      </c>
      <c r="K275" s="250" t="str" cm="1">
        <f t="array" ref="K275">_xlfn.XLOOKUP(1,(รายชื่อเจ้าหน้าที่!$C$4:$C$109=M275)*(รายชื่อเจ้าหน้าที่!$D$4:$D$109=N275),รายชื่อเจ้าหน้าที่!$E$4:$E$109,"")</f>
        <v>สารสนเทศ</v>
      </c>
      <c r="L275" s="250" t="s">
        <v>1281</v>
      </c>
      <c r="M275" s="250" t="s">
        <v>1618</v>
      </c>
      <c r="N275" s="250" t="s">
        <v>1619</v>
      </c>
      <c r="O275" s="252"/>
    </row>
    <row r="276" spans="1:15" ht="21">
      <c r="A276" s="250">
        <v>513</v>
      </c>
      <c r="B276" s="250" t="s">
        <v>729</v>
      </c>
      <c r="C276" s="250" t="s">
        <v>13</v>
      </c>
      <c r="D276" s="251" t="s">
        <v>1275</v>
      </c>
      <c r="E276" s="250">
        <v>5</v>
      </c>
      <c r="F276" s="250">
        <v>1</v>
      </c>
      <c r="G276" s="250">
        <v>127</v>
      </c>
      <c r="H276" s="251" t="s">
        <v>755</v>
      </c>
      <c r="I276" s="250" t="s">
        <v>1250</v>
      </c>
      <c r="J276" s="250" t="s">
        <v>1405</v>
      </c>
      <c r="K276" s="250" t="str" cm="1">
        <f t="array" ref="K276">_xlfn.XLOOKUP(1,(รายชื่อเจ้าหน้าที่!$C$4:$C$109=M276)*(รายชื่อเจ้าหน้าที่!$D$4:$D$109=N276),รายชื่อเจ้าหน้าที่!$E$4:$E$109,"")</f>
        <v>สารสนเทศ</v>
      </c>
      <c r="L276" s="250" t="s">
        <v>1252</v>
      </c>
      <c r="M276" s="250" t="s">
        <v>1615</v>
      </c>
      <c r="N276" s="250" t="s">
        <v>1614</v>
      </c>
      <c r="O276" s="252"/>
    </row>
    <row r="277" spans="1:15" ht="21">
      <c r="A277" s="250">
        <v>540</v>
      </c>
      <c r="B277" s="250" t="s">
        <v>729</v>
      </c>
      <c r="C277" s="250" t="s">
        <v>13</v>
      </c>
      <c r="D277" s="251" t="s">
        <v>1275</v>
      </c>
      <c r="E277" s="250">
        <v>6</v>
      </c>
      <c r="F277" s="250">
        <v>1</v>
      </c>
      <c r="G277" s="250">
        <v>110</v>
      </c>
      <c r="H277" s="251" t="s">
        <v>790</v>
      </c>
      <c r="I277" s="250" t="s">
        <v>1265</v>
      </c>
      <c r="J277" s="250" t="s">
        <v>1339</v>
      </c>
      <c r="K277" s="250" t="str" cm="1">
        <f t="array" ref="K277">_xlfn.XLOOKUP(1,(รายชื่อเจ้าหน้าที่!$C$4:$C$109=M277)*(รายชื่อเจ้าหน้าที่!$D$4:$D$109=N277),รายชื่อเจ้าหน้าที่!$E$4:$E$109,"")</f>
        <v>สารสนเทศ</v>
      </c>
      <c r="L277" s="250" t="s">
        <v>1281</v>
      </c>
      <c r="M277" s="250" t="s">
        <v>1622</v>
      </c>
      <c r="N277" s="250" t="s">
        <v>1623</v>
      </c>
      <c r="O277" s="252"/>
    </row>
    <row r="278" spans="1:15" ht="21">
      <c r="A278" s="250">
        <v>643</v>
      </c>
      <c r="B278" s="250" t="s">
        <v>729</v>
      </c>
      <c r="C278" s="250" t="s">
        <v>136</v>
      </c>
      <c r="D278" s="251" t="s">
        <v>1624</v>
      </c>
      <c r="E278" s="250"/>
      <c r="F278" s="250"/>
      <c r="G278" s="250"/>
      <c r="H278" s="251"/>
      <c r="I278" s="250" t="s">
        <v>1265</v>
      </c>
      <c r="J278" s="250" t="s">
        <v>1342</v>
      </c>
      <c r="K278" s="250" t="str" cm="1">
        <f t="array" ref="K278">_xlfn.XLOOKUP(1,(รายชื่อเจ้าหน้าที่!$C$4:$C$109=M278)*(รายชื่อเจ้าหน้าที่!$D$4:$D$109=N278),รายชื่อเจ้าหน้าที่!$E$4:$E$109,"")</f>
        <v>สารสนเทศ</v>
      </c>
      <c r="L278" s="250" t="s">
        <v>1281</v>
      </c>
      <c r="M278" s="250" t="s">
        <v>1622</v>
      </c>
      <c r="N278" s="250" t="s">
        <v>1623</v>
      </c>
      <c r="O278" s="252"/>
    </row>
    <row r="279" spans="1:15" ht="21">
      <c r="A279" s="250">
        <v>42</v>
      </c>
      <c r="B279" s="250" t="s">
        <v>23</v>
      </c>
      <c r="C279" s="250" t="s">
        <v>13</v>
      </c>
      <c r="D279" s="251" t="s">
        <v>1260</v>
      </c>
      <c r="E279" s="250"/>
      <c r="F279" s="250"/>
      <c r="G279" s="250"/>
      <c r="H279" s="251"/>
      <c r="I279" s="250" t="s">
        <v>1265</v>
      </c>
      <c r="J279" s="250" t="s">
        <v>1378</v>
      </c>
      <c r="K279" s="250" t="str" cm="1">
        <f t="array" ref="K279">_xlfn.XLOOKUP(1,(รายชื่อเจ้าหน้าที่!$C$4:$C$109=M279)*(รายชื่อเจ้าหน้าที่!$D$4:$D$109=N279),รายชื่อเจ้าหน้าที่!$E$4:$E$109,"")</f>
        <v>อาคาร</v>
      </c>
      <c r="L279" s="250" t="s">
        <v>1281</v>
      </c>
      <c r="M279" s="250" t="s">
        <v>1625</v>
      </c>
      <c r="N279" s="250" t="s">
        <v>1626</v>
      </c>
      <c r="O279" s="252"/>
    </row>
    <row r="280" spans="1:15" ht="21">
      <c r="A280" s="250">
        <v>1091</v>
      </c>
      <c r="B280" s="250" t="s">
        <v>179</v>
      </c>
      <c r="C280" s="250" t="s">
        <v>136</v>
      </c>
      <c r="D280" s="251" t="s">
        <v>1627</v>
      </c>
      <c r="E280" s="250"/>
      <c r="F280" s="250"/>
      <c r="G280" s="250"/>
      <c r="H280" s="251"/>
      <c r="I280" s="250" t="s">
        <v>1268</v>
      </c>
      <c r="J280" s="250" t="s">
        <v>1330</v>
      </c>
      <c r="K280" s="250" t="str" cm="1">
        <f t="array" ref="K280">_xlfn.XLOOKUP(1,(รายชื่อเจ้าหน้าที่!$C$4:$C$109=M280)*(รายชื่อเจ้าหน้าที่!$D$4:$D$109=N280),รายชื่อเจ้าหน้าที่!$E$4:$E$109,"")</f>
        <v>อาคาร</v>
      </c>
      <c r="L280" s="250" t="s">
        <v>1281</v>
      </c>
      <c r="M280" s="250" t="s">
        <v>1625</v>
      </c>
      <c r="N280" s="250" t="s">
        <v>1626</v>
      </c>
      <c r="O280" s="252"/>
    </row>
    <row r="281" spans="1:15" ht="21">
      <c r="A281" s="250">
        <v>515</v>
      </c>
      <c r="B281" s="250" t="s">
        <v>729</v>
      </c>
      <c r="C281" s="250" t="s">
        <v>13</v>
      </c>
      <c r="D281" s="251" t="s">
        <v>1275</v>
      </c>
      <c r="E281" s="250">
        <v>5</v>
      </c>
      <c r="F281" s="250">
        <v>1</v>
      </c>
      <c r="G281" s="250">
        <v>127</v>
      </c>
      <c r="H281" s="251" t="s">
        <v>755</v>
      </c>
      <c r="I281" s="250" t="s">
        <v>1250</v>
      </c>
      <c r="J281" s="250" t="s">
        <v>1477</v>
      </c>
      <c r="K281" s="250" t="str" cm="1">
        <f t="array" ref="K281">_xlfn.XLOOKUP(1,(รายชื่อเจ้าหน้าที่!$C$4:$C$109=M281)*(รายชื่อเจ้าหน้าที่!$D$4:$D$109=N281),รายชื่อเจ้าหน้าที่!$E$4:$E$109,"")</f>
        <v>อาคาร</v>
      </c>
      <c r="L281" s="250" t="s">
        <v>1281</v>
      </c>
      <c r="M281" s="250" t="s">
        <v>1312</v>
      </c>
      <c r="N281" s="250" t="s">
        <v>1628</v>
      </c>
      <c r="O281" s="252"/>
    </row>
    <row r="282" spans="1:15" ht="21">
      <c r="A282" s="250">
        <v>517</v>
      </c>
      <c r="B282" s="250" t="s">
        <v>729</v>
      </c>
      <c r="C282" s="250" t="s">
        <v>13</v>
      </c>
      <c r="D282" s="251" t="s">
        <v>1275</v>
      </c>
      <c r="E282" s="250">
        <v>5</v>
      </c>
      <c r="F282" s="250">
        <v>1</v>
      </c>
      <c r="G282" s="250">
        <v>127</v>
      </c>
      <c r="H282" s="251" t="s">
        <v>755</v>
      </c>
      <c r="I282" s="250" t="s">
        <v>1250</v>
      </c>
      <c r="J282" s="250" t="s">
        <v>1528</v>
      </c>
      <c r="K282" s="250" t="str" cm="1">
        <f t="array" ref="K282">_xlfn.XLOOKUP(1,(รายชื่อเจ้าหน้าที่!$C$4:$C$109=M282)*(รายชื่อเจ้าหน้าที่!$D$4:$D$109=N282),รายชื่อเจ้าหน้าที่!$E$4:$E$109,"")</f>
        <v>อาคาร</v>
      </c>
      <c r="L282" s="250" t="s">
        <v>1281</v>
      </c>
      <c r="M282" s="250" t="s">
        <v>1629</v>
      </c>
      <c r="N282" s="250" t="s">
        <v>1630</v>
      </c>
      <c r="O282" s="252"/>
    </row>
    <row r="283" spans="1:15" ht="21">
      <c r="A283" s="250">
        <v>519</v>
      </c>
      <c r="B283" s="250" t="s">
        <v>729</v>
      </c>
      <c r="C283" s="250" t="s">
        <v>13</v>
      </c>
      <c r="D283" s="251" t="s">
        <v>1275</v>
      </c>
      <c r="E283" s="250">
        <v>5</v>
      </c>
      <c r="F283" s="250">
        <v>1</v>
      </c>
      <c r="G283" s="250">
        <v>127</v>
      </c>
      <c r="H283" s="251" t="s">
        <v>755</v>
      </c>
      <c r="I283" s="250" t="s">
        <v>1250</v>
      </c>
      <c r="J283" s="250" t="s">
        <v>1542</v>
      </c>
      <c r="K283" s="250" t="str" cm="1">
        <f t="array" ref="K283">_xlfn.XLOOKUP(1,(รายชื่อเจ้าหน้าที่!$C$4:$C$109=M283)*(รายชื่อเจ้าหน้าที่!$D$4:$D$109=N283),รายชื่อเจ้าหน้าที่!$E$4:$E$109,"")</f>
        <v>อาคาร</v>
      </c>
      <c r="L283" s="250" t="s">
        <v>1281</v>
      </c>
      <c r="M283" s="250" t="s">
        <v>1631</v>
      </c>
      <c r="N283" s="250" t="s">
        <v>1632</v>
      </c>
      <c r="O283" s="252"/>
    </row>
    <row r="284" spans="1:15" ht="21">
      <c r="A284" s="250">
        <v>521</v>
      </c>
      <c r="B284" s="250" t="s">
        <v>729</v>
      </c>
      <c r="C284" s="250" t="s">
        <v>13</v>
      </c>
      <c r="D284" s="251" t="s">
        <v>1275</v>
      </c>
      <c r="E284" s="250">
        <v>5</v>
      </c>
      <c r="F284" s="250">
        <v>1</v>
      </c>
      <c r="G284" s="250">
        <v>127</v>
      </c>
      <c r="H284" s="251" t="s">
        <v>755</v>
      </c>
      <c r="I284" s="250" t="s">
        <v>1250</v>
      </c>
      <c r="J284" s="250" t="s">
        <v>1561</v>
      </c>
      <c r="K284" s="250" t="str" cm="1">
        <f t="array" ref="K284">_xlfn.XLOOKUP(1,(รายชื่อเจ้าหน้าที่!$C$4:$C$109=M284)*(รายชื่อเจ้าหน้าที่!$D$4:$D$109=N284),รายชื่อเจ้าหน้าที่!$E$4:$E$109,"")</f>
        <v>อาคาร</v>
      </c>
      <c r="L284" s="250" t="s">
        <v>1252</v>
      </c>
      <c r="M284" s="250" t="s">
        <v>1633</v>
      </c>
      <c r="N284" s="250" t="s">
        <v>1634</v>
      </c>
      <c r="O284" s="252"/>
    </row>
    <row r="285" spans="1:15" ht="21">
      <c r="A285" s="250">
        <v>522</v>
      </c>
      <c r="B285" s="250" t="s">
        <v>729</v>
      </c>
      <c r="C285" s="250" t="s">
        <v>13</v>
      </c>
      <c r="D285" s="251" t="s">
        <v>1275</v>
      </c>
      <c r="E285" s="250"/>
      <c r="F285" s="250"/>
      <c r="G285" s="250"/>
      <c r="H285" s="251"/>
      <c r="I285" s="250" t="s">
        <v>1250</v>
      </c>
      <c r="J285" s="250" t="s">
        <v>1561</v>
      </c>
      <c r="K285" s="250" t="str" cm="1">
        <f t="array" ref="K285">_xlfn.XLOOKUP(1,(รายชื่อเจ้าหน้าที่!$C$4:$C$109=M285)*(รายชื่อเจ้าหน้าที่!$D$4:$D$109=N285),รายชื่อเจ้าหน้าที่!$E$4:$E$109,"")</f>
        <v>อาคาร</v>
      </c>
      <c r="L285" s="250" t="s">
        <v>1281</v>
      </c>
      <c r="M285" s="250" t="s">
        <v>1635</v>
      </c>
      <c r="N285" s="250" t="s">
        <v>1636</v>
      </c>
      <c r="O285" s="252"/>
    </row>
    <row r="286" spans="1:15" ht="21">
      <c r="A286" s="250">
        <v>1108</v>
      </c>
      <c r="B286" s="250" t="s">
        <v>729</v>
      </c>
      <c r="C286" s="250" t="s">
        <v>136</v>
      </c>
      <c r="D286" s="251" t="s">
        <v>1324</v>
      </c>
      <c r="E286" s="250"/>
      <c r="F286" s="250"/>
      <c r="G286" s="250"/>
      <c r="H286" s="251"/>
      <c r="I286" s="250" t="s">
        <v>1268</v>
      </c>
      <c r="J286" s="250" t="s">
        <v>1315</v>
      </c>
      <c r="K286" s="250" t="str" cm="1">
        <f t="array" ref="K286">_xlfn.XLOOKUP(1,(รายชื่อเจ้าหน้าที่!$C$4:$C$109=M286)*(รายชื่อเจ้าหน้าที่!$D$4:$D$109=N286),รายชื่อเจ้าหน้าที่!$E$4:$E$109,"")</f>
        <v>อาคาร</v>
      </c>
      <c r="L286" s="250" t="s">
        <v>1281</v>
      </c>
      <c r="M286" s="250" t="s">
        <v>1637</v>
      </c>
      <c r="N286" s="250" t="s">
        <v>1638</v>
      </c>
      <c r="O286" s="252"/>
    </row>
    <row r="287" spans="1:15" ht="21">
      <c r="A287" s="250">
        <v>646</v>
      </c>
      <c r="B287" s="250" t="s">
        <v>729</v>
      </c>
      <c r="C287" s="250" t="s">
        <v>136</v>
      </c>
      <c r="D287" s="251" t="s">
        <v>1624</v>
      </c>
      <c r="E287" s="250"/>
      <c r="F287" s="250"/>
      <c r="G287" s="250"/>
      <c r="H287" s="251"/>
      <c r="I287" s="250" t="s">
        <v>1265</v>
      </c>
      <c r="J287" s="250" t="s">
        <v>1385</v>
      </c>
      <c r="K287" s="250" t="str" cm="1">
        <f t="array" ref="K287">_xlfn.XLOOKUP(1,(รายชื่อเจ้าหน้าที่!$C$4:$C$109=M287)*(รายชื่อเจ้าหน้าที่!$D$4:$D$109=N287),รายชื่อเจ้าหน้าที่!$E$4:$E$109,"")</f>
        <v>อาคาร</v>
      </c>
      <c r="L287" s="250" t="s">
        <v>1281</v>
      </c>
      <c r="M287" s="250" t="s">
        <v>1312</v>
      </c>
      <c r="N287" s="250" t="s">
        <v>1628</v>
      </c>
      <c r="O287" s="252"/>
    </row>
    <row r="288" spans="1:15" ht="21">
      <c r="A288" s="250">
        <v>650</v>
      </c>
      <c r="B288" s="250" t="s">
        <v>729</v>
      </c>
      <c r="C288" s="250" t="s">
        <v>136</v>
      </c>
      <c r="D288" s="251" t="s">
        <v>1639</v>
      </c>
      <c r="E288" s="250"/>
      <c r="F288" s="250"/>
      <c r="G288" s="250"/>
      <c r="H288" s="251"/>
      <c r="I288" s="250" t="s">
        <v>1265</v>
      </c>
      <c r="J288" s="250" t="s">
        <v>1266</v>
      </c>
      <c r="K288" s="250" t="str" cm="1">
        <f t="array" ref="K288">_xlfn.XLOOKUP(1,(รายชื่อเจ้าหน้าที่!$C$4:$C$109=M288)*(รายชื่อเจ้าหน้าที่!$D$4:$D$109=N288),รายชื่อเจ้าหน้าที่!$E$4:$E$109,"")</f>
        <v>อาคาร</v>
      </c>
      <c r="L288" s="250" t="s">
        <v>1281</v>
      </c>
      <c r="M288" s="250" t="s">
        <v>1629</v>
      </c>
      <c r="N288" s="250" t="s">
        <v>1630</v>
      </c>
      <c r="O288" s="252"/>
    </row>
    <row r="289" spans="1:15" ht="21">
      <c r="A289" s="250">
        <v>653</v>
      </c>
      <c r="B289" s="250" t="s">
        <v>729</v>
      </c>
      <c r="C289" s="250" t="s">
        <v>136</v>
      </c>
      <c r="D289" s="251" t="s">
        <v>1640</v>
      </c>
      <c r="E289" s="250"/>
      <c r="F289" s="250"/>
      <c r="G289" s="250"/>
      <c r="H289" s="251"/>
      <c r="I289" s="250" t="s">
        <v>1265</v>
      </c>
      <c r="J289" s="250" t="s">
        <v>1369</v>
      </c>
      <c r="K289" s="250" t="str" cm="1">
        <f t="array" ref="K289">_xlfn.XLOOKUP(1,(รายชื่อเจ้าหน้าที่!$C$4:$C$109=M289)*(รายชื่อเจ้าหน้าที่!$D$4:$D$109=N289),รายชื่อเจ้าหน้าที่!$E$4:$E$109,"")</f>
        <v>อาคาร</v>
      </c>
      <c r="L289" s="250" t="s">
        <v>1281</v>
      </c>
      <c r="M289" s="250" t="s">
        <v>1631</v>
      </c>
      <c r="N289" s="250" t="s">
        <v>1632</v>
      </c>
      <c r="O289" s="252"/>
    </row>
    <row r="290" spans="1:15" ht="21">
      <c r="A290" s="250">
        <v>659</v>
      </c>
      <c r="B290" s="250" t="s">
        <v>729</v>
      </c>
      <c r="C290" s="250" t="s">
        <v>136</v>
      </c>
      <c r="D290" s="251" t="s">
        <v>1641</v>
      </c>
      <c r="E290" s="250"/>
      <c r="F290" s="250"/>
      <c r="G290" s="250"/>
      <c r="H290" s="251"/>
      <c r="I290" s="250" t="s">
        <v>1265</v>
      </c>
      <c r="J290" s="250" t="s">
        <v>1409</v>
      </c>
      <c r="K290" s="250" t="str" cm="1">
        <f t="array" ref="K290">_xlfn.XLOOKUP(1,(รายชื่อเจ้าหน้าที่!$C$4:$C$109=M290)*(รายชื่อเจ้าหน้าที่!$D$4:$D$109=N290),รายชื่อเจ้าหน้าที่!$E$4:$E$109,"")</f>
        <v>อาคาร</v>
      </c>
      <c r="L290" s="250" t="s">
        <v>1281</v>
      </c>
      <c r="M290" s="250" t="s">
        <v>1635</v>
      </c>
      <c r="N290" s="250" t="s">
        <v>1636</v>
      </c>
      <c r="O290" s="252"/>
    </row>
    <row r="291" spans="1:15" ht="21">
      <c r="A291" s="250">
        <v>756</v>
      </c>
      <c r="B291" s="250" t="s">
        <v>878</v>
      </c>
      <c r="C291" s="250" t="s">
        <v>136</v>
      </c>
      <c r="D291" s="251" t="s">
        <v>1401</v>
      </c>
      <c r="E291" s="250">
        <v>26</v>
      </c>
      <c r="F291" s="250">
        <v>3</v>
      </c>
      <c r="G291" s="250">
        <v>34</v>
      </c>
      <c r="H291" s="251" t="s">
        <v>982</v>
      </c>
      <c r="I291" s="250" t="s">
        <v>1250</v>
      </c>
      <c r="J291" s="250" t="s">
        <v>1350</v>
      </c>
      <c r="K291" s="250" t="str" cm="1">
        <f t="array" ref="K291">_xlfn.XLOOKUP(1,(รายชื่อเจ้าหน้าที่!$C$4:$C$109=M291)*(รายชื่อเจ้าหน้าที่!$D$4:$D$109=N291),รายชื่อเจ้าหน้าที่!$E$4:$E$109,"")</f>
        <v>อาคาร</v>
      </c>
      <c r="L291" s="250" t="s">
        <v>1281</v>
      </c>
      <c r="M291" s="250" t="s">
        <v>1312</v>
      </c>
      <c r="N291" s="250" t="s">
        <v>1628</v>
      </c>
      <c r="O291" s="252"/>
    </row>
    <row r="292" spans="1:15" ht="21">
      <c r="A292" s="250">
        <v>1079</v>
      </c>
      <c r="B292" s="250" t="s">
        <v>878</v>
      </c>
      <c r="C292" s="250" t="s">
        <v>136</v>
      </c>
      <c r="D292" s="251" t="s">
        <v>1401</v>
      </c>
      <c r="E292" s="250"/>
      <c r="F292" s="250"/>
      <c r="G292" s="250"/>
      <c r="H292" s="251"/>
      <c r="I292" s="250" t="s">
        <v>1250</v>
      </c>
      <c r="J292" s="250"/>
      <c r="K292" s="250" t="str" cm="1">
        <f t="array" ref="K292">_xlfn.XLOOKUP(1,(รายชื่อเจ้าหน้าที่!$C$4:$C$109=M292)*(รายชื่อเจ้าหน้าที่!$D$4:$D$109=N292),รายชื่อเจ้าหน้าที่!$E$4:$E$109,"")</f>
        <v>อาคาร</v>
      </c>
      <c r="L292" s="250" t="s">
        <v>1281</v>
      </c>
      <c r="M292" s="250" t="s">
        <v>1629</v>
      </c>
      <c r="N292" s="250" t="s">
        <v>1630</v>
      </c>
      <c r="O292" s="252"/>
    </row>
    <row r="293" spans="1:15" ht="21">
      <c r="A293" s="250">
        <v>759</v>
      </c>
      <c r="B293" s="250" t="s">
        <v>878</v>
      </c>
      <c r="C293" s="250" t="s">
        <v>136</v>
      </c>
      <c r="D293" s="251" t="s">
        <v>1401</v>
      </c>
      <c r="E293" s="250">
        <v>27</v>
      </c>
      <c r="F293" s="250">
        <v>3</v>
      </c>
      <c r="G293" s="250">
        <v>36</v>
      </c>
      <c r="H293" s="251" t="s">
        <v>982</v>
      </c>
      <c r="I293" s="250" t="s">
        <v>1250</v>
      </c>
      <c r="J293" s="250" t="s">
        <v>1490</v>
      </c>
      <c r="K293" s="250" t="str" cm="1">
        <f t="array" ref="K293">_xlfn.XLOOKUP(1,(รายชื่อเจ้าหน้าที่!$C$4:$C$109=M293)*(รายชื่อเจ้าหน้าที่!$D$4:$D$109=N293),รายชื่อเจ้าหน้าที่!$E$4:$E$109,"")</f>
        <v>อาคาร</v>
      </c>
      <c r="L293" s="250" t="s">
        <v>1281</v>
      </c>
      <c r="M293" s="250" t="s">
        <v>1631</v>
      </c>
      <c r="N293" s="250" t="s">
        <v>1632</v>
      </c>
      <c r="O293" s="252"/>
    </row>
    <row r="294" spans="1:15" ht="21">
      <c r="A294" s="250">
        <v>760</v>
      </c>
      <c r="B294" s="250" t="s">
        <v>878</v>
      </c>
      <c r="C294" s="250" t="s">
        <v>136</v>
      </c>
      <c r="D294" s="251" t="s">
        <v>1401</v>
      </c>
      <c r="E294" s="250"/>
      <c r="F294" s="250"/>
      <c r="G294" s="250"/>
      <c r="H294" s="251"/>
      <c r="I294" s="250" t="s">
        <v>1250</v>
      </c>
      <c r="J294" s="250" t="s">
        <v>1490</v>
      </c>
      <c r="K294" s="250" t="str" cm="1">
        <f t="array" ref="K294">_xlfn.XLOOKUP(1,(รายชื่อเจ้าหน้าที่!$C$4:$C$109=M294)*(รายชื่อเจ้าหน้าที่!$D$4:$D$109=N294),รายชื่อเจ้าหน้าที่!$E$4:$E$109,"")</f>
        <v>อาคาร</v>
      </c>
      <c r="L294" s="250" t="s">
        <v>1281</v>
      </c>
      <c r="M294" s="250" t="s">
        <v>1637</v>
      </c>
      <c r="N294" s="250" t="s">
        <v>1638</v>
      </c>
      <c r="O294" s="252"/>
    </row>
    <row r="295" spans="1:15" ht="21">
      <c r="A295" s="250">
        <v>761</v>
      </c>
      <c r="B295" s="250" t="s">
        <v>878</v>
      </c>
      <c r="C295" s="250" t="s">
        <v>136</v>
      </c>
      <c r="D295" s="251" t="s">
        <v>1401</v>
      </c>
      <c r="E295" s="250">
        <v>27</v>
      </c>
      <c r="F295" s="250">
        <v>3</v>
      </c>
      <c r="G295" s="250">
        <v>36</v>
      </c>
      <c r="H295" s="251" t="s">
        <v>982</v>
      </c>
      <c r="I295" s="250" t="s">
        <v>1250</v>
      </c>
      <c r="J295" s="250" t="s">
        <v>1466</v>
      </c>
      <c r="K295" s="250" t="str" cm="1">
        <f t="array" ref="K295">_xlfn.XLOOKUP(1,(รายชื่อเจ้าหน้าที่!$C$4:$C$109=M295)*(รายชื่อเจ้าหน้าที่!$D$4:$D$109=N295),รายชื่อเจ้าหน้าที่!$E$4:$E$109,"")</f>
        <v>อาคาร</v>
      </c>
      <c r="L295" s="250" t="s">
        <v>1281</v>
      </c>
      <c r="M295" s="250" t="s">
        <v>1635</v>
      </c>
      <c r="N295" s="250" t="s">
        <v>1636</v>
      </c>
      <c r="O295" s="252"/>
    </row>
    <row r="296" spans="1:15" ht="21">
      <c r="A296" s="250">
        <v>899</v>
      </c>
      <c r="B296" s="250" t="s">
        <v>1024</v>
      </c>
      <c r="C296" s="250" t="s">
        <v>13</v>
      </c>
      <c r="D296" s="251" t="s">
        <v>1334</v>
      </c>
      <c r="E296" s="250">
        <v>904</v>
      </c>
      <c r="F296" s="250">
        <v>1</v>
      </c>
      <c r="G296" s="250">
        <v>29</v>
      </c>
      <c r="H296" s="251" t="s">
        <v>1067</v>
      </c>
      <c r="I296" s="250" t="s">
        <v>1268</v>
      </c>
      <c r="J296" s="250" t="s">
        <v>1533</v>
      </c>
      <c r="K296" s="250" t="str" cm="1">
        <f t="array" ref="K296">_xlfn.XLOOKUP(1,(รายชื่อเจ้าหน้าที่!$C$4:$C$109=M296)*(รายชื่อเจ้าหน้าที่!$D$4:$D$109=N296),รายชื่อเจ้าหน้าที่!$E$4:$E$109,"")</f>
        <v>อาคาร</v>
      </c>
      <c r="L296" s="250" t="s">
        <v>1281</v>
      </c>
      <c r="M296" s="250" t="s">
        <v>1625</v>
      </c>
      <c r="N296" s="250" t="s">
        <v>1626</v>
      </c>
      <c r="O296" s="252"/>
    </row>
    <row r="297" spans="1:15" ht="21">
      <c r="A297" s="250">
        <v>1019</v>
      </c>
      <c r="B297" s="250" t="s">
        <v>1143</v>
      </c>
      <c r="C297" s="250" t="s">
        <v>13</v>
      </c>
      <c r="D297" s="251" t="s">
        <v>1386</v>
      </c>
      <c r="E297" s="250"/>
      <c r="F297" s="250"/>
      <c r="G297" s="250"/>
      <c r="H297" s="251"/>
      <c r="I297" s="250" t="s">
        <v>1265</v>
      </c>
      <c r="J297" s="250" t="s">
        <v>1266</v>
      </c>
      <c r="K297" s="250" t="str" cm="1">
        <f t="array" ref="K297">_xlfn.XLOOKUP(1,(รายชื่อเจ้าหน้าที่!$C$4:$C$109=M297)*(รายชื่อเจ้าหน้าที่!$D$4:$D$109=N297),รายชื่อเจ้าหน้าที่!$E$4:$E$109,"")</f>
        <v>อาคาร</v>
      </c>
      <c r="L297" s="250" t="s">
        <v>1252</v>
      </c>
      <c r="M297" s="250" t="s">
        <v>1633</v>
      </c>
      <c r="N297" s="250" t="s">
        <v>1634</v>
      </c>
      <c r="O297" s="252"/>
    </row>
    <row r="298" spans="1:15" ht="21">
      <c r="A298" s="250">
        <v>1049</v>
      </c>
      <c r="B298" s="250" t="s">
        <v>1143</v>
      </c>
      <c r="C298" s="250" t="s">
        <v>136</v>
      </c>
      <c r="D298" s="251" t="s">
        <v>1642</v>
      </c>
      <c r="E298" s="250"/>
      <c r="F298" s="250"/>
      <c r="G298" s="250"/>
      <c r="H298" s="251"/>
      <c r="I298" s="250" t="s">
        <v>1268</v>
      </c>
      <c r="J298" s="250" t="s">
        <v>1354</v>
      </c>
      <c r="K298" s="250" t="str" cm="1">
        <f t="array" ref="K298">_xlfn.XLOOKUP(1,(รายชื่อเจ้าหน้าที่!$C$4:$C$109=M298)*(รายชื่อเจ้าหน้าที่!$D$4:$D$109=N298),รายชื่อเจ้าหน้าที่!$E$4:$E$109,"")</f>
        <v>อาคาร</v>
      </c>
      <c r="L298" s="250" t="s">
        <v>1252</v>
      </c>
      <c r="M298" s="250" t="s">
        <v>1633</v>
      </c>
      <c r="N298" s="250" t="s">
        <v>1634</v>
      </c>
      <c r="O298" s="252"/>
    </row>
    <row r="299" spans="1:15" ht="21">
      <c r="A299" s="250">
        <v>1055</v>
      </c>
      <c r="B299" s="250" t="s">
        <v>1143</v>
      </c>
      <c r="C299" s="250" t="s">
        <v>136</v>
      </c>
      <c r="D299" s="251" t="s">
        <v>1643</v>
      </c>
      <c r="E299" s="250"/>
      <c r="F299" s="250"/>
      <c r="G299" s="250"/>
      <c r="H299" s="251"/>
      <c r="I299" s="250" t="s">
        <v>1268</v>
      </c>
      <c r="J299" s="250" t="s">
        <v>1644</v>
      </c>
      <c r="K299" s="250" t="str" cm="1">
        <f t="array" ref="K299">_xlfn.XLOOKUP(1,(รายชื่อเจ้าหน้าที่!$C$4:$C$109=M299)*(รายชื่อเจ้าหน้าที่!$D$4:$D$109=N299),รายชื่อเจ้าหน้าที่!$E$4:$E$109,"")</f>
        <v>อาคาร</v>
      </c>
      <c r="L299" s="250" t="s">
        <v>1281</v>
      </c>
      <c r="M299" s="250" t="s">
        <v>1637</v>
      </c>
      <c r="N299" s="250" t="s">
        <v>1638</v>
      </c>
      <c r="O299" s="252"/>
    </row>
  </sheetData>
  <autoFilter ref="A1:O299" xr:uid="{A20F3122-44C3-724E-89AF-775965690C25}">
    <sortState xmlns:xlrd2="http://schemas.microsoft.com/office/spreadsheetml/2017/richdata2" ref="A2:O299">
      <sortCondition ref="K1:K29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266E-45DE-4BB5-B05A-E286CF611965}">
  <sheetPr filterMode="1"/>
  <dimension ref="A1:U1127"/>
  <sheetViews>
    <sheetView tabSelected="1" zoomScale="99" zoomScaleNormal="99" workbookViewId="0">
      <selection activeCell="O17" sqref="O17"/>
    </sheetView>
  </sheetViews>
  <sheetFormatPr defaultColWidth="8.75" defaultRowHeight="21"/>
  <cols>
    <col min="1" max="1" width="5.875" style="2" customWidth="1"/>
    <col min="2" max="2" width="11.875" style="13" customWidth="1"/>
    <col min="3" max="3" width="16.125" style="13" bestFit="1" customWidth="1"/>
    <col min="4" max="4" width="5.75" style="27" bestFit="1" customWidth="1"/>
    <col min="5" max="5" width="27.875" style="13" customWidth="1"/>
    <col min="6" max="6" width="5.875" style="27" bestFit="1" customWidth="1"/>
    <col min="7" max="7" width="7" style="27" bestFit="1" customWidth="1"/>
    <col min="8" max="8" width="4.375" style="27" bestFit="1" customWidth="1"/>
    <col min="9" max="9" width="31.125" style="13" customWidth="1"/>
    <col min="10" max="10" width="11.375" style="2" bestFit="1" customWidth="1"/>
    <col min="11" max="11" width="10" style="2" bestFit="1" customWidth="1"/>
    <col min="12" max="12" width="7.25" style="27" customWidth="1"/>
    <col min="13" max="13" width="14.75" style="2" customWidth="1"/>
    <col min="14" max="14" width="12.125" style="2" customWidth="1"/>
    <col min="15" max="15" width="12.75" style="2" customWidth="1"/>
    <col min="16" max="16" width="10.25" style="27" customWidth="1"/>
    <col min="17" max="17" width="14.375" style="13" customWidth="1"/>
    <col min="18" max="18" width="13.375" style="52" customWidth="1"/>
    <col min="19" max="19" width="0" style="72" hidden="1" customWidth="1"/>
    <col min="20" max="16384" width="8.75" style="13"/>
  </cols>
  <sheetData>
    <row r="1" spans="1:21">
      <c r="A1" s="253" t="s">
        <v>1244</v>
      </c>
      <c r="B1" s="253" t="s">
        <v>0</v>
      </c>
      <c r="C1" s="254" t="s">
        <v>1</v>
      </c>
      <c r="D1" s="254" t="s">
        <v>2</v>
      </c>
      <c r="E1" s="254" t="s">
        <v>3</v>
      </c>
      <c r="F1" s="254" t="s">
        <v>4</v>
      </c>
      <c r="G1" s="254" t="s">
        <v>5</v>
      </c>
      <c r="H1" s="254" t="s">
        <v>6</v>
      </c>
      <c r="I1" s="254" t="s">
        <v>7</v>
      </c>
      <c r="J1" s="254" t="s">
        <v>8</v>
      </c>
      <c r="K1" s="254" t="s">
        <v>9</v>
      </c>
      <c r="L1" s="254" t="s">
        <v>1645</v>
      </c>
      <c r="M1" s="255" t="s">
        <v>1646</v>
      </c>
      <c r="N1" s="255" t="s">
        <v>1647</v>
      </c>
      <c r="O1" s="152" t="s">
        <v>1246</v>
      </c>
      <c r="P1" s="253" t="s">
        <v>1247</v>
      </c>
      <c r="Q1" s="253" t="s">
        <v>1248</v>
      </c>
      <c r="R1" s="201" t="s">
        <v>10</v>
      </c>
      <c r="S1" s="73" t="s">
        <v>1648</v>
      </c>
    </row>
    <row r="2" spans="1:21" hidden="1">
      <c r="A2" s="250">
        <v>1</v>
      </c>
      <c r="B2" s="250" t="s">
        <v>23</v>
      </c>
      <c r="C2" s="256" t="s">
        <v>13</v>
      </c>
      <c r="D2" s="257" t="s">
        <v>35</v>
      </c>
      <c r="E2" s="256" t="s">
        <v>36</v>
      </c>
      <c r="F2" s="257" t="s">
        <v>16</v>
      </c>
      <c r="G2" s="257" t="s">
        <v>21</v>
      </c>
      <c r="H2" s="257" t="s">
        <v>37</v>
      </c>
      <c r="I2" s="258" t="s">
        <v>1649</v>
      </c>
      <c r="J2" s="257" t="s">
        <v>38</v>
      </c>
      <c r="K2" s="257" t="s">
        <v>39</v>
      </c>
      <c r="L2" s="257" t="s">
        <v>40</v>
      </c>
      <c r="M2" s="257" t="s">
        <v>41</v>
      </c>
      <c r="N2" s="257" t="str" cm="1">
        <f t="array" ref="N2">_xlfn.XLOOKUP(1,(รายชื่อเจ้าหน้าที่!$C$4:$C$109=P2)*(รายชื่อเจ้าหน้าที่!$D$4:$D$109=Q2),รายชื่อเจ้าหน้าที่!$E$4:$E$109,"")</f>
        <v/>
      </c>
      <c r="O2" s="2" t="str">
        <f>_xlfn.XLOOKUP(ไฟล์หลัก!A2,ภาคส่งกลับ!$A$2:$A$1192,ภาคส่งกลับ!$L$2:$L$1192,"")</f>
        <v>นาย</v>
      </c>
      <c r="P2" s="2" t="str">
        <f>_xlfn.XLOOKUP(ไฟล์หลัก!A2,ภาคส่งกลับ!$A$2:$A$1192,ภาคส่งกลับ!$M$2:$M$1192,"")</f>
        <v>อมตะ</v>
      </c>
      <c r="Q2" s="2" t="str">
        <f>_xlfn.XLOOKUP(ไฟล์หลัก!A2,ภาคส่งกลับ!$A$2:$A$1192,ภาคส่งกลับ!$N$2:$N$1192,"")</f>
        <v>อนันต์พินิวัฒนา</v>
      </c>
      <c r="R2" s="71">
        <f>_xlfn.XLOOKUP(ไฟล์หลัก!A2,ภาคส่งกลับ!$A$2:$A$1192,ภาคส่งกลับ!$O$2:$O$1192,"")</f>
        <v>0</v>
      </c>
      <c r="S2" s="72" t="str">
        <f>IF(AND(ลงเจ้าหน้าที่!O2=ไฟล์หลัก!P2,ลงเจ้าหน้าที่!P2=ไฟล์หลัก!Q2)=TRUE,"Correct","No")</f>
        <v>No</v>
      </c>
      <c r="U2" s="44"/>
    </row>
    <row r="3" spans="1:21" hidden="1">
      <c r="A3" s="250">
        <v>2</v>
      </c>
      <c r="B3" s="250" t="s">
        <v>23</v>
      </c>
      <c r="C3" s="256" t="s">
        <v>13</v>
      </c>
      <c r="D3" s="257"/>
      <c r="E3" s="256" t="s">
        <v>36</v>
      </c>
      <c r="F3" s="257"/>
      <c r="G3" s="257"/>
      <c r="H3" s="257"/>
      <c r="I3" s="256"/>
      <c r="J3" s="257" t="s">
        <v>38</v>
      </c>
      <c r="K3" s="257" t="s">
        <v>39</v>
      </c>
      <c r="L3" s="257"/>
      <c r="M3" s="257" t="s">
        <v>42</v>
      </c>
      <c r="N3" s="257" t="str" cm="1">
        <f t="array" ref="N3">_xlfn.XLOOKUP(1,(รายชื่อเจ้าหน้าที่!$C$4:$C$109=P3)*(รายชื่อเจ้าหน้าที่!$D$4:$D$109=Q3),รายชื่อเจ้าหน้าที่!$E$4:$E$109,"")</f>
        <v>EIDTs</v>
      </c>
      <c r="O3" s="2" t="str">
        <f>_xlfn.XLOOKUP(ไฟล์หลัก!A3,ภาคส่งกลับ!$A$2:$A$1192,ภาคส่งกลับ!$L$2:$L$1192,"")</f>
        <v>นางสาว</v>
      </c>
      <c r="P3" s="2" t="str">
        <f>_xlfn.XLOOKUP(ไฟล์หลัก!A3,ภาคส่งกลับ!$A$2:$A$1192,ภาคส่งกลับ!$M$2:$M$1192,"")</f>
        <v>เบญจรัตน์</v>
      </c>
      <c r="Q3" s="2" t="str">
        <f>_xlfn.XLOOKUP(ไฟล์หลัก!A3,ภาคส่งกลับ!$A$2:$A$1192,ภาคส่งกลับ!$N$2:$N$1192,"")</f>
        <v>นุชนาฏ์</v>
      </c>
      <c r="R3" s="71">
        <f>_xlfn.XLOOKUP(ไฟล์หลัก!A3,ภาคส่งกลับ!$A$2:$A$1192,ภาคส่งกลับ!$O$2:$O$1192,"")</f>
        <v>0</v>
      </c>
      <c r="S3" s="72" t="str">
        <f>IF(AND(ลงเจ้าหน้าที่!O3=ไฟล์หลัก!P3,ลงเจ้าหน้าที่!P3=ไฟล์หลัก!Q3)=TRUE,"Correct","No")</f>
        <v>Correct</v>
      </c>
      <c r="U3" s="44"/>
    </row>
    <row r="4" spans="1:21" hidden="1">
      <c r="A4" s="250">
        <v>3</v>
      </c>
      <c r="B4" s="250" t="s">
        <v>23</v>
      </c>
      <c r="C4" s="256" t="s">
        <v>13</v>
      </c>
      <c r="D4" s="257" t="s">
        <v>28</v>
      </c>
      <c r="E4" s="256" t="s">
        <v>29</v>
      </c>
      <c r="F4" s="257" t="s">
        <v>16</v>
      </c>
      <c r="G4" s="257" t="s">
        <v>21</v>
      </c>
      <c r="H4" s="257" t="s">
        <v>31</v>
      </c>
      <c r="I4" s="256" t="s">
        <v>1649</v>
      </c>
      <c r="J4" s="257" t="s">
        <v>38</v>
      </c>
      <c r="K4" s="257" t="s">
        <v>43</v>
      </c>
      <c r="L4" s="257" t="s">
        <v>44</v>
      </c>
      <c r="M4" s="257" t="s">
        <v>41</v>
      </c>
      <c r="N4" s="257" t="str" cm="1">
        <f t="array" ref="N4">_xlfn.XLOOKUP(1,(รายชื่อเจ้าหน้าที่!$C$4:$C$109=P4)*(รายชื่อเจ้าหน้าที่!$D$4:$D$109=Q4),รายชื่อเจ้าหน้าที่!$E$4:$E$109,"")</f>
        <v/>
      </c>
      <c r="O4" s="2" t="str">
        <f>_xlfn.XLOOKUP(ไฟล์หลัก!A4,ภาคส่งกลับ!$A$2:$A$1192,ภาคส่งกลับ!$L$2:$L$1192,"")</f>
        <v>นาย</v>
      </c>
      <c r="P4" s="2" t="str">
        <f>_xlfn.XLOOKUP(ไฟล์หลัก!A4,ภาคส่งกลับ!$A$2:$A$1192,ภาคส่งกลับ!$M$2:$M$1192,"")</f>
        <v>เอกราช</v>
      </c>
      <c r="Q4" s="2" t="str">
        <f>_xlfn.XLOOKUP(ไฟล์หลัก!A4,ภาคส่งกลับ!$A$2:$A$1192,ภาคส่งกลับ!$N$2:$N$1192,"")</f>
        <v>บำรุงไทยชัยชาญ</v>
      </c>
      <c r="R4" s="71">
        <f>_xlfn.XLOOKUP(ไฟล์หลัก!A4,ภาคส่งกลับ!$A$2:$A$1192,ภาคส่งกลับ!$O$2:$O$1192,"")</f>
        <v>0</v>
      </c>
      <c r="S4" s="72" t="str">
        <f>IF(AND(ลงเจ้าหน้าที่!O4=ไฟล์หลัก!P4,ลงเจ้าหน้าที่!P4=ไฟล์หลัก!Q4)=TRUE,"Correct","No")</f>
        <v>No</v>
      </c>
      <c r="U4" s="44"/>
    </row>
    <row r="5" spans="1:21" hidden="1">
      <c r="A5" s="250">
        <v>4</v>
      </c>
      <c r="B5" s="250" t="s">
        <v>23</v>
      </c>
      <c r="C5" s="256" t="s">
        <v>13</v>
      </c>
      <c r="D5" s="257"/>
      <c r="E5" s="256" t="s">
        <v>29</v>
      </c>
      <c r="F5" s="257"/>
      <c r="G5" s="257"/>
      <c r="H5" s="257"/>
      <c r="I5" s="256"/>
      <c r="J5" s="257" t="s">
        <v>38</v>
      </c>
      <c r="K5" s="257" t="s">
        <v>43</v>
      </c>
      <c r="L5" s="257"/>
      <c r="M5" s="257" t="s">
        <v>42</v>
      </c>
      <c r="N5" s="257" t="str" cm="1">
        <f t="array" ref="N5">_xlfn.XLOOKUP(1,(รายชื่อเจ้าหน้าที่!$C$4:$C$109=P5)*(รายชื่อเจ้าหน้าที่!$D$4:$D$109=Q5),รายชื่อเจ้าหน้าที่!$E$4:$E$109,"")</f>
        <v>จ.เคมี</v>
      </c>
      <c r="O5" s="2" t="str">
        <f>_xlfn.XLOOKUP(ไฟล์หลัก!A5,ภาคส่งกลับ!$A$2:$A$1192,ภาคส่งกลับ!$L$2:$L$1192,"")</f>
        <v>นาง</v>
      </c>
      <c r="P5" s="2" t="str">
        <f>_xlfn.XLOOKUP(ไฟล์หลัก!A5,ภาคส่งกลับ!$A$2:$A$1192,ภาคส่งกลับ!$M$2:$M$1192,"")</f>
        <v>พิมใจ</v>
      </c>
      <c r="Q5" s="2" t="str">
        <f>_xlfn.XLOOKUP(ไฟล์หลัก!A5,ภาคส่งกลับ!$A$2:$A$1192,ภาคส่งกลับ!$N$2:$N$1192,"")</f>
        <v>ภู่ชนะกิจ</v>
      </c>
      <c r="R5" s="71">
        <f>_xlfn.XLOOKUP(ไฟล์หลัก!A5,ภาคส่งกลับ!$A$2:$A$1192,ภาคส่งกลับ!$O$2:$O$1192,"")</f>
        <v>0</v>
      </c>
      <c r="S5" s="72" t="str">
        <f>IF(AND(ลงเจ้าหน้าที่!O5=ไฟล์หลัก!P5,ลงเจ้าหน้าที่!P5=ไฟล์หลัก!Q5)=TRUE,"Correct","No")</f>
        <v>Correct</v>
      </c>
      <c r="U5" s="44"/>
    </row>
    <row r="6" spans="1:21" hidden="1">
      <c r="A6" s="250">
        <v>5</v>
      </c>
      <c r="B6" s="250" t="s">
        <v>23</v>
      </c>
      <c r="C6" s="256" t="s">
        <v>13</v>
      </c>
      <c r="D6" s="257" t="s">
        <v>28</v>
      </c>
      <c r="E6" s="256" t="s">
        <v>29</v>
      </c>
      <c r="F6" s="257" t="s">
        <v>21</v>
      </c>
      <c r="G6" s="257" t="s">
        <v>21</v>
      </c>
      <c r="H6" s="257" t="s">
        <v>34</v>
      </c>
      <c r="I6" s="256" t="s">
        <v>1649</v>
      </c>
      <c r="J6" s="257" t="s">
        <v>38</v>
      </c>
      <c r="K6" s="257" t="s">
        <v>45</v>
      </c>
      <c r="L6" s="257" t="s">
        <v>46</v>
      </c>
      <c r="M6" s="257" t="s">
        <v>41</v>
      </c>
      <c r="N6" s="257" t="str" cm="1">
        <f t="array" ref="N6">_xlfn.XLOOKUP(1,(รายชื่อเจ้าหน้าที่!$C$4:$C$109=P6)*(รายชื่อเจ้าหน้าที่!$D$4:$D$109=Q6),รายชื่อเจ้าหน้าที่!$E$4:$E$109,"")</f>
        <v/>
      </c>
      <c r="O6" s="2" t="str">
        <f>_xlfn.XLOOKUP(ไฟล์หลัก!A6,ภาคส่งกลับ!$A$2:$A$1192,ภาคส่งกลับ!$L$2:$L$1192,"")</f>
        <v>นาย</v>
      </c>
      <c r="P6" s="2" t="str">
        <f>_xlfn.XLOOKUP(ไฟล์หลัก!A6,ภาคส่งกลับ!$A$2:$A$1192,ภาคส่งกลับ!$M$2:$M$1192,"")</f>
        <v>สันติ</v>
      </c>
      <c r="Q6" s="2" t="str">
        <f>_xlfn.XLOOKUP(ไฟล์หลัก!A6,ภาคส่งกลับ!$A$2:$A$1192,ภาคส่งกลับ!$N$2:$N$1192,"")</f>
        <v>วัฒนานุสรณ์</v>
      </c>
      <c r="R6" s="71">
        <f>_xlfn.XLOOKUP(ไฟล์หลัก!A6,ภาคส่งกลับ!$A$2:$A$1192,ภาคส่งกลับ!$O$2:$O$1192,"")</f>
        <v>0</v>
      </c>
      <c r="S6" s="72" t="str">
        <f>IF(AND(ลงเจ้าหน้าที่!O6=ไฟล์หลัก!P6,ลงเจ้าหน้าที่!P6=ไฟล์หลัก!Q6)=TRUE,"Correct","No")</f>
        <v>No</v>
      </c>
      <c r="U6" s="44"/>
    </row>
    <row r="7" spans="1:21" hidden="1">
      <c r="A7" s="250">
        <v>6</v>
      </c>
      <c r="B7" s="250" t="s">
        <v>23</v>
      </c>
      <c r="C7" s="256" t="s">
        <v>13</v>
      </c>
      <c r="D7" s="257"/>
      <c r="E7" s="256" t="s">
        <v>29</v>
      </c>
      <c r="F7" s="257"/>
      <c r="G7" s="257"/>
      <c r="H7" s="257"/>
      <c r="I7" s="256"/>
      <c r="J7" s="257" t="s">
        <v>38</v>
      </c>
      <c r="K7" s="257" t="s">
        <v>45</v>
      </c>
      <c r="L7" s="257"/>
      <c r="M7" s="257" t="s">
        <v>42</v>
      </c>
      <c r="N7" s="257" t="str" cm="1">
        <f t="array" ref="N7">_xlfn.XLOOKUP(1,(รายชื่อเจ้าหน้าที่!$C$4:$C$109=P7)*(รายชื่อเจ้าหน้าที่!$D$4:$D$109=Q7),รายชื่อเจ้าหน้าที่!$E$4:$E$109,"")</f>
        <v>EIDTs</v>
      </c>
      <c r="O7" s="2" t="str">
        <f>_xlfn.XLOOKUP(ไฟล์หลัก!A7,ภาคส่งกลับ!$A$2:$A$1192,ภาคส่งกลับ!$L$2:$L$1192,"")</f>
        <v>นางสาว</v>
      </c>
      <c r="P7" s="2" t="str">
        <f>_xlfn.XLOOKUP(ไฟล์หลัก!A7,ภาคส่งกลับ!$A$2:$A$1192,ภาคส่งกลับ!$M$2:$M$1192,"")</f>
        <v>ฐาปนี</v>
      </c>
      <c r="Q7" s="2" t="str">
        <f>_xlfn.XLOOKUP(ไฟล์หลัก!A7,ภาคส่งกลับ!$A$2:$A$1192,ภาคส่งกลับ!$N$2:$N$1192,"")</f>
        <v>ศุภกิจวัฒนา</v>
      </c>
      <c r="R7" s="71">
        <f>_xlfn.XLOOKUP(ไฟล์หลัก!A7,ภาคส่งกลับ!$A$2:$A$1192,ภาคส่งกลับ!$O$2:$O$1192,"")</f>
        <v>0</v>
      </c>
      <c r="S7" s="72" t="str">
        <f>IF(AND(ลงเจ้าหน้าที่!O7=ไฟล์หลัก!P7,ลงเจ้าหน้าที่!P7=ไฟล์หลัก!Q7)=TRUE,"Correct","No")</f>
        <v>Correct</v>
      </c>
      <c r="U7" s="44"/>
    </row>
    <row r="8" spans="1:21" hidden="1">
      <c r="A8" s="250">
        <v>7</v>
      </c>
      <c r="B8" s="250" t="s">
        <v>23</v>
      </c>
      <c r="C8" s="256" t="s">
        <v>13</v>
      </c>
      <c r="D8" s="257" t="s">
        <v>47</v>
      </c>
      <c r="E8" s="256" t="s">
        <v>48</v>
      </c>
      <c r="F8" s="257" t="s">
        <v>49</v>
      </c>
      <c r="G8" s="257" t="s">
        <v>21</v>
      </c>
      <c r="H8" s="257" t="s">
        <v>50</v>
      </c>
      <c r="I8" s="256" t="s">
        <v>51</v>
      </c>
      <c r="J8" s="257" t="s">
        <v>38</v>
      </c>
      <c r="K8" s="257" t="s">
        <v>52</v>
      </c>
      <c r="L8" s="257" t="s">
        <v>53</v>
      </c>
      <c r="M8" s="257" t="s">
        <v>54</v>
      </c>
      <c r="N8" s="257" t="str" cm="1">
        <f t="array" ref="N8">_xlfn.XLOOKUP(1,(รายชื่อเจ้าหน้าที่!$C$4:$C$109=P8)*(รายชื่อเจ้าหน้าที่!$D$4:$D$109=Q8),รายชื่อเจ้าหน้าที่!$E$4:$E$109,"")</f>
        <v>จ.อาหาร</v>
      </c>
      <c r="O8" s="2" t="str">
        <f>_xlfn.XLOOKUP(ไฟล์หลัก!A8,ภาคส่งกลับ!$A$2:$A$1192,ภาคส่งกลับ!$L$2:$L$1192,"")</f>
        <v>นาง</v>
      </c>
      <c r="P8" s="2" t="str">
        <f>_xlfn.XLOOKUP(ไฟล์หลัก!A8,ภาคส่งกลับ!$A$2:$A$1192,ภาคส่งกลับ!$M$2:$M$1192,"")</f>
        <v>บุญนำ</v>
      </c>
      <c r="Q8" s="2" t="str">
        <f>_xlfn.XLOOKUP(ไฟล์หลัก!A8,ภาคส่งกลับ!$A$2:$A$1192,ภาคส่งกลับ!$N$2:$N$1192,"")</f>
        <v>ผลโพธิ์</v>
      </c>
      <c r="R8" s="71">
        <f>_xlfn.XLOOKUP(ไฟล์หลัก!A8,ภาคส่งกลับ!$A$2:$A$1192,ภาคส่งกลับ!$O$2:$O$1192,"")</f>
        <v>0</v>
      </c>
      <c r="S8" s="72" t="str">
        <f>IF(AND(ลงเจ้าหน้าที่!O8=ไฟล์หลัก!P8,ลงเจ้าหน้าที่!P8=ไฟล์หลัก!Q8)=TRUE,"Correct","No")</f>
        <v>Correct</v>
      </c>
      <c r="U8" s="44"/>
    </row>
    <row r="9" spans="1:21" hidden="1">
      <c r="A9" s="250">
        <v>8</v>
      </c>
      <c r="B9" s="250" t="s">
        <v>23</v>
      </c>
      <c r="C9" s="256" t="s">
        <v>13</v>
      </c>
      <c r="D9" s="257"/>
      <c r="E9" s="256" t="s">
        <v>48</v>
      </c>
      <c r="F9" s="257"/>
      <c r="G9" s="257"/>
      <c r="H9" s="257"/>
      <c r="I9" s="256"/>
      <c r="J9" s="257" t="s">
        <v>38</v>
      </c>
      <c r="K9" s="257" t="s">
        <v>52</v>
      </c>
      <c r="L9" s="257"/>
      <c r="M9" s="257" t="s">
        <v>42</v>
      </c>
      <c r="N9" s="257" t="str" cm="1">
        <f t="array" ref="N9">_xlfn.XLOOKUP(1,(รายชื่อเจ้าหน้าที่!$C$4:$C$109=P9)*(รายชื่อเจ้าหน้าที่!$D$4:$D$109=Q9),รายชื่อเจ้าหน้าที่!$E$4:$E$109,"")</f>
        <v>จ.อิเล็ก</v>
      </c>
      <c r="O9" s="2" t="str">
        <f>_xlfn.XLOOKUP(ไฟล์หลัก!A9,ภาคส่งกลับ!$A$2:$A$1192,ภาคส่งกลับ!$L$2:$L$1192,"")</f>
        <v>นาง</v>
      </c>
      <c r="P9" s="2" t="str">
        <f>_xlfn.XLOOKUP(ไฟล์หลัก!A9,ภาคส่งกลับ!$A$2:$A$1192,ภาคส่งกลับ!$M$2:$M$1192,"")</f>
        <v>สุวัลณา</v>
      </c>
      <c r="Q9" s="2" t="str">
        <f>_xlfn.XLOOKUP(ไฟล์หลัก!A9,ภาคส่งกลับ!$A$2:$A$1192,ภาคส่งกลับ!$N$2:$N$1192,"")</f>
        <v>คูหากาญจน์</v>
      </c>
      <c r="R9" s="71">
        <f>_xlfn.XLOOKUP(ไฟล์หลัก!A9,ภาคส่งกลับ!$A$2:$A$1192,ภาคส่งกลับ!$O$2:$O$1192,"")</f>
        <v>0</v>
      </c>
      <c r="S9" s="72" t="str">
        <f>IF(AND(ลงเจ้าหน้าที่!O9=ไฟล์หลัก!P9,ลงเจ้าหน้าที่!P9=ไฟล์หลัก!Q9)=TRUE,"Correct","No")</f>
        <v>Correct</v>
      </c>
      <c r="U9" s="44"/>
    </row>
    <row r="10" spans="1:21" hidden="1">
      <c r="A10" s="250">
        <v>9</v>
      </c>
      <c r="B10" s="250" t="s">
        <v>23</v>
      </c>
      <c r="C10" s="256" t="s">
        <v>13</v>
      </c>
      <c r="D10" s="257" t="s">
        <v>47</v>
      </c>
      <c r="E10" s="256" t="s">
        <v>48</v>
      </c>
      <c r="F10" s="257" t="s">
        <v>49</v>
      </c>
      <c r="G10" s="257" t="s">
        <v>21</v>
      </c>
      <c r="H10" s="257" t="s">
        <v>50</v>
      </c>
      <c r="I10" s="256" t="s">
        <v>51</v>
      </c>
      <c r="J10" s="257" t="s">
        <v>38</v>
      </c>
      <c r="K10" s="257" t="s">
        <v>55</v>
      </c>
      <c r="L10" s="257" t="s">
        <v>56</v>
      </c>
      <c r="M10" s="257" t="s">
        <v>54</v>
      </c>
      <c r="N10" s="257" t="str" cm="1">
        <f t="array" ref="N10">_xlfn.XLOOKUP(1,(รายชื่อเจ้าหน้าที่!$C$4:$C$109=P10)*(รายชื่อเจ้าหน้าที่!$D$4:$D$109=Q10),รายชื่อเจ้าหน้าที่!$E$4:$E$109,"")</f>
        <v>สนับสนุน</v>
      </c>
      <c r="O10" s="2" t="str">
        <f>_xlfn.XLOOKUP(ไฟล์หลัก!A10,ภาคส่งกลับ!$A$2:$A$1192,ภาคส่งกลับ!$L$2:$L$1192,"")</f>
        <v>นางสาว</v>
      </c>
      <c r="P10" s="2" t="str">
        <f>_xlfn.XLOOKUP(ไฟล์หลัก!A10,ภาคส่งกลับ!$A$2:$A$1192,ภาคส่งกลับ!$M$2:$M$1192,"")</f>
        <v>อัจจิมา</v>
      </c>
      <c r="Q10" s="2" t="str">
        <f>_xlfn.XLOOKUP(ไฟล์หลัก!A10,ภาคส่งกลับ!$A$2:$A$1192,ภาคส่งกลับ!$N$2:$N$1192,"")</f>
        <v>คงศักดิ์ไพศาล</v>
      </c>
      <c r="R10" s="71">
        <f>_xlfn.XLOOKUP(ไฟล์หลัก!A10,ภาคส่งกลับ!$A$2:$A$1192,ภาคส่งกลับ!$O$2:$O$1192,"")</f>
        <v>0</v>
      </c>
      <c r="S10" s="72" t="str">
        <f>IF(AND(ลงเจ้าหน้าที่!O10=ไฟล์หลัก!P10,ลงเจ้าหน้าที่!P10=ไฟล์หลัก!Q10)=TRUE,"Correct","No")</f>
        <v>Correct</v>
      </c>
    </row>
    <row r="11" spans="1:21" hidden="1">
      <c r="A11" s="250">
        <v>10</v>
      </c>
      <c r="B11" s="250" t="s">
        <v>23</v>
      </c>
      <c r="C11" s="256" t="s">
        <v>13</v>
      </c>
      <c r="D11" s="257"/>
      <c r="E11" s="256" t="s">
        <v>48</v>
      </c>
      <c r="F11" s="257"/>
      <c r="G11" s="257"/>
      <c r="H11" s="257"/>
      <c r="I11" s="256"/>
      <c r="J11" s="257" t="s">
        <v>38</v>
      </c>
      <c r="K11" s="257" t="s">
        <v>55</v>
      </c>
      <c r="L11" s="257"/>
      <c r="M11" s="257" t="s">
        <v>42</v>
      </c>
      <c r="N11" s="257" t="str" cm="1">
        <f t="array" ref="N11">_xlfn.XLOOKUP(1,(รายชื่อเจ้าหน้าที่!$C$4:$C$109=P11)*(รายชื่อเจ้าหน้าที่!$D$4:$D$109=Q11),รายชื่อเจ้าหน้าที่!$E$4:$E$109,"")</f>
        <v>EIDTs</v>
      </c>
      <c r="O11" s="2" t="str">
        <f>_xlfn.XLOOKUP(ไฟล์หลัก!A11,ภาคส่งกลับ!$A$2:$A$1192,ภาคส่งกลับ!$L$2:$L$1192,"")</f>
        <v>นางสาว</v>
      </c>
      <c r="P11" s="2" t="str">
        <f>_xlfn.XLOOKUP(ไฟล์หลัก!A11,ภาคส่งกลับ!$A$2:$A$1192,ภาคส่งกลับ!$M$2:$M$1192,"")</f>
        <v>ชมพูนุช</v>
      </c>
      <c r="Q11" s="2" t="str">
        <f>_xlfn.XLOOKUP(ไฟล์หลัก!A11,ภาคส่งกลับ!$A$2:$A$1192,ภาคส่งกลับ!$N$2:$N$1192,"")</f>
        <v>ดวงดีวงศ์</v>
      </c>
      <c r="R11" s="71">
        <f>_xlfn.XLOOKUP(ไฟล์หลัก!A11,ภาคส่งกลับ!$A$2:$A$1192,ภาคส่งกลับ!$O$2:$O$1192,"")</f>
        <v>0</v>
      </c>
      <c r="S11" s="72" t="str">
        <f>IF(AND(ลงเจ้าหน้าที่!O11=ไฟล์หลัก!P11,ลงเจ้าหน้าที่!P11=ไฟล์หลัก!Q11)=TRUE,"Correct","No")</f>
        <v>Correct</v>
      </c>
    </row>
    <row r="12" spans="1:21" hidden="1">
      <c r="A12" s="250">
        <v>11</v>
      </c>
      <c r="B12" s="250" t="s">
        <v>23</v>
      </c>
      <c r="C12" s="256" t="s">
        <v>13</v>
      </c>
      <c r="D12" s="257" t="s">
        <v>47</v>
      </c>
      <c r="E12" s="256" t="s">
        <v>48</v>
      </c>
      <c r="F12" s="257" t="s">
        <v>57</v>
      </c>
      <c r="G12" s="257" t="s">
        <v>21</v>
      </c>
      <c r="H12" s="257" t="s">
        <v>50</v>
      </c>
      <c r="I12" s="256" t="s">
        <v>58</v>
      </c>
      <c r="J12" s="257" t="s">
        <v>38</v>
      </c>
      <c r="K12" s="257" t="s">
        <v>59</v>
      </c>
      <c r="L12" s="257" t="s">
        <v>53</v>
      </c>
      <c r="M12" s="257" t="s">
        <v>54</v>
      </c>
      <c r="N12" s="257" t="str" cm="1">
        <f t="array" ref="N12">_xlfn.XLOOKUP(1,(รายชื่อเจ้าหน้าที่!$C$4:$C$109=P12)*(รายชื่อเจ้าหน้าที่!$D$4:$D$109=Q12),รายชื่อเจ้าหน้าที่!$E$4:$E$109,"")</f>
        <v>HR</v>
      </c>
      <c r="O12" s="2" t="str">
        <f>_xlfn.XLOOKUP(ไฟล์หลัก!A12,ภาคส่งกลับ!$A$2:$A$1192,ภาคส่งกลับ!$L$2:$L$1192,"")</f>
        <v>นางสาว</v>
      </c>
      <c r="P12" s="2" t="str">
        <f>_xlfn.XLOOKUP(ไฟล์หลัก!A12,ภาคส่งกลับ!$A$2:$A$1192,ภาคส่งกลับ!$M$2:$M$1192,"")</f>
        <v>จันทรา</v>
      </c>
      <c r="Q12" s="2" t="str">
        <f>_xlfn.XLOOKUP(ไฟล์หลัก!A12,ภาคส่งกลับ!$A$2:$A$1192,ภาคส่งกลับ!$N$2:$N$1192,"")</f>
        <v>ชูอำไพ</v>
      </c>
      <c r="R12" s="71">
        <f>_xlfn.XLOOKUP(ไฟล์หลัก!A12,ภาคส่งกลับ!$A$2:$A$1192,ภาคส่งกลับ!$O$2:$O$1192,"")</f>
        <v>0</v>
      </c>
      <c r="S12" s="72" t="str">
        <f>IF(AND(ลงเจ้าหน้าที่!O12=ไฟล์หลัก!P12,ลงเจ้าหน้าที่!P12=ไฟล์หลัก!Q12)=TRUE,"Correct","No")</f>
        <v>Correct</v>
      </c>
    </row>
    <row r="13" spans="1:21" hidden="1">
      <c r="A13" s="250">
        <v>12</v>
      </c>
      <c r="B13" s="250" t="s">
        <v>23</v>
      </c>
      <c r="C13" s="256" t="s">
        <v>13</v>
      </c>
      <c r="D13" s="257"/>
      <c r="E13" s="256" t="s">
        <v>48</v>
      </c>
      <c r="F13" s="257"/>
      <c r="G13" s="257"/>
      <c r="H13" s="257"/>
      <c r="I13" s="256"/>
      <c r="J13" s="257" t="s">
        <v>38</v>
      </c>
      <c r="K13" s="257" t="s">
        <v>59</v>
      </c>
      <c r="L13" s="257"/>
      <c r="M13" s="257" t="s">
        <v>42</v>
      </c>
      <c r="N13" s="257" t="str" cm="1">
        <f t="array" ref="N13">_xlfn.XLOOKUP(1,(รายชื่อเจ้าหน้าที่!$C$4:$C$109=P13)*(รายชื่อเจ้าหน้าที่!$D$4:$D$109=Q13),รายชื่อเจ้าหน้าที่!$E$4:$E$109,"")</f>
        <v>HR</v>
      </c>
      <c r="O13" s="2" t="str">
        <f>_xlfn.XLOOKUP(ไฟล์หลัก!A13,ภาคส่งกลับ!$A$2:$A$1192,ภาคส่งกลับ!$L$2:$L$1192,"")</f>
        <v>นางสาว</v>
      </c>
      <c r="P13" s="2" t="str">
        <f>_xlfn.XLOOKUP(ไฟล์หลัก!A13,ภาคส่งกลับ!$A$2:$A$1192,ภาคส่งกลับ!$M$2:$M$1192,"")</f>
        <v>ชลธิชา</v>
      </c>
      <c r="Q13" s="2" t="str">
        <f>_xlfn.XLOOKUP(ไฟล์หลัก!A13,ภาคส่งกลับ!$A$2:$A$1192,ภาคส่งกลับ!$N$2:$N$1192,"")</f>
        <v>นาคชูแก้ว</v>
      </c>
      <c r="R13" s="71">
        <f>_xlfn.XLOOKUP(ไฟล์หลัก!A13,ภาคส่งกลับ!$A$2:$A$1192,ภาคส่งกลับ!$O$2:$O$1192,"")</f>
        <v>0</v>
      </c>
      <c r="S13" s="72" t="str">
        <f>IF(AND(ลงเจ้าหน้าที่!O13=ไฟล์หลัก!P13,ลงเจ้าหน้าที่!P13=ไฟล์หลัก!Q13)=TRUE,"Correct","No")</f>
        <v>Correct</v>
      </c>
    </row>
    <row r="14" spans="1:21" hidden="1">
      <c r="A14" s="250">
        <v>13</v>
      </c>
      <c r="B14" s="250" t="s">
        <v>23</v>
      </c>
      <c r="C14" s="256" t="s">
        <v>13</v>
      </c>
      <c r="D14" s="257" t="s">
        <v>47</v>
      </c>
      <c r="E14" s="256" t="s">
        <v>48</v>
      </c>
      <c r="F14" s="257" t="s">
        <v>57</v>
      </c>
      <c r="G14" s="257" t="s">
        <v>21</v>
      </c>
      <c r="H14" s="257" t="s">
        <v>50</v>
      </c>
      <c r="I14" s="256" t="s">
        <v>58</v>
      </c>
      <c r="J14" s="257" t="s">
        <v>38</v>
      </c>
      <c r="K14" s="257" t="s">
        <v>60</v>
      </c>
      <c r="L14" s="257" t="s">
        <v>56</v>
      </c>
      <c r="M14" s="257" t="s">
        <v>54</v>
      </c>
      <c r="N14" s="257" t="str" cm="1">
        <f t="array" ref="N14">_xlfn.XLOOKUP(1,(รายชื่อเจ้าหน้าที่!$C$4:$C$109=P14)*(รายชื่อเจ้าหน้าที่!$D$4:$D$109=Q14),รายชื่อเจ้าหน้าที่!$E$4:$E$109,"")</f>
        <v>เลขา</v>
      </c>
      <c r="O14" s="2" t="str">
        <f>_xlfn.XLOOKUP(ไฟล์หลัก!A14,ภาคส่งกลับ!$A$2:$A$1192,ภาคส่งกลับ!$L$2:$L$1192,"")</f>
        <v>นางสาว</v>
      </c>
      <c r="P14" s="2" t="str">
        <f>_xlfn.XLOOKUP(ไฟล์หลัก!A14,ภาคส่งกลับ!$A$2:$A$1192,ภาคส่งกลับ!$M$2:$M$1192,"")</f>
        <v>จันทรารัตน์</v>
      </c>
      <c r="Q14" s="2" t="str">
        <f>_xlfn.XLOOKUP(ไฟล์หลัก!A14,ภาคส่งกลับ!$A$2:$A$1192,ภาคส่งกลับ!$N$2:$N$1192,"")</f>
        <v>ศรีพุ่มพวง</v>
      </c>
      <c r="R14" s="71">
        <f>_xlfn.XLOOKUP(ไฟล์หลัก!A14,ภาคส่งกลับ!$A$2:$A$1192,ภาคส่งกลับ!$O$2:$O$1192,"")</f>
        <v>0</v>
      </c>
      <c r="S14" s="72" t="str">
        <f>IF(AND(ลงเจ้าหน้าที่!O14=ไฟล์หลัก!P14,ลงเจ้าหน้าที่!P14=ไฟล์หลัก!Q14)=TRUE,"Correct","No")</f>
        <v>Correct</v>
      </c>
    </row>
    <row r="15" spans="1:21" hidden="1">
      <c r="A15" s="250">
        <v>14</v>
      </c>
      <c r="B15" s="250" t="s">
        <v>23</v>
      </c>
      <c r="C15" s="256" t="s">
        <v>13</v>
      </c>
      <c r="D15" s="257"/>
      <c r="E15" s="256" t="s">
        <v>48</v>
      </c>
      <c r="F15" s="257"/>
      <c r="G15" s="257"/>
      <c r="H15" s="257"/>
      <c r="I15" s="256"/>
      <c r="J15" s="257" t="s">
        <v>38</v>
      </c>
      <c r="K15" s="257" t="s">
        <v>60</v>
      </c>
      <c r="L15" s="257"/>
      <c r="M15" s="257" t="s">
        <v>42</v>
      </c>
      <c r="N15" s="257" t="str" cm="1">
        <f t="array" ref="N15">_xlfn.XLOOKUP(1,(รายชื่อเจ้าหน้าที่!$C$4:$C$109=P15)*(รายชื่อเจ้าหน้าที่!$D$4:$D$109=Q15),รายชื่อเจ้าหน้าที่!$E$4:$E$109,"")</f>
        <v>เทคโนการศึกษา</v>
      </c>
      <c r="O15" s="2" t="str">
        <f>_xlfn.XLOOKUP(ไฟล์หลัก!A15,ภาคส่งกลับ!$A$2:$A$1192,ภาคส่งกลับ!$L$2:$L$1192,"")</f>
        <v>นาย</v>
      </c>
      <c r="P15" s="2" t="str">
        <f>_xlfn.XLOOKUP(ไฟล์หลัก!A15,ภาคส่งกลับ!$A$2:$A$1192,ภาคส่งกลับ!$M$2:$M$1192,"")</f>
        <v>ชาคริต</v>
      </c>
      <c r="Q15" s="2" t="str">
        <f>_xlfn.XLOOKUP(ไฟล์หลัก!A15,ภาคส่งกลับ!$A$2:$A$1192,ภาคส่งกลับ!$N$2:$N$1192,"")</f>
        <v>เทียนทอง</v>
      </c>
      <c r="R15" s="71">
        <f>_xlfn.XLOOKUP(ไฟล์หลัก!A15,ภาคส่งกลับ!$A$2:$A$1192,ภาคส่งกลับ!$O$2:$O$1192,"")</f>
        <v>0</v>
      </c>
      <c r="S15" s="72" t="str">
        <f>IF(AND(ลงเจ้าหน้าที่!O15=ไฟล์หลัก!P15,ลงเจ้าหน้าที่!P15=ไฟล์หลัก!Q15)=TRUE,"Correct","No")</f>
        <v>Correct</v>
      </c>
    </row>
    <row r="16" spans="1:21" hidden="1">
      <c r="A16" s="250">
        <v>15</v>
      </c>
      <c r="B16" s="250" t="s">
        <v>23</v>
      </c>
      <c r="C16" s="256" t="s">
        <v>13</v>
      </c>
      <c r="D16" s="257" t="s">
        <v>16</v>
      </c>
      <c r="E16" s="256" t="s">
        <v>61</v>
      </c>
      <c r="F16" s="257" t="s">
        <v>62</v>
      </c>
      <c r="G16" s="257" t="s">
        <v>14</v>
      </c>
      <c r="H16" s="257" t="s">
        <v>63</v>
      </c>
      <c r="I16" s="256" t="s">
        <v>64</v>
      </c>
      <c r="J16" s="257" t="s">
        <v>65</v>
      </c>
      <c r="K16" s="257" t="s">
        <v>66</v>
      </c>
      <c r="L16" s="257" t="s">
        <v>67</v>
      </c>
      <c r="M16" s="250" t="s">
        <v>1650</v>
      </c>
      <c r="N16" s="257" t="str" cm="1">
        <f t="array" ref="N16">_xlfn.XLOOKUP(1,(รายชื่อเจ้าหน้าที่!$C$4:$C$109=P16)*(รายชื่อเจ้าหน้าที่!$D$4:$D$109=Q16),รายชื่อเจ้าหน้าที่!$E$4:$E$109,"")</f>
        <v/>
      </c>
      <c r="O16" s="2" t="str">
        <f>_xlfn.XLOOKUP(ไฟล์หลัก!A16,ภาคส่งกลับ!$A$2:$A$1192,ภาคส่งกลับ!$L$2:$L$1192,"")</f>
        <v>นาย</v>
      </c>
      <c r="P16" s="2" t="str">
        <f>_xlfn.XLOOKUP(ไฟล์หลัก!A16,ภาคส่งกลับ!$A$2:$A$1192,ภาคส่งกลับ!$M$2:$M$1192,"")</f>
        <v xml:space="preserve">รณน </v>
      </c>
      <c r="Q16" s="2" t="str">
        <f>_xlfn.XLOOKUP(ไฟล์หลัก!A16,ภาคส่งกลับ!$A$2:$A$1192,ภาคส่งกลับ!$N$2:$N$1192,"")</f>
        <v>เจียรตระกูล</v>
      </c>
      <c r="R16" s="71" t="str">
        <f>_xlfn.XLOOKUP(ไฟล์หลัก!A16,ภาคส่งกลับ!$A$2:$A$1192,ภาคส่งกลับ!$O$2:$O$1192,"")</f>
        <v>นางสาวพรกนก แซ่ฉาย 64601096</v>
      </c>
      <c r="S16" s="72" t="str">
        <f>IF(AND(ลงเจ้าหน้าที่!O16=ไฟล์หลัก!P16,ลงเจ้าหน้าที่!P16=ไฟล์หลัก!Q16)=TRUE,"Correct","No")</f>
        <v>No</v>
      </c>
    </row>
    <row r="17" spans="1:19">
      <c r="A17" s="250">
        <v>16</v>
      </c>
      <c r="B17" s="250" t="s">
        <v>23</v>
      </c>
      <c r="C17" s="256" t="s">
        <v>13</v>
      </c>
      <c r="D17" s="257" t="s">
        <v>68</v>
      </c>
      <c r="E17" s="256" t="s">
        <v>69</v>
      </c>
      <c r="F17" s="257" t="s">
        <v>70</v>
      </c>
      <c r="G17" s="257" t="s">
        <v>14</v>
      </c>
      <c r="H17" s="257" t="s">
        <v>34</v>
      </c>
      <c r="I17" s="256" t="s">
        <v>71</v>
      </c>
      <c r="J17" s="257" t="s">
        <v>65</v>
      </c>
      <c r="K17" s="257" t="s">
        <v>66</v>
      </c>
      <c r="L17" s="257" t="s">
        <v>72</v>
      </c>
      <c r="M17" s="250" t="s">
        <v>1651</v>
      </c>
      <c r="N17" s="257" t="str" cm="1">
        <f t="array" ref="N17">_xlfn.XLOOKUP(1,(รายชื่อเจ้าหน้าที่!$C$4:$C$109=P17)*(รายชื่อเจ้าหน้าที่!$D$4:$D$109=Q17),รายชื่อเจ้าหน้าที่!$E$4:$E$109,"")</f>
        <v/>
      </c>
      <c r="O17" s="2" t="str">
        <f>_xlfn.XLOOKUP(ไฟล์หลัก!A17,ภาคส่งกลับ!$A$2:$A$1192,ภาคส่งกลับ!$L$2:$L$1192,"")</f>
        <v>นาย</v>
      </c>
      <c r="P17" s="2" t="str">
        <f>_xlfn.XLOOKUP(ไฟล์หลัก!A17,ภาคส่งกลับ!$A$2:$A$1192,ภาคส่งกลับ!$M$2:$M$1192,"")</f>
        <v xml:space="preserve">อิสระ  </v>
      </c>
      <c r="Q17" s="2" t="str">
        <f>_xlfn.XLOOKUP(ไฟล์หลัก!A17,ภาคส่งกลับ!$A$2:$A$1192,ภาคส่งกลับ!$N$2:$N$1192,"")</f>
        <v>อนันตวราศิลป์</v>
      </c>
      <c r="R17" s="71">
        <f>_xlfn.XLOOKUP(ไฟล์หลัก!A17,ภาคส่งกลับ!$A$2:$A$1192,ภาคส่งกลับ!$O$2:$O$1192,"")</f>
        <v>0</v>
      </c>
      <c r="S17" s="72" t="str">
        <f>IF(AND(ลงเจ้าหน้าที่!O17=ไฟล์หลัก!P17,ลงเจ้าหน้าที่!P17=ไฟล์หลัก!Q17)=TRUE,"Correct","No")</f>
        <v>No</v>
      </c>
    </row>
    <row r="18" spans="1:19" hidden="1">
      <c r="A18" s="250">
        <v>17</v>
      </c>
      <c r="B18" s="250" t="s">
        <v>23</v>
      </c>
      <c r="C18" s="256" t="s">
        <v>13</v>
      </c>
      <c r="D18" s="257"/>
      <c r="E18" s="256" t="s">
        <v>69</v>
      </c>
      <c r="F18" s="257"/>
      <c r="G18" s="257"/>
      <c r="H18" s="257"/>
      <c r="I18" s="256"/>
      <c r="J18" s="257" t="s">
        <v>65</v>
      </c>
      <c r="K18" s="257" t="s">
        <v>66</v>
      </c>
      <c r="L18" s="257"/>
      <c r="M18" s="257" t="s">
        <v>42</v>
      </c>
      <c r="N18" s="257" t="str" cm="1">
        <f t="array" ref="N18">_xlfn.XLOOKUP(1,(รายชื่อเจ้าหน้าที่!$C$4:$C$109=P18)*(รายชื่อเจ้าหน้าที่!$D$4:$D$109=Q18),รายชื่อเจ้าหน้าที่!$E$4:$E$109,"")</f>
        <v>กิจการนศ.</v>
      </c>
      <c r="O18" s="2" t="str">
        <f>_xlfn.XLOOKUP(ไฟล์หลัก!A18,ภาคส่งกลับ!$A$2:$A$1192,ภาคส่งกลับ!$L$2:$L$1192,"")</f>
        <v>นางสาว</v>
      </c>
      <c r="P18" s="2" t="str">
        <f>_xlfn.XLOOKUP(ไฟล์หลัก!A18,ภาคส่งกลับ!$A$2:$A$1192,ภาคส่งกลับ!$M$2:$M$1192,"")</f>
        <v>จิราภรณ์</v>
      </c>
      <c r="Q18" s="2" t="str">
        <f>_xlfn.XLOOKUP(ไฟล์หลัก!A18,ภาคส่งกลับ!$A$2:$A$1192,ภาคส่งกลับ!$N$2:$N$1192,"")</f>
        <v>นอบน้อม</v>
      </c>
      <c r="R18" s="71">
        <f>_xlfn.XLOOKUP(ไฟล์หลัก!A18,ภาคส่งกลับ!$A$2:$A$1192,ภาคส่งกลับ!$O$2:$O$1192,"")</f>
        <v>0</v>
      </c>
      <c r="S18" s="72" t="str">
        <f>IF(AND(ลงเจ้าหน้าที่!O18=ไฟล์หลัก!P18,ลงเจ้าหน้าที่!P18=ไฟล์หลัก!Q18)=TRUE,"Correct","No")</f>
        <v>Correct</v>
      </c>
    </row>
    <row r="19" spans="1:19" hidden="1">
      <c r="A19" s="250">
        <v>18</v>
      </c>
      <c r="B19" s="250" t="s">
        <v>23</v>
      </c>
      <c r="C19" s="256" t="s">
        <v>13</v>
      </c>
      <c r="D19" s="257" t="s">
        <v>21</v>
      </c>
      <c r="E19" s="256" t="s">
        <v>73</v>
      </c>
      <c r="F19" s="257" t="s">
        <v>70</v>
      </c>
      <c r="G19" s="257" t="s">
        <v>21</v>
      </c>
      <c r="H19" s="257" t="s">
        <v>74</v>
      </c>
      <c r="I19" s="256" t="s">
        <v>75</v>
      </c>
      <c r="J19" s="257" t="s">
        <v>65</v>
      </c>
      <c r="K19" s="257" t="s">
        <v>76</v>
      </c>
      <c r="L19" s="257" t="s">
        <v>77</v>
      </c>
      <c r="M19" s="257" t="s">
        <v>1652</v>
      </c>
      <c r="N19" s="257" t="str" cm="1">
        <f t="array" ref="N19">_xlfn.XLOOKUP(1,(รายชื่อเจ้าหน้าที่!$C$4:$C$109=P19)*(รายชื่อเจ้าหน้าที่!$D$4:$D$109=Q19),รายชื่อเจ้าหน้าที่!$E$4:$E$109,"")</f>
        <v/>
      </c>
      <c r="O19" s="2" t="str">
        <f>_xlfn.XLOOKUP(ไฟล์หลัก!A19,ภาคส่งกลับ!$A$2:$A$1192,ภาคส่งกลับ!$L$2:$L$1192,"")</f>
        <v>นาย</v>
      </c>
      <c r="P19" s="2" t="str">
        <f>_xlfn.XLOOKUP(ไฟล์หลัก!A19,ภาคส่งกลับ!$A$2:$A$1192,ภาคส่งกลับ!$M$2:$M$1192,"")</f>
        <v>วิจิตรสวัสดิ์</v>
      </c>
      <c r="Q19" s="2" t="str">
        <f>_xlfn.XLOOKUP(ไฟล์หลัก!A19,ภาคส่งกลับ!$A$2:$A$1192,ภาคส่งกลับ!$N$2:$N$1192,"")</f>
        <v>สุขสวัสดิ์ ณ อยุธยา</v>
      </c>
      <c r="R19" s="71">
        <f>_xlfn.XLOOKUP(ไฟล์หลัก!A19,ภาคส่งกลับ!$A$2:$A$1192,ภาคส่งกลับ!$O$2:$O$1192,"")</f>
        <v>0</v>
      </c>
      <c r="S19" s="72" t="str">
        <f>IF(AND(ลงเจ้าหน้าที่!O19=ไฟล์หลัก!P19,ลงเจ้าหน้าที่!P19=ไฟล์หลัก!Q19)=TRUE,"Correct","No")</f>
        <v>No</v>
      </c>
    </row>
    <row r="20" spans="1:19" hidden="1">
      <c r="A20" s="250">
        <v>19</v>
      </c>
      <c r="B20" s="250" t="s">
        <v>23</v>
      </c>
      <c r="C20" s="256" t="s">
        <v>13</v>
      </c>
      <c r="D20" s="257" t="s">
        <v>78</v>
      </c>
      <c r="E20" s="256" t="s">
        <v>79</v>
      </c>
      <c r="F20" s="257" t="s">
        <v>80</v>
      </c>
      <c r="G20" s="257" t="s">
        <v>16</v>
      </c>
      <c r="H20" s="257" t="s">
        <v>81</v>
      </c>
      <c r="I20" s="256" t="s">
        <v>1653</v>
      </c>
      <c r="J20" s="257" t="s">
        <v>65</v>
      </c>
      <c r="K20" s="257" t="s">
        <v>76</v>
      </c>
      <c r="L20" s="257" t="s">
        <v>83</v>
      </c>
      <c r="M20" s="250" t="s">
        <v>1654</v>
      </c>
      <c r="N20" s="257" t="str" cm="1">
        <f t="array" ref="N20">_xlfn.XLOOKUP(1,(รายชื่อเจ้าหน้าที่!$C$4:$C$109=P20)*(รายชื่อเจ้าหน้าที่!$D$4:$D$109=Q20),รายชื่อเจ้าหน้าที่!$E$4:$E$109,"")</f>
        <v/>
      </c>
      <c r="O20" s="2" t="str">
        <f>_xlfn.XLOOKUP(ไฟล์หลัก!A20,ภาคส่งกลับ!$A$2:$A$1192,ภาคส่งกลับ!$L$2:$L$1192,"")</f>
        <v>นาย</v>
      </c>
      <c r="P20" s="2" t="str">
        <f>_xlfn.XLOOKUP(ไฟล์หลัก!A20,ภาคส่งกลับ!$A$2:$A$1192,ภาคส่งกลับ!$M$2:$M$1192,"")</f>
        <v>วุฒิชัย</v>
      </c>
      <c r="Q20" s="2" t="str">
        <f>_xlfn.XLOOKUP(ไฟล์หลัก!A20,ภาคส่งกลับ!$A$2:$A$1192,ภาคส่งกลับ!$N$2:$N$1192,"")</f>
        <v>ชาติพัฒนานันท์</v>
      </c>
      <c r="R20" s="71">
        <f>_xlfn.XLOOKUP(ไฟล์หลัก!A20,ภาคส่งกลับ!$A$2:$A$1192,ภาคส่งกลับ!$O$2:$O$1192,"")</f>
        <v>0</v>
      </c>
      <c r="S20" s="72" t="str">
        <f>IF(AND(ลงเจ้าหน้าที่!O20=ไฟล์หลัก!P20,ลงเจ้าหน้าที่!P20=ไฟล์หลัก!Q20)=TRUE,"Correct","No")</f>
        <v>No</v>
      </c>
    </row>
    <row r="21" spans="1:19" hidden="1">
      <c r="A21" s="250">
        <v>20</v>
      </c>
      <c r="B21" s="250" t="s">
        <v>23</v>
      </c>
      <c r="C21" s="256" t="s">
        <v>13</v>
      </c>
      <c r="D21" s="257" t="s">
        <v>17</v>
      </c>
      <c r="E21" s="256" t="s">
        <v>84</v>
      </c>
      <c r="F21" s="257" t="s">
        <v>70</v>
      </c>
      <c r="G21" s="257" t="s">
        <v>17</v>
      </c>
      <c r="H21" s="257" t="s">
        <v>85</v>
      </c>
      <c r="I21" s="256" t="s">
        <v>1655</v>
      </c>
      <c r="J21" s="257" t="s">
        <v>65</v>
      </c>
      <c r="K21" s="257" t="s">
        <v>87</v>
      </c>
      <c r="L21" s="257" t="s">
        <v>88</v>
      </c>
      <c r="M21" s="257" t="s">
        <v>1656</v>
      </c>
      <c r="N21" s="257" t="str" cm="1">
        <f t="array" ref="N21">_xlfn.XLOOKUP(1,(รายชื่อเจ้าหน้าที่!$C$4:$C$109=P21)*(รายชื่อเจ้าหน้าที่!$D$4:$D$109=Q21),รายชื่อเจ้าหน้าที่!$E$4:$E$109,"")</f>
        <v/>
      </c>
      <c r="O21" s="2" t="str">
        <f>_xlfn.XLOOKUP(ไฟล์หลัก!A21,ภาคส่งกลับ!$A$2:$A$1192,ภาคส่งกลับ!$L$2:$L$1192,"")</f>
        <v>นาย</v>
      </c>
      <c r="P21" s="2" t="str">
        <f>_xlfn.XLOOKUP(ไฟล์หลัก!A21,ภาคส่งกลับ!$A$2:$A$1192,ภาคส่งกลับ!$M$2:$M$1192,"")</f>
        <v>สันติพนธ์</v>
      </c>
      <c r="Q21" s="2" t="str">
        <f>_xlfn.XLOOKUP(ไฟล์หลัก!A21,ภาคส่งกลับ!$A$2:$A$1192,ภาคส่งกลับ!$N$2:$N$1192,"")</f>
        <v>อนันต์วัฒนาพร</v>
      </c>
      <c r="R21" s="71">
        <f>_xlfn.XLOOKUP(ไฟล์หลัก!A21,ภาคส่งกลับ!$A$2:$A$1192,ภาคส่งกลับ!$O$2:$O$1192,"")</f>
        <v>0</v>
      </c>
      <c r="S21" s="72" t="str">
        <f>IF(AND(ลงเจ้าหน้าที่!O22=ไฟล์หลัก!P21,ลงเจ้าหน้าที่!P22=ไฟล์หลัก!Q21)=TRUE,"Correct","No")</f>
        <v>No</v>
      </c>
    </row>
    <row r="22" spans="1:19">
      <c r="A22" s="250">
        <v>21</v>
      </c>
      <c r="B22" s="250" t="s">
        <v>23</v>
      </c>
      <c r="C22" s="256" t="s">
        <v>13</v>
      </c>
      <c r="D22" s="257" t="s">
        <v>37</v>
      </c>
      <c r="E22" s="256" t="s">
        <v>89</v>
      </c>
      <c r="F22" s="257" t="s">
        <v>16</v>
      </c>
      <c r="G22" s="257" t="s">
        <v>14</v>
      </c>
      <c r="H22" s="257" t="s">
        <v>90</v>
      </c>
      <c r="I22" s="256" t="s">
        <v>71</v>
      </c>
      <c r="J22" s="257" t="s">
        <v>65</v>
      </c>
      <c r="K22" s="257" t="s">
        <v>87</v>
      </c>
      <c r="L22" s="257" t="s">
        <v>91</v>
      </c>
      <c r="M22" s="250" t="s">
        <v>1651</v>
      </c>
      <c r="N22" s="257" t="str" cm="1">
        <f t="array" ref="N22">_xlfn.XLOOKUP(1,(รายชื่อเจ้าหน้าที่!$C$4:$C$109=P22)*(รายชื่อเจ้าหน้าที่!$D$4:$D$109=Q22),รายชื่อเจ้าหน้าที่!$E$4:$E$109,"")</f>
        <v/>
      </c>
      <c r="O22" s="2" t="str">
        <f>_xlfn.XLOOKUP(ไฟล์หลัก!A22,ภาคส่งกลับ!$A$2:$A$1192,ภาคส่งกลับ!$L$2:$L$1192,"")</f>
        <v>นาย</v>
      </c>
      <c r="P22" s="2" t="str">
        <f>_xlfn.XLOOKUP(ไฟล์หลัก!A22,ภาคส่งกลับ!$A$2:$A$1192,ภาคส่งกลับ!$M$2:$M$1192,"")</f>
        <v>ปริญญา</v>
      </c>
      <c r="Q22" s="2" t="str">
        <f>_xlfn.XLOOKUP(ไฟล์หลัก!A22,ภาคส่งกลับ!$A$2:$A$1192,ภาคส่งกลับ!$N$2:$N$1192,"")</f>
        <v>เอกปริญญา</v>
      </c>
      <c r="R22" s="71">
        <f>_xlfn.XLOOKUP(ไฟล์หลัก!A22,ภาคส่งกลับ!$A$2:$A$1192,ภาคส่งกลับ!$O$2:$O$1192,"")</f>
        <v>0</v>
      </c>
      <c r="S22" s="72" t="str">
        <f>IF(AND(ลงเจ้าหน้าที่!O23=ไฟล์หลัก!P22,ลงเจ้าหน้าที่!P23=ไฟล์หลัก!Q22)=TRUE,"Correct","No")</f>
        <v>No</v>
      </c>
    </row>
    <row r="23" spans="1:19" hidden="1">
      <c r="A23" s="250">
        <v>22</v>
      </c>
      <c r="B23" s="250" t="s">
        <v>23</v>
      </c>
      <c r="C23" s="256" t="s">
        <v>13</v>
      </c>
      <c r="D23" s="257" t="s">
        <v>17</v>
      </c>
      <c r="E23" s="256" t="s">
        <v>84</v>
      </c>
      <c r="F23" s="257" t="s">
        <v>70</v>
      </c>
      <c r="G23" s="257" t="s">
        <v>17</v>
      </c>
      <c r="H23" s="257" t="s">
        <v>85</v>
      </c>
      <c r="I23" s="256" t="s">
        <v>86</v>
      </c>
      <c r="J23" s="257" t="s">
        <v>65</v>
      </c>
      <c r="K23" s="257" t="s">
        <v>92</v>
      </c>
      <c r="L23" s="257" t="s">
        <v>93</v>
      </c>
      <c r="M23" s="257" t="s">
        <v>1650</v>
      </c>
      <c r="N23" s="257" t="str" cm="1">
        <f t="array" ref="N23">_xlfn.XLOOKUP(1,(รายชื่อเจ้าหน้าที่!$C$4:$C$109=P23)*(รายชื่อเจ้าหน้าที่!$D$4:$D$109=Q23),รายชื่อเจ้าหน้าที่!$E$4:$E$109,"")</f>
        <v/>
      </c>
      <c r="O23" s="2" t="str">
        <f>_xlfn.XLOOKUP(ไฟล์หลัก!A23,ภาคส่งกลับ!$A$2:$A$1192,ภาคส่งกลับ!$L$2:$L$1192,"")</f>
        <v>นางสาว</v>
      </c>
      <c r="P23" s="2" t="str">
        <f>_xlfn.XLOOKUP(ไฟล์หลัก!A23,ภาคส่งกลับ!$A$2:$A$1192,ภาคส่งกลับ!$M$2:$M$1192,"")</f>
        <v>พิมพ์ประไพ</v>
      </c>
      <c r="Q23" s="2" t="str">
        <f>_xlfn.XLOOKUP(ไฟล์หลัก!A23,ภาคส่งกลับ!$A$2:$A$1192,ภาคส่งกลับ!$N$2:$N$1192,"")</f>
        <v>ไทยเนียม</v>
      </c>
      <c r="R23" s="71">
        <f>_xlfn.XLOOKUP(ไฟล์หลัก!A23,ภาคส่งกลับ!$A$2:$A$1192,ภาคส่งกลับ!$O$2:$O$1192,"")</f>
        <v>0</v>
      </c>
      <c r="S23" s="72" t="str">
        <f>IF(AND(ลงเจ้าหน้าที่!O24=ไฟล์หลัก!P23,ลงเจ้าหน้าที่!P24=ไฟล์หลัก!Q23)=TRUE,"Correct","No")</f>
        <v>Correct</v>
      </c>
    </row>
    <row r="24" spans="1:19">
      <c r="A24" s="250">
        <v>23</v>
      </c>
      <c r="B24" s="250" t="s">
        <v>23</v>
      </c>
      <c r="C24" s="256" t="s">
        <v>13</v>
      </c>
      <c r="D24" s="257" t="s">
        <v>94</v>
      </c>
      <c r="E24" s="256" t="s">
        <v>95</v>
      </c>
      <c r="F24" s="257" t="s">
        <v>70</v>
      </c>
      <c r="G24" s="257" t="s">
        <v>21</v>
      </c>
      <c r="H24" s="257" t="s">
        <v>47</v>
      </c>
      <c r="I24" s="256" t="s">
        <v>1657</v>
      </c>
      <c r="J24" s="257" t="s">
        <v>65</v>
      </c>
      <c r="K24" s="257" t="s">
        <v>92</v>
      </c>
      <c r="L24" s="257" t="s">
        <v>97</v>
      </c>
      <c r="M24" s="250" t="s">
        <v>1651</v>
      </c>
      <c r="N24" s="257" t="str" cm="1">
        <f t="array" ref="N24">_xlfn.XLOOKUP(1,(รายชื่อเจ้าหน้าที่!$C$4:$C$109=P24)*(รายชื่อเจ้าหน้าที่!$D$4:$D$109=Q24),รายชื่อเจ้าหน้าที่!$E$4:$E$109,"")</f>
        <v/>
      </c>
      <c r="O24" s="2" t="str">
        <f>_xlfn.XLOOKUP(ไฟล์หลัก!A24,ภาคส่งกลับ!$A$2:$A$1192,ภาคส่งกลับ!$L$2:$L$1192,"")</f>
        <v>นาย</v>
      </c>
      <c r="P24" s="2" t="str">
        <f>_xlfn.XLOOKUP(ไฟล์หลัก!A24,ภาคส่งกลับ!$A$2:$A$1192,ภาคส่งกลับ!$M$2:$M$1192,"")</f>
        <v>วีระ</v>
      </c>
      <c r="Q24" s="2" t="str">
        <f>_xlfn.XLOOKUP(ไฟล์หลัก!A24,ภาคส่งกลับ!$A$2:$A$1192,ภาคส่งกลับ!$N$2:$N$1192,"")</f>
        <v>บุญจริง</v>
      </c>
      <c r="R24" s="71">
        <f>_xlfn.XLOOKUP(ไฟล์หลัก!A24,ภาคส่งกลับ!$A$2:$A$1192,ภาคส่งกลับ!$O$2:$O$1192,"")</f>
        <v>0</v>
      </c>
      <c r="S24" s="72" t="str">
        <f>IF(AND(ลงเจ้าหน้าที่!O25=ไฟล์หลัก!P24,ลงเจ้าหน้าที่!P25=ไฟล์หลัก!Q24)=TRUE,"Correct","No")</f>
        <v>No</v>
      </c>
    </row>
    <row r="25" spans="1:19" hidden="1">
      <c r="A25" s="250">
        <v>24</v>
      </c>
      <c r="B25" s="250" t="s">
        <v>23</v>
      </c>
      <c r="C25" s="256" t="s">
        <v>13</v>
      </c>
      <c r="D25" s="257" t="s">
        <v>90</v>
      </c>
      <c r="E25" s="256" t="s">
        <v>98</v>
      </c>
      <c r="F25" s="257" t="s">
        <v>99</v>
      </c>
      <c r="G25" s="257" t="s">
        <v>21</v>
      </c>
      <c r="H25" s="257" t="s">
        <v>99</v>
      </c>
      <c r="I25" s="256" t="s">
        <v>1658</v>
      </c>
      <c r="J25" s="257" t="s">
        <v>101</v>
      </c>
      <c r="K25" s="257" t="s">
        <v>102</v>
      </c>
      <c r="L25" s="257" t="s">
        <v>103</v>
      </c>
      <c r="M25" s="257" t="s">
        <v>1652</v>
      </c>
      <c r="N25" s="257" t="str" cm="1">
        <f t="array" ref="N25">_xlfn.XLOOKUP(1,(รายชื่อเจ้าหน้าที่!$C$4:$C$109=P25)*(รายชื่อเจ้าหน้าที่!$D$4:$D$109=Q25),รายชื่อเจ้าหน้าที่!$E$4:$E$109,"")</f>
        <v/>
      </c>
      <c r="O25" s="2" t="str">
        <f>_xlfn.XLOOKUP(ไฟล์หลัก!A25,ภาคส่งกลับ!$A$2:$A$1192,ภาคส่งกลับ!$L$2:$L$1192,"")</f>
        <v>นาย</v>
      </c>
      <c r="P25" s="2" t="str">
        <f>_xlfn.XLOOKUP(ไฟล์หลัก!A25,ภาคส่งกลับ!$A$2:$A$1192,ภาคส่งกลับ!$M$2:$M$1192,"")</f>
        <v>นรินทร์</v>
      </c>
      <c r="Q25" s="2" t="str">
        <f>_xlfn.XLOOKUP(ไฟล์หลัก!A25,ภาคส่งกลับ!$A$2:$A$1192,ภาคส่งกลับ!$N$2:$N$1192,"")</f>
        <v>ธรรมารักษ์วัฒนะ</v>
      </c>
      <c r="R25" s="71">
        <f>_xlfn.XLOOKUP(ไฟล์หลัก!A25,ภาคส่งกลับ!$A$2:$A$1192,ภาคส่งกลับ!$O$2:$O$1192,"")</f>
        <v>0</v>
      </c>
      <c r="S25" s="72" t="str">
        <f>IF(AND(ลงเจ้าหน้าที่!O26=ไฟล์หลัก!P25,ลงเจ้าหน้าที่!P26=ไฟล์หลัก!Q25)=TRUE,"Correct","No")</f>
        <v>Correct</v>
      </c>
    </row>
    <row r="26" spans="1:19" hidden="1">
      <c r="A26" s="250">
        <v>25</v>
      </c>
      <c r="B26" s="250" t="s">
        <v>23</v>
      </c>
      <c r="C26" s="256" t="s">
        <v>13</v>
      </c>
      <c r="D26" s="257" t="s">
        <v>47</v>
      </c>
      <c r="E26" s="256" t="s">
        <v>48</v>
      </c>
      <c r="F26" s="257" t="s">
        <v>104</v>
      </c>
      <c r="G26" s="257" t="s">
        <v>21</v>
      </c>
      <c r="H26" s="257" t="s">
        <v>63</v>
      </c>
      <c r="I26" s="256" t="s">
        <v>105</v>
      </c>
      <c r="J26" s="257" t="s">
        <v>101</v>
      </c>
      <c r="K26" s="257" t="s">
        <v>102</v>
      </c>
      <c r="L26" s="257" t="s">
        <v>67</v>
      </c>
      <c r="M26" s="257" t="s">
        <v>54</v>
      </c>
      <c r="N26" s="257" t="str" cm="1">
        <f t="array" ref="N26">_xlfn.XLOOKUP(1,(รายชื่อเจ้าหน้าที่!$C$4:$C$109=P26)*(รายชื่อเจ้าหน้าที่!$D$4:$D$109=Q26),รายชื่อเจ้าหน้าที่!$E$4:$E$109,"")</f>
        <v>จ.เครื่องกล</v>
      </c>
      <c r="O26" s="2" t="str">
        <f>_xlfn.XLOOKUP(ไฟล์หลัก!A26,ภาคส่งกลับ!$A$2:$A$1192,ภาคส่งกลับ!$L$2:$L$1192,"")</f>
        <v>นาย</v>
      </c>
      <c r="P26" s="2" t="str">
        <f>_xlfn.XLOOKUP(ไฟล์หลัก!A26,ภาคส่งกลับ!$A$2:$A$1192,ภาคส่งกลับ!$M$2:$M$1192,"")</f>
        <v>วทัญญู</v>
      </c>
      <c r="Q26" s="2" t="str">
        <f>_xlfn.XLOOKUP(ไฟล์หลัก!A26,ภาคส่งกลับ!$A$2:$A$1192,ภาคส่งกลับ!$N$2:$N$1192,"")</f>
        <v>ไพโรจน์</v>
      </c>
      <c r="R26" s="71">
        <f>_xlfn.XLOOKUP(ไฟล์หลัก!A26,ภาคส่งกลับ!$A$2:$A$1192,ภาคส่งกลับ!$O$2:$O$1192,"")</f>
        <v>0</v>
      </c>
      <c r="S26" s="72" t="str">
        <f>IF(AND(ลงเจ้าหน้าที่!O27=ไฟล์หลัก!P26,ลงเจ้าหน้าที่!P27=ไฟล์หลัก!Q26)=TRUE,"Correct","No")</f>
        <v>Correct</v>
      </c>
    </row>
    <row r="27" spans="1:19" hidden="1">
      <c r="A27" s="250">
        <v>26</v>
      </c>
      <c r="B27" s="250" t="s">
        <v>23</v>
      </c>
      <c r="C27" s="256" t="s">
        <v>13</v>
      </c>
      <c r="D27" s="257"/>
      <c r="E27" s="256" t="s">
        <v>48</v>
      </c>
      <c r="F27" s="257"/>
      <c r="G27" s="257"/>
      <c r="H27" s="257"/>
      <c r="I27" s="256"/>
      <c r="J27" s="257" t="s">
        <v>101</v>
      </c>
      <c r="K27" s="257" t="s">
        <v>102</v>
      </c>
      <c r="L27" s="257"/>
      <c r="M27" s="250" t="s">
        <v>42</v>
      </c>
      <c r="N27" s="257" t="str" cm="1">
        <f t="array" ref="N27">_xlfn.XLOOKUP(1,(รายชื่อเจ้าหน้าที่!$C$4:$C$109=P27)*(รายชื่อเจ้าหน้าที่!$D$4:$D$109=Q27),รายชื่อเจ้าหน้าที่!$E$4:$E$109,"")</f>
        <v>จ.วัดคุม</v>
      </c>
      <c r="O27" s="2" t="str">
        <f>_xlfn.XLOOKUP(ไฟล์หลัก!A27,ภาคส่งกลับ!$A$2:$A$1192,ภาคส่งกลับ!$L$2:$L$1192,"")</f>
        <v>นาง</v>
      </c>
      <c r="P27" s="2" t="str">
        <f>_xlfn.XLOOKUP(ไฟล์หลัก!A27,ภาคส่งกลับ!$A$2:$A$1192,ภาคส่งกลับ!$M$2:$M$1192,"")</f>
        <v>สุธัญญา</v>
      </c>
      <c r="Q27" s="2" t="str">
        <f>_xlfn.XLOOKUP(ไฟล์หลัก!A27,ภาคส่งกลับ!$A$2:$A$1192,ภาคส่งกลับ!$N$2:$N$1192,"")</f>
        <v>สิงหนุวัฒนะ</v>
      </c>
      <c r="R27" s="71">
        <f>_xlfn.XLOOKUP(ไฟล์หลัก!A27,ภาคส่งกลับ!$A$2:$A$1192,ภาคส่งกลับ!$O$2:$O$1192,"")</f>
        <v>0</v>
      </c>
      <c r="S27" s="72" t="str">
        <f>IF(AND(ลงเจ้าหน้าที่!O28=ไฟล์หลัก!P27,ลงเจ้าหน้าที่!P28=ไฟล์หลัก!Q27)=TRUE,"Correct","No")</f>
        <v>Correct</v>
      </c>
    </row>
    <row r="28" spans="1:19" hidden="1">
      <c r="A28" s="250">
        <v>27</v>
      </c>
      <c r="B28" s="250" t="s">
        <v>23</v>
      </c>
      <c r="C28" s="256" t="s">
        <v>13</v>
      </c>
      <c r="D28" s="257" t="s">
        <v>90</v>
      </c>
      <c r="E28" s="256" t="s">
        <v>98</v>
      </c>
      <c r="F28" s="257" t="s">
        <v>99</v>
      </c>
      <c r="G28" s="257" t="s">
        <v>21</v>
      </c>
      <c r="H28" s="257" t="s">
        <v>99</v>
      </c>
      <c r="I28" s="256" t="s">
        <v>1658</v>
      </c>
      <c r="J28" s="257" t="s">
        <v>101</v>
      </c>
      <c r="K28" s="257" t="s">
        <v>106</v>
      </c>
      <c r="L28" s="257" t="s">
        <v>107</v>
      </c>
      <c r="M28" s="257" t="s">
        <v>1652</v>
      </c>
      <c r="N28" s="257" t="str" cm="1">
        <f t="array" ref="N28">_xlfn.XLOOKUP(1,(รายชื่อเจ้าหน้าที่!$C$4:$C$109=P28)*(รายชื่อเจ้าหน้าที่!$D$4:$D$109=Q28),รายชื่อเจ้าหน้าที่!$E$4:$E$109,"")</f>
        <v/>
      </c>
      <c r="O28" s="2" t="str">
        <f>_xlfn.XLOOKUP(ไฟล์หลัก!A28,ภาคส่งกลับ!$A$2:$A$1192,ภาคส่งกลับ!$L$2:$L$1192,"")</f>
        <v>นาย</v>
      </c>
      <c r="P28" s="2" t="str">
        <f>_xlfn.XLOOKUP(ไฟล์หลัก!A28,ภาคส่งกลับ!$A$2:$A$1192,ภาคส่งกลับ!$M$2:$M$1192,"")</f>
        <v xml:space="preserve">ชนินทร์ </v>
      </c>
      <c r="Q28" s="2" t="str">
        <f>_xlfn.XLOOKUP(ไฟล์หลัก!A28,ภาคส่งกลับ!$A$2:$A$1192,ภาคส่งกลับ!$N$2:$N$1192,"")</f>
        <v>บุญลักษณานุสรณ์</v>
      </c>
      <c r="R28" s="71">
        <f>_xlfn.XLOOKUP(ไฟล์หลัก!A28,ภาคส่งกลับ!$A$2:$A$1192,ภาคส่งกลับ!$O$2:$O$1192,"")</f>
        <v>0</v>
      </c>
      <c r="S28" s="72" t="str">
        <f>IF(AND(ลงเจ้าหน้าที่!O29=ไฟล์หลัก!P28,ลงเจ้าหน้าที่!P29=ไฟล์หลัก!Q28)=TRUE,"Correct","No")</f>
        <v>No</v>
      </c>
    </row>
    <row r="29" spans="1:19" hidden="1">
      <c r="A29" s="250">
        <v>28</v>
      </c>
      <c r="B29" s="250" t="s">
        <v>23</v>
      </c>
      <c r="C29" s="256" t="s">
        <v>13</v>
      </c>
      <c r="D29" s="257" t="s">
        <v>47</v>
      </c>
      <c r="E29" s="256" t="s">
        <v>48</v>
      </c>
      <c r="F29" s="257" t="s">
        <v>108</v>
      </c>
      <c r="G29" s="257" t="s">
        <v>21</v>
      </c>
      <c r="H29" s="257" t="s">
        <v>18</v>
      </c>
      <c r="I29" s="256" t="s">
        <v>51</v>
      </c>
      <c r="J29" s="257" t="s">
        <v>101</v>
      </c>
      <c r="K29" s="257" t="s">
        <v>106</v>
      </c>
      <c r="L29" s="257" t="s">
        <v>109</v>
      </c>
      <c r="M29" s="257" t="s">
        <v>54</v>
      </c>
      <c r="N29" s="257" t="str" cm="1">
        <f t="array" ref="N29">_xlfn.XLOOKUP(1,(รายชื่อเจ้าหน้าที่!$C$4:$C$109=P29)*(รายชื่อเจ้าหน้าที่!$D$4:$D$109=Q29),รายชื่อเจ้าหน้าที่!$E$4:$E$109,"")</f>
        <v>เทคโนการศึกษา</v>
      </c>
      <c r="O29" s="2" t="str">
        <f>_xlfn.XLOOKUP(ไฟล์หลัก!A29,ภาคส่งกลับ!$A$2:$A$1192,ภาคส่งกลับ!$L$2:$L$1192,"")</f>
        <v>นาย</v>
      </c>
      <c r="P29" s="2" t="str">
        <f>_xlfn.XLOOKUP(ไฟล์หลัก!A29,ภาคส่งกลับ!$A$2:$A$1192,ภาคส่งกลับ!$M$2:$M$1192,"")</f>
        <v>ทนงศักดิ์</v>
      </c>
      <c r="Q29" s="2" t="str">
        <f>_xlfn.XLOOKUP(ไฟล์หลัก!A29,ภาคส่งกลับ!$A$2:$A$1192,ภาคส่งกลับ!$N$2:$N$1192,"")</f>
        <v>ใจชื่นแสน</v>
      </c>
      <c r="R29" s="71">
        <f>_xlfn.XLOOKUP(ไฟล์หลัก!A29,ภาคส่งกลับ!$A$2:$A$1192,ภาคส่งกลับ!$O$2:$O$1192,"")</f>
        <v>0</v>
      </c>
      <c r="S29" s="72" t="str">
        <f>IF(AND(ลงเจ้าหน้าที่!O30=ไฟล์หลัก!P29,ลงเจ้าหน้าที่!P30=ไฟล์หลัก!Q29)=TRUE,"Correct","No")</f>
        <v>Correct</v>
      </c>
    </row>
    <row r="30" spans="1:19" hidden="1">
      <c r="A30" s="250">
        <v>29</v>
      </c>
      <c r="B30" s="250" t="s">
        <v>23</v>
      </c>
      <c r="C30" s="256" t="s">
        <v>13</v>
      </c>
      <c r="D30" s="257" t="s">
        <v>47</v>
      </c>
      <c r="E30" s="256" t="s">
        <v>48</v>
      </c>
      <c r="F30" s="257" t="s">
        <v>110</v>
      </c>
      <c r="G30" s="257" t="s">
        <v>21</v>
      </c>
      <c r="H30" s="257" t="s">
        <v>111</v>
      </c>
      <c r="I30" s="256" t="s">
        <v>112</v>
      </c>
      <c r="J30" s="257" t="s">
        <v>101</v>
      </c>
      <c r="K30" s="257" t="s">
        <v>113</v>
      </c>
      <c r="L30" s="257" t="s">
        <v>114</v>
      </c>
      <c r="M30" s="257" t="s">
        <v>54</v>
      </c>
      <c r="N30" s="257" t="str" cm="1">
        <f t="array" ref="N30">_xlfn.XLOOKUP(1,(รายชื่อเจ้าหน้าที่!$C$4:$C$109=P30)*(รายชื่อเจ้าหน้าที่!$D$4:$D$109=Q30),รายชื่อเจ้าหน้าที่!$E$4:$E$109,"")</f>
        <v>แผนงาน</v>
      </c>
      <c r="O30" s="2" t="str">
        <f>_xlfn.XLOOKUP(ไฟล์หลัก!A30,ภาคส่งกลับ!$A$2:$A$1192,ภาคส่งกลับ!$L$2:$L$1192,"")</f>
        <v>นางสาว</v>
      </c>
      <c r="P30" s="2" t="str">
        <f>_xlfn.XLOOKUP(ไฟล์หลัก!A30,ภาคส่งกลับ!$A$2:$A$1192,ภาคส่งกลับ!$M$2:$M$1192,"")</f>
        <v>ใสใจ</v>
      </c>
      <c r="Q30" s="2" t="str">
        <f>_xlfn.XLOOKUP(ไฟล์หลัก!A30,ภาคส่งกลับ!$A$2:$A$1192,ภาคส่งกลับ!$N$2:$N$1192,"")</f>
        <v>เชี่ยวประกอบกิจ</v>
      </c>
      <c r="R30" s="71">
        <f>_xlfn.XLOOKUP(ไฟล์หลัก!A30,ภาคส่งกลับ!$A$2:$A$1192,ภาคส่งกลับ!$O$2:$O$1192,"")</f>
        <v>0</v>
      </c>
      <c r="S30" s="72" t="str">
        <f>IF(AND(ลงเจ้าหน้าที่!O31=ไฟล์หลัก!P30,ลงเจ้าหน้าที่!P31=ไฟล์หลัก!Q30)=TRUE,"Correct","No")</f>
        <v>Correct</v>
      </c>
    </row>
    <row r="31" spans="1:19" hidden="1">
      <c r="A31" s="250">
        <v>30</v>
      </c>
      <c r="B31" s="250" t="s">
        <v>23</v>
      </c>
      <c r="C31" s="256" t="s">
        <v>13</v>
      </c>
      <c r="D31" s="257"/>
      <c r="E31" s="256" t="s">
        <v>48</v>
      </c>
      <c r="F31" s="257"/>
      <c r="G31" s="257"/>
      <c r="H31" s="257"/>
      <c r="I31" s="256"/>
      <c r="J31" s="257" t="s">
        <v>101</v>
      </c>
      <c r="K31" s="257" t="s">
        <v>113</v>
      </c>
      <c r="L31" s="257"/>
      <c r="M31" s="250" t="s">
        <v>42</v>
      </c>
      <c r="N31" s="257" t="str" cm="1">
        <f t="array" ref="N31">_xlfn.XLOOKUP(1,(รายชื่อเจ้าหน้าที่!$C$4:$C$109=P31)*(รายชื่อเจ้าหน้าที่!$D$4:$D$109=Q31),รายชื่อเจ้าหน้าที่!$E$4:$E$109,"")</f>
        <v>กิจการนศ.</v>
      </c>
      <c r="O31" s="2" t="str">
        <f>_xlfn.XLOOKUP(ไฟล์หลัก!A31,ภาคส่งกลับ!$A$2:$A$1192,ภาคส่งกลับ!$L$2:$L$1192,"")</f>
        <v>นางสาว</v>
      </c>
      <c r="P31" s="2" t="str">
        <f>_xlfn.XLOOKUP(ไฟล์หลัก!A31,ภาคส่งกลับ!$A$2:$A$1192,ภาคส่งกลับ!$M$2:$M$1192,"")</f>
        <v>นวรัตน์</v>
      </c>
      <c r="Q31" s="2" t="str">
        <f>_xlfn.XLOOKUP(ไฟล์หลัก!A31,ภาคส่งกลับ!$A$2:$A$1192,ภาคส่งกลับ!$N$2:$N$1192,"")</f>
        <v>วุฒิอุดม</v>
      </c>
      <c r="R31" s="71">
        <f>_xlfn.XLOOKUP(ไฟล์หลัก!A31,ภาคส่งกลับ!$A$2:$A$1192,ภาคส่งกลับ!$O$2:$O$1192,"")</f>
        <v>0</v>
      </c>
      <c r="S31" s="72" t="str">
        <f>IF(AND(ลงเจ้าหน้าที่!O32=ไฟล์หลัก!P31,ลงเจ้าหน้าที่!P32=ไฟล์หลัก!Q31)=TRUE,"Correct","No")</f>
        <v>Correct</v>
      </c>
    </row>
    <row r="32" spans="1:19" hidden="1">
      <c r="A32" s="250">
        <v>31</v>
      </c>
      <c r="B32" s="250" t="s">
        <v>23</v>
      </c>
      <c r="C32" s="256" t="s">
        <v>13</v>
      </c>
      <c r="D32" s="257" t="s">
        <v>47</v>
      </c>
      <c r="E32" s="256" t="s">
        <v>48</v>
      </c>
      <c r="F32" s="257" t="s">
        <v>115</v>
      </c>
      <c r="G32" s="257" t="s">
        <v>21</v>
      </c>
      <c r="H32" s="257" t="s">
        <v>99</v>
      </c>
      <c r="I32" s="256" t="s">
        <v>116</v>
      </c>
      <c r="J32" s="257" t="s">
        <v>101</v>
      </c>
      <c r="K32" s="257" t="s">
        <v>117</v>
      </c>
      <c r="L32" s="257" t="s">
        <v>118</v>
      </c>
      <c r="M32" s="250" t="s">
        <v>54</v>
      </c>
      <c r="N32" s="257" t="str" cm="1">
        <f t="array" ref="N32">_xlfn.XLOOKUP(1,(รายชื่อเจ้าหน้าที่!$C$4:$C$109=P32)*(รายชื่อเจ้าหน้าที่!$D$4:$D$109=Q32),รายชื่อเจ้าหน้าที่!$E$4:$E$109,"")</f>
        <v>กิจการนศ.</v>
      </c>
      <c r="O32" s="2" t="str">
        <f>_xlfn.XLOOKUP(ไฟล์หลัก!A32,ภาคส่งกลับ!$A$2:$A$1192,ภาคส่งกลับ!$L$2:$L$1192,"")</f>
        <v>นางสาว</v>
      </c>
      <c r="P32" s="2" t="str">
        <f>_xlfn.XLOOKUP(ไฟล์หลัก!A32,ภาคส่งกลับ!$A$2:$A$1192,ภาคส่งกลับ!$M$2:$M$1192,"")</f>
        <v>บงกช</v>
      </c>
      <c r="Q32" s="2" t="str">
        <f>_xlfn.XLOOKUP(ไฟล์หลัก!A32,ภาคส่งกลับ!$A$2:$A$1192,ภาคส่งกลับ!$N$2:$N$1192,"")</f>
        <v>ทองทา</v>
      </c>
      <c r="R32" s="71">
        <f>_xlfn.XLOOKUP(ไฟล์หลัก!A32,ภาคส่งกลับ!$A$2:$A$1192,ภาคส่งกลับ!$O$2:$O$1192,"")</f>
        <v>0</v>
      </c>
      <c r="S32" s="72" t="str">
        <f>IF(AND(ลงเจ้าหน้าที่!O33=ไฟล์หลัก!P32,ลงเจ้าหน้าที่!P33=ไฟล์หลัก!Q32)=TRUE,"Correct","No")</f>
        <v>Correct</v>
      </c>
    </row>
    <row r="33" spans="1:19" hidden="1">
      <c r="A33" s="250">
        <v>32</v>
      </c>
      <c r="B33" s="250" t="s">
        <v>23</v>
      </c>
      <c r="C33" s="256" t="s">
        <v>13</v>
      </c>
      <c r="D33" s="257"/>
      <c r="E33" s="256" t="s">
        <v>48</v>
      </c>
      <c r="F33" s="257"/>
      <c r="G33" s="257"/>
      <c r="H33" s="257"/>
      <c r="I33" s="256"/>
      <c r="J33" s="257" t="s">
        <v>101</v>
      </c>
      <c r="K33" s="257" t="s">
        <v>117</v>
      </c>
      <c r="L33" s="257"/>
      <c r="M33" s="250" t="s">
        <v>42</v>
      </c>
      <c r="N33" s="257" t="str" cm="1">
        <f t="array" ref="N33">_xlfn.XLOOKUP(1,(รายชื่อเจ้าหน้าที่!$C$4:$C$109=P33)*(รายชื่อเจ้าหน้าที่!$D$4:$D$109=Q33),รายชื่อเจ้าหน้าที่!$E$4:$E$109,"")</f>
        <v>พัสดุ</v>
      </c>
      <c r="O33" s="2" t="str">
        <f>_xlfn.XLOOKUP(ไฟล์หลัก!A33,ภาคส่งกลับ!$A$2:$A$1192,ภาคส่งกลับ!$L$2:$L$1192,"")</f>
        <v>นางสาว</v>
      </c>
      <c r="P33" s="2" t="str">
        <f>_xlfn.XLOOKUP(ไฟล์หลัก!A33,ภาคส่งกลับ!$A$2:$A$1192,ภาคส่งกลับ!$M$2:$M$1192,"")</f>
        <v>เมธาวี</v>
      </c>
      <c r="Q33" s="2" t="str">
        <f>_xlfn.XLOOKUP(ไฟล์หลัก!A33,ภาคส่งกลับ!$A$2:$A$1192,ภาคส่งกลับ!$N$2:$N$1192,"")</f>
        <v>รัตนปราโมทย์</v>
      </c>
      <c r="R33" s="71">
        <f>_xlfn.XLOOKUP(ไฟล์หลัก!A33,ภาคส่งกลับ!$A$2:$A$1192,ภาคส่งกลับ!$O$2:$O$1192,"")</f>
        <v>0</v>
      </c>
      <c r="S33" s="72" t="str">
        <f>IF(AND(ลงเจ้าหน้าที่!O34=ไฟล์หลัก!P33,ลงเจ้าหน้าที่!P34=ไฟล์หลัก!Q33)=TRUE,"Correct","No")</f>
        <v>Correct</v>
      </c>
    </row>
    <row r="34" spans="1:19" hidden="1">
      <c r="A34" s="250">
        <v>33</v>
      </c>
      <c r="B34" s="250" t="s">
        <v>23</v>
      </c>
      <c r="C34" s="256" t="s">
        <v>13</v>
      </c>
      <c r="D34" s="257" t="s">
        <v>47</v>
      </c>
      <c r="E34" s="256" t="s">
        <v>48</v>
      </c>
      <c r="F34" s="257" t="s">
        <v>119</v>
      </c>
      <c r="G34" s="257" t="s">
        <v>21</v>
      </c>
      <c r="H34" s="257" t="s">
        <v>63</v>
      </c>
      <c r="I34" s="256" t="s">
        <v>120</v>
      </c>
      <c r="J34" s="257" t="s">
        <v>101</v>
      </c>
      <c r="K34" s="257" t="s">
        <v>121</v>
      </c>
      <c r="L34" s="257" t="s">
        <v>67</v>
      </c>
      <c r="M34" s="250" t="s">
        <v>54</v>
      </c>
      <c r="N34" s="257" t="str" cm="1">
        <f t="array" ref="N34">_xlfn.XLOOKUP(1,(รายชื่อเจ้าหน้าที่!$C$4:$C$109=P34)*(รายชื่อเจ้าหน้าที่!$D$4:$D$109=Q34),รายชื่อเจ้าหน้าที่!$E$4:$E$109,"")</f>
        <v>ปชส</v>
      </c>
      <c r="O34" s="2" t="str">
        <f>_xlfn.XLOOKUP(ไฟล์หลัก!A34,ภาคส่งกลับ!$A$2:$A$1192,ภาคส่งกลับ!$L$2:$L$1192,"")</f>
        <v>นางสาว</v>
      </c>
      <c r="P34" s="2" t="str">
        <f>_xlfn.XLOOKUP(ไฟล์หลัก!A34,ภาคส่งกลับ!$A$2:$A$1192,ภาคส่งกลับ!$M$2:$M$1192,"")</f>
        <v>จามร</v>
      </c>
      <c r="Q34" s="2" t="str">
        <f>_xlfn.XLOOKUP(ไฟล์หลัก!A34,ภาคส่งกลับ!$A$2:$A$1192,ภาคส่งกลับ!$N$2:$N$1192,"")</f>
        <v>จันทร์ซุย</v>
      </c>
      <c r="R34" s="71">
        <f>_xlfn.XLOOKUP(ไฟล์หลัก!A34,ภาคส่งกลับ!$A$2:$A$1192,ภาคส่งกลับ!$O$2:$O$1192,"")</f>
        <v>0</v>
      </c>
      <c r="S34" s="72" t="str">
        <f>IF(AND(ลงเจ้าหน้าที่!O35=ไฟล์หลัก!P34,ลงเจ้าหน้าที่!P35=ไฟล์หลัก!Q34)=TRUE,"Correct","No")</f>
        <v>Correct</v>
      </c>
    </row>
    <row r="35" spans="1:19" hidden="1">
      <c r="A35" s="250">
        <v>34</v>
      </c>
      <c r="B35" s="250" t="s">
        <v>23</v>
      </c>
      <c r="C35" s="256" t="s">
        <v>13</v>
      </c>
      <c r="D35" s="257"/>
      <c r="E35" s="256" t="s">
        <v>48</v>
      </c>
      <c r="F35" s="257"/>
      <c r="G35" s="257"/>
      <c r="H35" s="257"/>
      <c r="I35" s="256"/>
      <c r="J35" s="257" t="s">
        <v>101</v>
      </c>
      <c r="K35" s="257" t="s">
        <v>121</v>
      </c>
      <c r="L35" s="257"/>
      <c r="M35" s="250" t="s">
        <v>42</v>
      </c>
      <c r="N35" s="257" t="str" cm="1">
        <f t="array" ref="N35">_xlfn.XLOOKUP(1,(รายชื่อเจ้าหน้าที่!$C$4:$C$109=P35)*(รายชื่อเจ้าหน้าที่!$D$4:$D$109=Q35),รายชื่อเจ้าหน้าที่!$E$4:$E$109,"")</f>
        <v>ปชส</v>
      </c>
      <c r="O35" s="2" t="str">
        <f>_xlfn.XLOOKUP(ไฟล์หลัก!A35,ภาคส่งกลับ!$A$2:$A$1192,ภาคส่งกลับ!$L$2:$L$1192,"")</f>
        <v>นาย</v>
      </c>
      <c r="P35" s="2" t="str">
        <f>_xlfn.XLOOKUP(ไฟล์หลัก!A35,ภาคส่งกลับ!$A$2:$A$1192,ภาคส่งกลับ!$M$2:$M$1192,"")</f>
        <v>ชยนนท์</v>
      </c>
      <c r="Q35" s="2" t="str">
        <f>_xlfn.XLOOKUP(ไฟล์หลัก!A35,ภาคส่งกลับ!$A$2:$A$1192,ภาคส่งกลับ!$N$2:$N$1192,"")</f>
        <v>คูหาสวรรค์</v>
      </c>
      <c r="R35" s="71">
        <f>_xlfn.XLOOKUP(ไฟล์หลัก!A35,ภาคส่งกลับ!$A$2:$A$1192,ภาคส่งกลับ!$O$2:$O$1192,"")</f>
        <v>0</v>
      </c>
      <c r="S35" s="72" t="str">
        <f>IF(AND(ลงเจ้าหน้าที่!O36=ไฟล์หลัก!P35,ลงเจ้าหน้าที่!P36=ไฟล์หลัก!Q35)=TRUE,"Correct","No")</f>
        <v>Correct</v>
      </c>
    </row>
    <row r="36" spans="1:19" hidden="1">
      <c r="A36" s="250">
        <v>35</v>
      </c>
      <c r="B36" s="250" t="s">
        <v>23</v>
      </c>
      <c r="C36" s="256" t="s">
        <v>13</v>
      </c>
      <c r="D36" s="257" t="s">
        <v>47</v>
      </c>
      <c r="E36" s="256" t="s">
        <v>48</v>
      </c>
      <c r="F36" s="257" t="s">
        <v>122</v>
      </c>
      <c r="G36" s="257" t="s">
        <v>21</v>
      </c>
      <c r="H36" s="257" t="s">
        <v>123</v>
      </c>
      <c r="I36" s="256" t="s">
        <v>58</v>
      </c>
      <c r="J36" s="257" t="s">
        <v>101</v>
      </c>
      <c r="K36" s="257" t="s">
        <v>124</v>
      </c>
      <c r="L36" s="257" t="s">
        <v>125</v>
      </c>
      <c r="M36" s="250" t="s">
        <v>54</v>
      </c>
      <c r="N36" s="257" t="str" cm="1">
        <f t="array" ref="N36">_xlfn.XLOOKUP(1,(รายชื่อเจ้าหน้าที่!$C$4:$C$109=P36)*(รายชื่อเจ้าหน้าที่!$D$4:$D$109=Q36),รายชื่อเจ้าหน้าที่!$E$4:$E$109,"")</f>
        <v>ประกัน</v>
      </c>
      <c r="O36" s="2" t="str">
        <f>_xlfn.XLOOKUP(ไฟล์หลัก!A36,ภาคส่งกลับ!$A$2:$A$1192,ภาคส่งกลับ!$L$2:$L$1192,"")</f>
        <v>นางสาว</v>
      </c>
      <c r="P36" s="2" t="str">
        <f>_xlfn.XLOOKUP(ไฟล์หลัก!A36,ภาคส่งกลับ!$A$2:$A$1192,ภาคส่งกลับ!$M$2:$M$1192,"")</f>
        <v>เบญจมาภรณ์</v>
      </c>
      <c r="Q36" s="2" t="str">
        <f>_xlfn.XLOOKUP(ไฟล์หลัก!A36,ภาคส่งกลับ!$A$2:$A$1192,ภาคส่งกลับ!$N$2:$N$1192,"")</f>
        <v>จันทร์แสงสุก</v>
      </c>
      <c r="R36" s="71">
        <f>_xlfn.XLOOKUP(ไฟล์หลัก!A36,ภาคส่งกลับ!$A$2:$A$1192,ภาคส่งกลับ!$O$2:$O$1192,"")</f>
        <v>0</v>
      </c>
      <c r="S36" s="72" t="str">
        <f>IF(AND(ลงเจ้าหน้าที่!O37=ไฟล์หลัก!P36,ลงเจ้าหน้าที่!P37=ไฟล์หลัก!Q36)=TRUE,"Correct","No")</f>
        <v>Correct</v>
      </c>
    </row>
    <row r="37" spans="1:19" hidden="1">
      <c r="A37" s="250">
        <v>36</v>
      </c>
      <c r="B37" s="250" t="s">
        <v>23</v>
      </c>
      <c r="C37" s="256" t="s">
        <v>13</v>
      </c>
      <c r="D37" s="257"/>
      <c r="E37" s="256" t="s">
        <v>48</v>
      </c>
      <c r="F37" s="257"/>
      <c r="G37" s="257"/>
      <c r="H37" s="257"/>
      <c r="I37" s="256"/>
      <c r="J37" s="257" t="s">
        <v>101</v>
      </c>
      <c r="K37" s="257" t="s">
        <v>124</v>
      </c>
      <c r="L37" s="257"/>
      <c r="M37" s="250" t="s">
        <v>42</v>
      </c>
      <c r="N37" s="257" t="str" cm="1">
        <f t="array" ref="N37">_xlfn.XLOOKUP(1,(รายชื่อเจ้าหน้าที่!$C$4:$C$109=P37)*(รายชื่อเจ้าหน้าที่!$D$4:$D$109=Q37),รายชื่อเจ้าหน้าที่!$E$4:$E$109,"")</f>
        <v>ประกัน</v>
      </c>
      <c r="O37" s="2" t="str">
        <f>_xlfn.XLOOKUP(ไฟล์หลัก!A37,ภาคส่งกลับ!$A$2:$A$1192,ภาคส่งกลับ!$L$2:$L$1192,"")</f>
        <v>นางสาว</v>
      </c>
      <c r="P37" s="2" t="str">
        <f>_xlfn.XLOOKUP(ไฟล์หลัก!A37,ภาคส่งกลับ!$A$2:$A$1192,ภาคส่งกลับ!$M$2:$M$1192,"")</f>
        <v>ณัฐธยาน์</v>
      </c>
      <c r="Q37" s="2" t="str">
        <f>_xlfn.XLOOKUP(ไฟล์หลัก!A37,ภาคส่งกลับ!$A$2:$A$1192,ภาคส่งกลับ!$N$2:$N$1192,"")</f>
        <v>แป้นประสิทธิ์</v>
      </c>
      <c r="R37" s="71">
        <f>_xlfn.XLOOKUP(ไฟล์หลัก!A37,ภาคส่งกลับ!$A$2:$A$1192,ภาคส่งกลับ!$O$2:$O$1192,"")</f>
        <v>0</v>
      </c>
      <c r="S37" s="72" t="str">
        <f>IF(AND(ลงเจ้าหน้าที่!O38=ไฟล์หลัก!P37,ลงเจ้าหน้าที่!P38=ไฟล์หลัก!Q37)=TRUE,"Correct","No")</f>
        <v>Correct</v>
      </c>
    </row>
    <row r="38" spans="1:19" hidden="1">
      <c r="A38" s="250">
        <v>37</v>
      </c>
      <c r="B38" s="250" t="s">
        <v>23</v>
      </c>
      <c r="C38" s="256" t="s">
        <v>13</v>
      </c>
      <c r="D38" s="257" t="s">
        <v>47</v>
      </c>
      <c r="E38" s="256" t="s">
        <v>48</v>
      </c>
      <c r="F38" s="257" t="s">
        <v>126</v>
      </c>
      <c r="G38" s="257" t="s">
        <v>21</v>
      </c>
      <c r="H38" s="257" t="s">
        <v>127</v>
      </c>
      <c r="I38" s="256" t="s">
        <v>116</v>
      </c>
      <c r="J38" s="257" t="s">
        <v>101</v>
      </c>
      <c r="K38" s="257" t="s">
        <v>128</v>
      </c>
      <c r="L38" s="257" t="s">
        <v>129</v>
      </c>
      <c r="M38" s="250" t="s">
        <v>54</v>
      </c>
      <c r="N38" s="257" t="str" cm="1">
        <f t="array" ref="N38">_xlfn.XLOOKUP(1,(รายชื่อเจ้าหน้าที่!$C$4:$C$109=P38)*(รายชื่อเจ้าหน้าที่!$D$4:$D$109=Q38),รายชื่อเจ้าหน้าที่!$E$4:$E$109,"")</f>
        <v>วิจัย</v>
      </c>
      <c r="O38" s="2" t="str">
        <f>_xlfn.XLOOKUP(ไฟล์หลัก!A38,ภาคส่งกลับ!$A$2:$A$1192,ภาคส่งกลับ!$L$2:$L$1192,"")</f>
        <v>นางสาว</v>
      </c>
      <c r="P38" s="2" t="str">
        <f>_xlfn.XLOOKUP(ไฟล์หลัก!A38,ภาคส่งกลับ!$A$2:$A$1192,ภาคส่งกลับ!$M$2:$M$1192,"")</f>
        <v>สิริทินี</v>
      </c>
      <c r="Q38" s="2" t="str">
        <f>_xlfn.XLOOKUP(ไฟล์หลัก!A38,ภาคส่งกลับ!$A$2:$A$1192,ภาคส่งกลับ!$N$2:$N$1192,"")</f>
        <v>กิ่งช้าง</v>
      </c>
      <c r="R38" s="71">
        <f>_xlfn.XLOOKUP(ไฟล์หลัก!A38,ภาคส่งกลับ!$A$2:$A$1192,ภาคส่งกลับ!$O$2:$O$1192,"")</f>
        <v>0</v>
      </c>
      <c r="S38" s="72" t="str">
        <f>IF(AND(ลงเจ้าหน้าที่!O39=ไฟล์หลัก!P38,ลงเจ้าหน้าที่!P39=ไฟล์หลัก!Q38)=TRUE,"Correct","No")</f>
        <v>Correct</v>
      </c>
    </row>
    <row r="39" spans="1:19" hidden="1">
      <c r="A39" s="250">
        <v>38</v>
      </c>
      <c r="B39" s="250" t="s">
        <v>23</v>
      </c>
      <c r="C39" s="256" t="s">
        <v>13</v>
      </c>
      <c r="D39" s="257"/>
      <c r="E39" s="256" t="s">
        <v>48</v>
      </c>
      <c r="F39" s="257"/>
      <c r="G39" s="257"/>
      <c r="H39" s="257"/>
      <c r="I39" s="256"/>
      <c r="J39" s="257" t="s">
        <v>101</v>
      </c>
      <c r="K39" s="257" t="s">
        <v>128</v>
      </c>
      <c r="L39" s="257"/>
      <c r="M39" s="250" t="s">
        <v>42</v>
      </c>
      <c r="N39" s="257" t="str" cm="1">
        <f t="array" ref="N39">_xlfn.XLOOKUP(1,(รายชื่อเจ้าหน้าที่!$C$4:$C$109=P39)*(รายชื่อเจ้าหน้าที่!$D$4:$D$109=Q39),รายชื่อเจ้าหน้าที่!$E$4:$E$109,"")</f>
        <v>วิจัย</v>
      </c>
      <c r="O39" s="2" t="str">
        <f>_xlfn.XLOOKUP(ไฟล์หลัก!A39,ภาคส่งกลับ!$A$2:$A$1192,ภาคส่งกลับ!$L$2:$L$1192,"")</f>
        <v>นาง</v>
      </c>
      <c r="P39" s="2" t="str">
        <f>_xlfn.XLOOKUP(ไฟล์หลัก!A39,ภาคส่งกลับ!$A$2:$A$1192,ภาคส่งกลับ!$M$2:$M$1192,"")</f>
        <v>อาทิสุดา</v>
      </c>
      <c r="Q39" s="2" t="str">
        <f>_xlfn.XLOOKUP(ไฟล์หลัก!A39,ภาคส่งกลับ!$A$2:$A$1192,ภาคส่งกลับ!$N$2:$N$1192,"")</f>
        <v>ชาญวิกรณ์</v>
      </c>
      <c r="R39" s="71">
        <f>_xlfn.XLOOKUP(ไฟล์หลัก!A39,ภาคส่งกลับ!$A$2:$A$1192,ภาคส่งกลับ!$O$2:$O$1192,"")</f>
        <v>0</v>
      </c>
      <c r="S39" s="72" t="str">
        <f>IF(AND(ลงเจ้าหน้าที่!O40=ไฟล์หลัก!P39,ลงเจ้าหน้าที่!P40=ไฟล์หลัก!Q39)=TRUE,"Correct","No")</f>
        <v>Correct</v>
      </c>
    </row>
    <row r="40" spans="1:19" hidden="1">
      <c r="A40" s="250">
        <v>39</v>
      </c>
      <c r="B40" s="250" t="s">
        <v>23</v>
      </c>
      <c r="C40" s="256" t="s">
        <v>13</v>
      </c>
      <c r="D40" s="257" t="s">
        <v>47</v>
      </c>
      <c r="E40" s="256" t="s">
        <v>48</v>
      </c>
      <c r="F40" s="257" t="s">
        <v>130</v>
      </c>
      <c r="G40" s="257" t="s">
        <v>21</v>
      </c>
      <c r="H40" s="257" t="s">
        <v>131</v>
      </c>
      <c r="I40" s="256" t="s">
        <v>112</v>
      </c>
      <c r="J40" s="257" t="s">
        <v>101</v>
      </c>
      <c r="K40" s="257" t="s">
        <v>132</v>
      </c>
      <c r="L40" s="257" t="s">
        <v>133</v>
      </c>
      <c r="M40" s="250" t="s">
        <v>54</v>
      </c>
      <c r="N40" s="257" t="str" cm="1">
        <f t="array" ref="N40">_xlfn.XLOOKUP(1,(รายชื่อเจ้าหน้าที่!$C$4:$C$109=P40)*(รายชื่อเจ้าหน้าที่!$D$4:$D$109=Q40),รายชื่อเจ้าหน้าที่!$E$4:$E$109,"")</f>
        <v>สารบรรณ</v>
      </c>
      <c r="O40" s="2" t="str">
        <f>_xlfn.XLOOKUP(ไฟล์หลัก!A40,ภาคส่งกลับ!$A$2:$A$1192,ภาคส่งกลับ!$L$2:$L$1192,"")</f>
        <v>นางสาว</v>
      </c>
      <c r="P40" s="2" t="str">
        <f>_xlfn.XLOOKUP(ไฟล์หลัก!A40,ภาคส่งกลับ!$A$2:$A$1192,ภาคส่งกลับ!$M$2:$M$1192,"")</f>
        <v>มนทิรา</v>
      </c>
      <c r="Q40" s="2" t="str">
        <f>_xlfn.XLOOKUP(ไฟล์หลัก!A40,ภาคส่งกลับ!$A$2:$A$1192,ภาคส่งกลับ!$N$2:$N$1192,"")</f>
        <v>นอบน้อม</v>
      </c>
      <c r="R40" s="71">
        <f>_xlfn.XLOOKUP(ไฟล์หลัก!A40,ภาคส่งกลับ!$A$2:$A$1192,ภาคส่งกลับ!$O$2:$O$1192,"")</f>
        <v>0</v>
      </c>
      <c r="S40" s="72" t="str">
        <f>IF(AND(ลงเจ้าหน้าที่!O41=ไฟล์หลัก!P40,ลงเจ้าหน้าที่!P41=ไฟล์หลัก!Q40)=TRUE,"Correct","No")</f>
        <v>Correct</v>
      </c>
    </row>
    <row r="41" spans="1:19" hidden="1">
      <c r="A41" s="250">
        <v>40</v>
      </c>
      <c r="B41" s="250" t="s">
        <v>23</v>
      </c>
      <c r="C41" s="256" t="s">
        <v>13</v>
      </c>
      <c r="D41" s="257"/>
      <c r="E41" s="256" t="s">
        <v>48</v>
      </c>
      <c r="F41" s="257"/>
      <c r="G41" s="257"/>
      <c r="H41" s="257"/>
      <c r="I41" s="256"/>
      <c r="J41" s="257" t="s">
        <v>101</v>
      </c>
      <c r="K41" s="257" t="s">
        <v>132</v>
      </c>
      <c r="L41" s="257"/>
      <c r="M41" s="250" t="s">
        <v>42</v>
      </c>
      <c r="N41" s="257" t="str" cm="1">
        <f t="array" ref="N41">_xlfn.XLOOKUP(1,(รายชื่อเจ้าหน้าที่!$C$4:$C$109=P41)*(รายชื่อเจ้าหน้าที่!$D$4:$D$109=Q41),รายชื่อเจ้าหน้าที่!$E$4:$E$109,"")</f>
        <v>สารสนเทศ</v>
      </c>
      <c r="O41" s="2" t="str">
        <f>_xlfn.XLOOKUP(ไฟล์หลัก!A41,ภาคส่งกลับ!$A$2:$A$1192,ภาคส่งกลับ!$L$2:$L$1192,"")</f>
        <v>นาย</v>
      </c>
      <c r="P41" s="2" t="str">
        <f>_xlfn.XLOOKUP(ไฟล์หลัก!A41,ภาคส่งกลับ!$A$2:$A$1192,ภาคส่งกลับ!$M$2:$M$1192,"")</f>
        <v>เสกสรร</v>
      </c>
      <c r="Q41" s="2" t="str">
        <f>_xlfn.XLOOKUP(ไฟล์หลัก!A41,ภาคส่งกลับ!$A$2:$A$1192,ภาคส่งกลับ!$N$2:$N$1192,"")</f>
        <v>ขาวปลอด</v>
      </c>
      <c r="R41" s="71">
        <f>_xlfn.XLOOKUP(ไฟล์หลัก!A41,ภาคส่งกลับ!$A$2:$A$1192,ภาคส่งกลับ!$O$2:$O$1192,"")</f>
        <v>0</v>
      </c>
      <c r="S41" s="72" t="str">
        <f>IF(AND(ลงเจ้าหน้าที่!O42=ไฟล์หลัก!P41,ลงเจ้าหน้าที่!P42=ไฟล์หลัก!Q41)=TRUE,"Correct","No")</f>
        <v>Correct</v>
      </c>
    </row>
    <row r="42" spans="1:19" hidden="1">
      <c r="A42" s="250">
        <v>41</v>
      </c>
      <c r="B42" s="250" t="s">
        <v>23</v>
      </c>
      <c r="C42" s="256" t="s">
        <v>13</v>
      </c>
      <c r="D42" s="257" t="s">
        <v>47</v>
      </c>
      <c r="E42" s="256" t="s">
        <v>48</v>
      </c>
      <c r="F42" s="257" t="s">
        <v>126</v>
      </c>
      <c r="G42" s="257" t="s">
        <v>21</v>
      </c>
      <c r="H42" s="257" t="s">
        <v>127</v>
      </c>
      <c r="I42" s="256" t="s">
        <v>116</v>
      </c>
      <c r="J42" s="257" t="s">
        <v>101</v>
      </c>
      <c r="K42" s="257" t="s">
        <v>134</v>
      </c>
      <c r="L42" s="257" t="s">
        <v>135</v>
      </c>
      <c r="M42" s="250" t="s">
        <v>54</v>
      </c>
      <c r="N42" s="257" t="str" cm="1">
        <f t="array" ref="N42">_xlfn.XLOOKUP(1,(รายชื่อเจ้าหน้าที่!$C$4:$C$109=P42)*(รายชื่อเจ้าหน้าที่!$D$4:$D$109=Q42),รายชื่อเจ้าหน้าที่!$E$4:$E$109,"")</f>
        <v>สารสนเทศ</v>
      </c>
      <c r="O42" s="2" t="str">
        <f>_xlfn.XLOOKUP(ไฟล์หลัก!A42,ภาคส่งกลับ!$A$2:$A$1192,ภาคส่งกลับ!$L$2:$L$1192,"")</f>
        <v>นางสาว</v>
      </c>
      <c r="P42" s="2" t="str">
        <f>_xlfn.XLOOKUP(ไฟล์หลัก!A42,ภาคส่งกลับ!$A$2:$A$1192,ภาคส่งกลับ!$M$2:$M$1192,"")</f>
        <v>ธีรนันท์</v>
      </c>
      <c r="Q42" s="2" t="str">
        <f>_xlfn.XLOOKUP(ไฟล์หลัก!A42,ภาคส่งกลับ!$A$2:$A$1192,ภาคส่งกลับ!$N$2:$N$1192,"")</f>
        <v>ขาวปลอด</v>
      </c>
      <c r="R42" s="71">
        <f>_xlfn.XLOOKUP(ไฟล์หลัก!A42,ภาคส่งกลับ!$A$2:$A$1192,ภาคส่งกลับ!$O$2:$O$1192,"")</f>
        <v>0</v>
      </c>
      <c r="S42" s="72" t="str">
        <f>IF(AND(ลงเจ้าหน้าที่!O43=ไฟล์หลัก!P42,ลงเจ้าหน้าที่!P43=ไฟล์หลัก!Q42)=TRUE,"Correct","No")</f>
        <v>Correct</v>
      </c>
    </row>
    <row r="43" spans="1:19" hidden="1">
      <c r="A43" s="250">
        <v>42</v>
      </c>
      <c r="B43" s="250" t="s">
        <v>23</v>
      </c>
      <c r="C43" s="256" t="s">
        <v>13</v>
      </c>
      <c r="D43" s="257"/>
      <c r="E43" s="256" t="s">
        <v>48</v>
      </c>
      <c r="F43" s="257"/>
      <c r="G43" s="257"/>
      <c r="H43" s="257"/>
      <c r="I43" s="256"/>
      <c r="J43" s="257" t="s">
        <v>101</v>
      </c>
      <c r="K43" s="257" t="s">
        <v>134</v>
      </c>
      <c r="L43" s="257"/>
      <c r="M43" s="250" t="s">
        <v>42</v>
      </c>
      <c r="N43" s="257" t="str" cm="1">
        <f t="array" ref="N43">_xlfn.XLOOKUP(1,(รายชื่อเจ้าหน้าที่!$C$4:$C$109=P43)*(รายชื่อเจ้าหน้าที่!$D$4:$D$109=Q43),รายชื่อเจ้าหน้าที่!$E$4:$E$109,"")</f>
        <v>อาคาร</v>
      </c>
      <c r="O43" s="2" t="str">
        <f>_xlfn.XLOOKUP(ไฟล์หลัก!A43,ภาคส่งกลับ!$A$2:$A$1192,ภาคส่งกลับ!$L$2:$L$1192,"")</f>
        <v>นาย</v>
      </c>
      <c r="P43" s="2" t="str">
        <f>_xlfn.XLOOKUP(ไฟล์หลัก!A43,ภาคส่งกลับ!$A$2:$A$1192,ภาคส่งกลับ!$M$2:$M$1192,"")</f>
        <v>ชูชาติ</v>
      </c>
      <c r="Q43" s="2" t="str">
        <f>_xlfn.XLOOKUP(ไฟล์หลัก!A43,ภาคส่งกลับ!$A$2:$A$1192,ภาคส่งกลับ!$N$2:$N$1192,"")</f>
        <v>พูตระกูล</v>
      </c>
      <c r="R43" s="71">
        <f>_xlfn.XLOOKUP(ไฟล์หลัก!A43,ภาคส่งกลับ!$A$2:$A$1192,ภาคส่งกลับ!$O$2:$O$1192,"")</f>
        <v>0</v>
      </c>
      <c r="S43" s="72" t="str">
        <f>IF(AND(ลงเจ้าหน้าที่!O44=ไฟล์หลัก!P43,ลงเจ้าหน้าที่!P44=ไฟล์หลัก!Q43)=TRUE,"Correct","No")</f>
        <v>Correct</v>
      </c>
    </row>
    <row r="44" spans="1:19" hidden="1">
      <c r="A44" s="250">
        <v>43</v>
      </c>
      <c r="B44" s="250" t="s">
        <v>23</v>
      </c>
      <c r="C44" s="256" t="s">
        <v>136</v>
      </c>
      <c r="D44" s="257" t="s">
        <v>90</v>
      </c>
      <c r="E44" s="256" t="s">
        <v>140</v>
      </c>
      <c r="F44" s="257" t="s">
        <v>70</v>
      </c>
      <c r="G44" s="257" t="s">
        <v>14</v>
      </c>
      <c r="H44" s="257" t="s">
        <v>31</v>
      </c>
      <c r="I44" s="256" t="s">
        <v>1659</v>
      </c>
      <c r="J44" s="257" t="s">
        <v>65</v>
      </c>
      <c r="K44" s="257" t="s">
        <v>66</v>
      </c>
      <c r="L44" s="257" t="s">
        <v>142</v>
      </c>
      <c r="M44" s="250" t="s">
        <v>1656</v>
      </c>
      <c r="N44" s="257" t="str" cm="1">
        <f t="array" ref="N44">_xlfn.XLOOKUP(1,(รายชื่อเจ้าหน้าที่!$C$4:$C$109=P44)*(รายชื่อเจ้าหน้าที่!$D$4:$D$109=Q44),รายชื่อเจ้าหน้าที่!$E$4:$E$109,"")</f>
        <v/>
      </c>
      <c r="O44" s="2" t="str">
        <f>_xlfn.XLOOKUP(ไฟล์หลัก!A44,ภาคส่งกลับ!$A$2:$A$1192,ภาคส่งกลับ!$L$2:$L$1192,"")</f>
        <v>นางสาว</v>
      </c>
      <c r="P44" s="2" t="str">
        <f>_xlfn.XLOOKUP(ไฟล์หลัก!A44,ภาคส่งกลับ!$A$2:$A$1192,ภาคส่งกลับ!$M$2:$M$1192,"")</f>
        <v>สุภัสสร</v>
      </c>
      <c r="Q44" s="2" t="str">
        <f>_xlfn.XLOOKUP(ไฟล์หลัก!A44,ภาคส่งกลับ!$A$2:$A$1192,ภาคส่งกลับ!$N$2:$N$1192,"")</f>
        <v>พรหมบุตร</v>
      </c>
      <c r="R44" s="71">
        <f>_xlfn.XLOOKUP(ไฟล์หลัก!A44,ภาคส่งกลับ!$A$2:$A$1192,ภาคส่งกลับ!$O$2:$O$1192,"")</f>
        <v>0</v>
      </c>
      <c r="S44" s="72" t="str">
        <f>IF(AND(ลงเจ้าหน้าที่!O45=ไฟล์หลัก!P44,ลงเจ้าหน้าที่!P45=ไฟล์หลัก!Q44)=TRUE,"Correct","No")</f>
        <v>No</v>
      </c>
    </row>
    <row r="45" spans="1:19" hidden="1">
      <c r="A45" s="250">
        <v>44</v>
      </c>
      <c r="B45" s="250" t="s">
        <v>23</v>
      </c>
      <c r="C45" s="256" t="s">
        <v>136</v>
      </c>
      <c r="D45" s="257" t="s">
        <v>68</v>
      </c>
      <c r="E45" s="256" t="s">
        <v>143</v>
      </c>
      <c r="F45" s="257" t="s">
        <v>16</v>
      </c>
      <c r="G45" s="257" t="s">
        <v>14</v>
      </c>
      <c r="H45" s="257" t="s">
        <v>21</v>
      </c>
      <c r="I45" s="256" t="s">
        <v>144</v>
      </c>
      <c r="J45" s="257" t="s">
        <v>65</v>
      </c>
      <c r="K45" s="257" t="s">
        <v>66</v>
      </c>
      <c r="L45" s="257" t="s">
        <v>145</v>
      </c>
      <c r="M45" s="250" t="s">
        <v>1660</v>
      </c>
      <c r="N45" s="257" t="str" cm="1">
        <f t="array" ref="N45">_xlfn.XLOOKUP(1,(รายชื่อเจ้าหน้าที่!$C$4:$C$109=P45)*(รายชื่อเจ้าหน้าที่!$D$4:$D$109=Q45),รายชื่อเจ้าหน้าที่!$E$4:$E$109,"")</f>
        <v/>
      </c>
      <c r="O45" s="2" t="str">
        <f>_xlfn.XLOOKUP(ไฟล์หลัก!A45,ภาคส่งกลับ!$A$2:$A$1192,ภาคส่งกลับ!$L$2:$L$1192,"")</f>
        <v>นาย</v>
      </c>
      <c r="P45" s="2" t="str">
        <f>_xlfn.XLOOKUP(ไฟล์หลัก!A45,ภาคส่งกลับ!$A$2:$A$1192,ภาคส่งกลับ!$M$2:$M$1192,"")</f>
        <v>สุรเดช</v>
      </c>
      <c r="Q45" s="2" t="str">
        <f>_xlfn.XLOOKUP(ไฟล์หลัก!A45,ภาคส่งกลับ!$A$2:$A$1192,ภาคส่งกลับ!$N$2:$N$1192,"")</f>
        <v>ตรีไตรลักษณะ</v>
      </c>
      <c r="R45" s="71">
        <f>_xlfn.XLOOKUP(ไฟล์หลัก!A45,ภาคส่งกลับ!$A$2:$A$1192,ภาคส่งกลับ!$O$2:$O$1192,"")</f>
        <v>0</v>
      </c>
      <c r="S45" s="72" t="str">
        <f>IF(AND(ลงเจ้าหน้าที่!O46=ไฟล์หลัก!P45,ลงเจ้าหน้าที่!P46=ไฟล์หลัก!Q45)=TRUE,"Correct","No")</f>
        <v>No</v>
      </c>
    </row>
    <row r="46" spans="1:19" hidden="1">
      <c r="A46" s="250">
        <v>45</v>
      </c>
      <c r="B46" s="250" t="s">
        <v>23</v>
      </c>
      <c r="C46" s="256" t="s">
        <v>136</v>
      </c>
      <c r="D46" s="257" t="s">
        <v>14</v>
      </c>
      <c r="E46" s="256" t="s">
        <v>146</v>
      </c>
      <c r="F46" s="257" t="s">
        <v>16</v>
      </c>
      <c r="G46" s="257" t="s">
        <v>17</v>
      </c>
      <c r="H46" s="257" t="s">
        <v>147</v>
      </c>
      <c r="I46" s="256" t="s">
        <v>144</v>
      </c>
      <c r="J46" s="257" t="s">
        <v>65</v>
      </c>
      <c r="K46" s="257" t="s">
        <v>76</v>
      </c>
      <c r="L46" s="257" t="s">
        <v>148</v>
      </c>
      <c r="M46" s="250" t="s">
        <v>1660</v>
      </c>
      <c r="N46" s="257" t="str" cm="1">
        <f t="array" ref="N46">_xlfn.XLOOKUP(1,(รายชื่อเจ้าหน้าที่!$C$4:$C$109=P46)*(รายชื่อเจ้าหน้าที่!$D$4:$D$109=Q46),รายชื่อเจ้าหน้าที่!$E$4:$E$109,"")</f>
        <v/>
      </c>
      <c r="O46" s="2" t="str">
        <f>_xlfn.XLOOKUP(ไฟล์หลัก!A46,ภาคส่งกลับ!$A$2:$A$1192,ภาคส่งกลับ!$L$2:$L$1192,"")</f>
        <v>นาย</v>
      </c>
      <c r="P46" s="2" t="str">
        <f>_xlfn.XLOOKUP(ไฟล์หลัก!A46,ภาคส่งกลับ!$A$2:$A$1192,ภาคส่งกลับ!$M$2:$M$1192,"")</f>
        <v>ยุทธนา</v>
      </c>
      <c r="Q46" s="2" t="str">
        <f>_xlfn.XLOOKUP(ไฟล์หลัก!A46,ภาคส่งกลับ!$A$2:$A$1192,ภาคส่งกลับ!$N$2:$N$1192,"")</f>
        <v>คิดใจเดียว</v>
      </c>
      <c r="R46" s="71">
        <f>_xlfn.XLOOKUP(ไฟล์หลัก!A46,ภาคส่งกลับ!$A$2:$A$1192,ภาคส่งกลับ!$O$2:$O$1192,"")</f>
        <v>0</v>
      </c>
      <c r="S46" s="72" t="str">
        <f>IF(AND(ลงเจ้าหน้าที่!O47=ไฟล์หลัก!P46,ลงเจ้าหน้าที่!P47=ไฟล์หลัก!Q46)=TRUE,"Correct","No")</f>
        <v>No</v>
      </c>
    </row>
    <row r="47" spans="1:19" hidden="1">
      <c r="A47" s="250">
        <v>46</v>
      </c>
      <c r="B47" s="250" t="s">
        <v>23</v>
      </c>
      <c r="C47" s="259" t="s">
        <v>136</v>
      </c>
      <c r="D47" s="260" t="s">
        <v>14</v>
      </c>
      <c r="E47" s="259" t="s">
        <v>146</v>
      </c>
      <c r="F47" s="260" t="s">
        <v>16</v>
      </c>
      <c r="G47" s="260" t="s">
        <v>17</v>
      </c>
      <c r="H47" s="260" t="s">
        <v>147</v>
      </c>
      <c r="I47" s="259" t="s">
        <v>144</v>
      </c>
      <c r="J47" s="260" t="s">
        <v>65</v>
      </c>
      <c r="K47" s="260" t="s">
        <v>76</v>
      </c>
      <c r="L47" s="260" t="s">
        <v>148</v>
      </c>
      <c r="M47" s="250" t="s">
        <v>1660</v>
      </c>
      <c r="N47" s="257" t="str" cm="1">
        <f t="array" ref="N47">_xlfn.XLOOKUP(1,(รายชื่อเจ้าหน้าที่!$C$4:$C$109=P47)*(รายชื่อเจ้าหน้าที่!$D$4:$D$109=Q47),รายชื่อเจ้าหน้าที่!$E$4:$E$109,"")</f>
        <v/>
      </c>
      <c r="O47" s="2" t="str">
        <f>_xlfn.XLOOKUP(ไฟล์หลัก!A47,ภาคส่งกลับ!$A$2:$A$1192,ภาคส่งกลับ!$L$2:$L$1192,"")</f>
        <v>นาง</v>
      </c>
      <c r="P47" s="2" t="str">
        <f>_xlfn.XLOOKUP(ไฟล์หลัก!A47,ภาคส่งกลับ!$A$2:$A$1192,ภาคส่งกลับ!$M$2:$M$1192,"")</f>
        <v>แสงระวี</v>
      </c>
      <c r="Q47" s="2" t="str">
        <f>_xlfn.XLOOKUP(ไฟล์หลัก!A47,ภาคส่งกลับ!$A$2:$A$1192,ภาคส่งกลับ!$N$2:$N$1192,"")</f>
        <v>บัวแก้ว</v>
      </c>
      <c r="R47" s="71">
        <f>_xlfn.XLOOKUP(ไฟล์หลัก!A47,ภาคส่งกลับ!$A$2:$A$1192,ภาคส่งกลับ!$O$2:$O$1192,"")</f>
        <v>0</v>
      </c>
      <c r="S47" s="72" t="str">
        <f>IF(AND(ลงเจ้าหน้าที่!O48=ไฟล์หลัก!P47,ลงเจ้าหน้าที่!P48=ไฟล์หลัก!Q47)=TRUE,"Correct","No")</f>
        <v>No</v>
      </c>
    </row>
    <row r="48" spans="1:19" hidden="1">
      <c r="A48" s="250">
        <v>47</v>
      </c>
      <c r="B48" s="250" t="s">
        <v>23</v>
      </c>
      <c r="C48" s="256" t="s">
        <v>136</v>
      </c>
      <c r="D48" s="257" t="s">
        <v>24</v>
      </c>
      <c r="E48" s="256" t="s">
        <v>153</v>
      </c>
      <c r="F48" s="257" t="s">
        <v>16</v>
      </c>
      <c r="G48" s="257" t="s">
        <v>17</v>
      </c>
      <c r="H48" s="257" t="s">
        <v>154</v>
      </c>
      <c r="I48" s="256" t="s">
        <v>155</v>
      </c>
      <c r="J48" s="257" t="s">
        <v>65</v>
      </c>
      <c r="K48" s="257" t="s">
        <v>87</v>
      </c>
      <c r="L48" s="257" t="s">
        <v>156</v>
      </c>
      <c r="M48" s="257" t="s">
        <v>1650</v>
      </c>
      <c r="N48" s="257" t="str" cm="1">
        <f t="array" ref="N48">_xlfn.XLOOKUP(1,(รายชื่อเจ้าหน้าที่!$C$4:$C$109=P48)*(รายชื่อเจ้าหน้าที่!$D$4:$D$109=Q48),รายชื่อเจ้าหน้าที่!$E$4:$E$109,"")</f>
        <v/>
      </c>
      <c r="O48" s="2" t="str">
        <f>_xlfn.XLOOKUP(ไฟล์หลัก!A48,ภาคส่งกลับ!$A$2:$A$1192,ภาคส่งกลับ!$L$2:$L$1192,"")</f>
        <v>นาย</v>
      </c>
      <c r="P48" s="2" t="str">
        <f>_xlfn.XLOOKUP(ไฟล์หลัก!A48,ภาคส่งกลับ!$A$2:$A$1192,ภาคส่งกลับ!$M$2:$M$1192,"")</f>
        <v>ชุมพล</v>
      </c>
      <c r="Q48" s="2" t="str">
        <f>_xlfn.XLOOKUP(ไฟล์หลัก!A48,ภาคส่งกลับ!$A$2:$A$1192,ภาคส่งกลับ!$N$2:$N$1192,"")</f>
        <v>ยวงใย</v>
      </c>
      <c r="R48" s="71" t="str">
        <f>_xlfn.XLOOKUP(ไฟล์หลัก!A48,ภาคส่งกลับ!$A$2:$A$1192,ภาคส่งกลับ!$O$2:$O$1192,"")</f>
        <v>นางสาวพรกนก แซ่ฉาย 64601096</v>
      </c>
      <c r="S48" s="72" t="str">
        <f>IF(AND(ลงเจ้าหน้าที่!O49=ไฟล์หลัก!P48,ลงเจ้าหน้าที่!P49=ไฟล์หลัก!Q48)=TRUE,"Correct","No")</f>
        <v>No</v>
      </c>
    </row>
    <row r="49" spans="1:19" hidden="1">
      <c r="A49" s="250">
        <v>48</v>
      </c>
      <c r="B49" s="250" t="s">
        <v>23</v>
      </c>
      <c r="C49" s="256" t="s">
        <v>136</v>
      </c>
      <c r="D49" s="257" t="s">
        <v>35</v>
      </c>
      <c r="E49" s="256" t="s">
        <v>157</v>
      </c>
      <c r="F49" s="257" t="s">
        <v>158</v>
      </c>
      <c r="G49" s="257" t="s">
        <v>17</v>
      </c>
      <c r="H49" s="257" t="s">
        <v>154</v>
      </c>
      <c r="I49" s="256" t="s">
        <v>159</v>
      </c>
      <c r="J49" s="257" t="s">
        <v>65</v>
      </c>
      <c r="K49" s="257" t="s">
        <v>87</v>
      </c>
      <c r="L49" s="257" t="s">
        <v>156</v>
      </c>
      <c r="M49" s="250" t="s">
        <v>1654</v>
      </c>
      <c r="N49" s="257" t="str" cm="1">
        <f t="array" ref="N49">_xlfn.XLOOKUP(1,(รายชื่อเจ้าหน้าที่!$C$4:$C$109=P49)*(รายชื่อเจ้าหน้าที่!$D$4:$D$109=Q49),รายชื่อเจ้าหน้าที่!$E$4:$E$109,"")</f>
        <v/>
      </c>
      <c r="O49" s="2" t="str">
        <f>_xlfn.XLOOKUP(ไฟล์หลัก!A49,ภาคส่งกลับ!$A$2:$A$1192,ภาคส่งกลับ!$L$2:$L$1192,"")</f>
        <v>นาย</v>
      </c>
      <c r="P49" s="2" t="str">
        <f>_xlfn.XLOOKUP(ไฟล์หลัก!A49,ภาคส่งกลับ!$A$2:$A$1192,ภาคส่งกลับ!$M$2:$M$1192,"")</f>
        <v xml:space="preserve">จักรพงษ์ </v>
      </c>
      <c r="Q49" s="2" t="str">
        <f>_xlfn.XLOOKUP(ไฟล์หลัก!A49,ภาคส่งกลับ!$A$2:$A$1192,ภาคส่งกลับ!$N$2:$N$1192,"")</f>
        <v>พงษ์เพ็ง</v>
      </c>
      <c r="R49" s="71">
        <f>_xlfn.XLOOKUP(ไฟล์หลัก!A49,ภาคส่งกลับ!$A$2:$A$1192,ภาคส่งกลับ!$O$2:$O$1192,"")</f>
        <v>0</v>
      </c>
      <c r="S49" s="72" t="str">
        <f>IF(AND(ลงเจ้าหน้าที่!O50=ไฟล์หลัก!P49,ลงเจ้าหน้าที่!P50=ไฟล์หลัก!Q49)=TRUE,"Correct","No")</f>
        <v>No</v>
      </c>
    </row>
    <row r="50" spans="1:19" hidden="1">
      <c r="A50" s="250">
        <v>49</v>
      </c>
      <c r="B50" s="250" t="s">
        <v>23</v>
      </c>
      <c r="C50" s="256" t="s">
        <v>136</v>
      </c>
      <c r="D50" s="257" t="s">
        <v>21</v>
      </c>
      <c r="E50" s="256" t="s">
        <v>160</v>
      </c>
      <c r="F50" s="257" t="s">
        <v>21</v>
      </c>
      <c r="G50" s="257" t="s">
        <v>17</v>
      </c>
      <c r="H50" s="257" t="s">
        <v>138</v>
      </c>
      <c r="I50" s="256" t="s">
        <v>161</v>
      </c>
      <c r="J50" s="257" t="s">
        <v>101</v>
      </c>
      <c r="K50" s="257" t="s">
        <v>128</v>
      </c>
      <c r="L50" s="257" t="s">
        <v>162</v>
      </c>
      <c r="M50" s="257" t="s">
        <v>1650</v>
      </c>
      <c r="N50" s="257" t="str" cm="1">
        <f t="array" ref="N50">_xlfn.XLOOKUP(1,(รายชื่อเจ้าหน้าที่!$C$4:$C$109=P50)*(รายชื่อเจ้าหน้าที่!$D$4:$D$109=Q50),รายชื่อเจ้าหน้าที่!$E$4:$E$109,"")</f>
        <v/>
      </c>
      <c r="O50" s="2" t="str">
        <f>_xlfn.XLOOKUP(ไฟล์หลัก!A50,ภาคส่งกลับ!$A$2:$A$1192,ภาคส่งกลับ!$L$2:$L$1192,"")</f>
        <v>นาย</v>
      </c>
      <c r="P50" s="2" t="str">
        <f>_xlfn.XLOOKUP(ไฟล์หลัก!A50,ภาคส่งกลับ!$A$2:$A$1192,ภาคส่งกลับ!$M$2:$M$1192,"")</f>
        <v>อุดม</v>
      </c>
      <c r="Q50" s="2" t="str">
        <f>_xlfn.XLOOKUP(ไฟล์หลัก!A50,ภาคส่งกลับ!$A$2:$A$1192,ภาคส่งกลับ!$N$2:$N$1192,"")</f>
        <v>จันทร์จรัสสุข</v>
      </c>
      <c r="R50" s="71">
        <f>_xlfn.XLOOKUP(ไฟล์หลัก!A50,ภาคส่งกลับ!$A$2:$A$1192,ภาคส่งกลับ!$O$2:$O$1192,"")</f>
        <v>0</v>
      </c>
      <c r="S50" s="72" t="str">
        <f>IF(AND(ลงเจ้าหน้าที่!O51=ไฟล์หลัก!P50,ลงเจ้าหน้าที่!P51=ไฟล์หลัก!Q50)=TRUE,"Correct","No")</f>
        <v>No</v>
      </c>
    </row>
    <row r="51" spans="1:19" hidden="1">
      <c r="A51" s="250">
        <v>50</v>
      </c>
      <c r="B51" s="250" t="s">
        <v>23</v>
      </c>
      <c r="C51" s="256" t="s">
        <v>136</v>
      </c>
      <c r="D51" s="257" t="s">
        <v>78</v>
      </c>
      <c r="E51" s="256" t="s">
        <v>163</v>
      </c>
      <c r="F51" s="257" t="s">
        <v>16</v>
      </c>
      <c r="G51" s="257" t="s">
        <v>164</v>
      </c>
      <c r="H51" s="257" t="s">
        <v>165</v>
      </c>
      <c r="I51" s="256" t="s">
        <v>166</v>
      </c>
      <c r="J51" s="257" t="s">
        <v>101</v>
      </c>
      <c r="K51" s="257" t="s">
        <v>128</v>
      </c>
      <c r="L51" s="257" t="s">
        <v>167</v>
      </c>
      <c r="M51" s="250" t="s">
        <v>1661</v>
      </c>
      <c r="N51" s="257" t="str" cm="1">
        <f t="array" ref="N51">_xlfn.XLOOKUP(1,(รายชื่อเจ้าหน้าที่!$C$4:$C$109=P51)*(รายชื่อเจ้าหน้าที่!$D$4:$D$109=Q51),รายชื่อเจ้าหน้าที่!$E$4:$E$109,"")</f>
        <v>จ.เครื่องกล</v>
      </c>
      <c r="O51" s="2" t="str">
        <f>_xlfn.XLOOKUP(ไฟล์หลัก!A51,ภาคส่งกลับ!$A$2:$A$1192,ภาคส่งกลับ!$L$2:$L$1192,"")</f>
        <v>นาย</v>
      </c>
      <c r="P51" s="2" t="str">
        <f>_xlfn.XLOOKUP(ไฟล์หลัก!A51,ภาคส่งกลับ!$A$2:$A$1192,ภาคส่งกลับ!$M$2:$M$1192,"")</f>
        <v>วทัญญู</v>
      </c>
      <c r="Q51" s="2" t="str">
        <f>_xlfn.XLOOKUP(ไฟล์หลัก!A51,ภาคส่งกลับ!$A$2:$A$1192,ภาคส่งกลับ!$N$2:$N$1192,"")</f>
        <v>ไพโรจน์</v>
      </c>
      <c r="R51" s="71">
        <f>_xlfn.XLOOKUP(ไฟล์หลัก!A51,ภาคส่งกลับ!$A$2:$A$1192,ภาคส่งกลับ!$O$2:$O$1192,"")</f>
        <v>0</v>
      </c>
      <c r="S51" s="72" t="str">
        <f>IF(AND(ลงเจ้าหน้าที่!O52=ไฟล์หลัก!P51,ลงเจ้าหน้าที่!P52=ไฟล์หลัก!Q51)=TRUE,"Correct","No")</f>
        <v>Correct</v>
      </c>
    </row>
    <row r="52" spans="1:19" hidden="1">
      <c r="A52" s="209">
        <v>1080</v>
      </c>
      <c r="B52" s="250" t="s">
        <v>23</v>
      </c>
      <c r="C52" s="211" t="s">
        <v>136</v>
      </c>
      <c r="D52" s="210" t="s">
        <v>78</v>
      </c>
      <c r="E52" s="211" t="s">
        <v>163</v>
      </c>
      <c r="F52" s="210"/>
      <c r="G52" s="210"/>
      <c r="H52" s="210"/>
      <c r="I52" s="211"/>
      <c r="J52" s="210" t="s">
        <v>101</v>
      </c>
      <c r="K52" s="210" t="s">
        <v>128</v>
      </c>
      <c r="L52" s="261">
        <v>73</v>
      </c>
      <c r="M52" s="209" t="s">
        <v>42</v>
      </c>
      <c r="N52" s="210" t="str" cm="1">
        <f t="array" ref="N52">_xlfn.XLOOKUP(1,(รายชื่อเจ้าหน้าที่!$C$4:$C$109=P52)*(รายชื่อเจ้าหน้าที่!$D$4:$D$109=Q52),รายชื่อเจ้าหน้าที่!$E$4:$E$109,"")</f>
        <v>EIDTs</v>
      </c>
      <c r="O52" s="202" t="str">
        <f>_xlfn.XLOOKUP(ไฟล์หลัก!A52,ภาคส่งกลับ!$A$2:$A$1192,ภาคส่งกลับ!$L$2:$L$1192,"")</f>
        <v>นางสาว</v>
      </c>
      <c r="P52" s="202" t="str">
        <f>_xlfn.XLOOKUP(ไฟล์หลัก!A52,ภาคส่งกลับ!$A$2:$A$1192,ภาคส่งกลับ!$M$2:$M$1192,"")</f>
        <v>เบญจรัตน์</v>
      </c>
      <c r="Q52" s="202" t="str">
        <f>_xlfn.XLOOKUP(ไฟล์หลัก!A52,ภาคส่งกลับ!$A$2:$A$1192,ภาคส่งกลับ!$N$2:$N$1192,"")</f>
        <v>นุชนาฏ์</v>
      </c>
      <c r="R52" s="203">
        <f>_xlfn.XLOOKUP(ไฟล์หลัก!A52,ภาคส่งกลับ!$A$2:$A$1192,ภาคส่งกลับ!$O$2:$O$1192,"")</f>
        <v>0</v>
      </c>
      <c r="S52" s="72" t="str">
        <f>IF(AND(ลงเจ้าหน้าที่!O53=ไฟล์หลัก!P52,ลงเจ้าหน้าที่!P53=ไฟล์หลัก!Q52)=TRUE,"Correct","No")</f>
        <v>Correct</v>
      </c>
    </row>
    <row r="53" spans="1:19" hidden="1">
      <c r="A53" s="250">
        <v>51</v>
      </c>
      <c r="B53" s="250" t="s">
        <v>23</v>
      </c>
      <c r="C53" s="256" t="s">
        <v>136</v>
      </c>
      <c r="D53" s="257" t="s">
        <v>16</v>
      </c>
      <c r="E53" s="256" t="s">
        <v>137</v>
      </c>
      <c r="F53" s="257" t="s">
        <v>17</v>
      </c>
      <c r="G53" s="257" t="s">
        <v>17</v>
      </c>
      <c r="H53" s="257" t="s">
        <v>22</v>
      </c>
      <c r="I53" s="256" t="s">
        <v>168</v>
      </c>
      <c r="J53" s="257" t="s">
        <v>101</v>
      </c>
      <c r="K53" s="257" t="s">
        <v>132</v>
      </c>
      <c r="L53" s="257" t="s">
        <v>169</v>
      </c>
      <c r="M53" s="257" t="s">
        <v>1652</v>
      </c>
      <c r="N53" s="257" t="str" cm="1">
        <f t="array" ref="N53">_xlfn.XLOOKUP(1,(รายชื่อเจ้าหน้าที่!$C$4:$C$109=P53)*(รายชื่อเจ้าหน้าที่!$D$4:$D$109=Q53),รายชื่อเจ้าหน้าที่!$E$4:$E$109,"")</f>
        <v/>
      </c>
      <c r="O53" s="2" t="str">
        <f>_xlfn.XLOOKUP(ไฟล์หลัก!A53,ภาคส่งกลับ!$A$2:$A$1192,ภาคส่งกลับ!$L$2:$L$1192,"")</f>
        <v>นาย</v>
      </c>
      <c r="P53" s="2" t="str">
        <f>_xlfn.XLOOKUP(ไฟล์หลัก!A53,ภาคส่งกลับ!$A$2:$A$1192,ภาคส่งกลับ!$M$2:$M$1192,"")</f>
        <v>วรพงศ์</v>
      </c>
      <c r="Q53" s="2" t="str">
        <f>_xlfn.XLOOKUP(ไฟล์หลัก!A53,ภาคส่งกลับ!$A$2:$A$1192,ภาคส่งกลับ!$N$2:$N$1192,"")</f>
        <v>ตั้งศรีรัตน์</v>
      </c>
      <c r="R53" s="71" t="str">
        <f>_xlfn.XLOOKUP(ไฟล์หลัก!A53,ภาคส่งกลับ!$A$2:$A$1192,ภาคส่งกลับ!$O$2:$O$1192,"")</f>
        <v>66016065 นายพรภวิษย์ จิตต์กำแหง</v>
      </c>
      <c r="S53" s="72" t="str">
        <f>IF(AND(ลงเจ้าหน้าที่!O54=ไฟล์หลัก!P53,ลงเจ้าหน้าที่!P54=ไฟล์หลัก!Q53)=TRUE,"Correct","No")</f>
        <v>No</v>
      </c>
    </row>
    <row r="54" spans="1:19" hidden="1">
      <c r="A54" s="250">
        <v>52</v>
      </c>
      <c r="B54" s="250" t="s">
        <v>23</v>
      </c>
      <c r="C54" s="256" t="s">
        <v>136</v>
      </c>
      <c r="D54" s="257" t="s">
        <v>78</v>
      </c>
      <c r="E54" s="256" t="s">
        <v>163</v>
      </c>
      <c r="F54" s="257" t="s">
        <v>16</v>
      </c>
      <c r="G54" s="257" t="s">
        <v>164</v>
      </c>
      <c r="H54" s="257" t="s">
        <v>165</v>
      </c>
      <c r="I54" s="256" t="s">
        <v>166</v>
      </c>
      <c r="J54" s="257" t="s">
        <v>101</v>
      </c>
      <c r="K54" s="257" t="s">
        <v>132</v>
      </c>
      <c r="L54" s="257" t="s">
        <v>170</v>
      </c>
      <c r="M54" s="250" t="s">
        <v>1661</v>
      </c>
      <c r="N54" s="257" t="str" cm="1">
        <f t="array" ref="N54">_xlfn.XLOOKUP(1,(รายชื่อเจ้าหน้าที่!$C$4:$C$109=P54)*(รายชื่อเจ้าหน้าที่!$D$4:$D$109=Q54),รายชื่อเจ้าหน้าที่!$E$4:$E$109,"")</f>
        <v>แผนงาน</v>
      </c>
      <c r="O54" s="2" t="str">
        <f>_xlfn.XLOOKUP(ไฟล์หลัก!A54,ภาคส่งกลับ!$A$2:$A$1192,ภาคส่งกลับ!$L$2:$L$1192,"")</f>
        <v>นางสาว</v>
      </c>
      <c r="P54" s="2" t="str">
        <f>_xlfn.XLOOKUP(ไฟล์หลัก!A54,ภาคส่งกลับ!$A$2:$A$1192,ภาคส่งกลับ!$M$2:$M$1192,"")</f>
        <v>ใสใจ</v>
      </c>
      <c r="Q54" s="2" t="str">
        <f>_xlfn.XLOOKUP(ไฟล์หลัก!A54,ภาคส่งกลับ!$A$2:$A$1192,ภาคส่งกลับ!$N$2:$N$1192,"")</f>
        <v>เชี่ยวประกอบกิจ</v>
      </c>
      <c r="R54" s="71">
        <f>_xlfn.XLOOKUP(ไฟล์หลัก!A54,ภาคส่งกลับ!$A$2:$A$1192,ภาคส่งกลับ!$O$2:$O$1192,"")</f>
        <v>0</v>
      </c>
      <c r="S54" s="72" t="str">
        <f>IF(AND(ลงเจ้าหน้าที่!O55=ไฟล์หลัก!P54,ลงเจ้าหน้าที่!P55=ไฟล์หลัก!Q54)=TRUE,"Correct","No")</f>
        <v>Correct</v>
      </c>
    </row>
    <row r="55" spans="1:19" hidden="1">
      <c r="A55" s="250">
        <v>53</v>
      </c>
      <c r="B55" s="250" t="s">
        <v>23</v>
      </c>
      <c r="C55" s="256" t="s">
        <v>136</v>
      </c>
      <c r="D55" s="257" t="s">
        <v>78</v>
      </c>
      <c r="E55" s="256" t="s">
        <v>163</v>
      </c>
      <c r="F55" s="257"/>
      <c r="G55" s="257"/>
      <c r="H55" s="257"/>
      <c r="I55" s="256"/>
      <c r="J55" s="257" t="s">
        <v>101</v>
      </c>
      <c r="K55" s="257" t="s">
        <v>132</v>
      </c>
      <c r="L55" s="257"/>
      <c r="M55" s="250" t="s">
        <v>42</v>
      </c>
      <c r="N55" s="257" t="str" cm="1">
        <f t="array" ref="N55">_xlfn.XLOOKUP(1,(รายชื่อเจ้าหน้าที่!$C$4:$C$109=P55)*(รายชื่อเจ้าหน้าที่!$D$4:$D$109=Q55),รายชื่อเจ้าหน้าที่!$E$4:$E$109,"")</f>
        <v>สารบรรณ</v>
      </c>
      <c r="O55" s="2" t="str">
        <f>_xlfn.XLOOKUP(ไฟล์หลัก!A55,ภาคส่งกลับ!$A$2:$A$1192,ภาคส่งกลับ!$L$2:$L$1192,"")</f>
        <v>นางสาว</v>
      </c>
      <c r="P55" s="2" t="str">
        <f>_xlfn.XLOOKUP(ไฟล์หลัก!A55,ภาคส่งกลับ!$A$2:$A$1192,ภาคส่งกลับ!$M$2:$M$1192,"")</f>
        <v>มนทิรา</v>
      </c>
      <c r="Q55" s="2" t="str">
        <f>_xlfn.XLOOKUP(ไฟล์หลัก!A55,ภาคส่งกลับ!$A$2:$A$1192,ภาคส่งกลับ!$N$2:$N$1192,"")</f>
        <v>นอบน้อม</v>
      </c>
      <c r="R55" s="71">
        <f>_xlfn.XLOOKUP(ไฟล์หลัก!A55,ภาคส่งกลับ!$A$2:$A$1192,ภาคส่งกลับ!$O$2:$O$1192,"")</f>
        <v>0</v>
      </c>
      <c r="S55" s="72" t="str">
        <f>IF(AND(ลงเจ้าหน้าที่!O56=ไฟล์หลัก!P55,ลงเจ้าหน้าที่!P56=ไฟล์หลัก!Q55)=TRUE,"Correct","No")</f>
        <v>Correct</v>
      </c>
    </row>
    <row r="56" spans="1:19" hidden="1">
      <c r="A56" s="250">
        <v>54</v>
      </c>
      <c r="B56" s="250" t="s">
        <v>23</v>
      </c>
      <c r="C56" s="256" t="s">
        <v>136</v>
      </c>
      <c r="D56" s="257" t="s">
        <v>17</v>
      </c>
      <c r="E56" s="256" t="s">
        <v>171</v>
      </c>
      <c r="F56" s="257" t="s">
        <v>16</v>
      </c>
      <c r="G56" s="257" t="s">
        <v>17</v>
      </c>
      <c r="H56" s="257" t="s">
        <v>74</v>
      </c>
      <c r="I56" s="256" t="s">
        <v>1662</v>
      </c>
      <c r="J56" s="257" t="s">
        <v>101</v>
      </c>
      <c r="K56" s="257" t="s">
        <v>134</v>
      </c>
      <c r="L56" s="257" t="s">
        <v>77</v>
      </c>
      <c r="M56" s="257" t="s">
        <v>41</v>
      </c>
      <c r="N56" s="257" t="str" cm="1">
        <f t="array" ref="N56">_xlfn.XLOOKUP(1,(รายชื่อเจ้าหน้าที่!$C$4:$C$109=P56)*(รายชื่อเจ้าหน้าที่!$D$4:$D$109=Q56),รายชื่อเจ้าหน้าที่!$E$4:$E$109,"")</f>
        <v/>
      </c>
      <c r="O56" s="2" t="str">
        <f>_xlfn.XLOOKUP(ไฟล์หลัก!A56,ภาคส่งกลับ!$A$2:$A$1192,ภาคส่งกลับ!$L$2:$L$1192,"")</f>
        <v>นางสาว</v>
      </c>
      <c r="P56" s="2" t="str">
        <f>_xlfn.XLOOKUP(ไฟล์หลัก!A56,ภาคส่งกลับ!$A$2:$A$1192,ภาคส่งกลับ!$M$2:$M$1192,"")</f>
        <v>นริศรา</v>
      </c>
      <c r="Q56" s="2" t="str">
        <f>_xlfn.XLOOKUP(ไฟล์หลัก!A56,ภาคส่งกลับ!$A$2:$A$1192,ภาคส่งกลับ!$N$2:$N$1192,"")</f>
        <v>ทองบุญชู</v>
      </c>
      <c r="R56" s="71">
        <f>_xlfn.XLOOKUP(ไฟล์หลัก!A56,ภาคส่งกลับ!$A$2:$A$1192,ภาคส่งกลับ!$O$2:$O$1192,"")</f>
        <v>0</v>
      </c>
      <c r="S56" s="72" t="str">
        <f>IF(AND(ลงเจ้าหน้าที่!O57=ไฟล์หลัก!P56,ลงเจ้าหน้าที่!P57=ไฟล์หลัก!Q56)=TRUE,"Correct","No")</f>
        <v>No</v>
      </c>
    </row>
    <row r="57" spans="1:19" hidden="1">
      <c r="A57" s="250">
        <v>55</v>
      </c>
      <c r="B57" s="250" t="s">
        <v>23</v>
      </c>
      <c r="C57" s="256" t="s">
        <v>136</v>
      </c>
      <c r="D57" s="257" t="s">
        <v>78</v>
      </c>
      <c r="E57" s="256" t="s">
        <v>163</v>
      </c>
      <c r="F57" s="257" t="s">
        <v>21</v>
      </c>
      <c r="G57" s="257" t="s">
        <v>164</v>
      </c>
      <c r="H57" s="257" t="s">
        <v>173</v>
      </c>
      <c r="I57" s="256" t="s">
        <v>166</v>
      </c>
      <c r="J57" s="257" t="s">
        <v>101</v>
      </c>
      <c r="K57" s="257" t="s">
        <v>134</v>
      </c>
      <c r="L57" s="257" t="s">
        <v>174</v>
      </c>
      <c r="M57" s="250" t="s">
        <v>1661</v>
      </c>
      <c r="N57" s="257" t="str" cm="1">
        <f t="array" ref="N57">_xlfn.XLOOKUP(1,(รายชื่อเจ้าหน้าที่!$C$4:$C$109=P57)*(รายชื่อเจ้าหน้าที่!$D$4:$D$109=Q57),รายชื่อเจ้าหน้าที่!$E$4:$E$109,"")</f>
        <v>สารสนเทศ</v>
      </c>
      <c r="O57" s="2" t="str">
        <f>_xlfn.XLOOKUP(ไฟล์หลัก!A57,ภาคส่งกลับ!$A$2:$A$1192,ภาคส่งกลับ!$L$2:$L$1192,"")</f>
        <v>นาย</v>
      </c>
      <c r="P57" s="2" t="str">
        <f>_xlfn.XLOOKUP(ไฟล์หลัก!A57,ภาคส่งกลับ!$A$2:$A$1192,ภาคส่งกลับ!$M$2:$M$1192,"")</f>
        <v>เสกสรร</v>
      </c>
      <c r="Q57" s="2" t="str">
        <f>_xlfn.XLOOKUP(ไฟล์หลัก!A57,ภาคส่งกลับ!$A$2:$A$1192,ภาคส่งกลับ!$N$2:$N$1192,"")</f>
        <v>ขาวปลอด</v>
      </c>
      <c r="R57" s="71">
        <f>_xlfn.XLOOKUP(ไฟล์หลัก!A57,ภาคส่งกลับ!$A$2:$A$1192,ภาคส่งกลับ!$O$2:$O$1192,"")</f>
        <v>0</v>
      </c>
      <c r="S57" s="72" t="str">
        <f>IF(AND(ลงเจ้าหน้าที่!O58=ไฟล์หลัก!P57,ลงเจ้าหน้าที่!P58=ไฟล์หลัก!Q57)=TRUE,"Correct","No")</f>
        <v>Correct</v>
      </c>
    </row>
    <row r="58" spans="1:19" hidden="1">
      <c r="A58" s="250">
        <v>56</v>
      </c>
      <c r="B58" s="250" t="s">
        <v>23</v>
      </c>
      <c r="C58" s="256" t="s">
        <v>136</v>
      </c>
      <c r="D58" s="257"/>
      <c r="E58" s="256" t="s">
        <v>163</v>
      </c>
      <c r="F58" s="257"/>
      <c r="G58" s="257"/>
      <c r="H58" s="257"/>
      <c r="I58" s="256"/>
      <c r="J58" s="257" t="s">
        <v>101</v>
      </c>
      <c r="K58" s="257" t="s">
        <v>134</v>
      </c>
      <c r="L58" s="257"/>
      <c r="M58" s="250" t="s">
        <v>42</v>
      </c>
      <c r="N58" s="257" t="str" cm="1">
        <f t="array" ref="N58">_xlfn.XLOOKUP(1,(รายชื่อเจ้าหน้าที่!$C$4:$C$109=P58)*(รายชื่อเจ้าหน้าที่!$D$4:$D$109=Q58),รายชื่อเจ้าหน้าที่!$E$4:$E$109,"")</f>
        <v>จ.ไฟฟ้า</v>
      </c>
      <c r="O58" s="2" t="str">
        <f>_xlfn.XLOOKUP(ไฟล์หลัก!A58,ภาคส่งกลับ!$A$2:$A$1192,ภาคส่งกลับ!$L$2:$L$1192,"")</f>
        <v>นางสาว</v>
      </c>
      <c r="P58" s="2" t="str">
        <f>_xlfn.XLOOKUP(ไฟล์หลัก!A58,ภาคส่งกลับ!$A$2:$A$1192,ภาคส่งกลับ!$M$2:$M$1192,"")</f>
        <v>อรทัย</v>
      </c>
      <c r="Q58" s="2" t="str">
        <f>_xlfn.XLOOKUP(ไฟล์หลัก!A58,ภาคส่งกลับ!$A$2:$A$1192,ภาคส่งกลับ!$N$2:$N$1192,"")</f>
        <v>ครุฑหุ่น</v>
      </c>
      <c r="R58" s="71">
        <f>_xlfn.XLOOKUP(ไฟล์หลัก!A58,ภาคส่งกลับ!$A$2:$A$1192,ภาคส่งกลับ!$O$2:$O$1192,"")</f>
        <v>0</v>
      </c>
      <c r="S58" s="72" t="str">
        <f>IF(AND(ลงเจ้าหน้าที่!O59=ไฟล์หลัก!P58,ลงเจ้าหน้าที่!P59=ไฟล์หลัก!Q58)=TRUE,"Correct","No")</f>
        <v>Correct</v>
      </c>
    </row>
    <row r="59" spans="1:19" hidden="1">
      <c r="A59" s="250">
        <v>57</v>
      </c>
      <c r="B59" s="250" t="s">
        <v>23</v>
      </c>
      <c r="C59" s="256" t="s">
        <v>136</v>
      </c>
      <c r="D59" s="257" t="s">
        <v>17</v>
      </c>
      <c r="E59" s="256" t="s">
        <v>171</v>
      </c>
      <c r="F59" s="257" t="s">
        <v>21</v>
      </c>
      <c r="G59" s="257" t="s">
        <v>17</v>
      </c>
      <c r="H59" s="257" t="s">
        <v>175</v>
      </c>
      <c r="I59" s="256" t="s">
        <v>1662</v>
      </c>
      <c r="J59" s="257" t="s">
        <v>101</v>
      </c>
      <c r="K59" s="257" t="s">
        <v>176</v>
      </c>
      <c r="L59" s="257" t="s">
        <v>177</v>
      </c>
      <c r="M59" s="257" t="s">
        <v>41</v>
      </c>
      <c r="N59" s="257" t="str" cm="1">
        <f t="array" ref="N59">_xlfn.XLOOKUP(1,(รายชื่อเจ้าหน้าที่!$C$4:$C$109=P59)*(รายชื่อเจ้าหน้าที่!$D$4:$D$109=Q59),รายชื่อเจ้าหน้าที่!$E$4:$E$109,"")</f>
        <v/>
      </c>
      <c r="O59" s="2" t="str">
        <f>_xlfn.XLOOKUP(ไฟล์หลัก!A59,ภาคส่งกลับ!$A$2:$A$1192,ภาคส่งกลับ!$L$2:$L$1192,"")</f>
        <v>นาย</v>
      </c>
      <c r="P59" s="2" t="str">
        <f>_xlfn.XLOOKUP(ไฟล์หลัก!A59,ภาคส่งกลับ!$A$2:$A$1192,ภาคส่งกลับ!$M$2:$M$1192,"")</f>
        <v>ณัฐพล</v>
      </c>
      <c r="Q59" s="2" t="str">
        <f>_xlfn.XLOOKUP(ไฟล์หลัก!A59,ภาคส่งกลับ!$A$2:$A$1192,ภาคส่งกลับ!$N$2:$N$1192,"")</f>
        <v>ฤกษ์เกษมสันติ์</v>
      </c>
      <c r="R59" s="71">
        <f>_xlfn.XLOOKUP(ไฟล์หลัก!A59,ภาคส่งกลับ!$A$2:$A$1192,ภาคส่งกลับ!$O$2:$O$1192,"")</f>
        <v>0</v>
      </c>
      <c r="S59" s="72" t="str">
        <f>IF(AND(ลงเจ้าหน้าที่!O60=ไฟล์หลัก!P59,ลงเจ้าหน้าที่!P60=ไฟล์หลัก!Q59)=TRUE,"Correct","No")</f>
        <v>No</v>
      </c>
    </row>
    <row r="60" spans="1:19" hidden="1">
      <c r="A60" s="250">
        <v>58</v>
      </c>
      <c r="B60" s="250" t="s">
        <v>23</v>
      </c>
      <c r="C60" s="256" t="s">
        <v>136</v>
      </c>
      <c r="D60" s="257" t="s">
        <v>78</v>
      </c>
      <c r="E60" s="256" t="s">
        <v>163</v>
      </c>
      <c r="F60" s="257" t="s">
        <v>21</v>
      </c>
      <c r="G60" s="257" t="s">
        <v>164</v>
      </c>
      <c r="H60" s="257" t="s">
        <v>173</v>
      </c>
      <c r="I60" s="256" t="s">
        <v>166</v>
      </c>
      <c r="J60" s="257" t="s">
        <v>101</v>
      </c>
      <c r="K60" s="257" t="s">
        <v>176</v>
      </c>
      <c r="L60" s="257" t="s">
        <v>178</v>
      </c>
      <c r="M60" s="250" t="s">
        <v>1661</v>
      </c>
      <c r="N60" s="257" t="str" cm="1">
        <f t="array" ref="N60">_xlfn.XLOOKUP(1,(รายชื่อเจ้าหน้าที่!$C$4:$C$109=P60)*(รายชื่อเจ้าหน้าที่!$D$4:$D$109=Q60),รายชื่อเจ้าหน้าที่!$E$4:$E$109,"")</f>
        <v>จ.เคมี</v>
      </c>
      <c r="O60" s="2" t="str">
        <f>_xlfn.XLOOKUP(ไฟล์หลัก!A60,ภาคส่งกลับ!$A$2:$A$1192,ภาคส่งกลับ!$L$2:$L$1192,"")</f>
        <v>นาง</v>
      </c>
      <c r="P60" s="2" t="str">
        <f>_xlfn.XLOOKUP(ไฟล์หลัก!A60,ภาคส่งกลับ!$A$2:$A$1192,ภาคส่งกลับ!$M$2:$M$1192,"")</f>
        <v>สุกานต์ภิรมย์</v>
      </c>
      <c r="Q60" s="2" t="str">
        <f>_xlfn.XLOOKUP(ไฟล์หลัก!A60,ภาคส่งกลับ!$A$2:$A$1192,ภาคส่งกลับ!$N$2:$N$1192,"")</f>
        <v>ศรีวงษ์</v>
      </c>
      <c r="R60" s="71">
        <f>_xlfn.XLOOKUP(ไฟล์หลัก!A60,ภาคส่งกลับ!$A$2:$A$1192,ภาคส่งกลับ!$O$2:$O$1192,"")</f>
        <v>0</v>
      </c>
      <c r="S60" s="72" t="str">
        <f>IF(AND(ลงเจ้าหน้าที่!O61=ไฟล์หลัก!P60,ลงเจ้าหน้าที่!P61=ไฟล์หลัก!Q60)=TRUE,"Correct","No")</f>
        <v>Correct</v>
      </c>
    </row>
    <row r="61" spans="1:19" hidden="1">
      <c r="A61" s="250">
        <v>59</v>
      </c>
      <c r="B61" s="250" t="s">
        <v>179</v>
      </c>
      <c r="C61" s="256" t="s">
        <v>13</v>
      </c>
      <c r="D61" s="257" t="s">
        <v>17</v>
      </c>
      <c r="E61" s="256" t="s">
        <v>203</v>
      </c>
      <c r="F61" s="257" t="s">
        <v>204</v>
      </c>
      <c r="G61" s="257" t="s">
        <v>16</v>
      </c>
      <c r="H61" s="257" t="s">
        <v>205</v>
      </c>
      <c r="I61" s="256" t="s">
        <v>206</v>
      </c>
      <c r="J61" s="257" t="s">
        <v>38</v>
      </c>
      <c r="K61" s="257" t="s">
        <v>207</v>
      </c>
      <c r="L61" s="257" t="s">
        <v>208</v>
      </c>
      <c r="M61" s="257" t="s">
        <v>1663</v>
      </c>
      <c r="N61" s="257" t="str" cm="1">
        <f t="array" ref="N61">_xlfn.XLOOKUP(1,(รายชื่อเจ้าหน้าที่!$C$4:$C$109=P61)*(รายชื่อเจ้าหน้าที่!$D$4:$D$109=Q61),รายชื่อเจ้าหน้าที่!$E$4:$E$109,"")</f>
        <v/>
      </c>
      <c r="O61" s="2" t="str">
        <f>_xlfn.XLOOKUP(ไฟล์หลัก!A61,ภาคส่งกลับ!$A$2:$A$1192,ภาคส่งกลับ!$L$2:$L$1192,"")</f>
        <v>นาย</v>
      </c>
      <c r="P61" s="2" t="str">
        <f>_xlfn.XLOOKUP(ไฟล์หลัก!A61,ภาคส่งกลับ!$A$2:$A$1192,ภาคส่งกลับ!$M$2:$M$1192,"")</f>
        <v>จีรายุทธ</v>
      </c>
      <c r="Q61" s="2" t="str">
        <f>_xlfn.XLOOKUP(ไฟล์หลัก!A61,ภาคส่งกลับ!$A$2:$A$1192,ภาคส่งกลับ!$N$2:$N$1192,"")</f>
        <v>หงษ์เวียงจันทร์</v>
      </c>
      <c r="R61" s="71">
        <f>_xlfn.XLOOKUP(ไฟล์หลัก!A61,ภาคส่งกลับ!$A$2:$A$1192,ภาคส่งกลับ!$O$2:$O$1192,"")</f>
        <v>0</v>
      </c>
      <c r="S61" s="72" t="str">
        <f>IF(AND(ลงเจ้าหน้าที่!O63=ไฟล์หลัก!P61,ลงเจ้าหน้าที่!P63=ไฟล์หลัก!Q61)=TRUE,"Correct","No")</f>
        <v>No</v>
      </c>
    </row>
    <row r="62" spans="1:19" hidden="1">
      <c r="A62" s="250">
        <v>60</v>
      </c>
      <c r="B62" s="250" t="s">
        <v>179</v>
      </c>
      <c r="C62" s="256" t="s">
        <v>13</v>
      </c>
      <c r="D62" s="257" t="s">
        <v>28</v>
      </c>
      <c r="E62" s="256" t="s">
        <v>209</v>
      </c>
      <c r="F62" s="257" t="s">
        <v>210</v>
      </c>
      <c r="G62" s="257" t="s">
        <v>16</v>
      </c>
      <c r="H62" s="257" t="s">
        <v>200</v>
      </c>
      <c r="I62" s="256" t="s">
        <v>1519</v>
      </c>
      <c r="J62" s="257" t="s">
        <v>38</v>
      </c>
      <c r="K62" s="257" t="s">
        <v>207</v>
      </c>
      <c r="L62" s="257" t="s">
        <v>212</v>
      </c>
      <c r="M62" s="250" t="s">
        <v>1664</v>
      </c>
      <c r="N62" s="257" t="str" cm="1">
        <f t="array" ref="N62">_xlfn.XLOOKUP(1,(รายชื่อเจ้าหน้าที่!$C$4:$C$109=P62)*(รายชื่อเจ้าหน้าที่!$D$4:$D$109=Q62),รายชื่อเจ้าหน้าที่!$E$4:$E$109,"")</f>
        <v/>
      </c>
      <c r="O62" s="2" t="str">
        <f>_xlfn.XLOOKUP(ไฟล์หลัก!A62,ภาคส่งกลับ!$A$2:$A$1192,ภาคส่งกลับ!$L$2:$L$1192,"")</f>
        <v>นางสาว</v>
      </c>
      <c r="P62" s="2" t="str">
        <f>_xlfn.XLOOKUP(ไฟล์หลัก!A62,ภาคส่งกลับ!$A$2:$A$1192,ภาคส่งกลับ!$M$2:$M$1192,"")</f>
        <v>พิมพ์ขวัญ</v>
      </c>
      <c r="Q62" s="2" t="str">
        <f>_xlfn.XLOOKUP(ไฟล์หลัก!A62,ภาคส่งกลับ!$A$2:$A$1192,ภาคส่งกลับ!$N$2:$N$1192,"")</f>
        <v>หาญนันทอนันต์</v>
      </c>
      <c r="R62" s="71">
        <f>_xlfn.XLOOKUP(ไฟล์หลัก!A62,ภาคส่งกลับ!$A$2:$A$1192,ภาคส่งกลับ!$O$2:$O$1192,"")</f>
        <v>0</v>
      </c>
      <c r="S62" s="72" t="str">
        <f>IF(AND(ลงเจ้าหน้าที่!O64=ไฟล์หลัก!P62,ลงเจ้าหน้าที่!P64=ไฟล์หลัก!Q62)=TRUE,"Correct","No")</f>
        <v>No</v>
      </c>
    </row>
    <row r="63" spans="1:19" hidden="1">
      <c r="A63" s="250">
        <v>61</v>
      </c>
      <c r="B63" s="250" t="s">
        <v>179</v>
      </c>
      <c r="C63" s="256" t="s">
        <v>13</v>
      </c>
      <c r="D63" s="257" t="s">
        <v>17</v>
      </c>
      <c r="E63" s="256" t="s">
        <v>203</v>
      </c>
      <c r="F63" s="257" t="s">
        <v>204</v>
      </c>
      <c r="G63" s="257" t="s">
        <v>16</v>
      </c>
      <c r="H63" s="257" t="s">
        <v>205</v>
      </c>
      <c r="I63" s="256" t="s">
        <v>206</v>
      </c>
      <c r="J63" s="257" t="s">
        <v>38</v>
      </c>
      <c r="K63" s="257" t="s">
        <v>213</v>
      </c>
      <c r="L63" s="257" t="s">
        <v>208</v>
      </c>
      <c r="M63" s="257" t="s">
        <v>1663</v>
      </c>
      <c r="N63" s="257" t="str" cm="1">
        <f t="array" ref="N63">_xlfn.XLOOKUP(1,(รายชื่อเจ้าหน้าที่!$C$4:$C$109=P63)*(รายชื่อเจ้าหน้าที่!$D$4:$D$109=Q63),รายชื่อเจ้าหน้าที่!$E$4:$E$109,"")</f>
        <v/>
      </c>
      <c r="O63" s="2" t="str">
        <f>_xlfn.XLOOKUP(ไฟล์หลัก!A63,ภาคส่งกลับ!$A$2:$A$1192,ภาคส่งกลับ!$L$2:$L$1192,"")</f>
        <v>นาย</v>
      </c>
      <c r="P63" s="2" t="str">
        <f>_xlfn.XLOOKUP(ไฟล์หลัก!A63,ภาคส่งกลับ!$A$2:$A$1192,ภาคส่งกลับ!$M$2:$M$1192,"")</f>
        <v>วสุ</v>
      </c>
      <c r="Q63" s="2" t="str">
        <f>_xlfn.XLOOKUP(ไฟล์หลัก!A63,ภาคส่งกลับ!$A$2:$A$1192,ภาคส่งกลับ!$N$2:$N$1192,"")</f>
        <v>อุดมเพทายกุล</v>
      </c>
      <c r="R63" s="71">
        <f>_xlfn.XLOOKUP(ไฟล์หลัก!A63,ภาคส่งกลับ!$A$2:$A$1192,ภาคส่งกลับ!$O$2:$O$1192,"")</f>
        <v>0</v>
      </c>
      <c r="S63" s="72" t="str">
        <f>IF(AND(ลงเจ้าหน้าที่!O65=ไฟล์หลัก!P63,ลงเจ้าหน้าที่!P65=ไฟล์หลัก!Q63)=TRUE,"Correct","No")</f>
        <v>No</v>
      </c>
    </row>
    <row r="64" spans="1:19" hidden="1">
      <c r="A64" s="250">
        <v>62</v>
      </c>
      <c r="B64" s="250" t="s">
        <v>179</v>
      </c>
      <c r="C64" s="256" t="s">
        <v>13</v>
      </c>
      <c r="D64" s="257" t="s">
        <v>28</v>
      </c>
      <c r="E64" s="256" t="s">
        <v>209</v>
      </c>
      <c r="F64" s="257" t="s">
        <v>210</v>
      </c>
      <c r="G64" s="257" t="s">
        <v>16</v>
      </c>
      <c r="H64" s="257" t="s">
        <v>200</v>
      </c>
      <c r="I64" s="256" t="s">
        <v>1519</v>
      </c>
      <c r="J64" s="257" t="s">
        <v>38</v>
      </c>
      <c r="K64" s="257" t="s">
        <v>213</v>
      </c>
      <c r="L64" s="257" t="s">
        <v>214</v>
      </c>
      <c r="M64" s="250" t="s">
        <v>1665</v>
      </c>
      <c r="N64" s="257" t="str" cm="1">
        <f t="array" ref="N64">_xlfn.XLOOKUP(1,(รายชื่อเจ้าหน้าที่!$C$4:$C$109=P64)*(รายชื่อเจ้าหน้าที่!$D$4:$D$109=Q64),รายชื่อเจ้าหน้าที่!$E$4:$E$109,"")</f>
        <v>จ.อุต</v>
      </c>
      <c r="O64" s="2" t="str">
        <f>_xlfn.XLOOKUP(ไฟล์หลัก!A64,ภาคส่งกลับ!$A$2:$A$1192,ภาคส่งกลับ!$L$2:$L$1192,"")</f>
        <v>นางสาว</v>
      </c>
      <c r="P64" s="2" t="str">
        <f>_xlfn.XLOOKUP(ไฟล์หลัก!A64,ภาคส่งกลับ!$A$2:$A$1192,ภาคส่งกลับ!$M$2:$M$1192,"")</f>
        <v>รุ่งนภา</v>
      </c>
      <c r="Q64" s="2" t="str">
        <f>_xlfn.XLOOKUP(ไฟล์หลัก!A64,ภาคส่งกลับ!$A$2:$A$1192,ภาคส่งกลับ!$N$2:$N$1192,"")</f>
        <v>อินทร์มีศรี</v>
      </c>
      <c r="R64" s="71">
        <f>_xlfn.XLOOKUP(ไฟล์หลัก!A64,ภาคส่งกลับ!$A$2:$A$1192,ภาคส่งกลับ!$O$2:$O$1192,"")</f>
        <v>0</v>
      </c>
      <c r="S64" s="72" t="str">
        <f>IF(AND(ลงเจ้าหน้าที่!O66=ไฟล์หลัก!P64,ลงเจ้าหน้าที่!P66=ไฟล์หลัก!Q64)=TRUE,"Correct","No")</f>
        <v>Correct</v>
      </c>
    </row>
    <row r="65" spans="1:19" hidden="1">
      <c r="A65" s="250">
        <v>63</v>
      </c>
      <c r="B65" s="250" t="s">
        <v>179</v>
      </c>
      <c r="C65" s="256" t="s">
        <v>13</v>
      </c>
      <c r="D65" s="257" t="s">
        <v>17</v>
      </c>
      <c r="E65" s="256" t="s">
        <v>203</v>
      </c>
      <c r="F65" s="257" t="s">
        <v>204</v>
      </c>
      <c r="G65" s="257" t="s">
        <v>16</v>
      </c>
      <c r="H65" s="257" t="s">
        <v>205</v>
      </c>
      <c r="I65" s="256" t="s">
        <v>206</v>
      </c>
      <c r="J65" s="257" t="s">
        <v>38</v>
      </c>
      <c r="K65" s="257" t="s">
        <v>215</v>
      </c>
      <c r="L65" s="257" t="s">
        <v>216</v>
      </c>
      <c r="M65" s="257" t="s">
        <v>1663</v>
      </c>
      <c r="N65" s="257" t="str" cm="1">
        <f t="array" ref="N65">_xlfn.XLOOKUP(1,(รายชื่อเจ้าหน้าที่!$C$4:$C$109=P65)*(รายชื่อเจ้าหน้าที่!$D$4:$D$109=Q65),รายชื่อเจ้าหน้าที่!$E$4:$E$109,"")</f>
        <v/>
      </c>
      <c r="O65" s="2" t="str">
        <f>_xlfn.XLOOKUP(ไฟล์หลัก!A65,ภาคส่งกลับ!$A$2:$A$1192,ภาคส่งกลับ!$L$2:$L$1192,"")</f>
        <v>นาง</v>
      </c>
      <c r="P65" s="2" t="str">
        <f>_xlfn.XLOOKUP(ไฟล์หลัก!A65,ภาคส่งกลับ!$A$2:$A$1192,ภาคส่งกลับ!$M$2:$M$1192,"")</f>
        <v>จิราพร</v>
      </c>
      <c r="Q65" s="2" t="str">
        <f>_xlfn.XLOOKUP(ไฟล์หลัก!A65,ภาคส่งกลับ!$A$2:$A$1192,ภาคส่งกลับ!$N$2:$N$1192,"")</f>
        <v>ศรีภิญโญวณิชย์ จงยิ่งเจริญ</v>
      </c>
      <c r="R65" s="71">
        <f>_xlfn.XLOOKUP(ไฟล์หลัก!A65,ภาคส่งกลับ!$A$2:$A$1192,ภาคส่งกลับ!$O$2:$O$1192,"")</f>
        <v>0</v>
      </c>
      <c r="S65" s="72" t="str">
        <f>IF(AND(ลงเจ้าหน้าที่!O67=ไฟล์หลัก!P65,ลงเจ้าหน้าที่!P67=ไฟล์หลัก!Q65)=TRUE,"Correct","No")</f>
        <v>No</v>
      </c>
    </row>
    <row r="66" spans="1:19" hidden="1">
      <c r="A66" s="250">
        <v>64</v>
      </c>
      <c r="B66" s="250" t="s">
        <v>179</v>
      </c>
      <c r="C66" s="256" t="s">
        <v>13</v>
      </c>
      <c r="D66" s="257" t="s">
        <v>28</v>
      </c>
      <c r="E66" s="256" t="s">
        <v>209</v>
      </c>
      <c r="F66" s="257" t="s">
        <v>217</v>
      </c>
      <c r="G66" s="257" t="s">
        <v>16</v>
      </c>
      <c r="H66" s="257" t="s">
        <v>175</v>
      </c>
      <c r="I66" s="256" t="s">
        <v>1519</v>
      </c>
      <c r="J66" s="257" t="s">
        <v>38</v>
      </c>
      <c r="K66" s="257" t="s">
        <v>215</v>
      </c>
      <c r="L66" s="257" t="s">
        <v>218</v>
      </c>
      <c r="M66" s="250" t="s">
        <v>1664</v>
      </c>
      <c r="N66" s="257" t="str" cm="1">
        <f t="array" ref="N66">_xlfn.XLOOKUP(1,(รายชื่อเจ้าหน้าที่!$C$4:$C$109=P66)*(รายชื่อเจ้าหน้าที่!$D$4:$D$109=Q66),รายชื่อเจ้าหน้าที่!$E$4:$E$109,"")</f>
        <v/>
      </c>
      <c r="O66" s="2" t="str">
        <f>_xlfn.XLOOKUP(ไฟล์หลัก!A66,ภาคส่งกลับ!$A$2:$A$1192,ภาคส่งกลับ!$L$2:$L$1192,"")</f>
        <v>นางสาว</v>
      </c>
      <c r="P66" s="2" t="str">
        <f>_xlfn.XLOOKUP(ไฟล์หลัก!A66,ภาคส่งกลับ!$A$2:$A$1192,ภาคส่งกลับ!$M$2:$M$1192,"")</f>
        <v>ตรีสุคนธ์</v>
      </c>
      <c r="Q66" s="2" t="str">
        <f>_xlfn.XLOOKUP(ไฟล์หลัก!A66,ภาคส่งกลับ!$A$2:$A$1192,ภาคส่งกลับ!$N$2:$N$1192,"")</f>
        <v>ตรีบุพชาติสกุล</v>
      </c>
      <c r="R66" s="71">
        <f>_xlfn.XLOOKUP(ไฟล์หลัก!A66,ภาคส่งกลับ!$A$2:$A$1192,ภาคส่งกลับ!$O$2:$O$1192,"")</f>
        <v>0</v>
      </c>
      <c r="S66" s="72" t="str">
        <f>IF(AND(ลงเจ้าหน้าที่!O68=ไฟล์หลัก!P66,ลงเจ้าหน้าที่!P68=ไฟล์หลัก!Q66)=TRUE,"Correct","No")</f>
        <v>No</v>
      </c>
    </row>
    <row r="67" spans="1:19" hidden="1">
      <c r="A67" s="250">
        <v>65</v>
      </c>
      <c r="B67" s="250" t="s">
        <v>179</v>
      </c>
      <c r="C67" s="256" t="s">
        <v>13</v>
      </c>
      <c r="D67" s="257" t="s">
        <v>17</v>
      </c>
      <c r="E67" s="256" t="s">
        <v>203</v>
      </c>
      <c r="F67" s="257" t="s">
        <v>219</v>
      </c>
      <c r="G67" s="257" t="s">
        <v>16</v>
      </c>
      <c r="H67" s="257" t="s">
        <v>220</v>
      </c>
      <c r="I67" s="256" t="s">
        <v>1666</v>
      </c>
      <c r="J67" s="257" t="s">
        <v>38</v>
      </c>
      <c r="K67" s="257" t="s">
        <v>222</v>
      </c>
      <c r="L67" s="257" t="s">
        <v>223</v>
      </c>
      <c r="M67" s="257" t="s">
        <v>41</v>
      </c>
      <c r="N67" s="257" t="str" cm="1">
        <f t="array" ref="N67">_xlfn.XLOOKUP(1,(รายชื่อเจ้าหน้าที่!$C$4:$C$109=P67)*(รายชื่อเจ้าหน้าที่!$D$4:$D$109=Q67),รายชื่อเจ้าหน้าที่!$E$4:$E$109,"")</f>
        <v/>
      </c>
      <c r="O67" s="2" t="str">
        <f>_xlfn.XLOOKUP(ไฟล์หลัก!A67,ภาคส่งกลับ!$A$2:$A$1192,ภาคส่งกลับ!$L$2:$L$1192,"")</f>
        <v>นางสาว</v>
      </c>
      <c r="P67" s="2" t="str">
        <f>_xlfn.XLOOKUP(ไฟล์หลัก!A67,ภาคส่งกลับ!$A$2:$A$1192,ภาคส่งกลับ!$M$2:$M$1192,"")</f>
        <v>ภัทรานิษฐ์</v>
      </c>
      <c r="Q67" s="2" t="str">
        <f>_xlfn.XLOOKUP(ไฟล์หลัก!A67,ภาคส่งกลับ!$A$2:$A$1192,ภาคส่งกลับ!$N$2:$N$1192,"")</f>
        <v>วงศ์พร้อมรัตน์</v>
      </c>
      <c r="R67" s="71">
        <f>_xlfn.XLOOKUP(ไฟล์หลัก!A67,ภาคส่งกลับ!$A$2:$A$1192,ภาคส่งกลับ!$O$2:$O$1192,"")</f>
        <v>0</v>
      </c>
      <c r="S67" s="72" t="str">
        <f>IF(AND(ลงเจ้าหน้าที่!O69=ไฟล์หลัก!P67,ลงเจ้าหน้าที่!P69=ไฟล์หลัก!Q67)=TRUE,"Correct","No")</f>
        <v>No</v>
      </c>
    </row>
    <row r="68" spans="1:19" hidden="1">
      <c r="A68" s="250">
        <v>66</v>
      </c>
      <c r="B68" s="250" t="s">
        <v>179</v>
      </c>
      <c r="C68" s="256" t="s">
        <v>13</v>
      </c>
      <c r="D68" s="257" t="s">
        <v>28</v>
      </c>
      <c r="E68" s="256" t="s">
        <v>209</v>
      </c>
      <c r="F68" s="257" t="s">
        <v>217</v>
      </c>
      <c r="G68" s="257" t="s">
        <v>16</v>
      </c>
      <c r="H68" s="257" t="s">
        <v>175</v>
      </c>
      <c r="I68" s="256" t="s">
        <v>1519</v>
      </c>
      <c r="J68" s="257" t="s">
        <v>38</v>
      </c>
      <c r="K68" s="257" t="s">
        <v>222</v>
      </c>
      <c r="L68" s="257" t="s">
        <v>224</v>
      </c>
      <c r="M68" s="250" t="s">
        <v>1665</v>
      </c>
      <c r="N68" s="257" t="str" cm="1">
        <f t="array" ref="N68">_xlfn.XLOOKUP(1,(รายชื่อเจ้าหน้าที่!$C$4:$C$109=P68)*(รายชื่อเจ้าหน้าที่!$D$4:$D$109=Q68),รายชื่อเจ้าหน้าที่!$E$4:$E$109,"")</f>
        <v>จ.อุต</v>
      </c>
      <c r="O68" s="2" t="str">
        <f>_xlfn.XLOOKUP(ไฟล์หลัก!A68,ภาคส่งกลับ!$A$2:$A$1192,ภาคส่งกลับ!$L$2:$L$1192,"")</f>
        <v>นาย</v>
      </c>
      <c r="P68" s="2" t="str">
        <f>_xlfn.XLOOKUP(ไฟล์หลัก!A68,ภาคส่งกลับ!$A$2:$A$1192,ภาคส่งกลับ!$M$2:$M$1192,"")</f>
        <v>กำธร</v>
      </c>
      <c r="Q68" s="2" t="str">
        <f>_xlfn.XLOOKUP(ไฟล์หลัก!A68,ภาคส่งกลับ!$A$2:$A$1192,ภาคส่งกลับ!$N$2:$N$1192,"")</f>
        <v>สุขพิมาย</v>
      </c>
      <c r="R68" s="71">
        <f>_xlfn.XLOOKUP(ไฟล์หลัก!A68,ภาคส่งกลับ!$A$2:$A$1192,ภาคส่งกลับ!$O$2:$O$1192,"")</f>
        <v>0</v>
      </c>
      <c r="S68" s="72" t="str">
        <f>IF(AND(ลงเจ้าหน้าที่!O70=ไฟล์หลัก!P68,ลงเจ้าหน้าที่!P70=ไฟล์หลัก!Q68)=TRUE,"Correct","No")</f>
        <v>Correct</v>
      </c>
    </row>
    <row r="69" spans="1:19" hidden="1">
      <c r="A69" s="250">
        <v>67</v>
      </c>
      <c r="B69" s="250" t="s">
        <v>179</v>
      </c>
      <c r="C69" s="256" t="s">
        <v>13</v>
      </c>
      <c r="D69" s="257" t="s">
        <v>17</v>
      </c>
      <c r="E69" s="256" t="s">
        <v>203</v>
      </c>
      <c r="F69" s="257" t="s">
        <v>219</v>
      </c>
      <c r="G69" s="257" t="s">
        <v>16</v>
      </c>
      <c r="H69" s="257" t="s">
        <v>220</v>
      </c>
      <c r="I69" s="256" t="s">
        <v>1666</v>
      </c>
      <c r="J69" s="257" t="s">
        <v>38</v>
      </c>
      <c r="K69" s="257" t="s">
        <v>225</v>
      </c>
      <c r="L69" s="257" t="s">
        <v>226</v>
      </c>
      <c r="M69" s="257" t="s">
        <v>41</v>
      </c>
      <c r="N69" s="257" t="str" cm="1">
        <f t="array" ref="N69">_xlfn.XLOOKUP(1,(รายชื่อเจ้าหน้าที่!$C$4:$C$109=P69)*(รายชื่อเจ้าหน้าที่!$D$4:$D$109=Q69),รายชื่อเจ้าหน้าที่!$E$4:$E$109,"")</f>
        <v/>
      </c>
      <c r="O69" s="2" t="str">
        <f>_xlfn.XLOOKUP(ไฟล์หลัก!A69,ภาคส่งกลับ!$A$2:$A$1192,ภาคส่งกลับ!$L$2:$L$1192,"")</f>
        <v>นาง</v>
      </c>
      <c r="P69" s="2" t="str">
        <f>_xlfn.XLOOKUP(ไฟล์หลัก!A69,ภาคส่งกลับ!$A$2:$A$1192,ภาคส่งกลับ!$M$2:$M$1192,"")</f>
        <v>วลัยรัตน์</v>
      </c>
      <c r="Q69" s="2" t="str">
        <f>_xlfn.XLOOKUP(ไฟล์หลัก!A69,ภาคส่งกลับ!$A$2:$A$1192,ภาคส่งกลับ!$N$2:$N$1192,"")</f>
        <v>จันทรอัมพร</v>
      </c>
      <c r="R69" s="71">
        <f>_xlfn.XLOOKUP(ไฟล์หลัก!A69,ภาคส่งกลับ!$A$2:$A$1192,ภาคส่งกลับ!$O$2:$O$1192,"")</f>
        <v>0</v>
      </c>
      <c r="S69" s="72" t="str">
        <f>IF(AND(ลงเจ้าหน้าที่!O71=ไฟล์หลัก!P69,ลงเจ้าหน้าที่!P71=ไฟล์หลัก!Q69)=TRUE,"Correct","No")</f>
        <v>No</v>
      </c>
    </row>
    <row r="70" spans="1:19" hidden="1">
      <c r="A70" s="250">
        <v>68</v>
      </c>
      <c r="B70" s="250" t="s">
        <v>179</v>
      </c>
      <c r="C70" s="256" t="s">
        <v>13</v>
      </c>
      <c r="D70" s="257" t="s">
        <v>28</v>
      </c>
      <c r="E70" s="256" t="s">
        <v>209</v>
      </c>
      <c r="F70" s="257" t="s">
        <v>227</v>
      </c>
      <c r="G70" s="257" t="s">
        <v>16</v>
      </c>
      <c r="H70" s="257" t="s">
        <v>175</v>
      </c>
      <c r="I70" s="256" t="s">
        <v>1667</v>
      </c>
      <c r="J70" s="257" t="s">
        <v>38</v>
      </c>
      <c r="K70" s="257" t="s">
        <v>225</v>
      </c>
      <c r="L70" s="257" t="s">
        <v>218</v>
      </c>
      <c r="M70" s="250" t="s">
        <v>1668</v>
      </c>
      <c r="N70" s="257" t="str" cm="1">
        <f t="array" ref="N70">_xlfn.XLOOKUP(1,(รายชื่อเจ้าหน้าที่!$C$4:$C$109=P70)*(รายชื่อเจ้าหน้าที่!$D$4:$D$109=Q70),รายชื่อเจ้าหน้าที่!$E$4:$E$109,"")</f>
        <v/>
      </c>
      <c r="O70" s="2" t="str">
        <f>_xlfn.XLOOKUP(ไฟล์หลัก!A70,ภาคส่งกลับ!$A$2:$A$1192,ภาคส่งกลับ!$L$2:$L$1192,"")</f>
        <v>นางสาว</v>
      </c>
      <c r="P70" s="2" t="str">
        <f>_xlfn.XLOOKUP(ไฟล์หลัก!A70,ภาคส่งกลับ!$A$2:$A$1192,ภาคส่งกลับ!$M$2:$M$1192,"")</f>
        <v>ตุลยา</v>
      </c>
      <c r="Q70" s="2" t="str">
        <f>_xlfn.XLOOKUP(ไฟล์หลัก!A70,ภาคส่งกลับ!$A$2:$A$1192,ภาคส่งกลับ!$N$2:$N$1192,"")</f>
        <v>ลิมปิติ</v>
      </c>
      <c r="R70" s="71">
        <f>_xlfn.XLOOKUP(ไฟล์หลัก!A70,ภาคส่งกลับ!$A$2:$A$1192,ภาคส่งกลับ!$O$2:$O$1192,"")</f>
        <v>0</v>
      </c>
      <c r="S70" s="72" t="str">
        <f>IF(AND(ลงเจ้าหน้าที่!O72=ไฟล์หลัก!P70,ลงเจ้าหน้าที่!P72=ไฟล์หลัก!Q70)=TRUE,"Correct","No")</f>
        <v>No</v>
      </c>
    </row>
    <row r="71" spans="1:19" hidden="1">
      <c r="A71" s="250">
        <v>69</v>
      </c>
      <c r="B71" s="250" t="s">
        <v>179</v>
      </c>
      <c r="C71" s="256" t="s">
        <v>13</v>
      </c>
      <c r="D71" s="257" t="s">
        <v>17</v>
      </c>
      <c r="E71" s="256" t="s">
        <v>203</v>
      </c>
      <c r="F71" s="257" t="s">
        <v>147</v>
      </c>
      <c r="G71" s="257" t="s">
        <v>16</v>
      </c>
      <c r="H71" s="257" t="s">
        <v>220</v>
      </c>
      <c r="I71" s="256" t="s">
        <v>1666</v>
      </c>
      <c r="J71" s="257" t="s">
        <v>38</v>
      </c>
      <c r="K71" s="257" t="s">
        <v>229</v>
      </c>
      <c r="L71" s="257" t="s">
        <v>223</v>
      </c>
      <c r="M71" s="257" t="s">
        <v>41</v>
      </c>
      <c r="N71" s="257" t="str" cm="1">
        <f t="array" ref="N71">_xlfn.XLOOKUP(1,(รายชื่อเจ้าหน้าที่!$C$4:$C$109=P71)*(รายชื่อเจ้าหน้าที่!$D$4:$D$109=Q71),รายชื่อเจ้าหน้าที่!$E$4:$E$109,"")</f>
        <v/>
      </c>
      <c r="O71" s="2" t="str">
        <f>_xlfn.XLOOKUP(ไฟล์หลัก!A71,ภาคส่งกลับ!$A$2:$A$1192,ภาคส่งกลับ!$L$2:$L$1192,"")</f>
        <v>นาย</v>
      </c>
      <c r="P71" s="2" t="str">
        <f>_xlfn.XLOOKUP(ไฟล์หลัก!A71,ภาคส่งกลับ!$A$2:$A$1192,ภาคส่งกลับ!$M$2:$M$1192,"")</f>
        <v>เอกราช</v>
      </c>
      <c r="Q71" s="2" t="str">
        <f>_xlfn.XLOOKUP(ไฟล์หลัก!A71,ภาคส่งกลับ!$A$2:$A$1192,ภาคส่งกลับ!$N$2:$N$1192,"")</f>
        <v>บำรุงไทยชัยชาญ</v>
      </c>
      <c r="R71" s="71">
        <f>_xlfn.XLOOKUP(ไฟล์หลัก!A71,ภาคส่งกลับ!$A$2:$A$1192,ภาคส่งกลับ!$O$2:$O$1192,"")</f>
        <v>0</v>
      </c>
      <c r="S71" s="72" t="str">
        <f>IF(AND(ลงเจ้าหน้าที่!O73=ไฟล์หลัก!P71,ลงเจ้าหน้าที่!P73=ไฟล์หลัก!Q71)=TRUE,"Correct","No")</f>
        <v>No</v>
      </c>
    </row>
    <row r="72" spans="1:19" hidden="1">
      <c r="A72" s="250">
        <v>70</v>
      </c>
      <c r="B72" s="250" t="s">
        <v>179</v>
      </c>
      <c r="C72" s="256" t="s">
        <v>13</v>
      </c>
      <c r="D72" s="257" t="s">
        <v>28</v>
      </c>
      <c r="E72" s="256" t="s">
        <v>209</v>
      </c>
      <c r="F72" s="257" t="s">
        <v>227</v>
      </c>
      <c r="G72" s="257" t="s">
        <v>16</v>
      </c>
      <c r="H72" s="257" t="s">
        <v>175</v>
      </c>
      <c r="I72" s="256" t="s">
        <v>1667</v>
      </c>
      <c r="J72" s="257" t="s">
        <v>38</v>
      </c>
      <c r="K72" s="257" t="s">
        <v>229</v>
      </c>
      <c r="L72" s="257" t="s">
        <v>224</v>
      </c>
      <c r="M72" s="250" t="s">
        <v>1668</v>
      </c>
      <c r="N72" s="257" t="str" cm="1">
        <f t="array" ref="N72">_xlfn.XLOOKUP(1,(รายชื่อเจ้าหน้าที่!$C$4:$C$109=P72)*(รายชื่อเจ้าหน้าที่!$D$4:$D$109=Q72),รายชื่อเจ้าหน้าที่!$E$4:$E$109,"")</f>
        <v/>
      </c>
      <c r="O72" s="2" t="str">
        <f>_xlfn.XLOOKUP(ไฟล์หลัก!A72,ภาคส่งกลับ!$A$2:$A$1192,ภาคส่งกลับ!$L$2:$L$1192,"")</f>
        <v>นาย</v>
      </c>
      <c r="P72" s="2" t="str">
        <f>_xlfn.XLOOKUP(ไฟล์หลัก!A72,ภาคส่งกลับ!$A$2:$A$1192,ภาคส่งกลับ!$M$2:$M$1192,"")</f>
        <v>กฤษณ์</v>
      </c>
      <c r="Q72" s="2" t="str">
        <f>_xlfn.XLOOKUP(ไฟล์หลัก!A72,ภาคส่งกลับ!$A$2:$A$1192,ภาคส่งกลับ!$N$2:$N$1192,"")</f>
        <v>วงรุจิระ</v>
      </c>
      <c r="R72" s="71">
        <f>_xlfn.XLOOKUP(ไฟล์หลัก!A72,ภาคส่งกลับ!$A$2:$A$1192,ภาคส่งกลับ!$O$2:$O$1192,"")</f>
        <v>0</v>
      </c>
      <c r="S72" s="72" t="str">
        <f>IF(AND(ลงเจ้าหน้าที่!O74=ไฟล์หลัก!P72,ลงเจ้าหน้าที่!P74=ไฟล์หลัก!Q72)=TRUE,"Correct","No")</f>
        <v>No</v>
      </c>
    </row>
    <row r="73" spans="1:19" hidden="1">
      <c r="A73" s="250">
        <v>71</v>
      </c>
      <c r="B73" s="250" t="s">
        <v>179</v>
      </c>
      <c r="C73" s="256" t="s">
        <v>13</v>
      </c>
      <c r="D73" s="257" t="s">
        <v>17</v>
      </c>
      <c r="E73" s="256" t="s">
        <v>203</v>
      </c>
      <c r="F73" s="257" t="s">
        <v>147</v>
      </c>
      <c r="G73" s="257" t="s">
        <v>16</v>
      </c>
      <c r="H73" s="257" t="s">
        <v>220</v>
      </c>
      <c r="I73" s="256" t="s">
        <v>1666</v>
      </c>
      <c r="J73" s="257" t="s">
        <v>38</v>
      </c>
      <c r="K73" s="257" t="s">
        <v>230</v>
      </c>
      <c r="L73" s="257" t="s">
        <v>226</v>
      </c>
      <c r="M73" s="257" t="s">
        <v>41</v>
      </c>
      <c r="N73" s="257" t="str" cm="1">
        <f t="array" ref="N73">_xlfn.XLOOKUP(1,(รายชื่อเจ้าหน้าที่!$C$4:$C$109=P73)*(รายชื่อเจ้าหน้าที่!$D$4:$D$109=Q73),รายชื่อเจ้าหน้าที่!$E$4:$E$109,"")</f>
        <v/>
      </c>
      <c r="O73" s="2" t="str">
        <f>_xlfn.XLOOKUP(ไฟล์หลัก!A73,ภาคส่งกลับ!$A$2:$A$1192,ภาคส่งกลับ!$L$2:$L$1192,"")</f>
        <v>นาง</v>
      </c>
      <c r="P73" s="2" t="str">
        <f>_xlfn.XLOOKUP(ไฟล์หลัก!A73,ภาคส่งกลับ!$A$2:$A$1192,ภาคส่งกลับ!$M$2:$M$1192,"")</f>
        <v>พรสวรรค์</v>
      </c>
      <c r="Q73" s="2" t="str">
        <f>_xlfn.XLOOKUP(ไฟล์หลัก!A73,ภาคส่งกลับ!$A$2:$A$1192,ภาคส่งกลับ!$N$2:$N$1192,"")</f>
        <v>อัศวแสงรัตน์</v>
      </c>
      <c r="R73" s="71">
        <f>_xlfn.XLOOKUP(ไฟล์หลัก!A73,ภาคส่งกลับ!$A$2:$A$1192,ภาคส่งกลับ!$O$2:$O$1192,"")</f>
        <v>0</v>
      </c>
      <c r="S73" s="72" t="str">
        <f>IF(AND(ลงเจ้าหน้าที่!O75=ไฟล์หลัก!P73,ลงเจ้าหน้าที่!P75=ไฟล์หลัก!Q73)=TRUE,"Correct","No")</f>
        <v>No</v>
      </c>
    </row>
    <row r="74" spans="1:19" hidden="1">
      <c r="A74" s="250">
        <v>72</v>
      </c>
      <c r="B74" s="250" t="s">
        <v>179</v>
      </c>
      <c r="C74" s="256" t="s">
        <v>13</v>
      </c>
      <c r="D74" s="257"/>
      <c r="E74" s="256" t="s">
        <v>203</v>
      </c>
      <c r="F74" s="257"/>
      <c r="G74" s="257"/>
      <c r="H74" s="257"/>
      <c r="I74" s="256"/>
      <c r="J74" s="257" t="s">
        <v>38</v>
      </c>
      <c r="K74" s="257" t="s">
        <v>230</v>
      </c>
      <c r="L74" s="257"/>
      <c r="M74" s="250" t="s">
        <v>42</v>
      </c>
      <c r="N74" s="257" t="str" cm="1">
        <f t="array" ref="N74">_xlfn.XLOOKUP(1,(รายชื่อเจ้าหน้าที่!$C$4:$C$109=P74)*(รายชื่อเจ้าหน้าที่!$D$4:$D$109=Q74),รายชื่อเจ้าหน้าที่!$E$4:$E$109,"")</f>
        <v>จ.อิเล็ก</v>
      </c>
      <c r="O74" s="2" t="str">
        <f>_xlfn.XLOOKUP(ไฟล์หลัก!A74,ภาคส่งกลับ!$A$2:$A$1192,ภาคส่งกลับ!$L$2:$L$1192,"")</f>
        <v>นาง</v>
      </c>
      <c r="P74" s="2" t="str">
        <f>_xlfn.XLOOKUP(ไฟล์หลัก!A74,ภาคส่งกลับ!$A$2:$A$1192,ภาคส่งกลับ!$M$2:$M$1192,"")</f>
        <v>สุวัลณา</v>
      </c>
      <c r="Q74" s="2" t="str">
        <f>_xlfn.XLOOKUP(ไฟล์หลัก!A74,ภาคส่งกลับ!$A$2:$A$1192,ภาคส่งกลับ!$N$2:$N$1192,"")</f>
        <v>คูหากาญจน์</v>
      </c>
      <c r="R74" s="71">
        <f>_xlfn.XLOOKUP(ไฟล์หลัก!A74,ภาคส่งกลับ!$A$2:$A$1192,ภาคส่งกลับ!$O$2:$O$1192,"")</f>
        <v>0</v>
      </c>
      <c r="S74" s="72" t="str">
        <f>IF(AND(ลงเจ้าหน้าที่!O76=ไฟล์หลัก!P74,ลงเจ้าหน้าที่!P76=ไฟล์หลัก!Q74)=TRUE,"Correct","No")</f>
        <v>Correct</v>
      </c>
    </row>
    <row r="75" spans="1:19" hidden="1">
      <c r="A75" s="250">
        <v>73</v>
      </c>
      <c r="B75" s="250" t="s">
        <v>179</v>
      </c>
      <c r="C75" s="256" t="s">
        <v>13</v>
      </c>
      <c r="D75" s="257" t="s">
        <v>17</v>
      </c>
      <c r="E75" s="256" t="s">
        <v>203</v>
      </c>
      <c r="F75" s="257" t="s">
        <v>193</v>
      </c>
      <c r="G75" s="257" t="s">
        <v>16</v>
      </c>
      <c r="H75" s="257" t="s">
        <v>31</v>
      </c>
      <c r="I75" s="256" t="s">
        <v>1669</v>
      </c>
      <c r="J75" s="257" t="s">
        <v>38</v>
      </c>
      <c r="K75" s="257" t="s">
        <v>232</v>
      </c>
      <c r="L75" s="257" t="s">
        <v>233</v>
      </c>
      <c r="M75" s="250" t="s">
        <v>1650</v>
      </c>
      <c r="N75" s="257" t="str" cm="1">
        <f t="array" ref="N75">_xlfn.XLOOKUP(1,(รายชื่อเจ้าหน้าที่!$C$4:$C$109=P75)*(รายชื่อเจ้าหน้าที่!$D$4:$D$109=Q75),รายชื่อเจ้าหน้าที่!$E$4:$E$109,"")</f>
        <v/>
      </c>
      <c r="O75" s="2" t="str">
        <f>_xlfn.XLOOKUP(ไฟล์หลัก!A75,ภาคส่งกลับ!$A$2:$A$1192,ภาคส่งกลับ!$L$2:$L$1192,"")</f>
        <v>นาย</v>
      </c>
      <c r="P75" s="2" t="str">
        <f>_xlfn.XLOOKUP(ไฟล์หลัก!A75,ภาคส่งกลับ!$A$2:$A$1192,ภาคส่งกลับ!$M$2:$M$1192,"")</f>
        <v>สกนธ์</v>
      </c>
      <c r="Q75" s="2" t="str">
        <f>_xlfn.XLOOKUP(ไฟล์หลัก!A75,ภาคส่งกลับ!$A$2:$A$1192,ภาคส่งกลับ!$N$2:$N$1192,"")</f>
        <v>คล่องบุญจิต</v>
      </c>
      <c r="R75" s="71">
        <f>_xlfn.XLOOKUP(ไฟล์หลัก!A75,ภาคส่งกลับ!$A$2:$A$1192,ภาคส่งกลับ!$O$2:$O$1192,"")</f>
        <v>0</v>
      </c>
      <c r="S75" s="72" t="str">
        <f>IF(AND(ลงเจ้าหน้าที่!O77=ไฟล์หลัก!P75,ลงเจ้าหน้าที่!P77=ไฟล์หลัก!Q75)=TRUE,"Correct","No")</f>
        <v>No</v>
      </c>
    </row>
    <row r="76" spans="1:19" hidden="1">
      <c r="A76" s="250">
        <v>74</v>
      </c>
      <c r="B76" s="250" t="s">
        <v>179</v>
      </c>
      <c r="C76" s="256" t="s">
        <v>13</v>
      </c>
      <c r="D76" s="257" t="s">
        <v>28</v>
      </c>
      <c r="E76" s="256" t="s">
        <v>209</v>
      </c>
      <c r="F76" s="257" t="s">
        <v>234</v>
      </c>
      <c r="G76" s="257" t="s">
        <v>16</v>
      </c>
      <c r="H76" s="257" t="s">
        <v>74</v>
      </c>
      <c r="I76" s="256" t="s">
        <v>1653</v>
      </c>
      <c r="J76" s="257" t="s">
        <v>38</v>
      </c>
      <c r="K76" s="257" t="s">
        <v>232</v>
      </c>
      <c r="L76" s="257" t="s">
        <v>235</v>
      </c>
      <c r="M76" s="250" t="s">
        <v>1654</v>
      </c>
      <c r="N76" s="257" t="str" cm="1">
        <f t="array" ref="N76">_xlfn.XLOOKUP(1,(รายชื่อเจ้าหน้าที่!$C$4:$C$109=P76)*(รายชื่อเจ้าหน้าที่!$D$4:$D$109=Q76),รายชื่อเจ้าหน้าที่!$E$4:$E$109,"")</f>
        <v/>
      </c>
      <c r="O76" s="2" t="str">
        <f>_xlfn.XLOOKUP(ไฟล์หลัก!A76,ภาคส่งกลับ!$A$2:$A$1192,ภาคส่งกลับ!$L$2:$L$1192,"")</f>
        <v>นาย</v>
      </c>
      <c r="P76" s="2" t="str">
        <f>_xlfn.XLOOKUP(ไฟล์หลัก!A76,ภาคส่งกลับ!$A$2:$A$1192,ภาคส่งกลับ!$M$2:$M$1192,"")</f>
        <v>วุฒิชัย</v>
      </c>
      <c r="Q76" s="2" t="str">
        <f>_xlfn.XLOOKUP(ไฟล์หลัก!A76,ภาคส่งกลับ!$A$2:$A$1192,ภาคส่งกลับ!$N$2:$N$1192,"")</f>
        <v>ชาติพัฒนานันท์</v>
      </c>
      <c r="R76" s="71">
        <f>_xlfn.XLOOKUP(ไฟล์หลัก!A76,ภาคส่งกลับ!$A$2:$A$1192,ภาคส่งกลับ!$O$2:$O$1192,"")</f>
        <v>0</v>
      </c>
      <c r="S76" s="72" t="str">
        <f>IF(AND(ลงเจ้าหน้าที่!O78=ไฟล์หลัก!P76,ลงเจ้าหน้าที่!P78=ไฟล์หลัก!Q76)=TRUE,"Correct","No")</f>
        <v>No</v>
      </c>
    </row>
    <row r="77" spans="1:19" hidden="1">
      <c r="A77" s="250">
        <v>75</v>
      </c>
      <c r="B77" s="250" t="s">
        <v>179</v>
      </c>
      <c r="C77" s="256" t="s">
        <v>13</v>
      </c>
      <c r="D77" s="257" t="s">
        <v>17</v>
      </c>
      <c r="E77" s="256" t="s">
        <v>203</v>
      </c>
      <c r="F77" s="257" t="s">
        <v>193</v>
      </c>
      <c r="G77" s="257" t="s">
        <v>16</v>
      </c>
      <c r="H77" s="257" t="s">
        <v>31</v>
      </c>
      <c r="I77" s="256" t="s">
        <v>1669</v>
      </c>
      <c r="J77" s="257" t="s">
        <v>38</v>
      </c>
      <c r="K77" s="257" t="s">
        <v>236</v>
      </c>
      <c r="L77" s="257" t="s">
        <v>237</v>
      </c>
      <c r="M77" s="250" t="s">
        <v>320</v>
      </c>
      <c r="N77" s="257" t="str" cm="1">
        <f t="array" ref="N77">_xlfn.XLOOKUP(1,(รายชื่อเจ้าหน้าที่!$C$4:$C$109=P77)*(รายชื่อเจ้าหน้าที่!$D$4:$D$109=Q77),รายชื่อเจ้าหน้าที่!$E$4:$E$109,"")</f>
        <v/>
      </c>
      <c r="O77" s="2" t="str">
        <f>_xlfn.XLOOKUP(ไฟล์หลัก!A77,ภาคส่งกลับ!$A$2:$A$1192,ภาคส่งกลับ!$L$2:$L$1192,"")</f>
        <v>นาย</v>
      </c>
      <c r="P77" s="2" t="str">
        <f>_xlfn.XLOOKUP(ไฟล์หลัก!A77,ภาคส่งกลับ!$A$2:$A$1192,ภาคส่งกลับ!$M$2:$M$1192,"")</f>
        <v>สมัคร</v>
      </c>
      <c r="Q77" s="2" t="str">
        <f>_xlfn.XLOOKUP(ไฟล์หลัก!A77,ภาคส่งกลับ!$A$2:$A$1192,ภาคส่งกลับ!$N$2:$N$1192,"")</f>
        <v>รักแม่</v>
      </c>
      <c r="R77" s="71">
        <f>_xlfn.XLOOKUP(ไฟล์หลัก!A77,ภาคส่งกลับ!$A$2:$A$1192,ภาคส่งกลับ!$O$2:$O$1192,"")</f>
        <v>0</v>
      </c>
      <c r="S77" s="72" t="str">
        <f>IF(AND(ลงเจ้าหน้าที่!O79=ไฟล์หลัก!P77,ลงเจ้าหน้าที่!P79=ไฟล์หลัก!Q77)=TRUE,"Correct","No")</f>
        <v>No</v>
      </c>
    </row>
    <row r="78" spans="1:19" hidden="1">
      <c r="A78" s="250">
        <v>76</v>
      </c>
      <c r="B78" s="250" t="s">
        <v>179</v>
      </c>
      <c r="C78" s="256" t="s">
        <v>13</v>
      </c>
      <c r="D78" s="257" t="s">
        <v>28</v>
      </c>
      <c r="E78" s="256" t="s">
        <v>209</v>
      </c>
      <c r="F78" s="257" t="s">
        <v>234</v>
      </c>
      <c r="G78" s="257" t="s">
        <v>16</v>
      </c>
      <c r="H78" s="257" t="s">
        <v>74</v>
      </c>
      <c r="I78" s="256" t="s">
        <v>1653</v>
      </c>
      <c r="J78" s="257" t="s">
        <v>38</v>
      </c>
      <c r="K78" s="257" t="s">
        <v>236</v>
      </c>
      <c r="L78" s="257" t="s">
        <v>238</v>
      </c>
      <c r="M78" s="250" t="s">
        <v>1656</v>
      </c>
      <c r="N78" s="257" t="str" cm="1">
        <f t="array" ref="N78">_xlfn.XLOOKUP(1,(รายชื่อเจ้าหน้าที่!$C$4:$C$109=P78)*(รายชื่อเจ้าหน้าที่!$D$4:$D$109=Q78),รายชื่อเจ้าหน้าที่!$E$4:$E$109,"")</f>
        <v/>
      </c>
      <c r="O78" s="2" t="str">
        <f>_xlfn.XLOOKUP(ไฟล์หลัก!A78,ภาคส่งกลับ!$A$2:$A$1192,ภาคส่งกลับ!$L$2:$L$1192,"")</f>
        <v>นางสาว</v>
      </c>
      <c r="P78" s="2" t="str">
        <f>_xlfn.XLOOKUP(ไฟล์หลัก!A78,ภาคส่งกลับ!$A$2:$A$1192,ภาคส่งกลับ!$M$2:$M$1192,"")</f>
        <v>ณัฐหทัย</v>
      </c>
      <c r="Q78" s="2" t="str">
        <f>_xlfn.XLOOKUP(ไฟล์หลัก!A78,ภาคส่งกลับ!$A$2:$A$1192,ภาคส่งกลับ!$N$2:$N$1192,"")</f>
        <v>วัชรินทร์ชลาลัย</v>
      </c>
      <c r="R78" s="71">
        <f>_xlfn.XLOOKUP(ไฟล์หลัก!A78,ภาคส่งกลับ!$A$2:$A$1192,ภาคส่งกลับ!$O$2:$O$1192,"")</f>
        <v>0</v>
      </c>
      <c r="S78" s="72" t="str">
        <f>IF(AND(ลงเจ้าหน้าที่!O80=ไฟล์หลัก!P78,ลงเจ้าหน้าที่!P80=ไฟล์หลัก!Q78)=TRUE,"Correct","No")</f>
        <v>No</v>
      </c>
    </row>
    <row r="79" spans="1:19" hidden="1">
      <c r="A79" s="250">
        <v>77</v>
      </c>
      <c r="B79" s="250" t="s">
        <v>179</v>
      </c>
      <c r="C79" s="256" t="s">
        <v>13</v>
      </c>
      <c r="D79" s="257" t="s">
        <v>17</v>
      </c>
      <c r="E79" s="256" t="s">
        <v>203</v>
      </c>
      <c r="F79" s="257" t="s">
        <v>239</v>
      </c>
      <c r="G79" s="257" t="s">
        <v>16</v>
      </c>
      <c r="H79" s="257" t="s">
        <v>31</v>
      </c>
      <c r="I79" s="256" t="s">
        <v>1669</v>
      </c>
      <c r="J79" s="257" t="s">
        <v>38</v>
      </c>
      <c r="K79" s="257" t="s">
        <v>240</v>
      </c>
      <c r="L79" s="257" t="s">
        <v>233</v>
      </c>
      <c r="M79" s="250" t="s">
        <v>320</v>
      </c>
      <c r="N79" s="257" t="str" cm="1">
        <f t="array" ref="N79">_xlfn.XLOOKUP(1,(รายชื่อเจ้าหน้าที่!$C$4:$C$109=P79)*(รายชื่อเจ้าหน้าที่!$D$4:$D$109=Q79),รายชื่อเจ้าหน้าที่!$E$4:$E$109,"")</f>
        <v/>
      </c>
      <c r="O79" s="2" t="str">
        <f>_xlfn.XLOOKUP(ไฟล์หลัก!A79,ภาคส่งกลับ!$A$2:$A$1192,ภาคส่งกลับ!$L$2:$L$1192,"")</f>
        <v>นาย</v>
      </c>
      <c r="P79" s="2" t="str">
        <f>_xlfn.XLOOKUP(ไฟล์หลัก!A79,ภาคส่งกลับ!$A$2:$A$1192,ภาคส่งกลับ!$M$2:$M$1192,"")</f>
        <v xml:space="preserve">เอกสิทธิ์  </v>
      </c>
      <c r="Q79" s="2" t="str">
        <f>_xlfn.XLOOKUP(ไฟล์หลัก!A79,ภาคส่งกลับ!$A$2:$A$1192,ภาคส่งกลับ!$N$2:$N$1192,"")</f>
        <v>ศรีธรรม</v>
      </c>
      <c r="R79" s="71">
        <f>_xlfn.XLOOKUP(ไฟล์หลัก!A79,ภาคส่งกลับ!$A$2:$A$1192,ภาคส่งกลับ!$O$2:$O$1192,"")</f>
        <v>0</v>
      </c>
      <c r="S79" s="72" t="str">
        <f>IF(AND(ลงเจ้าหน้าที่!O81=ไฟล์หลัก!P79,ลงเจ้าหน้าที่!P81=ไฟล์หลัก!Q79)=TRUE,"Correct","No")</f>
        <v>No</v>
      </c>
    </row>
    <row r="80" spans="1:19" hidden="1">
      <c r="A80" s="250">
        <v>78</v>
      </c>
      <c r="B80" s="250" t="s">
        <v>179</v>
      </c>
      <c r="C80" s="256" t="s">
        <v>13</v>
      </c>
      <c r="D80" s="257" t="s">
        <v>18</v>
      </c>
      <c r="E80" s="256" t="s">
        <v>241</v>
      </c>
      <c r="F80" s="257" t="s">
        <v>138</v>
      </c>
      <c r="G80" s="257" t="s">
        <v>16</v>
      </c>
      <c r="H80" s="257" t="s">
        <v>63</v>
      </c>
      <c r="I80" s="256" t="s">
        <v>1670</v>
      </c>
      <c r="J80" s="257" t="s">
        <v>38</v>
      </c>
      <c r="K80" s="257" t="s">
        <v>240</v>
      </c>
      <c r="L80" s="257" t="s">
        <v>243</v>
      </c>
      <c r="M80" s="250" t="s">
        <v>1668</v>
      </c>
      <c r="N80" s="257" t="str" cm="1">
        <f t="array" ref="N80">_xlfn.XLOOKUP(1,(รายชื่อเจ้าหน้าที่!$C$4:$C$109=P80)*(รายชื่อเจ้าหน้าที่!$D$4:$D$109=Q80),รายชื่อเจ้าหน้าที่!$E$4:$E$109,"")</f>
        <v/>
      </c>
      <c r="O80" s="2" t="str">
        <f>_xlfn.XLOOKUP(ไฟล์หลัก!A80,ภาคส่งกลับ!$A$2:$A$1192,ภาคส่งกลับ!$L$2:$L$1192,"")</f>
        <v>นางสาว</v>
      </c>
      <c r="P80" s="2" t="str">
        <f>_xlfn.XLOOKUP(ไฟล์หลัก!A80,ภาคส่งกลับ!$A$2:$A$1192,ภาคส่งกลับ!$M$2:$M$1192,"")</f>
        <v>ณัฐกานต์</v>
      </c>
      <c r="Q80" s="2" t="str">
        <f>_xlfn.XLOOKUP(ไฟล์หลัก!A80,ภาคส่งกลับ!$A$2:$A$1192,ภาคส่งกลับ!$N$2:$N$1192,"")</f>
        <v>พุทธรักษ์</v>
      </c>
      <c r="R80" s="71">
        <f>_xlfn.XLOOKUP(ไฟล์หลัก!A80,ภาคส่งกลับ!$A$2:$A$1192,ภาคส่งกลับ!$O$2:$O$1192,"")</f>
        <v>0</v>
      </c>
      <c r="S80" s="72" t="str">
        <f>IF(AND(ลงเจ้าหน้าที่!O82=ไฟล์หลัก!P80,ลงเจ้าหน้าที่!P82=ไฟล์หลัก!Q80)=TRUE,"Correct","No")</f>
        <v>No</v>
      </c>
    </row>
    <row r="81" spans="1:19" hidden="1">
      <c r="A81" s="250">
        <v>79</v>
      </c>
      <c r="B81" s="250" t="s">
        <v>179</v>
      </c>
      <c r="C81" s="256" t="s">
        <v>13</v>
      </c>
      <c r="D81" s="257" t="s">
        <v>17</v>
      </c>
      <c r="E81" s="256" t="s">
        <v>203</v>
      </c>
      <c r="F81" s="257" t="s">
        <v>239</v>
      </c>
      <c r="G81" s="257" t="s">
        <v>16</v>
      </c>
      <c r="H81" s="257" t="s">
        <v>31</v>
      </c>
      <c r="I81" s="256" t="s">
        <v>1669</v>
      </c>
      <c r="J81" s="257" t="s">
        <v>38</v>
      </c>
      <c r="K81" s="257" t="s">
        <v>244</v>
      </c>
      <c r="L81" s="257" t="s">
        <v>237</v>
      </c>
      <c r="M81" s="250" t="s">
        <v>1660</v>
      </c>
      <c r="N81" s="257" t="str" cm="1">
        <f t="array" ref="N81">_xlfn.XLOOKUP(1,(รายชื่อเจ้าหน้าที่!$C$4:$C$109=P81)*(รายชื่อเจ้าหน้าที่!$D$4:$D$109=Q81),รายชื่อเจ้าหน้าที่!$E$4:$E$109,"")</f>
        <v/>
      </c>
      <c r="O81" s="2" t="str">
        <f>_xlfn.XLOOKUP(ไฟล์หลัก!A81,ภาคส่งกลับ!$A$2:$A$1192,ภาคส่งกลับ!$L$2:$L$1192,"")</f>
        <v>นาย</v>
      </c>
      <c r="P81" s="2" t="str">
        <f>_xlfn.XLOOKUP(ไฟล์หลัก!A81,ภาคส่งกลับ!$A$2:$A$1192,ภาคส่งกลับ!$M$2:$M$1192,"")</f>
        <v>สุเมฆ</v>
      </c>
      <c r="Q81" s="2" t="str">
        <f>_xlfn.XLOOKUP(ไฟล์หลัก!A81,ภาคส่งกลับ!$A$2:$A$1192,ภาคส่งกลับ!$N$2:$N$1192,"")</f>
        <v>วิศยทักษิณ</v>
      </c>
      <c r="R81" s="71">
        <f>_xlfn.XLOOKUP(ไฟล์หลัก!A81,ภาคส่งกลับ!$A$2:$A$1192,ภาคส่งกลับ!$O$2:$O$1192,"")</f>
        <v>0</v>
      </c>
      <c r="S81" s="72" t="str">
        <f>IF(AND(ลงเจ้าหน้าที่!O83=ไฟล์หลัก!P81,ลงเจ้าหน้าที่!P83=ไฟล์หลัก!Q81)=TRUE,"Correct","No")</f>
        <v>No</v>
      </c>
    </row>
    <row r="82" spans="1:19" hidden="1">
      <c r="A82" s="250">
        <v>80</v>
      </c>
      <c r="B82" s="250" t="s">
        <v>179</v>
      </c>
      <c r="C82" s="256" t="s">
        <v>13</v>
      </c>
      <c r="D82" s="257" t="s">
        <v>18</v>
      </c>
      <c r="E82" s="256" t="s">
        <v>241</v>
      </c>
      <c r="F82" s="257" t="s">
        <v>138</v>
      </c>
      <c r="G82" s="257" t="s">
        <v>16</v>
      </c>
      <c r="H82" s="257" t="s">
        <v>63</v>
      </c>
      <c r="I82" s="256" t="s">
        <v>1670</v>
      </c>
      <c r="J82" s="257" t="s">
        <v>38</v>
      </c>
      <c r="K82" s="257" t="s">
        <v>244</v>
      </c>
      <c r="L82" s="257" t="s">
        <v>245</v>
      </c>
      <c r="M82" s="250" t="s">
        <v>1668</v>
      </c>
      <c r="N82" s="257" t="str" cm="1">
        <f t="array" ref="N82">_xlfn.XLOOKUP(1,(รายชื่อเจ้าหน้าที่!$C$4:$C$109=P82)*(รายชื่อเจ้าหน้าที่!$D$4:$D$109=Q82),รายชื่อเจ้าหน้าที่!$E$4:$E$109,"")</f>
        <v/>
      </c>
      <c r="O82" s="2" t="str">
        <f>_xlfn.XLOOKUP(ไฟล์หลัก!A82,ภาคส่งกลับ!$A$2:$A$1192,ภาคส่งกลับ!$L$2:$L$1192,"")</f>
        <v>นาย</v>
      </c>
      <c r="P82" s="2" t="str">
        <f>_xlfn.XLOOKUP(ไฟล์หลัก!A82,ภาคส่งกลับ!$A$2:$A$1192,ภาคส่งกลับ!$M$2:$M$1192,"")</f>
        <v>พีระเมศร์</v>
      </c>
      <c r="Q82" s="2" t="str">
        <f>_xlfn.XLOOKUP(ไฟล์หลัก!A82,ภาคส่งกลับ!$A$2:$A$1192,ภาคส่งกลับ!$N$2:$N$1192,"")</f>
        <v>โชติกวีกิจญาดา</v>
      </c>
      <c r="R82" s="71">
        <f>_xlfn.XLOOKUP(ไฟล์หลัก!A82,ภาคส่งกลับ!$A$2:$A$1192,ภาคส่งกลับ!$O$2:$O$1192,"")</f>
        <v>0</v>
      </c>
      <c r="S82" s="72" t="str">
        <f>IF(AND(ลงเจ้าหน้าที่!O84=ไฟล์หลัก!P82,ลงเจ้าหน้าที่!P84=ไฟล์หลัก!Q82)=TRUE,"Correct","No")</f>
        <v>No</v>
      </c>
    </row>
    <row r="83" spans="1:19" hidden="1">
      <c r="A83" s="250">
        <v>81</v>
      </c>
      <c r="B83" s="250" t="s">
        <v>179</v>
      </c>
      <c r="C83" s="256" t="s">
        <v>13</v>
      </c>
      <c r="D83" s="257" t="s">
        <v>17</v>
      </c>
      <c r="E83" s="256" t="s">
        <v>203</v>
      </c>
      <c r="F83" s="257" t="s">
        <v>151</v>
      </c>
      <c r="G83" s="257" t="s">
        <v>16</v>
      </c>
      <c r="H83" s="257" t="s">
        <v>246</v>
      </c>
      <c r="I83" s="256" t="s">
        <v>1669</v>
      </c>
      <c r="J83" s="257" t="s">
        <v>38</v>
      </c>
      <c r="K83" s="257" t="s">
        <v>247</v>
      </c>
      <c r="L83" s="257" t="s">
        <v>248</v>
      </c>
      <c r="M83" s="250" t="s">
        <v>1650</v>
      </c>
      <c r="N83" s="257" t="str" cm="1">
        <f t="array" ref="N83">_xlfn.XLOOKUP(1,(รายชื่อเจ้าหน้าที่!$C$4:$C$109=P83)*(รายชื่อเจ้าหน้าที่!$D$4:$D$109=Q83),รายชื่อเจ้าหน้าที่!$E$4:$E$109,"")</f>
        <v/>
      </c>
      <c r="O83" s="2" t="str">
        <f>_xlfn.XLOOKUP(ไฟล์หลัก!A83,ภาคส่งกลับ!$A$2:$A$1192,ภาคส่งกลับ!$L$2:$L$1192,"")</f>
        <v>นาย</v>
      </c>
      <c r="P83" s="2" t="str">
        <f>_xlfn.XLOOKUP(ไฟล์หลัก!A83,ภาคส่งกลับ!$A$2:$A$1192,ภาคส่งกลับ!$M$2:$M$1192,"")</f>
        <v xml:space="preserve">คณัชญ์ </v>
      </c>
      <c r="Q83" s="2" t="str">
        <f>_xlfn.XLOOKUP(ไฟล์หลัก!A83,ภาคส่งกลับ!$A$2:$A$1192,ภาคส่งกลับ!$N$2:$N$1192,"")</f>
        <v>อนุรักษ์ภราดร</v>
      </c>
      <c r="R83" s="71">
        <f>_xlfn.XLOOKUP(ไฟล์หลัก!A83,ภาคส่งกลับ!$A$2:$A$1192,ภาคส่งกลับ!$O$2:$O$1192,"")</f>
        <v>0</v>
      </c>
      <c r="S83" s="72" t="str">
        <f>IF(AND(ลงเจ้าหน้าที่!O85=ไฟล์หลัก!P83,ลงเจ้าหน้าที่!P85=ไฟล์หลัก!Q83)=TRUE,"Correct","No")</f>
        <v>No</v>
      </c>
    </row>
    <row r="84" spans="1:19" hidden="1">
      <c r="A84" s="250">
        <v>82</v>
      </c>
      <c r="B84" s="250" t="s">
        <v>179</v>
      </c>
      <c r="C84" s="256" t="s">
        <v>13</v>
      </c>
      <c r="D84" s="257" t="s">
        <v>24</v>
      </c>
      <c r="E84" s="256" t="s">
        <v>249</v>
      </c>
      <c r="F84" s="257" t="s">
        <v>90</v>
      </c>
      <c r="G84" s="257" t="s">
        <v>21</v>
      </c>
      <c r="H84" s="257" t="s">
        <v>246</v>
      </c>
      <c r="I84" s="256" t="s">
        <v>250</v>
      </c>
      <c r="J84" s="257" t="s">
        <v>38</v>
      </c>
      <c r="K84" s="257" t="s">
        <v>247</v>
      </c>
      <c r="L84" s="257" t="s">
        <v>248</v>
      </c>
      <c r="M84" s="250" t="s">
        <v>1652</v>
      </c>
      <c r="N84" s="257" t="str" cm="1">
        <f t="array" ref="N84">_xlfn.XLOOKUP(1,(รายชื่อเจ้าหน้าที่!$C$4:$C$109=P84)*(รายชื่อเจ้าหน้าที่!$D$4:$D$109=Q84),รายชื่อเจ้าหน้าที่!$E$4:$E$109,"")</f>
        <v/>
      </c>
      <c r="O84" s="2" t="str">
        <f>_xlfn.XLOOKUP(ไฟล์หลัก!A84,ภาคส่งกลับ!$A$2:$A$1192,ภาคส่งกลับ!$L$2:$L$1192,"")</f>
        <v>นาย</v>
      </c>
      <c r="P84" s="2" t="str">
        <f>_xlfn.XLOOKUP(ไฟล์หลัก!A84,ภาคส่งกลับ!$A$2:$A$1192,ภาคส่งกลับ!$M$2:$M$1192,"")</f>
        <v>นภศูล</v>
      </c>
      <c r="Q84" s="2" t="str">
        <f>_xlfn.XLOOKUP(ไฟล์หลัก!A84,ภาคส่งกลับ!$A$2:$A$1192,ภาคส่งกลับ!$N$2:$N$1192,"")</f>
        <v>วงษ์วานิช</v>
      </c>
      <c r="R84" s="71" t="str">
        <f>_xlfn.XLOOKUP(ไฟล์หลัก!A84,ภาคส่งกลับ!$A$2:$A$1192,ภาคส่งกลับ!$O$2:$O$1192,"")</f>
        <v>66016065 นายพรภวิษย์ จิตต์กำแหง</v>
      </c>
      <c r="S84" s="72" t="str">
        <f>IF(AND(ลงเจ้าหน้าที่!O86=ไฟล์หลัก!P84,ลงเจ้าหน้าที่!P86=ไฟล์หลัก!Q84)=TRUE,"Correct","No")</f>
        <v>No</v>
      </c>
    </row>
    <row r="85" spans="1:19" hidden="1">
      <c r="A85" s="250">
        <v>83</v>
      </c>
      <c r="B85" s="250" t="s">
        <v>179</v>
      </c>
      <c r="C85" s="256" t="s">
        <v>13</v>
      </c>
      <c r="D85" s="257" t="s">
        <v>17</v>
      </c>
      <c r="E85" s="256" t="s">
        <v>203</v>
      </c>
      <c r="F85" s="257" t="s">
        <v>151</v>
      </c>
      <c r="G85" s="257" t="s">
        <v>16</v>
      </c>
      <c r="H85" s="257" t="s">
        <v>246</v>
      </c>
      <c r="I85" s="256" t="s">
        <v>1669</v>
      </c>
      <c r="J85" s="257" t="s">
        <v>38</v>
      </c>
      <c r="K85" s="257" t="s">
        <v>251</v>
      </c>
      <c r="L85" s="257" t="s">
        <v>252</v>
      </c>
      <c r="M85" s="250" t="s">
        <v>1660</v>
      </c>
      <c r="N85" s="257" t="str" cm="1">
        <f t="array" ref="N85">_xlfn.XLOOKUP(1,(รายชื่อเจ้าหน้าที่!$C$4:$C$109=P85)*(รายชื่อเจ้าหน้าที่!$D$4:$D$109=Q85),รายชื่อเจ้าหน้าที่!$E$4:$E$109,"")</f>
        <v/>
      </c>
      <c r="O85" s="2" t="str">
        <f>_xlfn.XLOOKUP(ไฟล์หลัก!A85,ภาคส่งกลับ!$A$2:$A$1192,ภาคส่งกลับ!$L$2:$L$1192,"")</f>
        <v>นาย</v>
      </c>
      <c r="P85" s="2" t="str">
        <f>_xlfn.XLOOKUP(ไฟล์หลัก!A85,ภาคส่งกลับ!$A$2:$A$1192,ภาคส่งกลับ!$M$2:$M$1192,"")</f>
        <v>เกรียงไกร</v>
      </c>
      <c r="Q85" s="2" t="str">
        <f>_xlfn.XLOOKUP(ไฟล์หลัก!A85,ภาคส่งกลับ!$A$2:$A$1192,ภาคส่งกลับ!$N$2:$N$1192,"")</f>
        <v>สุขสุด</v>
      </c>
      <c r="R85" s="71">
        <f>_xlfn.XLOOKUP(ไฟล์หลัก!A85,ภาคส่งกลับ!$A$2:$A$1192,ภาคส่งกลับ!$O$2:$O$1192,"")</f>
        <v>0</v>
      </c>
      <c r="S85" s="72" t="str">
        <f>IF(AND(ลงเจ้าหน้าที่!O87=ไฟล์หลัก!P85,ลงเจ้าหน้าที่!P87=ไฟล์หลัก!Q85)=TRUE,"Correct","No")</f>
        <v>No</v>
      </c>
    </row>
    <row r="86" spans="1:19">
      <c r="A86" s="250">
        <v>84</v>
      </c>
      <c r="B86" s="250" t="s">
        <v>179</v>
      </c>
      <c r="C86" s="256" t="s">
        <v>13</v>
      </c>
      <c r="D86" s="257" t="s">
        <v>24</v>
      </c>
      <c r="E86" s="256" t="s">
        <v>249</v>
      </c>
      <c r="F86" s="257" t="s">
        <v>90</v>
      </c>
      <c r="G86" s="257" t="s">
        <v>21</v>
      </c>
      <c r="H86" s="257" t="s">
        <v>246</v>
      </c>
      <c r="I86" s="256" t="s">
        <v>250</v>
      </c>
      <c r="J86" s="257" t="s">
        <v>38</v>
      </c>
      <c r="K86" s="257" t="s">
        <v>251</v>
      </c>
      <c r="L86" s="257" t="s">
        <v>252</v>
      </c>
      <c r="M86" s="250" t="s">
        <v>1651</v>
      </c>
      <c r="N86" s="257" t="str" cm="1">
        <f t="array" ref="N86">_xlfn.XLOOKUP(1,(รายชื่อเจ้าหน้าที่!$C$4:$C$109=P86)*(รายชื่อเจ้าหน้าที่!$D$4:$D$109=Q86),รายชื่อเจ้าหน้าที่!$E$4:$E$109,"")</f>
        <v/>
      </c>
      <c r="O86" s="2" t="str">
        <f>_xlfn.XLOOKUP(ไฟล์หลัก!A86,ภาคส่งกลับ!$A$2:$A$1192,ภาคส่งกลับ!$L$2:$L$1192,"")</f>
        <v>นาย</v>
      </c>
      <c r="P86" s="2" t="str">
        <f>_xlfn.XLOOKUP(ไฟล์หลัก!A86,ภาคส่งกลับ!$A$2:$A$1192,ภาคส่งกลับ!$M$2:$M$1192,"")</f>
        <v>ธนา</v>
      </c>
      <c r="Q86" s="2" t="str">
        <f>_xlfn.XLOOKUP(ไฟล์หลัก!A86,ภาคส่งกลับ!$A$2:$A$1192,ภาคส่งกลับ!$N$2:$N$1192,"")</f>
        <v>หงษ์สุวรรณ</v>
      </c>
      <c r="R86" s="71">
        <f>_xlfn.XLOOKUP(ไฟล์หลัก!A86,ภาคส่งกลับ!$A$2:$A$1192,ภาคส่งกลับ!$O$2:$O$1192,"")</f>
        <v>0</v>
      </c>
      <c r="S86" s="72" t="str">
        <f>IF(AND(ลงเจ้าหน้าที่!O88=ไฟล์หลัก!P86,ลงเจ้าหน้าที่!P88=ไฟล์หลัก!Q86)=TRUE,"Correct","No")</f>
        <v>No</v>
      </c>
    </row>
    <row r="87" spans="1:19" hidden="1">
      <c r="A87" s="250">
        <v>85</v>
      </c>
      <c r="B87" s="250" t="s">
        <v>179</v>
      </c>
      <c r="C87" s="256" t="s">
        <v>13</v>
      </c>
      <c r="D87" s="257" t="s">
        <v>17</v>
      </c>
      <c r="E87" s="256" t="s">
        <v>203</v>
      </c>
      <c r="F87" s="257" t="s">
        <v>18</v>
      </c>
      <c r="G87" s="257" t="s">
        <v>16</v>
      </c>
      <c r="H87" s="257" t="s">
        <v>253</v>
      </c>
      <c r="I87" s="256" t="s">
        <v>1671</v>
      </c>
      <c r="J87" s="257" t="s">
        <v>38</v>
      </c>
      <c r="K87" s="257" t="s">
        <v>255</v>
      </c>
      <c r="L87" s="257" t="s">
        <v>256</v>
      </c>
      <c r="M87" s="250" t="s">
        <v>1672</v>
      </c>
      <c r="N87" s="257" t="str" cm="1">
        <f t="array" ref="N87">_xlfn.XLOOKUP(1,(รายชื่อเจ้าหน้าที่!$C$4:$C$109=P87)*(รายชื่อเจ้าหน้าที่!$D$4:$D$109=Q87),รายชื่อเจ้าหน้าที่!$E$4:$E$109,"")</f>
        <v/>
      </c>
      <c r="O87" s="2" t="str">
        <f>_xlfn.XLOOKUP(ไฟล์หลัก!A87,ภาคส่งกลับ!$A$2:$A$1192,ภาคส่งกลับ!$L$2:$L$1192,"")</f>
        <v>นาย</v>
      </c>
      <c r="P87" s="2" t="str">
        <f>_xlfn.XLOOKUP(ไฟล์หลัก!A87,ภาคส่งกลับ!$A$2:$A$1192,ภาคส่งกลับ!$M$2:$M$1192,"")</f>
        <v>พีรวุฒิ</v>
      </c>
      <c r="Q87" s="2" t="str">
        <f>_xlfn.XLOOKUP(ไฟล์หลัก!A87,ภาคส่งกลับ!$A$2:$A$1192,ภาคส่งกลับ!$N$2:$N$1192,"")</f>
        <v>ยุทธโกวิท</v>
      </c>
      <c r="R87" s="71">
        <f>_xlfn.XLOOKUP(ไฟล์หลัก!A87,ภาคส่งกลับ!$A$2:$A$1192,ภาคส่งกลับ!$O$2:$O$1192,"")</f>
        <v>0</v>
      </c>
      <c r="S87" s="72" t="str">
        <f>IF(AND(ลงเจ้าหน้าที่!O89=ไฟล์หลัก!P87,ลงเจ้าหน้าที่!P89=ไฟล์หลัก!Q87)=TRUE,"Correct","No")</f>
        <v>No</v>
      </c>
    </row>
    <row r="88" spans="1:19" hidden="1">
      <c r="A88" s="250">
        <v>86</v>
      </c>
      <c r="B88" s="250" t="s">
        <v>179</v>
      </c>
      <c r="C88" s="256" t="s">
        <v>13</v>
      </c>
      <c r="D88" s="257" t="s">
        <v>24</v>
      </c>
      <c r="E88" s="256" t="s">
        <v>249</v>
      </c>
      <c r="F88" s="257" t="s">
        <v>28</v>
      </c>
      <c r="G88" s="257" t="s">
        <v>21</v>
      </c>
      <c r="H88" s="257" t="s">
        <v>74</v>
      </c>
      <c r="I88" s="256" t="s">
        <v>250</v>
      </c>
      <c r="J88" s="257" t="s">
        <v>38</v>
      </c>
      <c r="K88" s="257" t="s">
        <v>255</v>
      </c>
      <c r="L88" s="257" t="s">
        <v>235</v>
      </c>
      <c r="M88" s="250" t="s">
        <v>1652</v>
      </c>
      <c r="N88" s="257" t="str" cm="1">
        <f t="array" ref="N88">_xlfn.XLOOKUP(1,(รายชื่อเจ้าหน้าที่!$C$4:$C$109=P88)*(รายชื่อเจ้าหน้าที่!$D$4:$D$109=Q88),รายชื่อเจ้าหน้าที่!$E$4:$E$109,"")</f>
        <v/>
      </c>
      <c r="O88" s="2" t="str">
        <f>_xlfn.XLOOKUP(ไฟล์หลัก!A88,ภาคส่งกลับ!$A$2:$A$1192,ภาคส่งกลับ!$L$2:$L$1192,"")</f>
        <v>นาย</v>
      </c>
      <c r="P88" s="2" t="str">
        <f>_xlfn.XLOOKUP(ไฟล์หลัก!A88,ภาคส่งกลับ!$A$2:$A$1192,ภาคส่งกลับ!$M$2:$M$1192,"")</f>
        <v>ดอน</v>
      </c>
      <c r="Q88" s="2" t="str">
        <f>_xlfn.XLOOKUP(ไฟล์หลัก!A88,ภาคส่งกลับ!$A$2:$A$1192,ภาคส่งกลับ!$N$2:$N$1192,"")</f>
        <v>อิศรากร</v>
      </c>
      <c r="R88" s="71">
        <f>_xlfn.XLOOKUP(ไฟล์หลัก!A88,ภาคส่งกลับ!$A$2:$A$1192,ภาคส่งกลับ!$O$2:$O$1192,"")</f>
        <v>0</v>
      </c>
      <c r="S88" s="72" t="str">
        <f>IF(AND(ลงเจ้าหน้าที่!O90=ไฟล์หลัก!P88,ลงเจ้าหน้าที่!P90=ไฟล์หลัก!Q88)=TRUE,"Correct","No")</f>
        <v>No</v>
      </c>
    </row>
    <row r="89" spans="1:19" hidden="1">
      <c r="A89" s="250">
        <v>87</v>
      </c>
      <c r="B89" s="250" t="s">
        <v>179</v>
      </c>
      <c r="C89" s="256" t="s">
        <v>13</v>
      </c>
      <c r="D89" s="257" t="s">
        <v>17</v>
      </c>
      <c r="E89" s="256" t="s">
        <v>203</v>
      </c>
      <c r="F89" s="257" t="s">
        <v>18</v>
      </c>
      <c r="G89" s="257" t="s">
        <v>16</v>
      </c>
      <c r="H89" s="257" t="s">
        <v>253</v>
      </c>
      <c r="I89" s="256" t="s">
        <v>1671</v>
      </c>
      <c r="J89" s="257" t="s">
        <v>38</v>
      </c>
      <c r="K89" s="257" t="s">
        <v>257</v>
      </c>
      <c r="L89" s="257" t="s">
        <v>258</v>
      </c>
      <c r="M89" s="250" t="s">
        <v>1672</v>
      </c>
      <c r="N89" s="257" t="str" cm="1">
        <f t="array" ref="N89">_xlfn.XLOOKUP(1,(รายชื่อเจ้าหน้าที่!$C$4:$C$109=P89)*(รายชื่อเจ้าหน้าที่!$D$4:$D$109=Q89),รายชื่อเจ้าหน้าที่!$E$4:$E$109,"")</f>
        <v/>
      </c>
      <c r="O89" s="2" t="str">
        <f>_xlfn.XLOOKUP(ไฟล์หลัก!A89,ภาคส่งกลับ!$A$2:$A$1192,ภาคส่งกลับ!$L$2:$L$1192,"")</f>
        <v>นาย</v>
      </c>
      <c r="P89" s="2" t="str">
        <f>_xlfn.XLOOKUP(ไฟล์หลัก!A89,ภาคส่งกลับ!$A$2:$A$1192,ภาคส่งกลับ!$M$2:$M$1192,"")</f>
        <v>วิจิตร</v>
      </c>
      <c r="Q89" s="2" t="str">
        <f>_xlfn.XLOOKUP(ไฟล์หลัก!A89,ภาคส่งกลับ!$A$2:$A$1192,ภาคส่งกลับ!$N$2:$N$1192,"")</f>
        <v>กิณเรศ</v>
      </c>
      <c r="R89" s="71">
        <f>_xlfn.XLOOKUP(ไฟล์หลัก!A89,ภาคส่งกลับ!$A$2:$A$1192,ภาคส่งกลับ!$O$2:$O$1192,"")</f>
        <v>0</v>
      </c>
      <c r="S89" s="72" t="str">
        <f>IF(AND(ลงเจ้าหน้าที่!O91=ไฟล์หลัก!P89,ลงเจ้าหน้าที่!P91=ไฟล์หลัก!Q89)=TRUE,"Correct","No")</f>
        <v>No</v>
      </c>
    </row>
    <row r="90" spans="1:19" hidden="1">
      <c r="A90" s="250">
        <v>88</v>
      </c>
      <c r="B90" s="250" t="s">
        <v>179</v>
      </c>
      <c r="C90" s="256" t="s">
        <v>13</v>
      </c>
      <c r="D90" s="257" t="s">
        <v>24</v>
      </c>
      <c r="E90" s="256" t="s">
        <v>249</v>
      </c>
      <c r="F90" s="257" t="s">
        <v>28</v>
      </c>
      <c r="G90" s="257" t="s">
        <v>21</v>
      </c>
      <c r="H90" s="257" t="s">
        <v>74</v>
      </c>
      <c r="I90" s="256" t="s">
        <v>250</v>
      </c>
      <c r="J90" s="257" t="s">
        <v>38</v>
      </c>
      <c r="K90" s="257" t="s">
        <v>257</v>
      </c>
      <c r="L90" s="257" t="s">
        <v>238</v>
      </c>
      <c r="M90" s="250" t="s">
        <v>1652</v>
      </c>
      <c r="N90" s="257" t="str" cm="1">
        <f t="array" ref="N90">_xlfn.XLOOKUP(1,(รายชื่อเจ้าหน้าที่!$C$4:$C$109=P90)*(รายชื่อเจ้าหน้าที่!$D$4:$D$109=Q90),รายชื่อเจ้าหน้าที่!$E$4:$E$109,"")</f>
        <v/>
      </c>
      <c r="O90" s="2" t="str">
        <f>_xlfn.XLOOKUP(ไฟล์หลัก!A90,ภาคส่งกลับ!$A$2:$A$1192,ภาคส่งกลับ!$L$2:$L$1192,"")</f>
        <v>นาย</v>
      </c>
      <c r="P90" s="2" t="str">
        <f>_xlfn.XLOOKUP(ไฟล์หลัก!A90,ภาคส่งกลับ!$A$2:$A$1192,ภาคส่งกลับ!$M$2:$M$1192,"")</f>
        <v>วิจิตรสวัสดิ์</v>
      </c>
      <c r="Q90" s="2" t="str">
        <f>_xlfn.XLOOKUP(ไฟล์หลัก!A90,ภาคส่งกลับ!$A$2:$A$1192,ภาคส่งกลับ!$N$2:$N$1192,"")</f>
        <v>สุขสวัสดิ์ ณ อยุธยา</v>
      </c>
      <c r="R90" s="71">
        <f>_xlfn.XLOOKUP(ไฟล์หลัก!A90,ภาคส่งกลับ!$A$2:$A$1192,ภาคส่งกลับ!$O$2:$O$1192,"")</f>
        <v>0</v>
      </c>
      <c r="S90" s="72" t="str">
        <f>IF(AND(ลงเจ้าหน้าที่!O92=ไฟล์หลัก!P90,ลงเจ้าหน้าที่!P92=ไฟล์หลัก!Q90)=TRUE,"Correct","No")</f>
        <v>No</v>
      </c>
    </row>
    <row r="91" spans="1:19" hidden="1">
      <c r="A91" s="250">
        <v>89</v>
      </c>
      <c r="B91" s="250" t="s">
        <v>179</v>
      </c>
      <c r="C91" s="256" t="s">
        <v>13</v>
      </c>
      <c r="D91" s="257" t="s">
        <v>17</v>
      </c>
      <c r="E91" s="256" t="s">
        <v>203</v>
      </c>
      <c r="F91" s="257" t="s">
        <v>28</v>
      </c>
      <c r="G91" s="257" t="s">
        <v>16</v>
      </c>
      <c r="H91" s="257" t="s">
        <v>253</v>
      </c>
      <c r="I91" s="256" t="s">
        <v>250</v>
      </c>
      <c r="J91" s="257" t="s">
        <v>38</v>
      </c>
      <c r="K91" s="257" t="s">
        <v>259</v>
      </c>
      <c r="L91" s="257" t="s">
        <v>256</v>
      </c>
      <c r="M91" s="250" t="s">
        <v>1652</v>
      </c>
      <c r="N91" s="257" t="str" cm="1">
        <f t="array" ref="N91">_xlfn.XLOOKUP(1,(รายชื่อเจ้าหน้าที่!$C$4:$C$109=P91)*(รายชื่อเจ้าหน้าที่!$D$4:$D$109=Q91),รายชื่อเจ้าหน้าที่!$E$4:$E$109,"")</f>
        <v/>
      </c>
      <c r="O91" s="2" t="str">
        <f>_xlfn.XLOOKUP(ไฟล์หลัก!A91,ภาคส่งกลับ!$A$2:$A$1192,ภาคส่งกลับ!$L$2:$L$1192,"")</f>
        <v>นาย</v>
      </c>
      <c r="P91" s="2" t="str">
        <f>_xlfn.XLOOKUP(ไฟล์หลัก!A91,ภาคส่งกลับ!$A$2:$A$1192,ภาคส่งกลับ!$M$2:$M$1192,"")</f>
        <v>กฤษณ์</v>
      </c>
      <c r="Q91" s="2" t="str">
        <f>_xlfn.XLOOKUP(ไฟล์หลัก!A91,ภาคส่งกลับ!$A$2:$A$1192,ภาคส่งกลับ!$N$2:$N$1192,"")</f>
        <v>เสมอพิทักษ์</v>
      </c>
      <c r="R91" s="71">
        <f>_xlfn.XLOOKUP(ไฟล์หลัก!A91,ภาคส่งกลับ!$A$2:$A$1192,ภาคส่งกลับ!$O$2:$O$1192,"")</f>
        <v>0</v>
      </c>
      <c r="S91" s="72" t="str">
        <f>IF(AND(ลงเจ้าหน้าที่!O93=ไฟล์หลัก!P91,ลงเจ้าหน้าที่!P93=ไฟล์หลัก!Q91)=TRUE,"Correct","No")</f>
        <v>No</v>
      </c>
    </row>
    <row r="92" spans="1:19" hidden="1">
      <c r="A92" s="250">
        <v>90</v>
      </c>
      <c r="B92" s="250" t="s">
        <v>179</v>
      </c>
      <c r="C92" s="256" t="s">
        <v>13</v>
      </c>
      <c r="D92" s="257" t="s">
        <v>24</v>
      </c>
      <c r="E92" s="256" t="s">
        <v>249</v>
      </c>
      <c r="F92" s="257" t="s">
        <v>35</v>
      </c>
      <c r="G92" s="257" t="s">
        <v>21</v>
      </c>
      <c r="H92" s="257" t="s">
        <v>220</v>
      </c>
      <c r="I92" s="256" t="s">
        <v>250</v>
      </c>
      <c r="J92" s="257" t="s">
        <v>38</v>
      </c>
      <c r="K92" s="257" t="s">
        <v>259</v>
      </c>
      <c r="L92" s="257" t="s">
        <v>223</v>
      </c>
      <c r="M92" s="250" t="s">
        <v>1652</v>
      </c>
      <c r="N92" s="257" t="str" cm="1">
        <f t="array" ref="N92">_xlfn.XLOOKUP(1,(รายชื่อเจ้าหน้าที่!$C$4:$C$109=P92)*(รายชื่อเจ้าหน้าที่!$D$4:$D$109=Q92),รายชื่อเจ้าหน้าที่!$E$4:$E$109,"")</f>
        <v/>
      </c>
      <c r="O92" s="2" t="str">
        <f>_xlfn.XLOOKUP(ไฟล์หลัก!A92,ภาคส่งกลับ!$A$2:$A$1192,ภาคส่งกลับ!$L$2:$L$1192,"")</f>
        <v>นางสาว</v>
      </c>
      <c r="P92" s="2" t="str">
        <f>_xlfn.XLOOKUP(ไฟล์หลัก!A92,ภาคส่งกลับ!$A$2:$A$1192,ภาคส่งกลับ!$M$2:$M$1192,"")</f>
        <v>ทัตยา</v>
      </c>
      <c r="Q92" s="2" t="str">
        <f>_xlfn.XLOOKUP(ไฟล์หลัก!A92,ภาคส่งกลับ!$A$2:$A$1192,ภาคส่งกลับ!$N$2:$N$1192,"")</f>
        <v>ปุคคละนันทน์</v>
      </c>
      <c r="R92" s="71">
        <f>_xlfn.XLOOKUP(ไฟล์หลัก!A92,ภาคส่งกลับ!$A$2:$A$1192,ภาคส่งกลับ!$O$2:$O$1192,"")</f>
        <v>0</v>
      </c>
      <c r="S92" s="72" t="str">
        <f>IF(AND(ลงเจ้าหน้าที่!O94=ไฟล์หลัก!P92,ลงเจ้าหน้าที่!P94=ไฟล์หลัก!Q92)=TRUE,"Correct","No")</f>
        <v>No</v>
      </c>
    </row>
    <row r="93" spans="1:19" hidden="1">
      <c r="A93" s="250">
        <v>91</v>
      </c>
      <c r="B93" s="250" t="s">
        <v>179</v>
      </c>
      <c r="C93" s="256" t="s">
        <v>13</v>
      </c>
      <c r="D93" s="257" t="s">
        <v>17</v>
      </c>
      <c r="E93" s="256" t="s">
        <v>203</v>
      </c>
      <c r="F93" s="257" t="s">
        <v>28</v>
      </c>
      <c r="G93" s="257" t="s">
        <v>16</v>
      </c>
      <c r="H93" s="257" t="s">
        <v>253</v>
      </c>
      <c r="I93" s="256" t="s">
        <v>250</v>
      </c>
      <c r="J93" s="257" t="s">
        <v>38</v>
      </c>
      <c r="K93" s="257" t="s">
        <v>260</v>
      </c>
      <c r="L93" s="257" t="s">
        <v>258</v>
      </c>
      <c r="M93" s="250" t="s">
        <v>1652</v>
      </c>
      <c r="N93" s="257" t="str" cm="1">
        <f t="array" ref="N93">_xlfn.XLOOKUP(1,(รายชื่อเจ้าหน้าที่!$C$4:$C$109=P93)*(รายชื่อเจ้าหน้าที่!$D$4:$D$109=Q93),รายชื่อเจ้าหน้าที่!$E$4:$E$109,"")</f>
        <v/>
      </c>
      <c r="O93" s="2" t="str">
        <f>_xlfn.XLOOKUP(ไฟล์หลัก!A93,ภาคส่งกลับ!$A$2:$A$1192,ภาคส่งกลับ!$L$2:$L$1192,"")</f>
        <v>นาย</v>
      </c>
      <c r="P93" s="2" t="str">
        <f>_xlfn.XLOOKUP(ไฟล์หลัก!A93,ภาคส่งกลับ!$A$2:$A$1192,ภาคส่งกลับ!$M$2:$M$1192,"")</f>
        <v>เทพจิตร์</v>
      </c>
      <c r="Q93" s="2" t="str">
        <f>_xlfn.XLOOKUP(ไฟล์หลัก!A93,ภาคส่งกลับ!$A$2:$A$1192,ภาคส่งกลับ!$N$2:$N$1192,"")</f>
        <v>เชยโภคา</v>
      </c>
      <c r="R93" s="71">
        <f>_xlfn.XLOOKUP(ไฟล์หลัก!A93,ภาคส่งกลับ!$A$2:$A$1192,ภาคส่งกลับ!$O$2:$O$1192,"")</f>
        <v>0</v>
      </c>
      <c r="S93" s="72" t="str">
        <f>IF(AND(ลงเจ้าหน้าที่!O95=ไฟล์หลัก!P93,ลงเจ้าหน้าที่!P95=ไฟล์หลัก!Q93)=TRUE,"Correct","No")</f>
        <v>No</v>
      </c>
    </row>
    <row r="94" spans="1:19" hidden="1">
      <c r="A94" s="250">
        <v>92</v>
      </c>
      <c r="B94" s="250" t="s">
        <v>179</v>
      </c>
      <c r="C94" s="256" t="s">
        <v>13</v>
      </c>
      <c r="D94" s="257" t="s">
        <v>24</v>
      </c>
      <c r="E94" s="256" t="s">
        <v>249</v>
      </c>
      <c r="F94" s="257" t="s">
        <v>35</v>
      </c>
      <c r="G94" s="257" t="s">
        <v>21</v>
      </c>
      <c r="H94" s="257" t="s">
        <v>220</v>
      </c>
      <c r="I94" s="256" t="s">
        <v>250</v>
      </c>
      <c r="J94" s="257" t="s">
        <v>38</v>
      </c>
      <c r="K94" s="257" t="s">
        <v>260</v>
      </c>
      <c r="L94" s="257" t="s">
        <v>226</v>
      </c>
      <c r="M94" s="250" t="s">
        <v>1652</v>
      </c>
      <c r="N94" s="257" t="str" cm="1">
        <f t="array" ref="N94">_xlfn.XLOOKUP(1,(รายชื่อเจ้าหน้าที่!$C$4:$C$109=P94)*(รายชื่อเจ้าหน้าที่!$D$4:$D$109=Q94),รายชื่อเจ้าหน้าที่!$E$4:$E$109,"")</f>
        <v/>
      </c>
      <c r="O94" s="2" t="str">
        <f>_xlfn.XLOOKUP(ไฟล์หลัก!A94,ภาคส่งกลับ!$A$2:$A$1192,ภาคส่งกลับ!$L$2:$L$1192,"")</f>
        <v>นาย</v>
      </c>
      <c r="P94" s="2" t="str">
        <f>_xlfn.XLOOKUP(ไฟล์หลัก!A94,ภาคส่งกลับ!$A$2:$A$1192,ภาคส่งกลับ!$M$2:$M$1192,"")</f>
        <v>สักรียา</v>
      </c>
      <c r="Q94" s="2" t="str">
        <f>_xlfn.XLOOKUP(ไฟล์หลัก!A94,ภาคส่งกลับ!$A$2:$A$1192,ภาคส่งกลับ!$N$2:$N$1192,"")</f>
        <v>ชิตวงศ์</v>
      </c>
      <c r="R94" s="71">
        <f>_xlfn.XLOOKUP(ไฟล์หลัก!A94,ภาคส่งกลับ!$A$2:$A$1192,ภาคส่งกลับ!$O$2:$O$1192,"")</f>
        <v>0</v>
      </c>
      <c r="S94" s="72" t="str">
        <f>IF(AND(ลงเจ้าหน้าที่!O96=ไฟล์หลัก!P94,ลงเจ้าหน้าที่!P96=ไฟล์หลัก!Q94)=TRUE,"Correct","No")</f>
        <v>No</v>
      </c>
    </row>
    <row r="95" spans="1:19" hidden="1">
      <c r="A95" s="250">
        <v>93</v>
      </c>
      <c r="B95" s="250" t="s">
        <v>179</v>
      </c>
      <c r="C95" s="256" t="s">
        <v>13</v>
      </c>
      <c r="D95" s="257" t="s">
        <v>17</v>
      </c>
      <c r="E95" s="256" t="s">
        <v>203</v>
      </c>
      <c r="F95" s="257" t="s">
        <v>35</v>
      </c>
      <c r="G95" s="257" t="s">
        <v>16</v>
      </c>
      <c r="H95" s="257" t="s">
        <v>261</v>
      </c>
      <c r="I95" s="256" t="s">
        <v>1673</v>
      </c>
      <c r="J95" s="257" t="s">
        <v>38</v>
      </c>
      <c r="K95" s="257" t="s">
        <v>263</v>
      </c>
      <c r="L95" s="257" t="s">
        <v>264</v>
      </c>
      <c r="M95" s="250" t="s">
        <v>1652</v>
      </c>
      <c r="N95" s="257" t="str" cm="1">
        <f t="array" ref="N95">_xlfn.XLOOKUP(1,(รายชื่อเจ้าหน้าที่!$C$4:$C$109=P95)*(รายชื่อเจ้าหน้าที่!$D$4:$D$109=Q95),รายชื่อเจ้าหน้าที่!$E$4:$E$109,"")</f>
        <v/>
      </c>
      <c r="O95" s="2" t="str">
        <f>_xlfn.XLOOKUP(ไฟล์หลัก!A95,ภาคส่งกลับ!$A$2:$A$1192,ภาคส่งกลับ!$L$2:$L$1192,"")</f>
        <v>นาย</v>
      </c>
      <c r="P95" s="2" t="str">
        <f>_xlfn.XLOOKUP(ไฟล์หลัก!A95,ภาคส่งกลับ!$A$2:$A$1192,ภาคส่งกลับ!$M$2:$M$1192,"")</f>
        <v>ถาวร</v>
      </c>
      <c r="Q95" s="2" t="str">
        <f>_xlfn.XLOOKUP(ไฟล์หลัก!A95,ภาคส่งกลับ!$A$2:$A$1192,ภาคส่งกลับ!$N$2:$N$1192,"")</f>
        <v>เบญจนราสุทธิ์</v>
      </c>
      <c r="R95" s="71">
        <f>_xlfn.XLOOKUP(ไฟล์หลัก!A95,ภาคส่งกลับ!$A$2:$A$1192,ภาคส่งกลับ!$O$2:$O$1192,"")</f>
        <v>0</v>
      </c>
      <c r="S95" s="72" t="str">
        <f>IF(AND(ลงเจ้าหน้าที่!O97=ไฟล์หลัก!P95,ลงเจ้าหน้าที่!P97=ไฟล์หลัก!Q95)=TRUE,"Correct","No")</f>
        <v>No</v>
      </c>
    </row>
    <row r="96" spans="1:19" hidden="1">
      <c r="A96" s="250">
        <v>94</v>
      </c>
      <c r="B96" s="250" t="s">
        <v>179</v>
      </c>
      <c r="C96" s="256" t="s">
        <v>13</v>
      </c>
      <c r="D96" s="257" t="s">
        <v>90</v>
      </c>
      <c r="E96" s="256" t="s">
        <v>265</v>
      </c>
      <c r="F96" s="257" t="s">
        <v>16</v>
      </c>
      <c r="G96" s="257" t="s">
        <v>16</v>
      </c>
      <c r="H96" s="257" t="s">
        <v>85</v>
      </c>
      <c r="I96" s="256" t="s">
        <v>1674</v>
      </c>
      <c r="J96" s="257" t="s">
        <v>38</v>
      </c>
      <c r="K96" s="257" t="s">
        <v>263</v>
      </c>
      <c r="L96" s="257" t="s">
        <v>267</v>
      </c>
      <c r="M96" s="250" t="s">
        <v>1672</v>
      </c>
      <c r="N96" s="257" t="str" cm="1">
        <f t="array" ref="N96">_xlfn.XLOOKUP(1,(รายชื่อเจ้าหน้าที่!$C$4:$C$109=P96)*(รายชื่อเจ้าหน้าที่!$D$4:$D$109=Q96),รายชื่อเจ้าหน้าที่!$E$4:$E$109,"")</f>
        <v/>
      </c>
      <c r="O96" s="2" t="str">
        <f>_xlfn.XLOOKUP(ไฟล์หลัก!A96,ภาคส่งกลับ!$A$2:$A$1192,ภาคส่งกลับ!$L$2:$L$1192,"")</f>
        <v>นาย</v>
      </c>
      <c r="P96" s="2" t="str">
        <f>_xlfn.XLOOKUP(ไฟล์หลัก!A96,ภาคส่งกลับ!$A$2:$A$1192,ภาคส่งกลับ!$M$2:$M$1192,"")</f>
        <v>วิวัฒน์</v>
      </c>
      <c r="Q96" s="2" t="str">
        <f>_xlfn.XLOOKUP(ไฟล์หลัก!A96,ภาคส่งกลับ!$A$2:$A$1192,ภาคส่งกลับ!$N$2:$N$1192,"")</f>
        <v>เกยูรวงศ์</v>
      </c>
      <c r="R96" s="71">
        <f>_xlfn.XLOOKUP(ไฟล์หลัก!A96,ภาคส่งกลับ!$A$2:$A$1192,ภาคส่งกลับ!$O$2:$O$1192,"")</f>
        <v>0</v>
      </c>
      <c r="S96" s="72" t="str">
        <f>IF(AND(ลงเจ้าหน้าที่!O98=ไฟล์หลัก!P96,ลงเจ้าหน้าที่!P98=ไฟล์หลัก!Q96)=TRUE,"Correct","No")</f>
        <v>No</v>
      </c>
    </row>
    <row r="97" spans="1:19">
      <c r="A97" s="250">
        <v>95</v>
      </c>
      <c r="B97" s="250" t="s">
        <v>179</v>
      </c>
      <c r="C97" s="256" t="s">
        <v>13</v>
      </c>
      <c r="D97" s="257" t="s">
        <v>17</v>
      </c>
      <c r="E97" s="256" t="s">
        <v>203</v>
      </c>
      <c r="F97" s="257" t="s">
        <v>35</v>
      </c>
      <c r="G97" s="257" t="s">
        <v>16</v>
      </c>
      <c r="H97" s="257" t="s">
        <v>261</v>
      </c>
      <c r="I97" s="256" t="s">
        <v>1673</v>
      </c>
      <c r="J97" s="257" t="s">
        <v>38</v>
      </c>
      <c r="K97" s="257" t="s">
        <v>268</v>
      </c>
      <c r="L97" s="257" t="s">
        <v>269</v>
      </c>
      <c r="M97" s="250" t="s">
        <v>1651</v>
      </c>
      <c r="N97" s="257" t="str" cm="1">
        <f t="array" ref="N97">_xlfn.XLOOKUP(1,(รายชื่อเจ้าหน้าที่!$C$4:$C$109=P97)*(รายชื่อเจ้าหน้าที่!$D$4:$D$109=Q97),รายชื่อเจ้าหน้าที่!$E$4:$E$109,"")</f>
        <v/>
      </c>
      <c r="O97" s="2" t="str">
        <f>_xlfn.XLOOKUP(ไฟล์หลัก!A97,ภาคส่งกลับ!$A$2:$A$1192,ภาคส่งกลับ!$L$2:$L$1192,"")</f>
        <v>นางสาว</v>
      </c>
      <c r="P97" s="2" t="str">
        <f>_xlfn.XLOOKUP(ไฟล์หลัก!A97,ภาคส่งกลับ!$A$2:$A$1192,ภาคส่งกลับ!$M$2:$M$1192,"")</f>
        <v>นิจจารีย์</v>
      </c>
      <c r="Q97" s="2" t="str">
        <f>_xlfn.XLOOKUP(ไฟล์หลัก!A97,ภาคส่งกลับ!$A$2:$A$1192,ภาคส่งกลับ!$N$2:$N$1192,"")</f>
        <v>สัตยารักษ์</v>
      </c>
      <c r="R97" s="71">
        <f>_xlfn.XLOOKUP(ไฟล์หลัก!A97,ภาคส่งกลับ!$A$2:$A$1192,ภาคส่งกลับ!$O$2:$O$1192,"")</f>
        <v>0</v>
      </c>
      <c r="S97" s="72" t="str">
        <f>IF(AND(ลงเจ้าหน้าที่!O99=ไฟล์หลัก!P97,ลงเจ้าหน้าที่!P99=ไฟล์หลัก!Q97)=TRUE,"Correct","No")</f>
        <v>No</v>
      </c>
    </row>
    <row r="98" spans="1:19" hidden="1">
      <c r="A98" s="250">
        <v>96</v>
      </c>
      <c r="B98" s="250" t="s">
        <v>179</v>
      </c>
      <c r="C98" s="256" t="s">
        <v>13</v>
      </c>
      <c r="D98" s="257" t="s">
        <v>90</v>
      </c>
      <c r="E98" s="256" t="s">
        <v>265</v>
      </c>
      <c r="F98" s="257" t="s">
        <v>16</v>
      </c>
      <c r="G98" s="257" t="s">
        <v>16</v>
      </c>
      <c r="H98" s="257" t="s">
        <v>85</v>
      </c>
      <c r="I98" s="256" t="s">
        <v>1674</v>
      </c>
      <c r="J98" s="257" t="s">
        <v>38</v>
      </c>
      <c r="K98" s="257" t="s">
        <v>268</v>
      </c>
      <c r="L98" s="257" t="s">
        <v>270</v>
      </c>
      <c r="M98" s="250" t="s">
        <v>1672</v>
      </c>
      <c r="N98" s="257" t="str" cm="1">
        <f t="array" ref="N98">_xlfn.XLOOKUP(1,(รายชื่อเจ้าหน้าที่!$C$4:$C$109=P98)*(รายชื่อเจ้าหน้าที่!$D$4:$D$109=Q98),รายชื่อเจ้าหน้าที่!$E$4:$E$109,"")</f>
        <v/>
      </c>
      <c r="O98" s="2" t="str">
        <f>_xlfn.XLOOKUP(ไฟล์หลัก!A98,ภาคส่งกลับ!$A$2:$A$1192,ภาคส่งกลับ!$L$2:$L$1192,"")</f>
        <v>นาย</v>
      </c>
      <c r="P98" s="2" t="str">
        <f>_xlfn.XLOOKUP(ไฟล์หลัก!A98,ภาคส่งกลับ!$A$2:$A$1192,ภาคส่งกลับ!$M$2:$M$1192,"")</f>
        <v>อิสระชัย</v>
      </c>
      <c r="Q98" s="2" t="str">
        <f>_xlfn.XLOOKUP(ไฟล์หลัก!A98,ภาคส่งกลับ!$A$2:$A$1192,ภาคส่งกลับ!$N$2:$N$1192,"")</f>
        <v>งามหรู</v>
      </c>
      <c r="R98" s="71">
        <f>_xlfn.XLOOKUP(ไฟล์หลัก!A98,ภาคส่งกลับ!$A$2:$A$1192,ภาคส่งกลับ!$O$2:$O$1192,"")</f>
        <v>0</v>
      </c>
      <c r="S98" s="72" t="str">
        <f>IF(AND(ลงเจ้าหน้าที่!O100=ไฟล์หลัก!P98,ลงเจ้าหน้าที่!P100=ไฟล์หลัก!Q98)=TRUE,"Correct","No")</f>
        <v>No</v>
      </c>
    </row>
    <row r="99" spans="1:19" hidden="1">
      <c r="A99" s="250">
        <v>97</v>
      </c>
      <c r="B99" s="250" t="s">
        <v>179</v>
      </c>
      <c r="C99" s="256" t="s">
        <v>13</v>
      </c>
      <c r="D99" s="257" t="s">
        <v>17</v>
      </c>
      <c r="E99" s="256" t="s">
        <v>203</v>
      </c>
      <c r="F99" s="257" t="s">
        <v>68</v>
      </c>
      <c r="G99" s="257" t="s">
        <v>16</v>
      </c>
      <c r="H99" s="257" t="s">
        <v>261</v>
      </c>
      <c r="I99" s="256" t="s">
        <v>1673</v>
      </c>
      <c r="J99" s="257" t="s">
        <v>38</v>
      </c>
      <c r="K99" s="257" t="s">
        <v>271</v>
      </c>
      <c r="L99" s="257" t="s">
        <v>264</v>
      </c>
      <c r="M99" s="250" t="s">
        <v>1652</v>
      </c>
      <c r="N99" s="257" t="str" cm="1">
        <f t="array" ref="N99">_xlfn.XLOOKUP(1,(รายชื่อเจ้าหน้าที่!$C$4:$C$109=P99)*(รายชื่อเจ้าหน้าที่!$D$4:$D$109=Q99),รายชื่อเจ้าหน้าที่!$E$4:$E$109,"")</f>
        <v/>
      </c>
      <c r="O99" s="2" t="str">
        <f>_xlfn.XLOOKUP(ไฟล์หลัก!A99,ภาคส่งกลับ!$A$2:$A$1192,ภาคส่งกลับ!$L$2:$L$1192,"")</f>
        <v>นาย</v>
      </c>
      <c r="P99" s="2" t="str">
        <f>_xlfn.XLOOKUP(ไฟล์หลัก!A99,ภาคส่งกลับ!$A$2:$A$1192,ภาคส่งกลับ!$M$2:$M$1192,"")</f>
        <v>อาจินต์</v>
      </c>
      <c r="Q99" s="2" t="str">
        <f>_xlfn.XLOOKUP(ไฟล์หลัก!A99,ภาคส่งกลับ!$A$2:$A$1192,ภาคส่งกลับ!$N$2:$N$1192,"")</f>
        <v>น่วมสำราญ</v>
      </c>
      <c r="R99" s="71">
        <f>_xlfn.XLOOKUP(ไฟล์หลัก!A99,ภาคส่งกลับ!$A$2:$A$1192,ภาคส่งกลับ!$O$2:$O$1192,"")</f>
        <v>0</v>
      </c>
      <c r="S99" s="72" t="str">
        <f>IF(AND(ลงเจ้าหน้าที่!O101=ไฟล์หลัก!P99,ลงเจ้าหน้าที่!P101=ไฟล์หลัก!Q99)=TRUE,"Correct","No")</f>
        <v>No</v>
      </c>
    </row>
    <row r="100" spans="1:19" hidden="1">
      <c r="A100" s="250">
        <v>98</v>
      </c>
      <c r="B100" s="250" t="s">
        <v>179</v>
      </c>
      <c r="C100" s="256" t="s">
        <v>13</v>
      </c>
      <c r="D100" s="257" t="s">
        <v>90</v>
      </c>
      <c r="E100" s="256" t="s">
        <v>265</v>
      </c>
      <c r="F100" s="257" t="s">
        <v>21</v>
      </c>
      <c r="G100" s="257" t="s">
        <v>16</v>
      </c>
      <c r="H100" s="257" t="s">
        <v>99</v>
      </c>
      <c r="I100" s="256" t="s">
        <v>1675</v>
      </c>
      <c r="J100" s="257" t="s">
        <v>38</v>
      </c>
      <c r="K100" s="257" t="s">
        <v>271</v>
      </c>
      <c r="L100" s="257" t="s">
        <v>273</v>
      </c>
      <c r="M100" s="250" t="s">
        <v>1672</v>
      </c>
      <c r="N100" s="257" t="str" cm="1">
        <f t="array" ref="N100">_xlfn.XLOOKUP(1,(รายชื่อเจ้าหน้าที่!$C$4:$C$109=P100)*(รายชื่อเจ้าหน้าที่!$D$4:$D$109=Q100),รายชื่อเจ้าหน้าที่!$E$4:$E$109,"")</f>
        <v/>
      </c>
      <c r="O100" s="2" t="str">
        <f>_xlfn.XLOOKUP(ไฟล์หลัก!A100,ภาคส่งกลับ!$A$2:$A$1192,ภาคส่งกลับ!$L$2:$L$1192,"")</f>
        <v>นาย</v>
      </c>
      <c r="P100" s="2" t="str">
        <f>_xlfn.XLOOKUP(ไฟล์หลัก!A100,ภาคส่งกลับ!$A$2:$A$1192,ภาคส่งกลับ!$M$2:$M$1192,"")</f>
        <v>สัณฐิติ</v>
      </c>
      <c r="Q100" s="2" t="str">
        <f>_xlfn.XLOOKUP(ไฟล์หลัก!A100,ภาคส่งกลับ!$A$2:$A$1192,ภาคส่งกลับ!$N$2:$N$1192,"")</f>
        <v>อยู่มาก</v>
      </c>
      <c r="R100" s="71">
        <f>_xlfn.XLOOKUP(ไฟล์หลัก!A100,ภาคส่งกลับ!$A$2:$A$1192,ภาคส่งกลับ!$O$2:$O$1192,"")</f>
        <v>0</v>
      </c>
      <c r="S100" s="72" t="str">
        <f>IF(AND(ลงเจ้าหน้าที่!O102=ไฟล์หลัก!P100,ลงเจ้าหน้าที่!P102=ไฟล์หลัก!Q100)=TRUE,"Correct","No")</f>
        <v>No</v>
      </c>
    </row>
    <row r="101" spans="1:19" hidden="1">
      <c r="A101" s="250">
        <v>99</v>
      </c>
      <c r="B101" s="250" t="s">
        <v>179</v>
      </c>
      <c r="C101" s="256" t="s">
        <v>13</v>
      </c>
      <c r="D101" s="257" t="s">
        <v>17</v>
      </c>
      <c r="E101" s="256" t="s">
        <v>203</v>
      </c>
      <c r="F101" s="257" t="s">
        <v>68</v>
      </c>
      <c r="G101" s="257" t="s">
        <v>16</v>
      </c>
      <c r="H101" s="257" t="s">
        <v>261</v>
      </c>
      <c r="I101" s="256" t="s">
        <v>1673</v>
      </c>
      <c r="J101" s="257" t="s">
        <v>38</v>
      </c>
      <c r="K101" s="257" t="s">
        <v>274</v>
      </c>
      <c r="L101" s="257" t="s">
        <v>269</v>
      </c>
      <c r="M101" s="250" t="s">
        <v>1652</v>
      </c>
      <c r="N101" s="257" t="str" cm="1">
        <f t="array" ref="N101">_xlfn.XLOOKUP(1,(รายชื่อเจ้าหน้าที่!$C$4:$C$109=P101)*(รายชื่อเจ้าหน้าที่!$D$4:$D$109=Q101),รายชื่อเจ้าหน้าที่!$E$4:$E$109,"")</f>
        <v/>
      </c>
      <c r="O101" s="2" t="str">
        <f>_xlfn.XLOOKUP(ไฟล์หลัก!A101,ภาคส่งกลับ!$A$2:$A$1192,ภาคส่งกลับ!$L$2:$L$1192,"")</f>
        <v>นาย</v>
      </c>
      <c r="P101" s="2" t="str">
        <f>_xlfn.XLOOKUP(ไฟล์หลัก!A101,ภาคส่งกลับ!$A$2:$A$1192,ภาคส่งกลับ!$M$2:$M$1192,"")</f>
        <v>พิทยา</v>
      </c>
      <c r="Q101" s="2" t="str">
        <f>_xlfn.XLOOKUP(ไฟล์หลัก!A101,ภาคส่งกลับ!$A$2:$A$1192,ภาคส่งกลับ!$N$2:$N$1192,"")</f>
        <v>ปานนิล</v>
      </c>
      <c r="R101" s="71">
        <f>_xlfn.XLOOKUP(ไฟล์หลัก!A101,ภาคส่งกลับ!$A$2:$A$1192,ภาคส่งกลับ!$O$2:$O$1192,"")</f>
        <v>0</v>
      </c>
      <c r="S101" s="72" t="str">
        <f>IF(AND(ลงเจ้าหน้าที่!O103=ไฟล์หลัก!P101,ลงเจ้าหน้าที่!P103=ไฟล์หลัก!Q101)=TRUE,"Correct","No")</f>
        <v>No</v>
      </c>
    </row>
    <row r="102" spans="1:19" hidden="1">
      <c r="A102" s="250">
        <v>100</v>
      </c>
      <c r="B102" s="250" t="s">
        <v>179</v>
      </c>
      <c r="C102" s="256" t="s">
        <v>13</v>
      </c>
      <c r="D102" s="257" t="s">
        <v>90</v>
      </c>
      <c r="E102" s="256" t="s">
        <v>265</v>
      </c>
      <c r="F102" s="257" t="s">
        <v>21</v>
      </c>
      <c r="G102" s="257" t="s">
        <v>16</v>
      </c>
      <c r="H102" s="257" t="s">
        <v>99</v>
      </c>
      <c r="I102" s="256" t="s">
        <v>1675</v>
      </c>
      <c r="J102" s="257" t="s">
        <v>38</v>
      </c>
      <c r="K102" s="257" t="s">
        <v>274</v>
      </c>
      <c r="L102" s="257" t="s">
        <v>275</v>
      </c>
      <c r="M102" s="250" t="s">
        <v>1676</v>
      </c>
      <c r="N102" s="257" t="str" cm="1">
        <f t="array" ref="N102">_xlfn.XLOOKUP(1,(รายชื่อเจ้าหน้าที่!$C$4:$C$109=P102)*(รายชื่อเจ้าหน้าที่!$D$4:$D$109=Q102),รายชื่อเจ้าหน้าที่!$E$4:$E$109,"")</f>
        <v>จ.โยธา</v>
      </c>
      <c r="O102" s="2" t="str">
        <f>_xlfn.XLOOKUP(ไฟล์หลัก!A102,ภาคส่งกลับ!$A$2:$A$1192,ภาคส่งกลับ!$L$2:$L$1192,"")</f>
        <v>นางสาว</v>
      </c>
      <c r="P102" s="2" t="str">
        <f>_xlfn.XLOOKUP(ไฟล์หลัก!A102,ภาคส่งกลับ!$A$2:$A$1192,ภาคส่งกลับ!$M$2:$M$1192,"")</f>
        <v>พัชรา</v>
      </c>
      <c r="Q102" s="2" t="str">
        <f>_xlfn.XLOOKUP(ไฟล์หลัก!A102,ภาคส่งกลับ!$A$2:$A$1192,ภาคส่งกลับ!$N$2:$N$1192,"")</f>
        <v>ชัยลิขิตเจริญ</v>
      </c>
      <c r="R102" s="71">
        <f>_xlfn.XLOOKUP(ไฟล์หลัก!A102,ภาคส่งกลับ!$A$2:$A$1192,ภาคส่งกลับ!$O$2:$O$1192,"")</f>
        <v>0</v>
      </c>
      <c r="S102" s="72" t="str">
        <f>IF(AND(ลงเจ้าหน้าที่!O104=ไฟล์หลัก!P102,ลงเจ้าหน้าที่!P104=ไฟล์หลัก!Q102)=TRUE,"Correct","No")</f>
        <v>No</v>
      </c>
    </row>
    <row r="103" spans="1:19" hidden="1">
      <c r="A103" s="250">
        <v>101</v>
      </c>
      <c r="B103" s="250" t="s">
        <v>179</v>
      </c>
      <c r="C103" s="256" t="s">
        <v>13</v>
      </c>
      <c r="D103" s="257" t="s">
        <v>90</v>
      </c>
      <c r="E103" s="256" t="s">
        <v>265</v>
      </c>
      <c r="F103" s="257" t="s">
        <v>17</v>
      </c>
      <c r="G103" s="257" t="s">
        <v>16</v>
      </c>
      <c r="H103" s="257" t="s">
        <v>99</v>
      </c>
      <c r="I103" s="256" t="s">
        <v>1677</v>
      </c>
      <c r="J103" s="257" t="s">
        <v>38</v>
      </c>
      <c r="K103" s="257" t="s">
        <v>277</v>
      </c>
      <c r="L103" s="257" t="s">
        <v>273</v>
      </c>
      <c r="M103" s="250" t="s">
        <v>1672</v>
      </c>
      <c r="N103" s="257" t="str" cm="1">
        <f t="array" ref="N103">_xlfn.XLOOKUP(1,(รายชื่อเจ้าหน้าที่!$C$4:$C$109=P103)*(รายชื่อเจ้าหน้าที่!$D$4:$D$109=Q103),รายชื่อเจ้าหน้าที่!$E$4:$E$109,"")</f>
        <v/>
      </c>
      <c r="O103" s="2" t="str">
        <f>_xlfn.XLOOKUP(ไฟล์หลัก!A103,ภาคส่งกลับ!$A$2:$A$1192,ภาคส่งกลับ!$L$2:$L$1192,"")</f>
        <v>นาย</v>
      </c>
      <c r="P103" s="2" t="str">
        <f>_xlfn.XLOOKUP(ไฟล์หลัก!A103,ภาคส่งกลับ!$A$2:$A$1192,ภาคส่งกลับ!$M$2:$M$1192,"")</f>
        <v>ธีรยศ</v>
      </c>
      <c r="Q103" s="2" t="str">
        <f>_xlfn.XLOOKUP(ไฟล์หลัก!A103,ภาคส่งกลับ!$A$2:$A$1192,ภาคส่งกลับ!$N$2:$N$1192,"")</f>
        <v>เวียงทอง</v>
      </c>
      <c r="R103" s="71">
        <f>_xlfn.XLOOKUP(ไฟล์หลัก!A103,ภาคส่งกลับ!$A$2:$A$1192,ภาคส่งกลับ!$O$2:$O$1192,"")</f>
        <v>0</v>
      </c>
      <c r="S103" s="72" t="str">
        <f>IF(AND(ลงเจ้าหน้าที่!O105=ไฟล์หลัก!P103,ลงเจ้าหน้าที่!P105=ไฟล์หลัก!Q103)=TRUE,"Correct","No")</f>
        <v>No</v>
      </c>
    </row>
    <row r="104" spans="1:19" hidden="1">
      <c r="A104" s="250">
        <v>102</v>
      </c>
      <c r="B104" s="250" t="s">
        <v>179</v>
      </c>
      <c r="C104" s="256" t="s">
        <v>13</v>
      </c>
      <c r="D104" s="257" t="s">
        <v>154</v>
      </c>
      <c r="E104" s="256" t="s">
        <v>278</v>
      </c>
      <c r="F104" s="257" t="s">
        <v>279</v>
      </c>
      <c r="G104" s="257" t="s">
        <v>16</v>
      </c>
      <c r="H104" s="257" t="s">
        <v>280</v>
      </c>
      <c r="I104" s="256" t="s">
        <v>1669</v>
      </c>
      <c r="J104" s="257" t="s">
        <v>38</v>
      </c>
      <c r="K104" s="257" t="s">
        <v>277</v>
      </c>
      <c r="L104" s="257" t="s">
        <v>281</v>
      </c>
      <c r="M104" s="250" t="s">
        <v>1650</v>
      </c>
      <c r="N104" s="257" t="str" cm="1">
        <f t="array" ref="N104">_xlfn.XLOOKUP(1,(รายชื่อเจ้าหน้าที่!$C$4:$C$109=P104)*(รายชื่อเจ้าหน้าที่!$D$4:$D$109=Q104),รายชื่อเจ้าหน้าที่!$E$4:$E$109,"")</f>
        <v/>
      </c>
      <c r="O104" s="2" t="str">
        <f>_xlfn.XLOOKUP(ไฟล์หลัก!A104,ภาคส่งกลับ!$A$2:$A$1192,ภาคส่งกลับ!$L$2:$L$1192,"")</f>
        <v>นาย</v>
      </c>
      <c r="P104" s="2" t="str">
        <f>_xlfn.XLOOKUP(ไฟล์หลัก!A104,ภาคส่งกลับ!$A$2:$A$1192,ภาคส่งกลับ!$M$2:$M$1192,"")</f>
        <v>ทศพล</v>
      </c>
      <c r="Q104" s="2" t="str">
        <f>_xlfn.XLOOKUP(ไฟล์หลัก!A104,ภาคส่งกลับ!$A$2:$A$1192,ภาคส่งกลับ!$N$2:$N$1192,"")</f>
        <v>เกียรติเจริญผล</v>
      </c>
      <c r="R104" s="71">
        <f>_xlfn.XLOOKUP(ไฟล์หลัก!A104,ภาคส่งกลับ!$A$2:$A$1192,ภาคส่งกลับ!$O$2:$O$1192,"")</f>
        <v>0</v>
      </c>
      <c r="S104" s="72" t="str">
        <f>IF(AND(ลงเจ้าหน้าที่!O106=ไฟล์หลัก!P104,ลงเจ้าหน้าที่!P106=ไฟล์หลัก!Q104)=TRUE,"Correct","No")</f>
        <v>No</v>
      </c>
    </row>
    <row r="105" spans="1:19" hidden="1">
      <c r="A105" s="250">
        <v>103</v>
      </c>
      <c r="B105" s="250" t="s">
        <v>179</v>
      </c>
      <c r="C105" s="256" t="s">
        <v>13</v>
      </c>
      <c r="D105" s="257" t="s">
        <v>14</v>
      </c>
      <c r="E105" s="256" t="s">
        <v>282</v>
      </c>
      <c r="F105" s="257" t="s">
        <v>22</v>
      </c>
      <c r="G105" s="257" t="s">
        <v>16</v>
      </c>
      <c r="H105" s="257" t="s">
        <v>283</v>
      </c>
      <c r="I105" s="256" t="s">
        <v>284</v>
      </c>
      <c r="J105" s="257" t="s">
        <v>38</v>
      </c>
      <c r="K105" s="257" t="s">
        <v>52</v>
      </c>
      <c r="L105" s="257" t="s">
        <v>285</v>
      </c>
      <c r="M105" s="250" t="s">
        <v>1660</v>
      </c>
      <c r="N105" s="257" t="str" cm="1">
        <f t="array" ref="N105">_xlfn.XLOOKUP(1,(รายชื่อเจ้าหน้าที่!$C$4:$C$109=P105)*(รายชื่อเจ้าหน้าที่!$D$4:$D$109=Q105),รายชื่อเจ้าหน้าที่!$E$4:$E$109,"")</f>
        <v/>
      </c>
      <c r="O105" s="2" t="str">
        <f>_xlfn.XLOOKUP(ไฟล์หลัก!A105,ภาคส่งกลับ!$A$2:$A$1192,ภาคส่งกลับ!$L$2:$L$1192,"")</f>
        <v>นาย</v>
      </c>
      <c r="P105" s="2" t="str">
        <f>_xlfn.XLOOKUP(ไฟล์หลัก!A105,ภาคส่งกลับ!$A$2:$A$1192,ภาคส่งกลับ!$M$2:$M$1192,"")</f>
        <v>วีระ</v>
      </c>
      <c r="Q105" s="2" t="str">
        <f>_xlfn.XLOOKUP(ไฟล์หลัก!A105,ภาคส่งกลับ!$A$2:$A$1192,ภาคส่งกลับ!$N$2:$N$1192,"")</f>
        <v>เพ็งจันทร์</v>
      </c>
      <c r="R105" s="71">
        <f>_xlfn.XLOOKUP(ไฟล์หลัก!A105,ภาคส่งกลับ!$A$2:$A$1192,ภาคส่งกลับ!$O$2:$O$1192,"")</f>
        <v>0</v>
      </c>
      <c r="S105" s="72" t="str">
        <f>IF(AND(ลงเจ้าหน้าที่!O107=ไฟล์หลัก!P105,ลงเจ้าหน้าที่!P107=ไฟล์หลัก!Q105)=TRUE,"Correct","No")</f>
        <v>No</v>
      </c>
    </row>
    <row r="106" spans="1:19" hidden="1">
      <c r="A106" s="250">
        <v>104</v>
      </c>
      <c r="B106" s="250" t="s">
        <v>179</v>
      </c>
      <c r="C106" s="256" t="s">
        <v>13</v>
      </c>
      <c r="D106" s="257" t="s">
        <v>90</v>
      </c>
      <c r="E106" s="256" t="s">
        <v>265</v>
      </c>
      <c r="F106" s="257" t="s">
        <v>17</v>
      </c>
      <c r="G106" s="257" t="s">
        <v>16</v>
      </c>
      <c r="H106" s="257" t="s">
        <v>99</v>
      </c>
      <c r="I106" s="256" t="s">
        <v>1677</v>
      </c>
      <c r="J106" s="257" t="s">
        <v>38</v>
      </c>
      <c r="K106" s="257" t="s">
        <v>52</v>
      </c>
      <c r="L106" s="257" t="s">
        <v>275</v>
      </c>
      <c r="M106" s="250" t="s">
        <v>1672</v>
      </c>
      <c r="N106" s="257" t="str" cm="1">
        <f t="array" ref="N106">_xlfn.XLOOKUP(1,(รายชื่อเจ้าหน้าที่!$C$4:$C$109=P106)*(รายชื่อเจ้าหน้าที่!$D$4:$D$109=Q106),รายชื่อเจ้าหน้าที่!$E$4:$E$109,"")</f>
        <v/>
      </c>
      <c r="O106" s="2" t="str">
        <f>_xlfn.XLOOKUP(ไฟล์หลัก!A106,ภาคส่งกลับ!$A$2:$A$1192,ภาคส่งกลับ!$L$2:$L$1192,"")</f>
        <v>นาย</v>
      </c>
      <c r="P106" s="2" t="str">
        <f>_xlfn.XLOOKUP(ไฟล์หลัก!A106,ภาคส่งกลับ!$A$2:$A$1192,ภาคส่งกลับ!$M$2:$M$1192,"")</f>
        <v>ภพ</v>
      </c>
      <c r="Q106" s="2" t="str">
        <f>_xlfn.XLOOKUP(ไฟล์หลัก!A106,ภาคส่งกลับ!$A$2:$A$1192,ภาคส่งกลับ!$N$2:$N$1192,"")</f>
        <v>จันทร์เจริญสุข</v>
      </c>
      <c r="R106" s="71">
        <f>_xlfn.XLOOKUP(ไฟล์หลัก!A106,ภาคส่งกลับ!$A$2:$A$1192,ภาคส่งกลับ!$O$2:$O$1192,"")</f>
        <v>0</v>
      </c>
      <c r="S106" s="72" t="str">
        <f>IF(AND(ลงเจ้าหน้าที่!O108=ไฟล์หลัก!P106,ลงเจ้าหน้าที่!P108=ไฟล์หลัก!Q106)=TRUE,"Correct","No")</f>
        <v>No</v>
      </c>
    </row>
    <row r="107" spans="1:19" hidden="1">
      <c r="A107" s="250">
        <v>105</v>
      </c>
      <c r="B107" s="250" t="s">
        <v>179</v>
      </c>
      <c r="C107" s="256" t="s">
        <v>13</v>
      </c>
      <c r="D107" s="257" t="s">
        <v>14</v>
      </c>
      <c r="E107" s="256" t="s">
        <v>282</v>
      </c>
      <c r="F107" s="257" t="s">
        <v>22</v>
      </c>
      <c r="G107" s="257" t="s">
        <v>16</v>
      </c>
      <c r="H107" s="257" t="s">
        <v>283</v>
      </c>
      <c r="I107" s="256" t="s">
        <v>284</v>
      </c>
      <c r="J107" s="257" t="s">
        <v>38</v>
      </c>
      <c r="K107" s="257" t="s">
        <v>55</v>
      </c>
      <c r="L107" s="257" t="s">
        <v>286</v>
      </c>
      <c r="M107" s="250" t="s">
        <v>1660</v>
      </c>
      <c r="N107" s="257" t="str" cm="1">
        <f t="array" ref="N107">_xlfn.XLOOKUP(1,(รายชื่อเจ้าหน้าที่!$C$4:$C$109=P107)*(รายชื่อเจ้าหน้าที่!$D$4:$D$109=Q107),รายชื่อเจ้าหน้าที่!$E$4:$E$109,"")</f>
        <v/>
      </c>
      <c r="O107" s="2" t="str">
        <f>_xlfn.XLOOKUP(ไฟล์หลัก!A107,ภาคส่งกลับ!$A$2:$A$1192,ภาคส่งกลับ!$L$2:$L$1192,"")</f>
        <v>นาย</v>
      </c>
      <c r="P107" s="2" t="str">
        <f>_xlfn.XLOOKUP(ไฟล์หลัก!A107,ภาคส่งกลับ!$A$2:$A$1192,ภาคส่งกลับ!$M$2:$M$1192,"")</f>
        <v>ศุภกร</v>
      </c>
      <c r="Q107" s="2" t="str">
        <f>_xlfn.XLOOKUP(ไฟล์หลัก!A107,ภาคส่งกลับ!$A$2:$A$1192,ภาคส่งกลับ!$N$2:$N$1192,"")</f>
        <v>สุวรรณ์</v>
      </c>
      <c r="R107" s="71">
        <f>_xlfn.XLOOKUP(ไฟล์หลัก!A107,ภาคส่งกลับ!$A$2:$A$1192,ภาคส่งกลับ!$O$2:$O$1192,"")</f>
        <v>0</v>
      </c>
      <c r="S107" s="72" t="str">
        <f>IF(AND(ลงเจ้าหน้าที่!O109=ไฟล์หลัก!P107,ลงเจ้าหน้าที่!P109=ไฟล์หลัก!Q107)=TRUE,"Correct","No")</f>
        <v>No</v>
      </c>
    </row>
    <row r="108" spans="1:19" hidden="1">
      <c r="A108" s="250">
        <v>106</v>
      </c>
      <c r="B108" s="250" t="s">
        <v>179</v>
      </c>
      <c r="C108" s="256" t="s">
        <v>13</v>
      </c>
      <c r="D108" s="257" t="s">
        <v>287</v>
      </c>
      <c r="E108" s="256" t="s">
        <v>288</v>
      </c>
      <c r="F108" s="257" t="s">
        <v>279</v>
      </c>
      <c r="G108" s="257" t="s">
        <v>21</v>
      </c>
      <c r="H108" s="257" t="s">
        <v>185</v>
      </c>
      <c r="I108" s="256" t="s">
        <v>161</v>
      </c>
      <c r="J108" s="257" t="s">
        <v>38</v>
      </c>
      <c r="K108" s="257" t="s">
        <v>55</v>
      </c>
      <c r="L108" s="257" t="s">
        <v>289</v>
      </c>
      <c r="M108" s="250" t="s">
        <v>1650</v>
      </c>
      <c r="N108" s="257" t="str" cm="1">
        <f t="array" ref="N108">_xlfn.XLOOKUP(1,(รายชื่อเจ้าหน้าที่!$C$4:$C$109=P108)*(รายชื่อเจ้าหน้าที่!$D$4:$D$109=Q108),รายชื่อเจ้าหน้าที่!$E$4:$E$109,"")</f>
        <v/>
      </c>
      <c r="O108" s="2" t="str">
        <f>_xlfn.XLOOKUP(ไฟล์หลัก!A108,ภาคส่งกลับ!$A$2:$A$1192,ภาคส่งกลับ!$L$2:$L$1192,"")</f>
        <v>นาย</v>
      </c>
      <c r="P108" s="2" t="str">
        <f>_xlfn.XLOOKUP(ไฟล์หลัก!A108,ภาคส่งกลับ!$A$2:$A$1192,ภาคส่งกลับ!$M$2:$M$1192,"")</f>
        <v>เผ่าภัค</v>
      </c>
      <c r="Q108" s="2" t="str">
        <f>_xlfn.XLOOKUP(ไฟล์หลัก!A108,ภาคส่งกลับ!$A$2:$A$1192,ภาคส่งกลับ!$N$2:$N$1192,"")</f>
        <v>ศิริสุข</v>
      </c>
      <c r="R108" s="71">
        <f>_xlfn.XLOOKUP(ไฟล์หลัก!A108,ภาคส่งกลับ!$A$2:$A$1192,ภาคส่งกลับ!$O$2:$O$1192,"")</f>
        <v>0</v>
      </c>
      <c r="S108" s="72" t="str">
        <f>IF(AND(ลงเจ้าหน้าที่!O110=ไฟล์หลัก!P108,ลงเจ้าหน้าที่!P110=ไฟล์หลัก!Q108)=TRUE,"Correct","No")</f>
        <v>No</v>
      </c>
    </row>
    <row r="109" spans="1:19" hidden="1">
      <c r="A109" s="250">
        <v>107</v>
      </c>
      <c r="B109" s="250" t="s">
        <v>179</v>
      </c>
      <c r="C109" s="256" t="s">
        <v>13</v>
      </c>
      <c r="D109" s="257" t="s">
        <v>14</v>
      </c>
      <c r="E109" s="256" t="s">
        <v>282</v>
      </c>
      <c r="F109" s="257" t="s">
        <v>99</v>
      </c>
      <c r="G109" s="257" t="s">
        <v>16</v>
      </c>
      <c r="H109" s="257" t="s">
        <v>253</v>
      </c>
      <c r="I109" s="256" t="s">
        <v>1678</v>
      </c>
      <c r="J109" s="257" t="s">
        <v>38</v>
      </c>
      <c r="K109" s="257" t="s">
        <v>291</v>
      </c>
      <c r="L109" s="257" t="s">
        <v>256</v>
      </c>
      <c r="M109" s="250" t="s">
        <v>1652</v>
      </c>
      <c r="N109" s="257" t="str" cm="1">
        <f t="array" ref="N109">_xlfn.XLOOKUP(1,(รายชื่อเจ้าหน้าที่!$C$4:$C$109=P109)*(รายชื่อเจ้าหน้าที่!$D$4:$D$109=Q109),รายชื่อเจ้าหน้าที่!$E$4:$E$109,"")</f>
        <v/>
      </c>
      <c r="O109" s="2" t="str">
        <f>_xlfn.XLOOKUP(ไฟล์หลัก!A109,ภาคส่งกลับ!$A$2:$A$1192,ภาคส่งกลับ!$L$2:$L$1192,"")</f>
        <v>นาย</v>
      </c>
      <c r="P109" s="2" t="str">
        <f>_xlfn.XLOOKUP(ไฟล์หลัก!A109,ภาคส่งกลับ!$A$2:$A$1192,ภาคส่งกลับ!$M$2:$M$1192,"")</f>
        <v>สองเมือง</v>
      </c>
      <c r="Q109" s="2" t="str">
        <f>_xlfn.XLOOKUP(ไฟล์หลัก!A109,ภาคส่งกลับ!$A$2:$A$1192,ภาคส่งกลับ!$N$2:$N$1192,"")</f>
        <v>นันทขว้าง</v>
      </c>
      <c r="R109" s="71">
        <f>_xlfn.XLOOKUP(ไฟล์หลัก!A109,ภาคส่งกลับ!$A$2:$A$1192,ภาคส่งกลับ!$O$2:$O$1192,"")</f>
        <v>0</v>
      </c>
      <c r="S109" s="72" t="str">
        <f>IF(AND(ลงเจ้าหน้าที่!O111=ไฟล์หลัก!P109,ลงเจ้าหน้าที่!P111=ไฟล์หลัก!Q109)=TRUE,"Correct","No")</f>
        <v>No</v>
      </c>
    </row>
    <row r="110" spans="1:19" hidden="1">
      <c r="A110" s="250">
        <v>108</v>
      </c>
      <c r="B110" s="250" t="s">
        <v>179</v>
      </c>
      <c r="C110" s="256" t="s">
        <v>13</v>
      </c>
      <c r="D110" s="257" t="s">
        <v>47</v>
      </c>
      <c r="E110" s="256" t="s">
        <v>292</v>
      </c>
      <c r="F110" s="257" t="s">
        <v>16</v>
      </c>
      <c r="G110" s="257" t="s">
        <v>21</v>
      </c>
      <c r="H110" s="257" t="s">
        <v>293</v>
      </c>
      <c r="I110" s="256" t="s">
        <v>1679</v>
      </c>
      <c r="J110" s="257" t="s">
        <v>38</v>
      </c>
      <c r="K110" s="257" t="s">
        <v>291</v>
      </c>
      <c r="L110" s="257" t="s">
        <v>295</v>
      </c>
      <c r="M110" s="250" t="s">
        <v>1672</v>
      </c>
      <c r="N110" s="257" t="str" cm="1">
        <f t="array" ref="N110">_xlfn.XLOOKUP(1,(รายชื่อเจ้าหน้าที่!$C$4:$C$109=P110)*(รายชื่อเจ้าหน้าที่!$D$4:$D$109=Q110),รายชื่อเจ้าหน้าที่!$E$4:$E$109,"")</f>
        <v/>
      </c>
      <c r="O110" s="2" t="str">
        <f>_xlfn.XLOOKUP(ไฟล์หลัก!A110,ภาคส่งกลับ!$A$2:$A$1192,ภาคส่งกลับ!$L$2:$L$1192,"")</f>
        <v>นาย</v>
      </c>
      <c r="P110" s="2" t="str">
        <f>_xlfn.XLOOKUP(ไฟล์หลัก!A110,ภาคส่งกลับ!$A$2:$A$1192,ภาคส่งกลับ!$M$2:$M$1192,"")</f>
        <v>ชายชาญ</v>
      </c>
      <c r="Q110" s="2" t="str">
        <f>_xlfn.XLOOKUP(ไฟล์หลัก!A110,ภาคส่งกลับ!$A$2:$A$1192,ภาคส่งกลับ!$N$2:$N$1192,"")</f>
        <v>โพธิสาร</v>
      </c>
      <c r="R110" s="71">
        <f>_xlfn.XLOOKUP(ไฟล์หลัก!A110,ภาคส่งกลับ!$A$2:$A$1192,ภาคส่งกลับ!$O$2:$O$1192,"")</f>
        <v>0</v>
      </c>
      <c r="S110" s="72" t="str">
        <f>IF(AND(ลงเจ้าหน้าที่!O112=ไฟล์หลัก!P110,ลงเจ้าหน้าที่!P112=ไฟล์หลัก!Q110)=TRUE,"Correct","No")</f>
        <v>No</v>
      </c>
    </row>
    <row r="111" spans="1:19" hidden="1">
      <c r="A111" s="250">
        <v>109</v>
      </c>
      <c r="B111" s="250" t="s">
        <v>179</v>
      </c>
      <c r="C111" s="256" t="s">
        <v>13</v>
      </c>
      <c r="D111" s="257" t="s">
        <v>14</v>
      </c>
      <c r="E111" s="256" t="s">
        <v>282</v>
      </c>
      <c r="F111" s="257" t="s">
        <v>99</v>
      </c>
      <c r="G111" s="257" t="s">
        <v>16</v>
      </c>
      <c r="H111" s="257" t="s">
        <v>253</v>
      </c>
      <c r="I111" s="256" t="s">
        <v>1678</v>
      </c>
      <c r="J111" s="257" t="s">
        <v>38</v>
      </c>
      <c r="K111" s="257" t="s">
        <v>296</v>
      </c>
      <c r="L111" s="257" t="s">
        <v>258</v>
      </c>
      <c r="M111" s="250" t="s">
        <v>1652</v>
      </c>
      <c r="N111" s="257" t="str" cm="1">
        <f t="array" ref="N111">_xlfn.XLOOKUP(1,(รายชื่อเจ้าหน้าที่!$C$4:$C$109=P111)*(รายชื่อเจ้าหน้าที่!$D$4:$D$109=Q111),รายชื่อเจ้าหน้าที่!$E$4:$E$109,"")</f>
        <v/>
      </c>
      <c r="O111" s="2" t="str">
        <f>_xlfn.XLOOKUP(ไฟล์หลัก!A111,ภาคส่งกลับ!$A$2:$A$1192,ภาคส่งกลับ!$L$2:$L$1192,"")</f>
        <v>นาย</v>
      </c>
      <c r="P111" s="2" t="str">
        <f>_xlfn.XLOOKUP(ไฟล์หลัก!A111,ภาคส่งกลับ!$A$2:$A$1192,ภาคส่งกลับ!$M$2:$M$1192,"")</f>
        <v>นพดล</v>
      </c>
      <c r="Q111" s="2" t="str">
        <f>_xlfn.XLOOKUP(ไฟล์หลัก!A111,ภาคส่งกลับ!$A$2:$A$1192,ภาคส่งกลับ!$N$2:$N$1192,"")</f>
        <v>มณีรัตน์</v>
      </c>
      <c r="R111" s="71">
        <f>_xlfn.XLOOKUP(ไฟล์หลัก!A111,ภาคส่งกลับ!$A$2:$A$1192,ภาคส่งกลับ!$O$2:$O$1192,"")</f>
        <v>0</v>
      </c>
      <c r="S111" s="72" t="str">
        <f>IF(AND(ลงเจ้าหน้าที่!O113=ไฟล์หลัก!P111,ลงเจ้าหน้าที่!P113=ไฟล์หลัก!Q111)=TRUE,"Correct","No")</f>
        <v>No</v>
      </c>
    </row>
    <row r="112" spans="1:19" hidden="1">
      <c r="A112" s="250">
        <v>110</v>
      </c>
      <c r="B112" s="250" t="s">
        <v>179</v>
      </c>
      <c r="C112" s="256" t="s">
        <v>13</v>
      </c>
      <c r="D112" s="257" t="s">
        <v>47</v>
      </c>
      <c r="E112" s="256" t="s">
        <v>292</v>
      </c>
      <c r="F112" s="257" t="s">
        <v>16</v>
      </c>
      <c r="G112" s="257" t="s">
        <v>21</v>
      </c>
      <c r="H112" s="257" t="s">
        <v>293</v>
      </c>
      <c r="I112" s="256" t="s">
        <v>1679</v>
      </c>
      <c r="J112" s="257" t="s">
        <v>38</v>
      </c>
      <c r="K112" s="257" t="s">
        <v>296</v>
      </c>
      <c r="L112" s="257" t="s">
        <v>297</v>
      </c>
      <c r="M112" s="250" t="s">
        <v>1672</v>
      </c>
      <c r="N112" s="257" t="str" cm="1">
        <f t="array" ref="N112">_xlfn.XLOOKUP(1,(รายชื่อเจ้าหน้าที่!$C$4:$C$109=P112)*(รายชื่อเจ้าหน้าที่!$D$4:$D$109=Q112),รายชื่อเจ้าหน้าที่!$E$4:$E$109,"")</f>
        <v/>
      </c>
      <c r="O112" s="2" t="str">
        <f>_xlfn.XLOOKUP(ไฟล์หลัก!A112,ภาคส่งกลับ!$A$2:$A$1192,ภาคส่งกลับ!$L$2:$L$1192,"")</f>
        <v>นาย</v>
      </c>
      <c r="P112" s="2" t="str">
        <f>_xlfn.XLOOKUP(ไฟล์หลัก!A112,ภาคส่งกลับ!$A$2:$A$1192,ภาคส่งกลับ!$M$2:$M$1192,"")</f>
        <v>สุพัฒน์</v>
      </c>
      <c r="Q112" s="2" t="str">
        <f>_xlfn.XLOOKUP(ไฟล์หลัก!A112,ภาคส่งกลับ!$A$2:$A$1192,ภาคส่งกลับ!$N$2:$N$1192,"")</f>
        <v>กิตติรัตน์สัจจา</v>
      </c>
      <c r="R112" s="71">
        <f>_xlfn.XLOOKUP(ไฟล์หลัก!A112,ภาคส่งกลับ!$A$2:$A$1192,ภาคส่งกลับ!$O$2:$O$1192,"")</f>
        <v>0</v>
      </c>
      <c r="S112" s="72" t="str">
        <f>IF(AND(ลงเจ้าหน้าที่!O114=ไฟล์หลัก!P112,ลงเจ้าหน้าที่!P114=ไฟล์หลัก!Q112)=TRUE,"Correct","No")</f>
        <v>No</v>
      </c>
    </row>
    <row r="113" spans="1:19" hidden="1">
      <c r="A113" s="250">
        <v>111</v>
      </c>
      <c r="B113" s="250" t="s">
        <v>179</v>
      </c>
      <c r="C113" s="256" t="s">
        <v>13</v>
      </c>
      <c r="D113" s="257" t="s">
        <v>68</v>
      </c>
      <c r="E113" s="256" t="s">
        <v>298</v>
      </c>
      <c r="F113" s="257" t="s">
        <v>24</v>
      </c>
      <c r="G113" s="257" t="s">
        <v>16</v>
      </c>
      <c r="H113" s="257" t="s">
        <v>299</v>
      </c>
      <c r="I113" s="256" t="s">
        <v>1680</v>
      </c>
      <c r="J113" s="257" t="s">
        <v>38</v>
      </c>
      <c r="K113" s="257" t="s">
        <v>301</v>
      </c>
      <c r="L113" s="257" t="s">
        <v>302</v>
      </c>
      <c r="M113" s="250" t="s">
        <v>1668</v>
      </c>
      <c r="N113" s="257" t="str" cm="1">
        <f t="array" ref="N113">_xlfn.XLOOKUP(1,(รายชื่อเจ้าหน้าที่!$C$4:$C$109=P113)*(รายชื่อเจ้าหน้าที่!$D$4:$D$109=Q113),รายชื่อเจ้าหน้าที่!$E$4:$E$109,"")</f>
        <v/>
      </c>
      <c r="O113" s="2" t="str">
        <f>_xlfn.XLOOKUP(ไฟล์หลัก!A113,ภาคส่งกลับ!$A$2:$A$1192,ภาคส่งกลับ!$L$2:$L$1192,"")</f>
        <v>นาย</v>
      </c>
      <c r="P113" s="2" t="str">
        <f>_xlfn.XLOOKUP(ไฟล์หลัก!A113,ภาคส่งกลับ!$A$2:$A$1192,ภาคส่งกลับ!$M$2:$M$1192,"")</f>
        <v>สิรภพ</v>
      </c>
      <c r="Q113" s="2" t="str">
        <f>_xlfn.XLOOKUP(ไฟล์หลัก!A113,ภาคส่งกลับ!$A$2:$A$1192,ภาคส่งกลับ!$N$2:$N$1192,"")</f>
        <v>ตู้ประกาย</v>
      </c>
      <c r="R113" s="71">
        <f>_xlfn.XLOOKUP(ไฟล์หลัก!A113,ภาคส่งกลับ!$A$2:$A$1192,ภาคส่งกลับ!$O$2:$O$1192,"")</f>
        <v>0</v>
      </c>
      <c r="S113" s="72" t="str">
        <f>IF(AND(ลงเจ้าหน้าที่!O115=ไฟล์หลัก!P113,ลงเจ้าหน้าที่!P115=ไฟล์หลัก!Q113)=TRUE,"Correct","No")</f>
        <v>No</v>
      </c>
    </row>
    <row r="114" spans="1:19" hidden="1">
      <c r="A114" s="250">
        <v>112</v>
      </c>
      <c r="B114" s="250" t="s">
        <v>179</v>
      </c>
      <c r="C114" s="256" t="s">
        <v>13</v>
      </c>
      <c r="D114" s="257" t="s">
        <v>47</v>
      </c>
      <c r="E114" s="256" t="s">
        <v>292</v>
      </c>
      <c r="F114" s="257" t="s">
        <v>21</v>
      </c>
      <c r="G114" s="257" t="s">
        <v>21</v>
      </c>
      <c r="H114" s="257" t="s">
        <v>303</v>
      </c>
      <c r="I114" s="256" t="s">
        <v>304</v>
      </c>
      <c r="J114" s="257" t="s">
        <v>38</v>
      </c>
      <c r="K114" s="257" t="s">
        <v>301</v>
      </c>
      <c r="L114" s="257" t="s">
        <v>305</v>
      </c>
      <c r="M114" s="250" t="s">
        <v>1672</v>
      </c>
      <c r="N114" s="257" t="str" cm="1">
        <f t="array" ref="N114">_xlfn.XLOOKUP(1,(รายชื่อเจ้าหน้าที่!$C$4:$C$109=P114)*(รายชื่อเจ้าหน้าที่!$D$4:$D$109=Q114),รายชื่อเจ้าหน้าที่!$E$4:$E$109,"")</f>
        <v/>
      </c>
      <c r="O114" s="2" t="str">
        <f>_xlfn.XLOOKUP(ไฟล์หลัก!A114,ภาคส่งกลับ!$A$2:$A$1192,ภาคส่งกลับ!$L$2:$L$1192,"")</f>
        <v>นาย</v>
      </c>
      <c r="P114" s="2" t="str">
        <f>_xlfn.XLOOKUP(ไฟล์หลัก!A114,ภาคส่งกลับ!$A$2:$A$1192,ภาคส่งกลับ!$M$2:$M$1192,"")</f>
        <v>ศิริเดช</v>
      </c>
      <c r="Q114" s="2" t="str">
        <f>_xlfn.XLOOKUP(ไฟล์หลัก!A114,ภาคส่งกลับ!$A$2:$A$1192,ภาคส่งกลับ!$N$2:$N$1192,"")</f>
        <v>บุญแสง</v>
      </c>
      <c r="R114" s="71">
        <f>_xlfn.XLOOKUP(ไฟล์หลัก!A114,ภาคส่งกลับ!$A$2:$A$1192,ภาคส่งกลับ!$O$2:$O$1192,"")</f>
        <v>0</v>
      </c>
      <c r="S114" s="72" t="str">
        <f>IF(AND(ลงเจ้าหน้าที่!O116=ไฟล์หลัก!P114,ลงเจ้าหน้าที่!P116=ไฟล์หลัก!Q114)=TRUE,"Correct","No")</f>
        <v>No</v>
      </c>
    </row>
    <row r="115" spans="1:19" hidden="1">
      <c r="A115" s="250">
        <v>113</v>
      </c>
      <c r="B115" s="250" t="s">
        <v>179</v>
      </c>
      <c r="C115" s="256" t="s">
        <v>13</v>
      </c>
      <c r="D115" s="257" t="s">
        <v>68</v>
      </c>
      <c r="E115" s="256" t="s">
        <v>298</v>
      </c>
      <c r="F115" s="257" t="s">
        <v>24</v>
      </c>
      <c r="G115" s="257" t="s">
        <v>16</v>
      </c>
      <c r="H115" s="257" t="s">
        <v>299</v>
      </c>
      <c r="I115" s="256" t="s">
        <v>1680</v>
      </c>
      <c r="J115" s="257" t="s">
        <v>38</v>
      </c>
      <c r="K115" s="257" t="s">
        <v>306</v>
      </c>
      <c r="L115" s="257" t="s">
        <v>307</v>
      </c>
      <c r="M115" s="250" t="s">
        <v>1668</v>
      </c>
      <c r="N115" s="257" t="str" cm="1">
        <f t="array" ref="N115">_xlfn.XLOOKUP(1,(รายชื่อเจ้าหน้าที่!$C$4:$C$109=P115)*(รายชื่อเจ้าหน้าที่!$D$4:$D$109=Q115),รายชื่อเจ้าหน้าที่!$E$4:$E$109,"")</f>
        <v/>
      </c>
      <c r="O115" s="2" t="str">
        <f>_xlfn.XLOOKUP(ไฟล์หลัก!A115,ภาคส่งกลับ!$A$2:$A$1192,ภาคส่งกลับ!$L$2:$L$1192,"")</f>
        <v>นาย</v>
      </c>
      <c r="P115" s="2" t="str">
        <f>_xlfn.XLOOKUP(ไฟล์หลัก!A115,ภาคส่งกลับ!$A$2:$A$1192,ภาคส่งกลับ!$M$2:$M$1192,"")</f>
        <v>สมปอง</v>
      </c>
      <c r="Q115" s="2" t="str">
        <f>_xlfn.XLOOKUP(ไฟล์หลัก!A115,ภาคส่งกลับ!$A$2:$A$1192,ภาคส่งกลับ!$N$2:$N$1192,"")</f>
        <v>วิเศษพานิชกิจ</v>
      </c>
      <c r="R115" s="71">
        <f>_xlfn.XLOOKUP(ไฟล์หลัก!A115,ภาคส่งกลับ!$A$2:$A$1192,ภาคส่งกลับ!$O$2:$O$1192,"")</f>
        <v>0</v>
      </c>
      <c r="S115" s="72" t="str">
        <f>IF(AND(ลงเจ้าหน้าที่!O117=ไฟล์หลัก!P115,ลงเจ้าหน้าที่!P117=ไฟล์หลัก!Q115)=TRUE,"Correct","No")</f>
        <v>No</v>
      </c>
    </row>
    <row r="116" spans="1:19" hidden="1">
      <c r="A116" s="250">
        <v>114</v>
      </c>
      <c r="B116" s="250" t="s">
        <v>179</v>
      </c>
      <c r="C116" s="256" t="s">
        <v>13</v>
      </c>
      <c r="D116" s="257" t="s">
        <v>47</v>
      </c>
      <c r="E116" s="256" t="s">
        <v>292</v>
      </c>
      <c r="F116" s="257" t="s">
        <v>21</v>
      </c>
      <c r="G116" s="257" t="s">
        <v>21</v>
      </c>
      <c r="H116" s="257" t="s">
        <v>303</v>
      </c>
      <c r="I116" s="256" t="s">
        <v>304</v>
      </c>
      <c r="J116" s="257" t="s">
        <v>38</v>
      </c>
      <c r="K116" s="257" t="s">
        <v>306</v>
      </c>
      <c r="L116" s="257" t="s">
        <v>308</v>
      </c>
      <c r="M116" s="250" t="s">
        <v>1672</v>
      </c>
      <c r="N116" s="257" t="str" cm="1">
        <f t="array" ref="N116">_xlfn.XLOOKUP(1,(รายชื่อเจ้าหน้าที่!$C$4:$C$109=P116)*(รายชื่อเจ้าหน้าที่!$D$4:$D$109=Q116),รายชื่อเจ้าหน้าที่!$E$4:$E$109,"")</f>
        <v/>
      </c>
      <c r="O116" s="2" t="str">
        <f>_xlfn.XLOOKUP(ไฟล์หลัก!A116,ภาคส่งกลับ!$A$2:$A$1192,ภาคส่งกลับ!$L$2:$L$1192,"")</f>
        <v>นาย</v>
      </c>
      <c r="P116" s="2" t="str">
        <f>_xlfn.XLOOKUP(ไฟล์หลัก!A116,ภาคส่งกลับ!$A$2:$A$1192,ภาคส่งกลับ!$M$2:$M$1192,"")</f>
        <v>เฉลิมชาติ</v>
      </c>
      <c r="Q116" s="2" t="str">
        <f>_xlfn.XLOOKUP(ไฟล์หลัก!A116,ภาคส่งกลับ!$A$2:$A$1192,ภาคส่งกลับ!$N$2:$N$1192,"")</f>
        <v>มานพ</v>
      </c>
      <c r="R116" s="71">
        <f>_xlfn.XLOOKUP(ไฟล์หลัก!A116,ภาคส่งกลับ!$A$2:$A$1192,ภาคส่งกลับ!$O$2:$O$1192,"")</f>
        <v>0</v>
      </c>
      <c r="S116" s="72" t="str">
        <f>IF(AND(ลงเจ้าหน้าที่!O118=ไฟล์หลัก!P116,ลงเจ้าหน้าที่!P118=ไฟล์หลัก!Q116)=TRUE,"Correct","No")</f>
        <v>No</v>
      </c>
    </row>
    <row r="117" spans="1:19" hidden="1">
      <c r="A117" s="250">
        <v>115</v>
      </c>
      <c r="B117" s="250" t="s">
        <v>179</v>
      </c>
      <c r="C117" s="256" t="s">
        <v>13</v>
      </c>
      <c r="D117" s="257" t="s">
        <v>68</v>
      </c>
      <c r="E117" s="256" t="s">
        <v>298</v>
      </c>
      <c r="F117" s="257" t="s">
        <v>90</v>
      </c>
      <c r="G117" s="257" t="s">
        <v>16</v>
      </c>
      <c r="H117" s="257" t="s">
        <v>309</v>
      </c>
      <c r="I117" s="256" t="s">
        <v>1681</v>
      </c>
      <c r="J117" s="257" t="s">
        <v>38</v>
      </c>
      <c r="K117" s="257" t="s">
        <v>311</v>
      </c>
      <c r="L117" s="257" t="s">
        <v>312</v>
      </c>
      <c r="M117" s="250" t="s">
        <v>1668</v>
      </c>
      <c r="N117" s="257" t="str" cm="1">
        <f t="array" ref="N117">_xlfn.XLOOKUP(1,(รายชื่อเจ้าหน้าที่!$C$4:$C$109=P117)*(รายชื่อเจ้าหน้าที่!$D$4:$D$109=Q117),รายชื่อเจ้าหน้าที่!$E$4:$E$109,"")</f>
        <v/>
      </c>
      <c r="O117" s="2" t="str">
        <f>_xlfn.XLOOKUP(ไฟล์หลัก!A117,ภาคส่งกลับ!$A$2:$A$1192,ภาคส่งกลับ!$L$2:$L$1192,"")</f>
        <v>นาย</v>
      </c>
      <c r="P117" s="2" t="str">
        <f>_xlfn.XLOOKUP(ไฟล์หลัก!A117,ภาคส่งกลับ!$A$2:$A$1192,ภาคส่งกลับ!$M$2:$M$1192,"")</f>
        <v>ธเนศ</v>
      </c>
      <c r="Q117" s="2" t="str">
        <f>_xlfn.XLOOKUP(ไฟล์หลัก!A117,ภาคส่งกลับ!$A$2:$A$1192,ภาคส่งกลับ!$N$2:$N$1192,"")</f>
        <v>พัฒนธาดาพงษ์</v>
      </c>
      <c r="R117" s="71">
        <f>_xlfn.XLOOKUP(ไฟล์หลัก!A117,ภาคส่งกลับ!$A$2:$A$1192,ภาคส่งกลับ!$O$2:$O$1192,"")</f>
        <v>0</v>
      </c>
      <c r="S117" s="72" t="str">
        <f>IF(AND(ลงเจ้าหน้าที่!O119=ไฟล์หลัก!P117,ลงเจ้าหน้าที่!P119=ไฟล์หลัก!Q117)=TRUE,"Correct","No")</f>
        <v>No</v>
      </c>
    </row>
    <row r="118" spans="1:19" hidden="1">
      <c r="A118" s="250">
        <v>116</v>
      </c>
      <c r="B118" s="250" t="s">
        <v>179</v>
      </c>
      <c r="C118" s="256" t="s">
        <v>13</v>
      </c>
      <c r="D118" s="257" t="s">
        <v>47</v>
      </c>
      <c r="E118" s="256" t="s">
        <v>292</v>
      </c>
      <c r="F118" s="257" t="s">
        <v>17</v>
      </c>
      <c r="G118" s="257" t="s">
        <v>21</v>
      </c>
      <c r="H118" s="257" t="s">
        <v>220</v>
      </c>
      <c r="I118" s="256" t="s">
        <v>1682</v>
      </c>
      <c r="J118" s="257" t="s">
        <v>38</v>
      </c>
      <c r="K118" s="257" t="s">
        <v>311</v>
      </c>
      <c r="L118" s="257" t="s">
        <v>223</v>
      </c>
      <c r="M118" s="250" t="s">
        <v>1672</v>
      </c>
      <c r="N118" s="257" t="str" cm="1">
        <f t="array" ref="N118">_xlfn.XLOOKUP(1,(รายชื่อเจ้าหน้าที่!$C$4:$C$109=P118)*(รายชื่อเจ้าหน้าที่!$D$4:$D$109=Q118),รายชื่อเจ้าหน้าที่!$E$4:$E$109,"")</f>
        <v/>
      </c>
      <c r="O118" s="2" t="str">
        <f>_xlfn.XLOOKUP(ไฟล์หลัก!A118,ภาคส่งกลับ!$A$2:$A$1192,ภาคส่งกลับ!$L$2:$L$1192,"")</f>
        <v>นาย</v>
      </c>
      <c r="P118" s="2" t="str">
        <f>_xlfn.XLOOKUP(ไฟล์หลัก!A118,ภาคส่งกลับ!$A$2:$A$1192,ภาคส่งกลับ!$M$2:$M$1192,"")</f>
        <v>นิรุธ</v>
      </c>
      <c r="Q118" s="2" t="str">
        <f>_xlfn.XLOOKUP(ไฟล์หลัก!A118,ภาคส่งกลับ!$A$2:$A$1192,ภาคส่งกลับ!$N$2:$N$1192,"")</f>
        <v>จิรสุวรรณกุล</v>
      </c>
      <c r="R118" s="71">
        <f>_xlfn.XLOOKUP(ไฟล์หลัก!A118,ภาคส่งกลับ!$A$2:$A$1192,ภาคส่งกลับ!$O$2:$O$1192,"")</f>
        <v>0</v>
      </c>
      <c r="S118" s="72" t="str">
        <f>IF(AND(ลงเจ้าหน้าที่!O120=ไฟล์หลัก!P118,ลงเจ้าหน้าที่!P120=ไฟล์หลัก!Q118)=TRUE,"Correct","No")</f>
        <v>No</v>
      </c>
    </row>
    <row r="119" spans="1:19" hidden="1">
      <c r="A119" s="250">
        <v>117</v>
      </c>
      <c r="B119" s="250" t="s">
        <v>179</v>
      </c>
      <c r="C119" s="256" t="s">
        <v>13</v>
      </c>
      <c r="D119" s="257" t="s">
        <v>68</v>
      </c>
      <c r="E119" s="256" t="s">
        <v>298</v>
      </c>
      <c r="F119" s="257" t="s">
        <v>90</v>
      </c>
      <c r="G119" s="257" t="s">
        <v>16</v>
      </c>
      <c r="H119" s="257" t="s">
        <v>309</v>
      </c>
      <c r="I119" s="256" t="s">
        <v>1681</v>
      </c>
      <c r="J119" s="257" t="s">
        <v>38</v>
      </c>
      <c r="K119" s="257" t="s">
        <v>314</v>
      </c>
      <c r="L119" s="257" t="s">
        <v>315</v>
      </c>
      <c r="M119" s="250" t="s">
        <v>1668</v>
      </c>
      <c r="N119" s="257" t="str" cm="1">
        <f t="array" ref="N119">_xlfn.XLOOKUP(1,(รายชื่อเจ้าหน้าที่!$C$4:$C$109=P119)*(รายชื่อเจ้าหน้าที่!$D$4:$D$109=Q119),รายชื่อเจ้าหน้าที่!$E$4:$E$109,"")</f>
        <v/>
      </c>
      <c r="O119" s="2" t="str">
        <f>_xlfn.XLOOKUP(ไฟล์หลัก!A119,ภาคส่งกลับ!$A$2:$A$1192,ภาคส่งกลับ!$L$2:$L$1192,"")</f>
        <v>นาย</v>
      </c>
      <c r="P119" s="2" t="str">
        <f>_xlfn.XLOOKUP(ไฟล์หลัก!A119,ภาคส่งกลับ!$A$2:$A$1192,ภาคส่งกลับ!$M$2:$M$1192,"")</f>
        <v>นภัทร</v>
      </c>
      <c r="Q119" s="2" t="str">
        <f>_xlfn.XLOOKUP(ไฟล์หลัก!A119,ภาคส่งกลับ!$A$2:$A$1192,ภาคส่งกลับ!$N$2:$N$1192,"")</f>
        <v>สระเอี่ยม</v>
      </c>
      <c r="R119" s="71">
        <f>_xlfn.XLOOKUP(ไฟล์หลัก!A119,ภาคส่งกลับ!$A$2:$A$1192,ภาคส่งกลับ!$O$2:$O$1192,"")</f>
        <v>0</v>
      </c>
      <c r="S119" s="72" t="str">
        <f>IF(AND(ลงเจ้าหน้าที่!O121=ไฟล์หลัก!P119,ลงเจ้าหน้าที่!P121=ไฟล์หลัก!Q119)=TRUE,"Correct","No")</f>
        <v>No</v>
      </c>
    </row>
    <row r="120" spans="1:19">
      <c r="A120" s="250">
        <v>118</v>
      </c>
      <c r="B120" s="250" t="s">
        <v>179</v>
      </c>
      <c r="C120" s="256" t="s">
        <v>13</v>
      </c>
      <c r="D120" s="257" t="s">
        <v>47</v>
      </c>
      <c r="E120" s="256" t="s">
        <v>292</v>
      </c>
      <c r="F120" s="257" t="s">
        <v>17</v>
      </c>
      <c r="G120" s="257" t="s">
        <v>21</v>
      </c>
      <c r="H120" s="257" t="s">
        <v>220</v>
      </c>
      <c r="I120" s="256" t="s">
        <v>1682</v>
      </c>
      <c r="J120" s="257" t="s">
        <v>38</v>
      </c>
      <c r="K120" s="257" t="s">
        <v>314</v>
      </c>
      <c r="L120" s="257" t="s">
        <v>226</v>
      </c>
      <c r="M120" s="250" t="s">
        <v>1651</v>
      </c>
      <c r="N120" s="257" t="str" cm="1">
        <f t="array" ref="N120">_xlfn.XLOOKUP(1,(รายชื่อเจ้าหน้าที่!$C$4:$C$109=P120)*(รายชื่อเจ้าหน้าที่!$D$4:$D$109=Q120),รายชื่อเจ้าหน้าที่!$E$4:$E$109,"")</f>
        <v/>
      </c>
      <c r="O120" s="2" t="str">
        <f>_xlfn.XLOOKUP(ไฟล์หลัก!A120,ภาคส่งกลับ!$A$2:$A$1192,ภาคส่งกลับ!$L$2:$L$1192,"")</f>
        <v>นาย</v>
      </c>
      <c r="P120" s="2" t="str">
        <f>_xlfn.XLOOKUP(ไฟล์หลัก!A120,ภาคส่งกลับ!$A$2:$A$1192,ภาคส่งกลับ!$M$2:$M$1192,"")</f>
        <v>บุณย์ชนะ</v>
      </c>
      <c r="Q120" s="2" t="str">
        <f>_xlfn.XLOOKUP(ไฟล์หลัก!A120,ภาคส่งกลับ!$A$2:$A$1192,ภาคส่งกลับ!$N$2:$N$1192,"")</f>
        <v>ภู่ระหงษ์</v>
      </c>
      <c r="R120" s="71">
        <f>_xlfn.XLOOKUP(ไฟล์หลัก!A120,ภาคส่งกลับ!$A$2:$A$1192,ภาคส่งกลับ!$O$2:$O$1192,"")</f>
        <v>0</v>
      </c>
      <c r="S120" s="72" t="str">
        <f>IF(AND(ลงเจ้าหน้าที่!O122=ไฟล์หลัก!P120,ลงเจ้าหน้าที่!P122=ไฟล์หลัก!Q120)=TRUE,"Correct","No")</f>
        <v>No</v>
      </c>
    </row>
    <row r="121" spans="1:19" hidden="1">
      <c r="A121" s="250">
        <v>119</v>
      </c>
      <c r="B121" s="250" t="s">
        <v>179</v>
      </c>
      <c r="C121" s="256" t="s">
        <v>13</v>
      </c>
      <c r="D121" s="257" t="s">
        <v>78</v>
      </c>
      <c r="E121" s="256" t="s">
        <v>316</v>
      </c>
      <c r="F121" s="257" t="s">
        <v>24</v>
      </c>
      <c r="G121" s="257" t="s">
        <v>21</v>
      </c>
      <c r="H121" s="257" t="s">
        <v>253</v>
      </c>
      <c r="I121" s="256" t="s">
        <v>181</v>
      </c>
      <c r="J121" s="257" t="s">
        <v>38</v>
      </c>
      <c r="K121" s="257" t="s">
        <v>317</v>
      </c>
      <c r="L121" s="257" t="s">
        <v>256</v>
      </c>
      <c r="M121" s="250" t="s">
        <v>1668</v>
      </c>
      <c r="N121" s="257" t="str" cm="1">
        <f t="array" ref="N121">_xlfn.XLOOKUP(1,(รายชื่อเจ้าหน้าที่!$C$4:$C$109=P121)*(รายชื่อเจ้าหน้าที่!$D$4:$D$109=Q121),รายชื่อเจ้าหน้าที่!$E$4:$E$109,"")</f>
        <v/>
      </c>
      <c r="O121" s="2" t="str">
        <f>_xlfn.XLOOKUP(ไฟล์หลัก!A121,ภาคส่งกลับ!$A$2:$A$1192,ภาคส่งกลับ!$L$2:$L$1192,"")</f>
        <v>นาง</v>
      </c>
      <c r="P121" s="2" t="str">
        <f>_xlfn.XLOOKUP(ไฟล์หลัก!A121,ภาคส่งกลับ!$A$2:$A$1192,ภาคส่งกลับ!$M$2:$M$1192,"")</f>
        <v>จีรสุดา</v>
      </c>
      <c r="Q121" s="2" t="str">
        <f>_xlfn.XLOOKUP(ไฟล์หลัก!A121,ภาคส่งกลับ!$A$2:$A$1192,ภาคส่งกลับ!$N$2:$N$1192,"")</f>
        <v>โกษียาภรณ์</v>
      </c>
      <c r="R121" s="71">
        <f>_xlfn.XLOOKUP(ไฟล์หลัก!A121,ภาคส่งกลับ!$A$2:$A$1192,ภาคส่งกลับ!$O$2:$O$1192,"")</f>
        <v>0</v>
      </c>
      <c r="S121" s="72" t="str">
        <f>IF(AND(ลงเจ้าหน้าที่!O123=ไฟล์หลัก!P121,ลงเจ้าหน้าที่!P123=ไฟล์หลัก!Q121)=TRUE,"Correct","No")</f>
        <v>No</v>
      </c>
    </row>
    <row r="122" spans="1:19" hidden="1">
      <c r="A122" s="250">
        <v>120</v>
      </c>
      <c r="B122" s="250" t="s">
        <v>179</v>
      </c>
      <c r="C122" s="256" t="s">
        <v>13</v>
      </c>
      <c r="D122" s="257" t="s">
        <v>219</v>
      </c>
      <c r="E122" s="256" t="s">
        <v>318</v>
      </c>
      <c r="F122" s="257" t="s">
        <v>30</v>
      </c>
      <c r="G122" s="257" t="s">
        <v>21</v>
      </c>
      <c r="H122" s="257" t="s">
        <v>261</v>
      </c>
      <c r="I122" s="256" t="s">
        <v>1683</v>
      </c>
      <c r="J122" s="257" t="s">
        <v>38</v>
      </c>
      <c r="K122" s="257" t="s">
        <v>317</v>
      </c>
      <c r="L122" s="257" t="s">
        <v>264</v>
      </c>
      <c r="M122" s="257" t="s">
        <v>320</v>
      </c>
      <c r="N122" s="257" t="str" cm="1">
        <f t="array" ref="N122">_xlfn.XLOOKUP(1,(รายชื่อเจ้าหน้าที่!$C$4:$C$109=P122)*(รายชื่อเจ้าหน้าที่!$D$4:$D$109=Q122),รายชื่อเจ้าหน้าที่!$E$4:$E$109,"")</f>
        <v/>
      </c>
      <c r="O122" s="2" t="str">
        <f>_xlfn.XLOOKUP(ไฟล์หลัก!A122,ภาคส่งกลับ!$A$2:$A$1192,ภาคส่งกลับ!$L$2:$L$1192,"")</f>
        <v>นาย</v>
      </c>
      <c r="P122" s="2" t="str">
        <f>_xlfn.XLOOKUP(ไฟล์หลัก!A122,ภาคส่งกลับ!$A$2:$A$1192,ภาคส่งกลับ!$M$2:$M$1192,"")</f>
        <v xml:space="preserve">ณัฐวุฒิ  </v>
      </c>
      <c r="Q122" s="2" t="str">
        <f>_xlfn.XLOOKUP(ไฟล์หลัก!A122,ภาคส่งกลับ!$A$2:$A$1192,ภาคส่งกลับ!$N$2:$N$1192,"")</f>
        <v>ชาวเมือง</v>
      </c>
      <c r="R122" s="71">
        <f>_xlfn.XLOOKUP(ไฟล์หลัก!A122,ภาคส่งกลับ!$A$2:$A$1192,ภาคส่งกลับ!$O$2:$O$1192,"")</f>
        <v>0</v>
      </c>
      <c r="S122" s="72" t="str">
        <f>IF(AND(ลงเจ้าหน้าที่!O124=ไฟล์หลัก!P122,ลงเจ้าหน้าที่!P124=ไฟล์หลัก!Q122)=TRUE,"Correct","No")</f>
        <v>No</v>
      </c>
    </row>
    <row r="123" spans="1:19" hidden="1">
      <c r="A123" s="209">
        <v>3001</v>
      </c>
      <c r="B123" s="209" t="s">
        <v>179</v>
      </c>
      <c r="C123" s="211" t="s">
        <v>13</v>
      </c>
      <c r="D123" s="210" t="s">
        <v>219</v>
      </c>
      <c r="E123" s="211" t="s">
        <v>318</v>
      </c>
      <c r="F123" s="210" t="s">
        <v>30</v>
      </c>
      <c r="G123" s="210" t="s">
        <v>21</v>
      </c>
      <c r="H123" s="210" t="s">
        <v>261</v>
      </c>
      <c r="I123" s="211"/>
      <c r="J123" s="210" t="s">
        <v>38</v>
      </c>
      <c r="K123" s="210" t="s">
        <v>317</v>
      </c>
      <c r="L123" s="210">
        <v>56</v>
      </c>
      <c r="M123" s="210" t="s">
        <v>1676</v>
      </c>
      <c r="N123" s="210" t="str" cm="1">
        <f t="array" ref="N123">_xlfn.XLOOKUP(1,(รายชื่อเจ้าหน้าที่!$C$4:$C$109=P123)*(รายชื่อเจ้าหน้าที่!$D$4:$D$109=Q123),รายชื่อเจ้าหน้าที่!$E$4:$E$109,"")</f>
        <v>วิจัย</v>
      </c>
      <c r="O123" s="202" t="s">
        <v>1281</v>
      </c>
      <c r="P123" s="202" t="s">
        <v>1684</v>
      </c>
      <c r="Q123" s="202" t="s">
        <v>1685</v>
      </c>
      <c r="R123" s="203"/>
    </row>
    <row r="124" spans="1:19" hidden="1">
      <c r="A124" s="250">
        <v>121</v>
      </c>
      <c r="B124" s="250" t="s">
        <v>179</v>
      </c>
      <c r="C124" s="256" t="s">
        <v>13</v>
      </c>
      <c r="D124" s="257" t="s">
        <v>78</v>
      </c>
      <c r="E124" s="256" t="s">
        <v>316</v>
      </c>
      <c r="F124" s="257" t="s">
        <v>24</v>
      </c>
      <c r="G124" s="257" t="s">
        <v>21</v>
      </c>
      <c r="H124" s="257" t="s">
        <v>253</v>
      </c>
      <c r="I124" s="256" t="s">
        <v>181</v>
      </c>
      <c r="J124" s="257" t="s">
        <v>38</v>
      </c>
      <c r="K124" s="257" t="s">
        <v>321</v>
      </c>
      <c r="L124" s="257" t="s">
        <v>258</v>
      </c>
      <c r="M124" s="250" t="s">
        <v>1668</v>
      </c>
      <c r="N124" s="257" t="str" cm="1">
        <f t="array" ref="N124">_xlfn.XLOOKUP(1,(รายชื่อเจ้าหน้าที่!$C$4:$C$109=P124)*(รายชื่อเจ้าหน้าที่!$D$4:$D$109=Q124),รายชื่อเจ้าหน้าที่!$E$4:$E$109,"")</f>
        <v/>
      </c>
      <c r="O124" s="2" t="str">
        <f>_xlfn.XLOOKUP(ไฟล์หลัก!A124,ภาคส่งกลับ!$A$2:$A$1192,ภาคส่งกลับ!$L$2:$L$1192,"")</f>
        <v>นาย</v>
      </c>
      <c r="P124" s="2" t="str">
        <f>_xlfn.XLOOKUP(ไฟล์หลัก!A124,ภาคส่งกลับ!$A$2:$A$1192,ภาคส่งกลับ!$M$2:$M$1192,"")</f>
        <v xml:space="preserve">เวธิต </v>
      </c>
      <c r="Q124" s="2" t="str">
        <f>_xlfn.XLOOKUP(ไฟล์หลัก!A124,ภาคส่งกลับ!$A$2:$A$1192,ภาคส่งกลับ!$N$2:$N$1192,"")</f>
        <v>ภาคพิสุทธิ์</v>
      </c>
      <c r="R124" s="71" t="str">
        <f>_xlfn.XLOOKUP(ไฟล์หลัก!A124,ภาคส่งกลับ!$A$2:$A$1192,ภาคส่งกลับ!$O$2:$O$1192,"")</f>
        <v>นายอนุสรณ์ วงค์ษา ป.เอก รหัส 64601165</v>
      </c>
      <c r="S124" s="72" t="str">
        <f>IF(AND(ลงเจ้าหน้าที่!O125=ไฟล์หลัก!P124,ลงเจ้าหน้าที่!P125=ไฟล์หลัก!Q124)=TRUE,"Correct","No")</f>
        <v>No</v>
      </c>
    </row>
    <row r="125" spans="1:19" hidden="1">
      <c r="A125" s="250">
        <v>122</v>
      </c>
      <c r="B125" s="250" t="s">
        <v>179</v>
      </c>
      <c r="C125" s="256" t="s">
        <v>13</v>
      </c>
      <c r="D125" s="257" t="s">
        <v>219</v>
      </c>
      <c r="E125" s="256" t="s">
        <v>318</v>
      </c>
      <c r="F125" s="257" t="s">
        <v>30</v>
      </c>
      <c r="G125" s="257" t="s">
        <v>21</v>
      </c>
      <c r="H125" s="257" t="s">
        <v>261</v>
      </c>
      <c r="I125" s="256" t="s">
        <v>1683</v>
      </c>
      <c r="J125" s="257" t="s">
        <v>38</v>
      </c>
      <c r="K125" s="257" t="s">
        <v>321</v>
      </c>
      <c r="L125" s="257" t="s">
        <v>269</v>
      </c>
      <c r="M125" s="257" t="s">
        <v>320</v>
      </c>
      <c r="N125" s="257" t="str" cm="1">
        <f t="array" ref="N125">_xlfn.XLOOKUP(1,(รายชื่อเจ้าหน้าที่!$C$4:$C$109=P125)*(รายชื่อเจ้าหน้าที่!$D$4:$D$109=Q125),รายชื่อเจ้าหน้าที่!$E$4:$E$109,"")</f>
        <v/>
      </c>
      <c r="O125" s="2" t="str">
        <f>_xlfn.XLOOKUP(ไฟล์หลัก!A125,ภาคส่งกลับ!$A$2:$A$1192,ภาคส่งกลับ!$L$2:$L$1192,"")</f>
        <v>นาง</v>
      </c>
      <c r="P125" s="2" t="str">
        <f>_xlfn.XLOOKUP(ไฟล์หลัก!A125,ภาคส่งกลับ!$A$2:$A$1192,ภาคส่งกลับ!$M$2:$M$1192,"")</f>
        <v>นวภัทรา</v>
      </c>
      <c r="Q125" s="2" t="str">
        <f>_xlfn.XLOOKUP(ไฟล์หลัก!A125,ภาคส่งกลับ!$A$2:$A$1192,ภาคส่งกลับ!$N$2:$N$1192,"")</f>
        <v>หนูนาค</v>
      </c>
      <c r="R125" s="71">
        <f>_xlfn.XLOOKUP(ไฟล์หลัก!A125,ภาคส่งกลับ!$A$2:$A$1192,ภาคส่งกลับ!$O$2:$O$1192,"")</f>
        <v>0</v>
      </c>
      <c r="S125" s="72" t="str">
        <f>IF(AND(ลงเจ้าหน้าที่!O126=ไฟล์หลัก!P125,ลงเจ้าหน้าที่!P126=ไฟล์หลัก!Q125)=TRUE,"Correct","No")</f>
        <v>No</v>
      </c>
    </row>
    <row r="126" spans="1:19" hidden="1">
      <c r="A126" s="250">
        <v>123</v>
      </c>
      <c r="B126" s="250" t="s">
        <v>179</v>
      </c>
      <c r="C126" s="256" t="s">
        <v>13</v>
      </c>
      <c r="D126" s="257" t="s">
        <v>78</v>
      </c>
      <c r="E126" s="256" t="s">
        <v>316</v>
      </c>
      <c r="F126" s="257" t="s">
        <v>90</v>
      </c>
      <c r="G126" s="257" t="s">
        <v>21</v>
      </c>
      <c r="H126" s="257" t="s">
        <v>261</v>
      </c>
      <c r="I126" s="256" t="s">
        <v>181</v>
      </c>
      <c r="J126" s="257" t="s">
        <v>38</v>
      </c>
      <c r="K126" s="257" t="s">
        <v>322</v>
      </c>
      <c r="L126" s="257" t="s">
        <v>264</v>
      </c>
      <c r="M126" s="250" t="s">
        <v>1668</v>
      </c>
      <c r="N126" s="257" t="str" cm="1">
        <f t="array" ref="N126">_xlfn.XLOOKUP(1,(รายชื่อเจ้าหน้าที่!$C$4:$C$109=P126)*(รายชื่อเจ้าหน้าที่!$D$4:$D$109=Q126),รายชื่อเจ้าหน้าที่!$E$4:$E$109,"")</f>
        <v/>
      </c>
      <c r="O126" s="2" t="str">
        <f>_xlfn.XLOOKUP(ไฟล์หลัก!A126,ภาคส่งกลับ!$A$2:$A$1192,ภาคส่งกลับ!$L$2:$L$1192,"")</f>
        <v>นาย</v>
      </c>
      <c r="P126" s="2" t="str">
        <f>_xlfn.XLOOKUP(ไฟล์หลัก!A126,ภาคส่งกลับ!$A$2:$A$1192,ภาคส่งกลับ!$M$2:$M$1192,"")</f>
        <v>พิสิฐ</v>
      </c>
      <c r="Q126" s="2" t="str">
        <f>_xlfn.XLOOKUP(ไฟล์หลัก!A126,ภาคส่งกลับ!$A$2:$A$1192,ภาคส่งกลับ!$N$2:$N$1192,"")</f>
        <v>บุญศรีเมือง</v>
      </c>
      <c r="R126" s="71">
        <f>_xlfn.XLOOKUP(ไฟล์หลัก!A126,ภาคส่งกลับ!$A$2:$A$1192,ภาคส่งกลับ!$O$2:$O$1192,"")</f>
        <v>0</v>
      </c>
      <c r="S126" s="72" t="str">
        <f>IF(AND(ลงเจ้าหน้าที่!O127=ไฟล์หลัก!P126,ลงเจ้าหน้าที่!P127=ไฟล์หลัก!Q126)=TRUE,"Correct","No")</f>
        <v>No</v>
      </c>
    </row>
    <row r="127" spans="1:19" hidden="1">
      <c r="A127" s="250">
        <v>124</v>
      </c>
      <c r="B127" s="250" t="s">
        <v>179</v>
      </c>
      <c r="C127" s="256" t="s">
        <v>13</v>
      </c>
      <c r="D127" s="257" t="s">
        <v>147</v>
      </c>
      <c r="E127" s="256" t="s">
        <v>188</v>
      </c>
      <c r="F127" s="257" t="s">
        <v>21</v>
      </c>
      <c r="G127" s="257" t="s">
        <v>21</v>
      </c>
      <c r="H127" s="257" t="s">
        <v>191</v>
      </c>
      <c r="I127" s="256" t="s">
        <v>323</v>
      </c>
      <c r="J127" s="257" t="s">
        <v>38</v>
      </c>
      <c r="K127" s="257" t="s">
        <v>322</v>
      </c>
      <c r="L127" s="257" t="s">
        <v>324</v>
      </c>
      <c r="M127" s="250" t="s">
        <v>1676</v>
      </c>
      <c r="N127" s="257" t="str" cm="1">
        <f t="array" ref="N127">_xlfn.XLOOKUP(1,(รายชื่อเจ้าหน้าที่!$C$4:$C$109=P127)*(รายชื่อเจ้าหน้าที่!$D$4:$D$109=Q127),รายชื่อเจ้าหน้าที่!$E$4:$E$109,"")</f>
        <v>จ.ไฟฟ้า</v>
      </c>
      <c r="O127" s="2" t="str">
        <f>_xlfn.XLOOKUP(ไฟล์หลัก!A127,ภาคส่งกลับ!$A$2:$A$1192,ภาคส่งกลับ!$L$2:$L$1192,"")</f>
        <v>นาย</v>
      </c>
      <c r="P127" s="2" t="str">
        <f>_xlfn.XLOOKUP(ไฟล์หลัก!A127,ภาคส่งกลับ!$A$2:$A$1192,ภาคส่งกลับ!$M$2:$M$1192,"")</f>
        <v>สราวุฒิ</v>
      </c>
      <c r="Q127" s="2" t="str">
        <f>_xlfn.XLOOKUP(ไฟล์หลัก!A127,ภาคส่งกลับ!$A$2:$A$1192,ภาคส่งกลับ!$N$2:$N$1192,"")</f>
        <v>ประมวลสิงห์</v>
      </c>
      <c r="R127" s="71">
        <f>_xlfn.XLOOKUP(ไฟล์หลัก!A127,ภาคส่งกลับ!$A$2:$A$1192,ภาคส่งกลับ!$O$2:$O$1192,"")</f>
        <v>0</v>
      </c>
      <c r="S127" s="72" t="str">
        <f>IF(AND(ลงเจ้าหน้าที่!O128=ไฟล์หลัก!P127,ลงเจ้าหน้าที่!P128=ไฟล์หลัก!Q127)=TRUE,"Correct","No")</f>
        <v>No</v>
      </c>
    </row>
    <row r="128" spans="1:19" hidden="1">
      <c r="A128" s="250">
        <v>125</v>
      </c>
      <c r="B128" s="250" t="s">
        <v>179</v>
      </c>
      <c r="C128" s="256" t="s">
        <v>13</v>
      </c>
      <c r="D128" s="257" t="s">
        <v>78</v>
      </c>
      <c r="E128" s="256" t="s">
        <v>316</v>
      </c>
      <c r="F128" s="257" t="s">
        <v>90</v>
      </c>
      <c r="G128" s="257" t="s">
        <v>21</v>
      </c>
      <c r="H128" s="257" t="s">
        <v>261</v>
      </c>
      <c r="I128" s="256" t="s">
        <v>181</v>
      </c>
      <c r="J128" s="257" t="s">
        <v>38</v>
      </c>
      <c r="K128" s="257" t="s">
        <v>325</v>
      </c>
      <c r="L128" s="257" t="s">
        <v>269</v>
      </c>
      <c r="M128" s="250" t="s">
        <v>1668</v>
      </c>
      <c r="N128" s="257" t="str" cm="1">
        <f t="array" ref="N128">_xlfn.XLOOKUP(1,(รายชื่อเจ้าหน้าที่!$C$4:$C$109=P128)*(รายชื่อเจ้าหน้าที่!$D$4:$D$109=Q128),รายชื่อเจ้าหน้าที่!$E$4:$E$109,"")</f>
        <v/>
      </c>
      <c r="O128" s="2" t="str">
        <f>_xlfn.XLOOKUP(ไฟล์หลัก!A128,ภาคส่งกลับ!$A$2:$A$1192,ภาคส่งกลับ!$L$2:$L$1192,"")</f>
        <v>นาย</v>
      </c>
      <c r="P128" s="2" t="str">
        <f>_xlfn.XLOOKUP(ไฟล์หลัก!A128,ภาคส่งกลับ!$A$2:$A$1192,ภาคส่งกลับ!$M$2:$M$1192,"")</f>
        <v>มนตรี</v>
      </c>
      <c r="Q128" s="2" t="str">
        <f>_xlfn.XLOOKUP(ไฟล์หลัก!A128,ภาคส่งกลับ!$A$2:$A$1192,ภาคส่งกลับ!$N$2:$N$1192,"")</f>
        <v>คำเงิน</v>
      </c>
      <c r="R128" s="71">
        <f>_xlfn.XLOOKUP(ไฟล์หลัก!A128,ภาคส่งกลับ!$A$2:$A$1192,ภาคส่งกลับ!$O$2:$O$1192,"")</f>
        <v>0</v>
      </c>
      <c r="S128" s="72" t="str">
        <f>IF(AND(ลงเจ้าหน้าที่!O129=ไฟล์หลัก!P128,ลงเจ้าหน้าที่!P129=ไฟล์หลัก!Q128)=TRUE,"Correct","No")</f>
        <v>No</v>
      </c>
    </row>
    <row r="129" spans="1:19" hidden="1">
      <c r="A129" s="250">
        <v>126</v>
      </c>
      <c r="B129" s="250" t="s">
        <v>179</v>
      </c>
      <c r="C129" s="256" t="s">
        <v>13</v>
      </c>
      <c r="D129" s="257" t="s">
        <v>147</v>
      </c>
      <c r="E129" s="256" t="s">
        <v>188</v>
      </c>
      <c r="F129" s="257" t="s">
        <v>21</v>
      </c>
      <c r="G129" s="257" t="s">
        <v>21</v>
      </c>
      <c r="H129" s="257" t="s">
        <v>191</v>
      </c>
      <c r="I129" s="256" t="s">
        <v>323</v>
      </c>
      <c r="J129" s="257" t="s">
        <v>38</v>
      </c>
      <c r="K129" s="257" t="s">
        <v>325</v>
      </c>
      <c r="L129" s="257" t="s">
        <v>326</v>
      </c>
      <c r="M129" s="250" t="s">
        <v>1676</v>
      </c>
      <c r="N129" s="257" t="str" cm="1">
        <f t="array" ref="N129">_xlfn.XLOOKUP(1,(รายชื่อเจ้าหน้าที่!$C$4:$C$109=P129)*(รายชื่อเจ้าหน้าที่!$D$4:$D$109=Q129),รายชื่อเจ้าหน้าที่!$E$4:$E$109,"")</f>
        <v>สนับสนุน</v>
      </c>
      <c r="O129" s="2" t="str">
        <f>_xlfn.XLOOKUP(ไฟล์หลัก!A129,ภาคส่งกลับ!$A$2:$A$1192,ภาคส่งกลับ!$L$2:$L$1192,"")</f>
        <v>นางสาว</v>
      </c>
      <c r="P129" s="2" t="str">
        <f>_xlfn.XLOOKUP(ไฟล์หลัก!A129,ภาคส่งกลับ!$A$2:$A$1192,ภาคส่งกลับ!$M$2:$M$1192,"")</f>
        <v>อัจจิมา</v>
      </c>
      <c r="Q129" s="2" t="str">
        <f>_xlfn.XLOOKUP(ไฟล์หลัก!A129,ภาคส่งกลับ!$A$2:$A$1192,ภาคส่งกลับ!$N$2:$N$1192,"")</f>
        <v>คงศักดิ์ไพศาล</v>
      </c>
      <c r="R129" s="71">
        <f>_xlfn.XLOOKUP(ไฟล์หลัก!A129,ภาคส่งกลับ!$A$2:$A$1192,ภาคส่งกลับ!$O$2:$O$1192,"")</f>
        <v>0</v>
      </c>
      <c r="S129" s="72" t="str">
        <f>IF(AND(ลงเจ้าหน้าที่!O130=ไฟล์หลัก!P129,ลงเจ้าหน้าที่!P130=ไฟล์หลัก!Q129)=TRUE,"Correct","No")</f>
        <v>No</v>
      </c>
    </row>
    <row r="130" spans="1:19">
      <c r="A130" s="250">
        <v>127</v>
      </c>
      <c r="B130" s="250" t="s">
        <v>179</v>
      </c>
      <c r="C130" s="256" t="s">
        <v>13</v>
      </c>
      <c r="D130" s="257" t="s">
        <v>204</v>
      </c>
      <c r="E130" s="256" t="s">
        <v>327</v>
      </c>
      <c r="F130" s="257" t="s">
        <v>16</v>
      </c>
      <c r="G130" s="257" t="s">
        <v>14</v>
      </c>
      <c r="H130" s="257" t="s">
        <v>219</v>
      </c>
      <c r="I130" s="256" t="s">
        <v>328</v>
      </c>
      <c r="J130" s="257" t="s">
        <v>38</v>
      </c>
      <c r="K130" s="257" t="s">
        <v>329</v>
      </c>
      <c r="L130" s="257" t="s">
        <v>148</v>
      </c>
      <c r="M130" s="250" t="s">
        <v>1651</v>
      </c>
      <c r="N130" s="257" t="str" cm="1">
        <f t="array" ref="N130">_xlfn.XLOOKUP(1,(รายชื่อเจ้าหน้าที่!$C$4:$C$109=P130)*(รายชื่อเจ้าหน้าที่!$D$4:$D$109=Q130),รายชื่อเจ้าหน้าที่!$E$4:$E$109,"")</f>
        <v/>
      </c>
      <c r="O130" s="2" t="str">
        <f>_xlfn.XLOOKUP(ไฟล์หลัก!A130,ภาคส่งกลับ!$A$2:$A$1192,ภาคส่งกลับ!$L$2:$L$1192,"")</f>
        <v>นาย</v>
      </c>
      <c r="P130" s="2" t="str">
        <f>_xlfn.XLOOKUP(ไฟล์หลัก!A130,ภาคส่งกลับ!$A$2:$A$1192,ภาคส่งกลับ!$M$2:$M$1192,"")</f>
        <v>เกียรติกูล</v>
      </c>
      <c r="Q130" s="2" t="str">
        <f>_xlfn.XLOOKUP(ไฟล์หลัก!A130,ภาคส่งกลับ!$A$2:$A$1192,ภาคส่งกลับ!$N$2:$N$1192,"")</f>
        <v>เจียรนัยธนะกิจ</v>
      </c>
      <c r="R130" s="71">
        <f>_xlfn.XLOOKUP(ไฟล์หลัก!A130,ภาคส่งกลับ!$A$2:$A$1192,ภาคส่งกลับ!$O$2:$O$1192,"")</f>
        <v>0</v>
      </c>
      <c r="S130" s="72" t="str">
        <f>IF(AND(ลงเจ้าหน้าที่!O131=ไฟล์หลัก!P130,ลงเจ้าหน้าที่!P131=ไฟล์หลัก!Q130)=TRUE,"Correct","No")</f>
        <v>No</v>
      </c>
    </row>
    <row r="131" spans="1:19" hidden="1">
      <c r="A131" s="250">
        <v>128</v>
      </c>
      <c r="B131" s="250" t="s">
        <v>179</v>
      </c>
      <c r="C131" s="256" t="s">
        <v>13</v>
      </c>
      <c r="D131" s="257" t="s">
        <v>280</v>
      </c>
      <c r="E131" s="256" t="s">
        <v>330</v>
      </c>
      <c r="F131" s="257" t="s">
        <v>16</v>
      </c>
      <c r="G131" s="257" t="s">
        <v>21</v>
      </c>
      <c r="H131" s="257" t="s">
        <v>34</v>
      </c>
      <c r="I131" s="256" t="s">
        <v>1686</v>
      </c>
      <c r="J131" s="257" t="s">
        <v>38</v>
      </c>
      <c r="K131" s="257" t="s">
        <v>329</v>
      </c>
      <c r="L131" s="257" t="s">
        <v>332</v>
      </c>
      <c r="M131" s="250" t="s">
        <v>41</v>
      </c>
      <c r="N131" s="257" t="str" cm="1">
        <f t="array" ref="N131">_xlfn.XLOOKUP(1,(รายชื่อเจ้าหน้าที่!$C$4:$C$109=P131)*(รายชื่อเจ้าหน้าที่!$D$4:$D$109=Q131),รายชื่อเจ้าหน้าที่!$E$4:$E$109,"")</f>
        <v/>
      </c>
      <c r="O131" s="2" t="str">
        <f>_xlfn.XLOOKUP(ไฟล์หลัก!A131,ภาคส่งกลับ!$A$2:$A$1192,ภาคส่งกลับ!$L$2:$L$1192,"")</f>
        <v>นาง</v>
      </c>
      <c r="P131" s="2" t="str">
        <f>_xlfn.XLOOKUP(ไฟล์หลัก!A131,ภาคส่งกลับ!$A$2:$A$1192,ภาคส่งกลับ!$M$2:$M$1192,"")</f>
        <v xml:space="preserve">ศิริพันธ์  </v>
      </c>
      <c r="Q131" s="2" t="str">
        <f>_xlfn.XLOOKUP(ไฟล์หลัก!A131,ภาคส่งกลับ!$A$2:$A$1192,ภาคส่งกลับ!$N$2:$N$1192,"")</f>
        <v>มุรธาธัญลักษณ์</v>
      </c>
      <c r="R131" s="71">
        <f>_xlfn.XLOOKUP(ไฟล์หลัก!A131,ภาคส่งกลับ!$A$2:$A$1192,ภาคส่งกลับ!$O$2:$O$1192,"")</f>
        <v>0</v>
      </c>
      <c r="S131" s="72" t="str">
        <f>IF(AND(ลงเจ้าหน้าที่!O132=ไฟล์หลัก!P131,ลงเจ้าหน้าที่!P132=ไฟล์หลัก!Q131)=TRUE,"Correct","No")</f>
        <v>No</v>
      </c>
    </row>
    <row r="132" spans="1:19" hidden="1">
      <c r="A132" s="250">
        <v>129</v>
      </c>
      <c r="B132" s="250" t="s">
        <v>179</v>
      </c>
      <c r="C132" s="256" t="s">
        <v>13</v>
      </c>
      <c r="D132" s="257" t="s">
        <v>147</v>
      </c>
      <c r="E132" s="256" t="s">
        <v>188</v>
      </c>
      <c r="F132" s="257" t="s">
        <v>16</v>
      </c>
      <c r="G132" s="257" t="s">
        <v>21</v>
      </c>
      <c r="H132" s="257" t="s">
        <v>189</v>
      </c>
      <c r="I132" s="256" t="s">
        <v>333</v>
      </c>
      <c r="J132" s="257" t="s">
        <v>38</v>
      </c>
      <c r="K132" s="257" t="s">
        <v>59</v>
      </c>
      <c r="L132" s="257" t="s">
        <v>334</v>
      </c>
      <c r="M132" s="250" t="s">
        <v>1650</v>
      </c>
      <c r="N132" s="257" t="str" cm="1">
        <f t="array" ref="N132">_xlfn.XLOOKUP(1,(รายชื่อเจ้าหน้าที่!$C$4:$C$109=P132)*(รายชื่อเจ้าหน้าที่!$D$4:$D$109=Q132),รายชื่อเจ้าหน้าที่!$E$4:$E$109,"")</f>
        <v/>
      </c>
      <c r="O132" s="2" t="str">
        <f>_xlfn.XLOOKUP(ไฟล์หลัก!A132,ภาคส่งกลับ!$A$2:$A$1192,ภาคส่งกลับ!$L$2:$L$1192,"")</f>
        <v>นางสาว</v>
      </c>
      <c r="P132" s="2" t="str">
        <f>_xlfn.XLOOKUP(ไฟล์หลัก!A132,ภาคส่งกลับ!$A$2:$A$1192,ภาคส่งกลับ!$M$2:$M$1192,"")</f>
        <v>เมธาวี</v>
      </c>
      <c r="Q132" s="2" t="str">
        <f>_xlfn.XLOOKUP(ไฟล์หลัก!A132,ภาคส่งกลับ!$A$2:$A$1192,ภาคส่งกลับ!$N$2:$N$1192,"")</f>
        <v>นุกูลอุดมพานิชย์</v>
      </c>
      <c r="R132" s="71">
        <f>_xlfn.XLOOKUP(ไฟล์หลัก!A132,ภาคส่งกลับ!$A$2:$A$1192,ภาคส่งกลับ!$O$2:$O$1192,"")</f>
        <v>0</v>
      </c>
      <c r="S132" s="72" t="str">
        <f>IF(AND(ลงเจ้าหน้าที่!O133=ไฟล์หลัก!P132,ลงเจ้าหน้าที่!P133=ไฟล์หลัก!Q132)=TRUE,"Correct","No")</f>
        <v>No</v>
      </c>
    </row>
    <row r="133" spans="1:19" hidden="1">
      <c r="A133" s="250">
        <v>130</v>
      </c>
      <c r="B133" s="250" t="s">
        <v>179</v>
      </c>
      <c r="C133" s="256" t="s">
        <v>13</v>
      </c>
      <c r="D133" s="257" t="s">
        <v>280</v>
      </c>
      <c r="E133" s="256" t="s">
        <v>330</v>
      </c>
      <c r="F133" s="257" t="s">
        <v>16</v>
      </c>
      <c r="G133" s="257" t="s">
        <v>21</v>
      </c>
      <c r="H133" s="257" t="s">
        <v>34</v>
      </c>
      <c r="I133" s="256" t="s">
        <v>1686</v>
      </c>
      <c r="J133" s="257" t="s">
        <v>38</v>
      </c>
      <c r="K133" s="257" t="s">
        <v>59</v>
      </c>
      <c r="L133" s="257" t="s">
        <v>335</v>
      </c>
      <c r="M133" s="250" t="s">
        <v>41</v>
      </c>
      <c r="N133" s="257" t="str" cm="1">
        <f t="array" ref="N133">_xlfn.XLOOKUP(1,(รายชื่อเจ้าหน้าที่!$C$4:$C$109=P133)*(รายชื่อเจ้าหน้าที่!$D$4:$D$109=Q133),รายชื่อเจ้าหน้าที่!$E$4:$E$109,"")</f>
        <v/>
      </c>
      <c r="O133" s="2" t="str">
        <f>_xlfn.XLOOKUP(ไฟล์หลัก!A133,ภาคส่งกลับ!$A$2:$A$1192,ภาคส่งกลับ!$L$2:$L$1192,"")</f>
        <v>นาย</v>
      </c>
      <c r="P133" s="2" t="str">
        <f>_xlfn.XLOOKUP(ไฟล์หลัก!A133,ภาคส่งกลับ!$A$2:$A$1192,ภาคส่งกลับ!$M$2:$M$1192,"")</f>
        <v>อมตะ</v>
      </c>
      <c r="Q133" s="2" t="str">
        <f>_xlfn.XLOOKUP(ไฟล์หลัก!A133,ภาคส่งกลับ!$A$2:$A$1192,ภาคส่งกลับ!$N$2:$N$1192,"")</f>
        <v>อนันต์พินิวัฒนา</v>
      </c>
      <c r="R133" s="71">
        <f>_xlfn.XLOOKUP(ไฟล์หลัก!A133,ภาคส่งกลับ!$A$2:$A$1192,ภาคส่งกลับ!$O$2:$O$1192,"")</f>
        <v>0</v>
      </c>
      <c r="S133" s="72" t="str">
        <f>IF(AND(ลงเจ้าหน้าที่!O134=ไฟล์หลัก!P133,ลงเจ้าหน้าที่!P134=ไฟล์หลัก!Q133)=TRUE,"Correct","No")</f>
        <v>No</v>
      </c>
    </row>
    <row r="134" spans="1:19" hidden="1">
      <c r="A134" s="250">
        <v>131</v>
      </c>
      <c r="B134" s="250" t="s">
        <v>179</v>
      </c>
      <c r="C134" s="256" t="s">
        <v>13</v>
      </c>
      <c r="D134" s="257" t="s">
        <v>147</v>
      </c>
      <c r="E134" s="256" t="s">
        <v>188</v>
      </c>
      <c r="F134" s="257" t="s">
        <v>16</v>
      </c>
      <c r="G134" s="257" t="s">
        <v>21</v>
      </c>
      <c r="H134" s="257" t="s">
        <v>189</v>
      </c>
      <c r="I134" s="256" t="s">
        <v>333</v>
      </c>
      <c r="J134" s="257" t="s">
        <v>38</v>
      </c>
      <c r="K134" s="257" t="s">
        <v>60</v>
      </c>
      <c r="L134" s="257" t="s">
        <v>336</v>
      </c>
      <c r="M134" s="250" t="s">
        <v>1650</v>
      </c>
      <c r="N134" s="257" t="str" cm="1">
        <f t="array" ref="N134">_xlfn.XLOOKUP(1,(รายชื่อเจ้าหน้าที่!$C$4:$C$109=P134)*(รายชื่อเจ้าหน้าที่!$D$4:$D$109=Q134),รายชื่อเจ้าหน้าที่!$E$4:$E$109,"")</f>
        <v/>
      </c>
      <c r="O134" s="2" t="str">
        <f>_xlfn.XLOOKUP(ไฟล์หลัก!A134,ภาคส่งกลับ!$A$2:$A$1192,ภาคส่งกลับ!$L$2:$L$1192,"")</f>
        <v>นาย</v>
      </c>
      <c r="P134" s="2" t="str">
        <f>_xlfn.XLOOKUP(ไฟล์หลัก!A134,ภาคส่งกลับ!$A$2:$A$1192,ภาคส่งกลับ!$M$2:$M$1192,"")</f>
        <v xml:space="preserve">พลชัย  </v>
      </c>
      <c r="Q134" s="2" t="str">
        <f>_xlfn.XLOOKUP(ไฟล์หลัก!A134,ภาคส่งกลับ!$A$2:$A$1192,ภาคส่งกลับ!$N$2:$N$1192,"")</f>
        <v>โชติปรายนกุล</v>
      </c>
      <c r="R134" s="71">
        <f>_xlfn.XLOOKUP(ไฟล์หลัก!A134,ภาคส่งกลับ!$A$2:$A$1192,ภาคส่งกลับ!$O$2:$O$1192,"")</f>
        <v>0</v>
      </c>
      <c r="S134" s="72" t="str">
        <f>IF(AND(ลงเจ้าหน้าที่!O135=ไฟล์หลัก!P134,ลงเจ้าหน้าที่!P135=ไฟล์หลัก!Q134)=TRUE,"Correct","No")</f>
        <v>No</v>
      </c>
    </row>
    <row r="135" spans="1:19" hidden="1">
      <c r="A135" s="250">
        <v>132</v>
      </c>
      <c r="B135" s="250" t="s">
        <v>179</v>
      </c>
      <c r="C135" s="256" t="s">
        <v>13</v>
      </c>
      <c r="D135" s="257" t="s">
        <v>280</v>
      </c>
      <c r="E135" s="256" t="s">
        <v>330</v>
      </c>
      <c r="F135" s="257" t="s">
        <v>21</v>
      </c>
      <c r="G135" s="257" t="s">
        <v>21</v>
      </c>
      <c r="H135" s="257" t="s">
        <v>138</v>
      </c>
      <c r="I135" s="256" t="s">
        <v>1686</v>
      </c>
      <c r="J135" s="257" t="s">
        <v>38</v>
      </c>
      <c r="K135" s="257" t="s">
        <v>60</v>
      </c>
      <c r="L135" s="257" t="s">
        <v>162</v>
      </c>
      <c r="M135" s="250" t="s">
        <v>41</v>
      </c>
      <c r="N135" s="257" t="str" cm="1">
        <f t="array" ref="N135">_xlfn.XLOOKUP(1,(รายชื่อเจ้าหน้าที่!$C$4:$C$109=P135)*(รายชื่อเจ้าหน้าที่!$D$4:$D$109=Q135),รายชื่อเจ้าหน้าที่!$E$4:$E$109,"")</f>
        <v/>
      </c>
      <c r="O135" s="2" t="str">
        <f>_xlfn.XLOOKUP(ไฟล์หลัก!A135,ภาคส่งกลับ!$A$2:$A$1192,ภาคส่งกลับ!$L$2:$L$1192,"")</f>
        <v>นาย</v>
      </c>
      <c r="P135" s="2" t="str">
        <f>_xlfn.XLOOKUP(ไฟล์หลัก!A135,ภาคส่งกลับ!$A$2:$A$1192,ภาคส่งกลับ!$M$2:$M$1192,"")</f>
        <v>ณัฐพล</v>
      </c>
      <c r="Q135" s="2" t="str">
        <f>_xlfn.XLOOKUP(ไฟล์หลัก!A135,ภาคส่งกลับ!$A$2:$A$1192,ภาคส่งกลับ!$N$2:$N$1192,"")</f>
        <v>ฤกษ์เกษมสันติ์</v>
      </c>
      <c r="R135" s="71">
        <f>_xlfn.XLOOKUP(ไฟล์หลัก!A135,ภาคส่งกลับ!$A$2:$A$1192,ภาคส่งกลับ!$O$2:$O$1192,"")</f>
        <v>0</v>
      </c>
      <c r="S135" s="72" t="str">
        <f>IF(AND(ลงเจ้าหน้าที่!O136=ไฟล์หลัก!P135,ลงเจ้าหน้าที่!P136=ไฟล์หลัก!Q135)=TRUE,"Correct","No")</f>
        <v>No</v>
      </c>
    </row>
    <row r="136" spans="1:19" hidden="1">
      <c r="A136" s="209">
        <v>1083</v>
      </c>
      <c r="B136" s="209" t="s">
        <v>179</v>
      </c>
      <c r="C136" s="211" t="s">
        <v>13</v>
      </c>
      <c r="D136" s="210" t="s">
        <v>280</v>
      </c>
      <c r="E136" s="211" t="s">
        <v>330</v>
      </c>
      <c r="F136" s="210"/>
      <c r="G136" s="210"/>
      <c r="H136" s="210"/>
      <c r="I136" s="211"/>
      <c r="J136" s="210" t="s">
        <v>38</v>
      </c>
      <c r="K136" s="210" t="s">
        <v>60</v>
      </c>
      <c r="L136" s="210">
        <v>64</v>
      </c>
      <c r="M136" s="209" t="s">
        <v>42</v>
      </c>
      <c r="N136" s="210" t="str" cm="1">
        <f t="array" ref="N136">_xlfn.XLOOKUP(1,(รายชื่อเจ้าหน้าที่!$C$4:$C$109=P136)*(รายชื่อเจ้าหน้าที่!$D$4:$D$109=Q136),รายชื่อเจ้าหน้าที่!$E$4:$E$109,"")</f>
        <v>จ.เคมี</v>
      </c>
      <c r="O136" s="202" t="str">
        <f>_xlfn.XLOOKUP(ไฟล์หลัก!A136,ภาคส่งกลับ!$A$2:$A$1192,ภาคส่งกลับ!$L$2:$L$1192,"")</f>
        <v>นาง</v>
      </c>
      <c r="P136" s="202" t="str">
        <f>_xlfn.XLOOKUP(ไฟล์หลัก!A136,ภาคส่งกลับ!$A$2:$A$1192,ภาคส่งกลับ!$M$2:$M$1192,"")</f>
        <v>พิมใจ</v>
      </c>
      <c r="Q136" s="202" t="str">
        <f>_xlfn.XLOOKUP(ไฟล์หลัก!A136,ภาคส่งกลับ!$A$2:$A$1192,ภาคส่งกลับ!$N$2:$N$1192,"")</f>
        <v>ภู่ชนะกิจ</v>
      </c>
      <c r="R136" s="203">
        <f>_xlfn.XLOOKUP(ไฟล์หลัก!A136,ภาคส่งกลับ!$A$2:$A$1192,ภาคส่งกลับ!$O$2:$O$1192,"")</f>
        <v>0</v>
      </c>
      <c r="S136" s="72" t="str">
        <f>IF(AND(ลงเจ้าหน้าที่!O137=ไฟล์หลัก!P136,ลงเจ้าหน้าที่!P137=ไฟล์หลัก!Q136)=TRUE,"Correct","No")</f>
        <v>Correct</v>
      </c>
    </row>
    <row r="137" spans="1:19" hidden="1">
      <c r="A137" s="250">
        <v>133</v>
      </c>
      <c r="B137" s="250" t="s">
        <v>179</v>
      </c>
      <c r="C137" s="256" t="s">
        <v>13</v>
      </c>
      <c r="D137" s="257" t="s">
        <v>28</v>
      </c>
      <c r="E137" s="256" t="s">
        <v>209</v>
      </c>
      <c r="F137" s="257" t="s">
        <v>16</v>
      </c>
      <c r="G137" s="257" t="s">
        <v>16</v>
      </c>
      <c r="H137" s="257" t="s">
        <v>175</v>
      </c>
      <c r="I137" s="256" t="s">
        <v>1687</v>
      </c>
      <c r="J137" s="257" t="s">
        <v>65</v>
      </c>
      <c r="K137" s="257" t="s">
        <v>66</v>
      </c>
      <c r="L137" s="257" t="s">
        <v>177</v>
      </c>
      <c r="M137" s="250" t="s">
        <v>1672</v>
      </c>
      <c r="N137" s="257" t="str" cm="1">
        <f t="array" ref="N137">_xlfn.XLOOKUP(1,(รายชื่อเจ้าหน้าที่!$C$4:$C$109=P137)*(รายชื่อเจ้าหน้าที่!$D$4:$D$109=Q137),รายชื่อเจ้าหน้าที่!$E$4:$E$109,"")</f>
        <v/>
      </c>
      <c r="O137" s="2" t="str">
        <f>_xlfn.XLOOKUP(ไฟล์หลัก!A137,ภาคส่งกลับ!$A$2:$A$1192,ภาคส่งกลับ!$L$2:$L$1192,"")</f>
        <v>นาย</v>
      </c>
      <c r="P137" s="2" t="str">
        <f>_xlfn.XLOOKUP(ไฟล์หลัก!A137,ภาคส่งกลับ!$A$2:$A$1192,ภาคส่งกลับ!$M$2:$M$1192,"")</f>
        <v>เชาว์</v>
      </c>
      <c r="Q137" s="2" t="str">
        <f>_xlfn.XLOOKUP(ไฟล์หลัก!A137,ภาคส่งกลับ!$A$2:$A$1192,ภาคส่งกลับ!$N$2:$N$1192,"")</f>
        <v>ชมภูอินไหว</v>
      </c>
      <c r="R137" s="71">
        <f>_xlfn.XLOOKUP(ไฟล์หลัก!A137,ภาคส่งกลับ!$A$2:$A$1192,ภาคส่งกลับ!$O$2:$O$1192,"")</f>
        <v>0</v>
      </c>
      <c r="S137" s="72" t="str">
        <f>IF(AND(ลงเจ้าหน้าที่!O138=ไฟล์หลัก!P137,ลงเจ้าหน้าที่!P138=ไฟล์หลัก!Q137)=TRUE,"Correct","No")</f>
        <v>No</v>
      </c>
    </row>
    <row r="138" spans="1:19" hidden="1">
      <c r="A138" s="250">
        <v>134</v>
      </c>
      <c r="B138" s="250" t="s">
        <v>179</v>
      </c>
      <c r="C138" s="256" t="s">
        <v>13</v>
      </c>
      <c r="D138" s="257" t="s">
        <v>111</v>
      </c>
      <c r="E138" s="256" t="s">
        <v>197</v>
      </c>
      <c r="F138" s="257" t="s">
        <v>16</v>
      </c>
      <c r="G138" s="257" t="s">
        <v>21</v>
      </c>
      <c r="H138" s="257" t="s">
        <v>111</v>
      </c>
      <c r="I138" s="256" t="s">
        <v>1688</v>
      </c>
      <c r="J138" s="257" t="s">
        <v>65</v>
      </c>
      <c r="K138" s="257" t="s">
        <v>66</v>
      </c>
      <c r="L138" s="257" t="s">
        <v>114</v>
      </c>
      <c r="M138" s="250" t="s">
        <v>1689</v>
      </c>
      <c r="N138" s="257" t="str" cm="1">
        <f t="array" ref="N138">_xlfn.XLOOKUP(1,(รายชื่อเจ้าหน้าที่!$C$4:$C$109=P138)*(รายชื่อเจ้าหน้าที่!$D$4:$D$109=Q138),รายชื่อเจ้าหน้าที่!$E$4:$E$109,"")</f>
        <v/>
      </c>
      <c r="O138" s="2" t="str">
        <f>_xlfn.XLOOKUP(ไฟล์หลัก!A138,ภาคส่งกลับ!$A$2:$A$1192,ภาคส่งกลับ!$L$2:$L$1192,"")</f>
        <v>นาย</v>
      </c>
      <c r="P138" s="2" t="str">
        <f>_xlfn.XLOOKUP(ไฟล์หลัก!A138,ภาคส่งกลับ!$A$2:$A$1192,ภาคส่งกลับ!$M$2:$M$1192,"")</f>
        <v>ปิติเขต</v>
      </c>
      <c r="Q138" s="2" t="str">
        <f>_xlfn.XLOOKUP(ไฟล์หลัก!A138,ภาคส่งกลับ!$A$2:$A$1192,ภาคส่งกลับ!$N$2:$N$1192,"")</f>
        <v>สู้รักษา</v>
      </c>
      <c r="R138" s="71" t="str">
        <f>_xlfn.XLOOKUP(ไฟล์หลัก!A138,ภาคส่งกลับ!$A$2:$A$1192,ภาคส่งกลับ!$O$2:$O$1192,"")</f>
        <v>นายสัญชัย ซุน รหัส 66016100</v>
      </c>
      <c r="S138" s="72" t="str">
        <f>IF(AND(ลงเจ้าหน้าที่!O139=ไฟล์หลัก!P138,ลงเจ้าหน้าที่!P139=ไฟล์หลัก!Q138)=TRUE,"Correct","No")</f>
        <v>No</v>
      </c>
    </row>
    <row r="139" spans="1:19" hidden="1">
      <c r="A139" s="250">
        <v>135</v>
      </c>
      <c r="B139" s="250" t="s">
        <v>179</v>
      </c>
      <c r="C139" s="256" t="s">
        <v>13</v>
      </c>
      <c r="D139" s="257" t="s">
        <v>28</v>
      </c>
      <c r="E139" s="256" t="s">
        <v>209</v>
      </c>
      <c r="F139" s="257" t="s">
        <v>21</v>
      </c>
      <c r="G139" s="257" t="s">
        <v>16</v>
      </c>
      <c r="H139" s="257" t="s">
        <v>175</v>
      </c>
      <c r="I139" s="256" t="s">
        <v>1690</v>
      </c>
      <c r="J139" s="257" t="s">
        <v>65</v>
      </c>
      <c r="K139" s="257" t="s">
        <v>76</v>
      </c>
      <c r="L139" s="257" t="s">
        <v>177</v>
      </c>
      <c r="M139" s="250" t="s">
        <v>1672</v>
      </c>
      <c r="N139" s="257" t="str" cm="1">
        <f t="array" ref="N139">_xlfn.XLOOKUP(1,(รายชื่อเจ้าหน้าที่!$C$4:$C$109=P139)*(รายชื่อเจ้าหน้าที่!$D$4:$D$109=Q139),รายชื่อเจ้าหน้าที่!$E$4:$E$109,"")</f>
        <v/>
      </c>
      <c r="O139" s="2" t="str">
        <f>_xlfn.XLOOKUP(ไฟล์หลัก!A139,ภาคส่งกลับ!$A$2:$A$1192,ภาคส่งกลับ!$L$2:$L$1192,"")</f>
        <v>นาย</v>
      </c>
      <c r="P139" s="2" t="str">
        <f>_xlfn.XLOOKUP(ไฟล์หลัก!A139,ภาคส่งกลับ!$A$2:$A$1192,ภาคส่งกลับ!$M$2:$M$1192,"")</f>
        <v>วรุตม์</v>
      </c>
      <c r="Q139" s="2" t="str">
        <f>_xlfn.XLOOKUP(ไฟล์หลัก!A139,ภาคส่งกลับ!$A$2:$A$1192,ภาคส่งกลับ!$N$2:$N$1192,"")</f>
        <v>สูอำพัน</v>
      </c>
      <c r="R139" s="71">
        <f>_xlfn.XLOOKUP(ไฟล์หลัก!A139,ภาคส่งกลับ!$A$2:$A$1192,ภาคส่งกลับ!$O$2:$O$1192,"")</f>
        <v>0</v>
      </c>
      <c r="S139" s="72" t="str">
        <f>IF(AND(ลงเจ้าหน้าที่!O141=ไฟล์หลัก!P139,ลงเจ้าหน้าที่!P141=ไฟล์หลัก!Q139)=TRUE,"Correct","No")</f>
        <v>No</v>
      </c>
    </row>
    <row r="140" spans="1:19" hidden="1">
      <c r="A140" s="250">
        <v>136</v>
      </c>
      <c r="B140" s="250" t="s">
        <v>179</v>
      </c>
      <c r="C140" s="256" t="s">
        <v>13</v>
      </c>
      <c r="D140" s="257" t="s">
        <v>111</v>
      </c>
      <c r="E140" s="256" t="s">
        <v>197</v>
      </c>
      <c r="F140" s="257" t="s">
        <v>21</v>
      </c>
      <c r="G140" s="257" t="s">
        <v>21</v>
      </c>
      <c r="H140" s="257" t="s">
        <v>199</v>
      </c>
      <c r="I140" s="256" t="s">
        <v>1688</v>
      </c>
      <c r="J140" s="257" t="s">
        <v>65</v>
      </c>
      <c r="K140" s="257" t="s">
        <v>76</v>
      </c>
      <c r="L140" s="257" t="s">
        <v>339</v>
      </c>
      <c r="M140" s="250" t="s">
        <v>1689</v>
      </c>
      <c r="N140" s="257" t="str" cm="1">
        <f t="array" ref="N140">_xlfn.XLOOKUP(1,(รายชื่อเจ้าหน้าที่!$C$4:$C$109=P140)*(รายชื่อเจ้าหน้าที่!$D$4:$D$109=Q140),รายชื่อเจ้าหน้าที่!$E$4:$E$109,"")</f>
        <v/>
      </c>
      <c r="O140" s="2" t="str">
        <f>_xlfn.XLOOKUP(ไฟล์หลัก!A140,ภาคส่งกลับ!$A$2:$A$1192,ภาคส่งกลับ!$L$2:$L$1192,"")</f>
        <v>นาย</v>
      </c>
      <c r="P140" s="2" t="str">
        <f>_xlfn.XLOOKUP(ไฟล์หลัก!A140,ภาคส่งกลับ!$A$2:$A$1192,ภาคส่งกลับ!$M$2:$M$1192,"")</f>
        <v>ศรุชา</v>
      </c>
      <c r="Q140" s="2" t="str">
        <f>_xlfn.XLOOKUP(ไฟล์หลัก!A140,ภาคส่งกลับ!$A$2:$A$1192,ภาคส่งกลับ!$N$2:$N$1192,"")</f>
        <v>ยรรยง</v>
      </c>
      <c r="R140" s="71">
        <f>_xlfn.XLOOKUP(ไฟล์หลัก!A140,ภาคส่งกลับ!$A$2:$A$1192,ภาคส่งกลับ!$O$2:$O$1192,"")</f>
        <v>0</v>
      </c>
      <c r="S140" s="72" t="str">
        <f>IF(AND(ลงเจ้าหน้าที่!O142=ไฟล์หลัก!P140,ลงเจ้าหน้าที่!P142=ไฟล์หลัก!Q140)=TRUE,"Correct","No")</f>
        <v>No</v>
      </c>
    </row>
    <row r="141" spans="1:19" hidden="1">
      <c r="A141" s="209">
        <v>1085</v>
      </c>
      <c r="B141" s="209" t="s">
        <v>179</v>
      </c>
      <c r="C141" s="211" t="s">
        <v>13</v>
      </c>
      <c r="D141" s="210" t="s">
        <v>111</v>
      </c>
      <c r="E141" s="211" t="s">
        <v>197</v>
      </c>
      <c r="F141" s="210"/>
      <c r="G141" s="210"/>
      <c r="H141" s="210"/>
      <c r="I141" s="211"/>
      <c r="J141" s="210" t="s">
        <v>65</v>
      </c>
      <c r="K141" s="210" t="s">
        <v>76</v>
      </c>
      <c r="L141" s="210">
        <v>67</v>
      </c>
      <c r="M141" s="209" t="s">
        <v>42</v>
      </c>
      <c r="N141" s="210" t="str" cm="1">
        <f t="array" ref="N141">_xlfn.XLOOKUP(1,(รายชื่อเจ้าหน้าที่!$C$4:$C$109=P141)*(รายชื่อเจ้าหน้าที่!$D$4:$D$109=Q141),รายชื่อเจ้าหน้าที่!$E$4:$E$109,"")</f>
        <v>วิจัย</v>
      </c>
      <c r="O141" s="202" t="str">
        <f>_xlfn.XLOOKUP(ไฟล์หลัก!A141,ภาคส่งกลับ!$A$2:$A$1192,ภาคส่งกลับ!$L$2:$L$1192,"")</f>
        <v>นางสาว</v>
      </c>
      <c r="P141" s="202" t="str">
        <f>_xlfn.XLOOKUP(ไฟล์หลัก!A141,ภาคส่งกลับ!$A$2:$A$1192,ภาคส่งกลับ!$M$2:$M$1192,"")</f>
        <v>ชนัญชิดา</v>
      </c>
      <c r="Q141" s="202" t="str">
        <f>_xlfn.XLOOKUP(ไฟล์หลัก!A141,ภาคส่งกลับ!$A$2:$A$1192,ภาคส่งกลับ!$N$2:$N$1192,"")</f>
        <v>นอบน้อม</v>
      </c>
      <c r="R141" s="203">
        <f>_xlfn.XLOOKUP(ไฟล์หลัก!A141,ภาคส่งกลับ!$A$2:$A$1192,ภาคส่งกลับ!$O$2:$O$1192,"")</f>
        <v>0</v>
      </c>
      <c r="S141" s="72" t="str">
        <f>IF(AND(ลงเจ้าหน้าที่!O143=ไฟล์หลัก!P141,ลงเจ้าหน้าที่!P143=ไฟล์หลัก!Q141)=TRUE,"Correct","No")</f>
        <v>Correct</v>
      </c>
    </row>
    <row r="142" spans="1:19" hidden="1">
      <c r="A142" s="250">
        <v>137</v>
      </c>
      <c r="B142" s="250" t="s">
        <v>179</v>
      </c>
      <c r="C142" s="256" t="s">
        <v>13</v>
      </c>
      <c r="D142" s="257" t="s">
        <v>28</v>
      </c>
      <c r="E142" s="256" t="s">
        <v>209</v>
      </c>
      <c r="F142" s="257" t="s">
        <v>70</v>
      </c>
      <c r="G142" s="257" t="s">
        <v>16</v>
      </c>
      <c r="H142" s="257" t="s">
        <v>85</v>
      </c>
      <c r="I142" s="256" t="s">
        <v>340</v>
      </c>
      <c r="J142" s="257" t="s">
        <v>65</v>
      </c>
      <c r="K142" s="257" t="s">
        <v>87</v>
      </c>
      <c r="L142" s="257" t="s">
        <v>88</v>
      </c>
      <c r="M142" s="250" t="s">
        <v>1654</v>
      </c>
      <c r="N142" s="257" t="str" cm="1">
        <f t="array" ref="N142">_xlfn.XLOOKUP(1,(รายชื่อเจ้าหน้าที่!$C$4:$C$109=P142)*(รายชื่อเจ้าหน้าที่!$D$4:$D$109=Q142),รายชื่อเจ้าหน้าที่!$E$4:$E$109,"")</f>
        <v/>
      </c>
      <c r="O142" s="2" t="str">
        <f>_xlfn.XLOOKUP(ไฟล์หลัก!A142,ภาคส่งกลับ!$A$2:$A$1192,ภาคส่งกลับ!$L$2:$L$1192,"")</f>
        <v>นาย</v>
      </c>
      <c r="P142" s="2" t="str">
        <f>_xlfn.XLOOKUP(ไฟล์หลัก!A142,ภาคส่งกลับ!$A$2:$A$1192,ภาคส่งกลับ!$M$2:$M$1192,"")</f>
        <v xml:space="preserve">รณชัย  </v>
      </c>
      <c r="Q142" s="2" t="str">
        <f>_xlfn.XLOOKUP(ไฟล์หลัก!A142,ภาคส่งกลับ!$A$2:$A$1192,ภาคส่งกลับ!$N$2:$N$1192,"")</f>
        <v>ติยะรัตนาชัย</v>
      </c>
      <c r="R142" s="71">
        <f>_xlfn.XLOOKUP(ไฟล์หลัก!A142,ภาคส่งกลับ!$A$2:$A$1192,ภาคส่งกลับ!$O$2:$O$1192,"")</f>
        <v>0</v>
      </c>
      <c r="S142" s="72" t="str">
        <f>IF(AND(ลงเจ้าหน้าที่!O144=ไฟล์หลัก!P142,ลงเจ้าหน้าที่!P144=ไฟล์หลัก!Q142)=TRUE,"Correct","No")</f>
        <v>No</v>
      </c>
    </row>
    <row r="143" spans="1:19" hidden="1">
      <c r="A143" s="250">
        <v>138</v>
      </c>
      <c r="B143" s="250" t="s">
        <v>179</v>
      </c>
      <c r="C143" s="256" t="s">
        <v>13</v>
      </c>
      <c r="D143" s="257" t="s">
        <v>111</v>
      </c>
      <c r="E143" s="256" t="s">
        <v>197</v>
      </c>
      <c r="F143" s="257" t="s">
        <v>17</v>
      </c>
      <c r="G143" s="257" t="s">
        <v>21</v>
      </c>
      <c r="H143" s="257" t="s">
        <v>199</v>
      </c>
      <c r="I143" s="256" t="s">
        <v>1688</v>
      </c>
      <c r="J143" s="257" t="s">
        <v>65</v>
      </c>
      <c r="K143" s="257" t="s">
        <v>87</v>
      </c>
      <c r="L143" s="257" t="s">
        <v>339</v>
      </c>
      <c r="M143" s="250" t="s">
        <v>1689</v>
      </c>
      <c r="N143" s="257" t="str" cm="1">
        <f t="array" ref="N143">_xlfn.XLOOKUP(1,(รายชื่อเจ้าหน้าที่!$C$4:$C$109=P143)*(รายชื่อเจ้าหน้าที่!$D$4:$D$109=Q143),รายชื่อเจ้าหน้าที่!$E$4:$E$109,"")</f>
        <v/>
      </c>
      <c r="O143" s="2" t="str">
        <f>_xlfn.XLOOKUP(ไฟล์หลัก!A143,ภาคส่งกลับ!$A$2:$A$1192,ภาคส่งกลับ!$L$2:$L$1192,"")</f>
        <v>นางสาว</v>
      </c>
      <c r="P143" s="2" t="str">
        <f>_xlfn.XLOOKUP(ไฟล์หลัก!A143,ภาคส่งกลับ!$A$2:$A$1192,ภาคส่งกลับ!$M$2:$M$1192,"")</f>
        <v xml:space="preserve">จุฑารัตน์ </v>
      </c>
      <c r="Q143" s="2" t="str">
        <f>_xlfn.XLOOKUP(ไฟล์หลัก!A143,ภาคส่งกลับ!$A$2:$A$1192,ภาคส่งกลับ!$N$2:$N$1192,"")</f>
        <v>ชาวไร่เงิน</v>
      </c>
      <c r="R143" s="71" t="str">
        <f>_xlfn.XLOOKUP(ไฟล์หลัก!A143,ภาคส่งกลับ!$A$2:$A$1192,ภาคส่งกลับ!$O$2:$O$1192,"")</f>
        <v>นายธนกร เกรียงอุดม รหัส 64601219</v>
      </c>
      <c r="S143" s="72" t="str">
        <f>IF(AND(ลงเจ้าหน้าที่!O145=ไฟล์หลัก!P143,ลงเจ้าหน้าที่!P145=ไฟล์หลัก!Q143)=TRUE,"Correct","No")</f>
        <v>No</v>
      </c>
    </row>
    <row r="144" spans="1:19" hidden="1">
      <c r="A144" s="209">
        <v>1086</v>
      </c>
      <c r="B144" s="209" t="s">
        <v>179</v>
      </c>
      <c r="C144" s="211" t="s">
        <v>13</v>
      </c>
      <c r="D144" s="210" t="s">
        <v>111</v>
      </c>
      <c r="E144" s="211" t="s">
        <v>197</v>
      </c>
      <c r="F144" s="210"/>
      <c r="G144" s="210"/>
      <c r="H144" s="210"/>
      <c r="I144" s="211"/>
      <c r="J144" s="210" t="s">
        <v>65</v>
      </c>
      <c r="K144" s="210" t="s">
        <v>87</v>
      </c>
      <c r="L144" s="210">
        <v>68</v>
      </c>
      <c r="M144" s="209" t="s">
        <v>1676</v>
      </c>
      <c r="N144" s="210" t="str" cm="1">
        <f t="array" ref="N144">_xlfn.XLOOKUP(1,(รายชื่อเจ้าหน้าที่!$C$4:$C$109=P144)*(รายชื่อเจ้าหน้าที่!$D$4:$D$109=Q144),รายชื่อเจ้าหน้าที่!$E$4:$E$109,"")</f>
        <v>Kees</v>
      </c>
      <c r="O144" s="202" t="str">
        <f>_xlfn.XLOOKUP(ไฟล์หลัก!A144,ภาคส่งกลับ!$A$2:$A$1192,ภาคส่งกลับ!$L$2:$L$1192,"")</f>
        <v>นางสาว</v>
      </c>
      <c r="P144" s="202" t="str">
        <f>_xlfn.XLOOKUP(ไฟล์หลัก!A144,ภาคส่งกลับ!$A$2:$A$1192,ภาคส่งกลับ!$M$2:$M$1192,"")</f>
        <v>อรทัย</v>
      </c>
      <c r="Q144" s="202" t="str">
        <f>_xlfn.XLOOKUP(ไฟล์หลัก!A144,ภาคส่งกลับ!$A$2:$A$1192,ภาคส่งกลับ!$N$2:$N$1192,"")</f>
        <v>พุ่มย้อย</v>
      </c>
      <c r="R144" s="203">
        <f>_xlfn.XLOOKUP(ไฟล์หลัก!A144,ภาคส่งกลับ!$A$2:$A$1192,ภาคส่งกลับ!$O$2:$O$1192,"")</f>
        <v>0</v>
      </c>
      <c r="S144" s="72" t="str">
        <f>IF(AND(ลงเจ้าหน้าที่!O146=ไฟล์หลัก!P144,ลงเจ้าหน้าที่!P146=ไฟล์หลัก!Q144)=TRUE,"Correct","No")</f>
        <v>No</v>
      </c>
    </row>
    <row r="145" spans="1:19" hidden="1">
      <c r="A145" s="250">
        <v>139</v>
      </c>
      <c r="B145" s="250" t="s">
        <v>179</v>
      </c>
      <c r="C145" s="256" t="s">
        <v>13</v>
      </c>
      <c r="D145" s="257" t="s">
        <v>28</v>
      </c>
      <c r="E145" s="256" t="s">
        <v>209</v>
      </c>
      <c r="F145" s="257" t="s">
        <v>70</v>
      </c>
      <c r="G145" s="257" t="s">
        <v>16</v>
      </c>
      <c r="H145" s="257" t="s">
        <v>85</v>
      </c>
      <c r="I145" s="256" t="s">
        <v>340</v>
      </c>
      <c r="J145" s="257" t="s">
        <v>65</v>
      </c>
      <c r="K145" s="257" t="s">
        <v>92</v>
      </c>
      <c r="L145" s="257" t="s">
        <v>93</v>
      </c>
      <c r="M145" s="250" t="s">
        <v>1656</v>
      </c>
      <c r="N145" s="257" t="str" cm="1">
        <f t="array" ref="N145">_xlfn.XLOOKUP(1,(รายชื่อเจ้าหน้าที่!$C$4:$C$109=P145)*(รายชื่อเจ้าหน้าที่!$D$4:$D$109=Q145),รายชื่อเจ้าหน้าที่!$E$4:$E$109,"")</f>
        <v/>
      </c>
      <c r="O145" s="2" t="str">
        <f>_xlfn.XLOOKUP(ไฟล์หลัก!A145,ภาคส่งกลับ!$A$2:$A$1192,ภาคส่งกลับ!$L$2:$L$1192,"")</f>
        <v>นางสาว</v>
      </c>
      <c r="P145" s="2" t="str">
        <f>_xlfn.XLOOKUP(ไฟล์หลัก!A145,ภาคส่งกลับ!$A$2:$A$1192,ภาคส่งกลับ!$M$2:$M$1192,"")</f>
        <v>อัจฉริยา</v>
      </c>
      <c r="Q145" s="2" t="str">
        <f>_xlfn.XLOOKUP(ไฟล์หลัก!A145,ภาคส่งกลับ!$A$2:$A$1192,ภาคส่งกลับ!$N$2:$N$1192,"")</f>
        <v>บุญเนตร</v>
      </c>
      <c r="R145" s="71">
        <f>_xlfn.XLOOKUP(ไฟล์หลัก!A145,ภาคส่งกลับ!$A$2:$A$1192,ภาคส่งกลับ!$O$2:$O$1192,"")</f>
        <v>0</v>
      </c>
      <c r="S145" s="72" t="str">
        <f>IF(AND(ลงเจ้าหน้าที่!O147=ไฟล์หลัก!P145,ลงเจ้าหน้าที่!P147=ไฟล์หลัก!Q145)=TRUE,"Correct","No")</f>
        <v>No</v>
      </c>
    </row>
    <row r="146" spans="1:19">
      <c r="A146" s="250">
        <v>140</v>
      </c>
      <c r="B146" s="250" t="s">
        <v>179</v>
      </c>
      <c r="C146" s="256" t="s">
        <v>13</v>
      </c>
      <c r="D146" s="257" t="s">
        <v>81</v>
      </c>
      <c r="E146" s="256" t="s">
        <v>341</v>
      </c>
      <c r="F146" s="257" t="s">
        <v>16</v>
      </c>
      <c r="G146" s="257" t="s">
        <v>17</v>
      </c>
      <c r="H146" s="257" t="s">
        <v>220</v>
      </c>
      <c r="I146" s="256" t="s">
        <v>1657</v>
      </c>
      <c r="J146" s="257" t="s">
        <v>65</v>
      </c>
      <c r="K146" s="257" t="s">
        <v>92</v>
      </c>
      <c r="L146" s="257" t="s">
        <v>342</v>
      </c>
      <c r="M146" s="250" t="s">
        <v>1651</v>
      </c>
      <c r="N146" s="257" t="str" cm="1">
        <f t="array" ref="N146">_xlfn.XLOOKUP(1,(รายชื่อเจ้าหน้าที่!$C$4:$C$109=P146)*(รายชื่อเจ้าหน้าที่!$D$4:$D$109=Q146),รายชื่อเจ้าหน้าที่!$E$4:$E$109,"")</f>
        <v/>
      </c>
      <c r="O146" s="2" t="str">
        <f>_xlfn.XLOOKUP(ไฟล์หลัก!A146,ภาคส่งกลับ!$A$2:$A$1192,ภาคส่งกลับ!$L$2:$L$1192,"")</f>
        <v>นาย</v>
      </c>
      <c r="P146" s="2" t="str">
        <f>_xlfn.XLOOKUP(ไฟล์หลัก!A146,ภาคส่งกลับ!$A$2:$A$1192,ภาคส่งกลับ!$M$2:$M$1192,"")</f>
        <v>วีระ</v>
      </c>
      <c r="Q146" s="2" t="str">
        <f>_xlfn.XLOOKUP(ไฟล์หลัก!A146,ภาคส่งกลับ!$A$2:$A$1192,ภาคส่งกลับ!$N$2:$N$1192,"")</f>
        <v>บุญจริง</v>
      </c>
      <c r="R146" s="71">
        <f>_xlfn.XLOOKUP(ไฟล์หลัก!A146,ภาคส่งกลับ!$A$2:$A$1192,ภาคส่งกลับ!$O$2:$O$1192,"")</f>
        <v>0</v>
      </c>
      <c r="S146" s="72" t="str">
        <f>IF(AND(ลงเจ้าหน้าที่!O148=ไฟล์หลัก!P146,ลงเจ้าหน้าที่!P148=ไฟล์หลัก!Q146)=TRUE,"Correct","No")</f>
        <v>No</v>
      </c>
    </row>
    <row r="147" spans="1:19" hidden="1">
      <c r="A147" s="209">
        <v>1087</v>
      </c>
      <c r="B147" s="209" t="s">
        <v>179</v>
      </c>
      <c r="C147" s="211" t="s">
        <v>13</v>
      </c>
      <c r="D147" s="210" t="s">
        <v>81</v>
      </c>
      <c r="E147" s="211" t="s">
        <v>341</v>
      </c>
      <c r="F147" s="210"/>
      <c r="G147" s="210"/>
      <c r="H147" s="210"/>
      <c r="I147" s="211"/>
      <c r="J147" s="210" t="s">
        <v>65</v>
      </c>
      <c r="K147" s="210" t="s">
        <v>92</v>
      </c>
      <c r="L147" s="210">
        <v>62</v>
      </c>
      <c r="M147" s="209" t="s">
        <v>42</v>
      </c>
      <c r="N147" s="210" t="str" cm="1">
        <f t="array" ref="N147">_xlfn.XLOOKUP(1,(รายชื่อเจ้าหน้าที่!$C$4:$C$109=P147)*(รายชื่อเจ้าหน้าที่!$D$4:$D$109=Q147),รายชื่อเจ้าหน้าที่!$E$4:$E$109,"")</f>
        <v>จ.ไฟฟ้า</v>
      </c>
      <c r="O147" s="202" t="str">
        <f>_xlfn.XLOOKUP(ไฟล์หลัก!A147,ภาคส่งกลับ!$A$2:$A$1192,ภาคส่งกลับ!$L$2:$L$1192,"")</f>
        <v>นาง</v>
      </c>
      <c r="P147" s="202" t="str">
        <f>_xlfn.XLOOKUP(ไฟล์หลัก!A147,ภาคส่งกลับ!$A$2:$A$1192,ภาคส่งกลับ!$M$2:$M$1192,"")</f>
        <v>กมลวรรณ</v>
      </c>
      <c r="Q147" s="202" t="str">
        <f>_xlfn.XLOOKUP(ไฟล์หลัก!A147,ภาคส่งกลับ!$A$2:$A$1192,ภาคส่งกลับ!$N$2:$N$1192,"")</f>
        <v>ถาวร</v>
      </c>
      <c r="R147" s="203">
        <f>_xlfn.XLOOKUP(ไฟล์หลัก!A147,ภาคส่งกลับ!$A$2:$A$1192,ภาคส่งกลับ!$O$2:$O$1192,"")</f>
        <v>0</v>
      </c>
      <c r="S147" s="72" t="str">
        <f>IF(AND(ลงเจ้าหน้าที่!O149=ไฟล์หลัก!P147,ลงเจ้าหน้าที่!P149=ไฟล์หลัก!Q147)=TRUE,"Correct","No")</f>
        <v>Correct</v>
      </c>
    </row>
    <row r="148" spans="1:19" hidden="1">
      <c r="A148" s="250">
        <v>141</v>
      </c>
      <c r="B148" s="250" t="s">
        <v>179</v>
      </c>
      <c r="C148" s="256" t="s">
        <v>13</v>
      </c>
      <c r="D148" s="257" t="s">
        <v>28</v>
      </c>
      <c r="E148" s="256" t="s">
        <v>209</v>
      </c>
      <c r="F148" s="257" t="s">
        <v>343</v>
      </c>
      <c r="G148" s="257" t="s">
        <v>16</v>
      </c>
      <c r="H148" s="257" t="s">
        <v>344</v>
      </c>
      <c r="I148" s="256" t="s">
        <v>1691</v>
      </c>
      <c r="J148" s="257" t="s">
        <v>65</v>
      </c>
      <c r="K148" s="257" t="s">
        <v>346</v>
      </c>
      <c r="L148" s="257" t="s">
        <v>347</v>
      </c>
      <c r="M148" s="250" t="s">
        <v>1656</v>
      </c>
      <c r="N148" s="257" t="str" cm="1">
        <f t="array" ref="N148">_xlfn.XLOOKUP(1,(รายชื่อเจ้าหน้าที่!$C$4:$C$109=P148)*(รายชื่อเจ้าหน้าที่!$D$4:$D$109=Q148),รายชื่อเจ้าหน้าที่!$E$4:$E$109,"")</f>
        <v/>
      </c>
      <c r="O148" s="2" t="str">
        <f>_xlfn.XLOOKUP(ไฟล์หลัก!A148,ภาคส่งกลับ!$A$2:$A$1192,ภาคส่งกลับ!$L$2:$L$1192,"")</f>
        <v>นาย</v>
      </c>
      <c r="P148" s="2" t="str">
        <f>_xlfn.XLOOKUP(ไฟล์หลัก!A148,ภาคส่งกลับ!$A$2:$A$1192,ภาคส่งกลับ!$M$2:$M$1192,"")</f>
        <v xml:space="preserve">ทศพร  </v>
      </c>
      <c r="Q148" s="2" t="str">
        <f>_xlfn.XLOOKUP(ไฟล์หลัก!A148,ภาคส่งกลับ!$A$2:$A$1192,ภาคส่งกลับ!$N$2:$N$1192,"")</f>
        <v>สุรินทร์แก้ว</v>
      </c>
      <c r="R148" s="71">
        <f>_xlfn.XLOOKUP(ไฟล์หลัก!A148,ภาคส่งกลับ!$A$2:$A$1192,ภาคส่งกลับ!$O$2:$O$1192,"")</f>
        <v>0</v>
      </c>
      <c r="S148" s="72" t="str">
        <f>IF(AND(ลงเจ้าหน้าที่!O150=ไฟล์หลัก!P148,ลงเจ้าหน้าที่!P150=ไฟล์หลัก!Q148)=TRUE,"Correct","No")</f>
        <v>No</v>
      </c>
    </row>
    <row r="149" spans="1:19" hidden="1">
      <c r="A149" s="250">
        <v>142</v>
      </c>
      <c r="B149" s="250" t="s">
        <v>179</v>
      </c>
      <c r="C149" s="256" t="s">
        <v>13</v>
      </c>
      <c r="D149" s="257"/>
      <c r="E149" s="256" t="s">
        <v>209</v>
      </c>
      <c r="F149" s="257"/>
      <c r="G149" s="257"/>
      <c r="H149" s="257"/>
      <c r="I149" s="256"/>
      <c r="J149" s="257" t="s">
        <v>65</v>
      </c>
      <c r="K149" s="257" t="s">
        <v>346</v>
      </c>
      <c r="L149" s="257"/>
      <c r="M149" s="250" t="s">
        <v>42</v>
      </c>
      <c r="N149" s="257" t="str" cm="1">
        <f t="array" ref="N149">_xlfn.XLOOKUP(1,(รายชื่อเจ้าหน้าที่!$C$4:$C$109=P149)*(รายชื่อเจ้าหน้าที่!$D$4:$D$109=Q149),รายชื่อเจ้าหน้าที่!$E$4:$E$109,"")</f>
        <v>จ.ไฟฟ้า</v>
      </c>
      <c r="O149" s="2" t="str">
        <f>_xlfn.XLOOKUP(ไฟล์หลัก!A149,ภาคส่งกลับ!$A$2:$A$1192,ภาคส่งกลับ!$L$2:$L$1192,"")</f>
        <v>นาย</v>
      </c>
      <c r="P149" s="2" t="str">
        <f>_xlfn.XLOOKUP(ไฟล์หลัก!A149,ภาคส่งกลับ!$A$2:$A$1192,ภาคส่งกลับ!$M$2:$M$1192,"")</f>
        <v>ณัฐพันธ์</v>
      </c>
      <c r="Q149" s="2" t="str">
        <f>_xlfn.XLOOKUP(ไฟล์หลัก!A149,ภาคส่งกลับ!$A$2:$A$1192,ภาคส่งกลับ!$N$2:$N$1192,"")</f>
        <v>บุญเสนอ</v>
      </c>
      <c r="R149" s="71">
        <f>_xlfn.XLOOKUP(ไฟล์หลัก!A149,ภาคส่งกลับ!$A$2:$A$1192,ภาคส่งกลับ!$O$2:$O$1192,"")</f>
        <v>0</v>
      </c>
      <c r="S149" s="72" t="str">
        <f>IF(AND(ลงเจ้าหน้าที่!O151=ไฟล์หลัก!P149,ลงเจ้าหน้าที่!P151=ไฟล์หลัก!Q149)=TRUE,"Correct","No")</f>
        <v>Correct</v>
      </c>
    </row>
    <row r="150" spans="1:19" hidden="1">
      <c r="A150" s="250">
        <v>143</v>
      </c>
      <c r="B150" s="250" t="s">
        <v>179</v>
      </c>
      <c r="C150" s="256" t="s">
        <v>13</v>
      </c>
      <c r="D150" s="257" t="s">
        <v>28</v>
      </c>
      <c r="E150" s="256" t="s">
        <v>209</v>
      </c>
      <c r="F150" s="257" t="s">
        <v>348</v>
      </c>
      <c r="G150" s="257" t="s">
        <v>16</v>
      </c>
      <c r="H150" s="257" t="s">
        <v>293</v>
      </c>
      <c r="I150" s="256" t="s">
        <v>340</v>
      </c>
      <c r="J150" s="257" t="s">
        <v>65</v>
      </c>
      <c r="K150" s="257" t="s">
        <v>349</v>
      </c>
      <c r="L150" s="257" t="s">
        <v>350</v>
      </c>
      <c r="M150" s="250" t="s">
        <v>1654</v>
      </c>
      <c r="N150" s="257" t="str" cm="1">
        <f t="array" ref="N150">_xlfn.XLOOKUP(1,(รายชื่อเจ้าหน้าที่!$C$4:$C$109=P150)*(รายชื่อเจ้าหน้าที่!$D$4:$D$109=Q150),รายชื่อเจ้าหน้าที่!$E$4:$E$109,"")</f>
        <v/>
      </c>
      <c r="O150" s="2" t="str">
        <f>_xlfn.XLOOKUP(ไฟล์หลัก!A150,ภาคส่งกลับ!$A$2:$A$1192,ภาคส่งกลับ!$L$2:$L$1192,"")</f>
        <v>นาย</v>
      </c>
      <c r="P150" s="2" t="str">
        <f>_xlfn.XLOOKUP(ไฟล์หลัก!A150,ภาคส่งกลับ!$A$2:$A$1192,ภาคส่งกลับ!$M$2:$M$1192,"")</f>
        <v>ทรงศักดิ์</v>
      </c>
      <c r="Q150" s="2" t="str">
        <f>_xlfn.XLOOKUP(ไฟล์หลัก!A150,ภาคส่งกลับ!$A$2:$A$1192,ภาคส่งกลับ!$N$2:$N$1192,"")</f>
        <v>สุธาสุประดิษฐ์</v>
      </c>
      <c r="R150" s="71">
        <f>_xlfn.XLOOKUP(ไฟล์หลัก!A150,ภาคส่งกลับ!$A$2:$A$1192,ภาคส่งกลับ!$O$2:$O$1192,"")</f>
        <v>0</v>
      </c>
      <c r="S150" s="72" t="str">
        <f>IF(AND(ลงเจ้าหน้าที่!O152=ไฟล์หลัก!P150,ลงเจ้าหน้าที่!P152=ไฟล์หลัก!Q150)=TRUE,"Correct","No")</f>
        <v>No</v>
      </c>
    </row>
    <row r="151" spans="1:19">
      <c r="A151" s="250">
        <v>144</v>
      </c>
      <c r="B151" s="250" t="s">
        <v>179</v>
      </c>
      <c r="C151" s="256" t="s">
        <v>13</v>
      </c>
      <c r="D151" s="257" t="s">
        <v>199</v>
      </c>
      <c r="E151" s="256" t="s">
        <v>351</v>
      </c>
      <c r="F151" s="257" t="s">
        <v>16</v>
      </c>
      <c r="G151" s="257" t="s">
        <v>14</v>
      </c>
      <c r="H151" s="257" t="s">
        <v>16</v>
      </c>
      <c r="I151" s="256" t="s">
        <v>352</v>
      </c>
      <c r="J151" s="257" t="s">
        <v>65</v>
      </c>
      <c r="K151" s="257" t="s">
        <v>349</v>
      </c>
      <c r="L151" s="257" t="s">
        <v>353</v>
      </c>
      <c r="M151" s="250" t="s">
        <v>1651</v>
      </c>
      <c r="N151" s="257" t="str" cm="1">
        <f t="array" ref="N151">_xlfn.XLOOKUP(1,(รายชื่อเจ้าหน้าที่!$C$4:$C$109=P151)*(รายชื่อเจ้าหน้าที่!$D$4:$D$109=Q151),รายชื่อเจ้าหน้าที่!$E$4:$E$109,"")</f>
        <v/>
      </c>
      <c r="O151" s="2" t="str">
        <f>_xlfn.XLOOKUP(ไฟล์หลัก!A151,ภาคส่งกลับ!$A$2:$A$1192,ภาคส่งกลับ!$L$2:$L$1192,"")</f>
        <v>นาย</v>
      </c>
      <c r="P151" s="2" t="str">
        <f>_xlfn.XLOOKUP(ไฟล์หลัก!A151,ภาคส่งกลับ!$A$2:$A$1192,ภาคส่งกลับ!$M$2:$M$1192,"")</f>
        <v>ธนัญชัย</v>
      </c>
      <c r="Q151" s="2" t="str">
        <f>_xlfn.XLOOKUP(ไฟล์หลัก!A151,ภาคส่งกลับ!$A$2:$A$1192,ภาคส่งกลับ!$N$2:$N$1192,"")</f>
        <v>ตรีภาค</v>
      </c>
      <c r="R151" s="71">
        <f>_xlfn.XLOOKUP(ไฟล์หลัก!A151,ภาคส่งกลับ!$A$2:$A$1192,ภาคส่งกลับ!$O$2:$O$1192,"")</f>
        <v>0</v>
      </c>
      <c r="S151" s="72" t="str">
        <f>IF(AND(ลงเจ้าหน้าที่!O153=ไฟล์หลัก!P151,ลงเจ้าหน้าที่!P153=ไฟล์หลัก!Q151)=TRUE,"Correct","No")</f>
        <v>No</v>
      </c>
    </row>
    <row r="152" spans="1:19" hidden="1">
      <c r="A152" s="250">
        <v>145</v>
      </c>
      <c r="B152" s="250" t="s">
        <v>179</v>
      </c>
      <c r="C152" s="256" t="s">
        <v>13</v>
      </c>
      <c r="D152" s="257" t="s">
        <v>28</v>
      </c>
      <c r="E152" s="256" t="s">
        <v>209</v>
      </c>
      <c r="F152" s="257" t="s">
        <v>348</v>
      </c>
      <c r="G152" s="257" t="s">
        <v>16</v>
      </c>
      <c r="H152" s="257" t="s">
        <v>293</v>
      </c>
      <c r="I152" s="256" t="s">
        <v>340</v>
      </c>
      <c r="J152" s="257" t="s">
        <v>65</v>
      </c>
      <c r="K152" s="257" t="s">
        <v>354</v>
      </c>
      <c r="L152" s="257" t="s">
        <v>350</v>
      </c>
      <c r="M152" s="250" t="s">
        <v>1654</v>
      </c>
      <c r="N152" s="257" t="str" cm="1">
        <f t="array" ref="N152">_xlfn.XLOOKUP(1,(รายชื่อเจ้าหน้าที่!$C$4:$C$109=P152)*(รายชื่อเจ้าหน้าที่!$D$4:$D$109=Q152),รายชื่อเจ้าหน้าที่!$E$4:$E$109,"")</f>
        <v/>
      </c>
      <c r="O152" s="2" t="str">
        <f>_xlfn.XLOOKUP(ไฟล์หลัก!A152,ภาคส่งกลับ!$A$2:$A$1192,ภาคส่งกลับ!$L$2:$L$1192,"")</f>
        <v>นางสาว</v>
      </c>
      <c r="P152" s="2" t="str">
        <f>_xlfn.XLOOKUP(ไฟล์หลัก!A152,ภาคส่งกลับ!$A$2:$A$1192,ภาคส่งกลับ!$M$2:$M$1192,"")</f>
        <v>ศลิษา</v>
      </c>
      <c r="Q152" s="2" t="str">
        <f>_xlfn.XLOOKUP(ไฟล์หลัก!A152,ภาคส่งกลับ!$A$2:$A$1192,ภาคส่งกลับ!$N$2:$N$1192,"")</f>
        <v>ไชยพุทธ</v>
      </c>
      <c r="R152" s="71">
        <f>_xlfn.XLOOKUP(ไฟล์หลัก!A152,ภาคส่งกลับ!$A$2:$A$1192,ภาคส่งกลับ!$O$2:$O$1192,"")</f>
        <v>0</v>
      </c>
      <c r="S152" s="72" t="str">
        <f>IF(AND(ลงเจ้าหน้าที่!O154=ไฟล์หลัก!P152,ลงเจ้าหน้าที่!P154=ไฟล์หลัก!Q152)=TRUE,"Correct","No")</f>
        <v>No</v>
      </c>
    </row>
    <row r="153" spans="1:19">
      <c r="A153" s="250">
        <v>146</v>
      </c>
      <c r="B153" s="250" t="s">
        <v>179</v>
      </c>
      <c r="C153" s="256" t="s">
        <v>13</v>
      </c>
      <c r="D153" s="257" t="s">
        <v>355</v>
      </c>
      <c r="E153" s="256" t="s">
        <v>356</v>
      </c>
      <c r="F153" s="257" t="s">
        <v>16</v>
      </c>
      <c r="G153" s="257" t="s">
        <v>14</v>
      </c>
      <c r="H153" s="257" t="s">
        <v>21</v>
      </c>
      <c r="I153" s="256" t="s">
        <v>1657</v>
      </c>
      <c r="J153" s="257" t="s">
        <v>65</v>
      </c>
      <c r="K153" s="257" t="s">
        <v>354</v>
      </c>
      <c r="L153" s="257" t="s">
        <v>145</v>
      </c>
      <c r="M153" s="250" t="s">
        <v>1651</v>
      </c>
      <c r="N153" s="257" t="str" cm="1">
        <f t="array" ref="N153">_xlfn.XLOOKUP(1,(รายชื่อเจ้าหน้าที่!$C$4:$C$109=P153)*(รายชื่อเจ้าหน้าที่!$D$4:$D$109=Q153),รายชื่อเจ้าหน้าที่!$E$4:$E$109,"")</f>
        <v/>
      </c>
      <c r="O153" s="2" t="str">
        <f>_xlfn.XLOOKUP(ไฟล์หลัก!A153,ภาคส่งกลับ!$A$2:$A$1192,ภาคส่งกลับ!$L$2:$L$1192,"")</f>
        <v>นาย</v>
      </c>
      <c r="P153" s="2" t="str">
        <f>_xlfn.XLOOKUP(ไฟล์หลัก!A153,ภาคส่งกลับ!$A$2:$A$1192,ภาคส่งกลับ!$M$2:$M$1192,"")</f>
        <v>วิบูลย์</v>
      </c>
      <c r="Q153" s="2" t="str">
        <f>_xlfn.XLOOKUP(ไฟล์หลัก!A153,ภาคส่งกลับ!$A$2:$A$1192,ภาคส่งกลับ!$N$2:$N$1192,"")</f>
        <v>พร้อมพานิชย์</v>
      </c>
      <c r="R153" s="71">
        <f>_xlfn.XLOOKUP(ไฟล์หลัก!A153,ภาคส่งกลับ!$A$2:$A$1192,ภาคส่งกลับ!$O$2:$O$1192,"")</f>
        <v>0</v>
      </c>
      <c r="S153" s="72" t="str">
        <f>IF(AND(ลงเจ้าหน้าที่!O155=ไฟล์หลัก!P153,ลงเจ้าหน้าที่!P155=ไฟล์หลัก!Q153)=TRUE,"Correct","No")</f>
        <v>No</v>
      </c>
    </row>
    <row r="154" spans="1:19" hidden="1">
      <c r="A154" s="250">
        <v>147</v>
      </c>
      <c r="B154" s="250" t="s">
        <v>179</v>
      </c>
      <c r="C154" s="256" t="s">
        <v>13</v>
      </c>
      <c r="D154" s="257" t="s">
        <v>28</v>
      </c>
      <c r="E154" s="256" t="s">
        <v>209</v>
      </c>
      <c r="F154" s="257" t="s">
        <v>17</v>
      </c>
      <c r="G154" s="257" t="s">
        <v>16</v>
      </c>
      <c r="H154" s="257" t="s">
        <v>74</v>
      </c>
      <c r="I154" s="256" t="s">
        <v>1300</v>
      </c>
      <c r="J154" s="257" t="s">
        <v>65</v>
      </c>
      <c r="K154" s="257" t="s">
        <v>358</v>
      </c>
      <c r="L154" s="257" t="s">
        <v>359</v>
      </c>
      <c r="M154" s="250" t="s">
        <v>1665</v>
      </c>
      <c r="N154" s="257" t="str" cm="1">
        <f t="array" ref="N154">_xlfn.XLOOKUP(1,(รายชื่อเจ้าหน้าที่!$C$4:$C$109=P154)*(รายชื่อเจ้าหน้าที่!$D$4:$D$109=Q154),รายชื่อเจ้าหน้าที่!$E$4:$E$109,"")</f>
        <v>HR</v>
      </c>
      <c r="O154" s="2" t="str">
        <f>_xlfn.XLOOKUP(ไฟล์หลัก!A154,ภาคส่งกลับ!$A$2:$A$1192,ภาคส่งกลับ!$L$2:$L$1192,"")</f>
        <v>นางสาว</v>
      </c>
      <c r="P154" s="2" t="str">
        <f>_xlfn.XLOOKUP(ไฟล์หลัก!A154,ภาคส่งกลับ!$A$2:$A$1192,ภาคส่งกลับ!$M$2:$M$1192,"")</f>
        <v>จันทรา</v>
      </c>
      <c r="Q154" s="2" t="str">
        <f>_xlfn.XLOOKUP(ไฟล์หลัก!A154,ภาคส่งกลับ!$A$2:$A$1192,ภาคส่งกลับ!$N$2:$N$1192,"")</f>
        <v>ชูอำไพ</v>
      </c>
      <c r="R154" s="71">
        <f>_xlfn.XLOOKUP(ไฟล์หลัก!A154,ภาคส่งกลับ!$A$2:$A$1192,ภาคส่งกลับ!$O$2:$O$1192,"")</f>
        <v>0</v>
      </c>
      <c r="S154" s="72" t="str">
        <f>IF(AND(ลงเจ้าหน้าที่!O156=ไฟล์หลัก!P154,ลงเจ้าหน้าที่!P156=ไฟล์หลัก!Q154)=TRUE,"Correct","No")</f>
        <v>Correct</v>
      </c>
    </row>
    <row r="155" spans="1:19">
      <c r="A155" s="250">
        <v>148</v>
      </c>
      <c r="B155" s="250" t="s">
        <v>179</v>
      </c>
      <c r="C155" s="256" t="s">
        <v>13</v>
      </c>
      <c r="D155" s="257" t="s">
        <v>35</v>
      </c>
      <c r="E155" s="256" t="s">
        <v>360</v>
      </c>
      <c r="F155" s="257" t="s">
        <v>16</v>
      </c>
      <c r="G155" s="257" t="s">
        <v>21</v>
      </c>
      <c r="H155" s="257" t="s">
        <v>182</v>
      </c>
      <c r="I155" s="256" t="s">
        <v>352</v>
      </c>
      <c r="J155" s="257" t="s">
        <v>65</v>
      </c>
      <c r="K155" s="257" t="s">
        <v>358</v>
      </c>
      <c r="L155" s="257" t="s">
        <v>361</v>
      </c>
      <c r="M155" s="250" t="s">
        <v>1651</v>
      </c>
      <c r="N155" s="257" t="str" cm="1">
        <f t="array" ref="N155">_xlfn.XLOOKUP(1,(รายชื่อเจ้าหน้าที่!$C$4:$C$109=P155)*(รายชื่อเจ้าหน้าที่!$D$4:$D$109=Q155),รายชื่อเจ้าหน้าที่!$E$4:$E$109,"")</f>
        <v/>
      </c>
      <c r="O155" s="2" t="str">
        <f>_xlfn.XLOOKUP(ไฟล์หลัก!A155,ภาคส่งกลับ!$A$2:$A$1192,ภาคส่งกลับ!$L$2:$L$1192,"")</f>
        <v>นางสาว</v>
      </c>
      <c r="P155" s="2" t="str">
        <f>_xlfn.XLOOKUP(ไฟล์หลัก!A155,ภาคส่งกลับ!$A$2:$A$1192,ภาคส่งกลับ!$M$2:$M$1192,"")</f>
        <v>ชมพูนุท</v>
      </c>
      <c r="Q155" s="2" t="str">
        <f>_xlfn.XLOOKUP(ไฟล์หลัก!A155,ภาคส่งกลับ!$A$2:$A$1192,ภาคส่งกลับ!$N$2:$N$1192,"")</f>
        <v>เต็งเจริญ</v>
      </c>
      <c r="R155" s="71">
        <f>_xlfn.XLOOKUP(ไฟล์หลัก!A155,ภาคส่งกลับ!$A$2:$A$1192,ภาคส่งกลับ!$O$2:$O$1192,"")</f>
        <v>0</v>
      </c>
      <c r="S155" s="72" t="str">
        <f>IF(AND(ลงเจ้าหน้าที่!O157=ไฟล์หลัก!P155,ลงเจ้าหน้าที่!P157=ไฟล์หลัก!Q155)=TRUE,"Correct","No")</f>
        <v>No</v>
      </c>
    </row>
    <row r="156" spans="1:19">
      <c r="A156" s="250">
        <v>149</v>
      </c>
      <c r="B156" s="250" t="s">
        <v>179</v>
      </c>
      <c r="C156" s="256" t="s">
        <v>13</v>
      </c>
      <c r="D156" s="257" t="s">
        <v>28</v>
      </c>
      <c r="E156" s="256" t="s">
        <v>209</v>
      </c>
      <c r="F156" s="257" t="s">
        <v>17</v>
      </c>
      <c r="G156" s="257" t="s">
        <v>16</v>
      </c>
      <c r="H156" s="257" t="s">
        <v>74</v>
      </c>
      <c r="I156" s="256" t="s">
        <v>357</v>
      </c>
      <c r="J156" s="257" t="s">
        <v>65</v>
      </c>
      <c r="K156" s="257" t="s">
        <v>362</v>
      </c>
      <c r="L156" s="257" t="s">
        <v>363</v>
      </c>
      <c r="M156" s="250" t="s">
        <v>1651</v>
      </c>
      <c r="N156" s="257" t="str" cm="1">
        <f t="array" ref="N156">_xlfn.XLOOKUP(1,(รายชื่อเจ้าหน้าที่!$C$4:$C$109=P156)*(รายชื่อเจ้าหน้าที่!$D$4:$D$109=Q156),รายชื่อเจ้าหน้าที่!$E$4:$E$109,"")</f>
        <v/>
      </c>
      <c r="O156" s="2" t="str">
        <f>_xlfn.XLOOKUP(ไฟล์หลัก!A156,ภาคส่งกลับ!$A$2:$A$1192,ภาคส่งกลับ!$L$2:$L$1192,"")</f>
        <v>นาย</v>
      </c>
      <c r="P156" s="2" t="str">
        <f>_xlfn.XLOOKUP(ไฟล์หลัก!A156,ภาคส่งกลับ!$A$2:$A$1192,ภาคส่งกลับ!$M$2:$M$1192,"")</f>
        <v>พิพัฒน์</v>
      </c>
      <c r="Q156" s="2" t="str">
        <f>_xlfn.XLOOKUP(ไฟล์หลัก!A156,ภาคส่งกลับ!$A$2:$A$1192,ภาคส่งกลับ!$N$2:$N$1192,"")</f>
        <v>สุขวัฒนา</v>
      </c>
      <c r="R156" s="71">
        <f>_xlfn.XLOOKUP(ไฟล์หลัก!A156,ภาคส่งกลับ!$A$2:$A$1192,ภาคส่งกลับ!$O$2:$O$1192,"")</f>
        <v>0</v>
      </c>
      <c r="S156" s="72" t="str">
        <f>IF(AND(ลงเจ้าหน้าที่!O158=ไฟล์หลัก!P156,ลงเจ้าหน้าที่!P158=ไฟล์หลัก!Q156)=TRUE,"Correct","No")</f>
        <v>No</v>
      </c>
    </row>
    <row r="157" spans="1:19">
      <c r="A157" s="250">
        <v>150</v>
      </c>
      <c r="B157" s="250" t="s">
        <v>179</v>
      </c>
      <c r="C157" s="256" t="s">
        <v>13</v>
      </c>
      <c r="D157" s="257" t="s">
        <v>35</v>
      </c>
      <c r="E157" s="256" t="s">
        <v>360</v>
      </c>
      <c r="F157" s="257" t="s">
        <v>16</v>
      </c>
      <c r="G157" s="257" t="s">
        <v>21</v>
      </c>
      <c r="H157" s="257" t="s">
        <v>182</v>
      </c>
      <c r="I157" s="256" t="s">
        <v>352</v>
      </c>
      <c r="J157" s="257" t="s">
        <v>65</v>
      </c>
      <c r="K157" s="257" t="s">
        <v>362</v>
      </c>
      <c r="L157" s="257" t="s">
        <v>364</v>
      </c>
      <c r="M157" s="250" t="s">
        <v>1651</v>
      </c>
      <c r="N157" s="257" t="str" cm="1">
        <f t="array" ref="N157">_xlfn.XLOOKUP(1,(รายชื่อเจ้าหน้าที่!$C$4:$C$109=P157)*(รายชื่อเจ้าหน้าที่!$D$4:$D$109=Q157),รายชื่อเจ้าหน้าที่!$E$4:$E$109,"")</f>
        <v/>
      </c>
      <c r="O157" s="2" t="str">
        <f>_xlfn.XLOOKUP(ไฟล์หลัก!A157,ภาคส่งกลับ!$A$2:$A$1192,ภาคส่งกลับ!$L$2:$L$1192,"")</f>
        <v>นาง</v>
      </c>
      <c r="P157" s="2" t="str">
        <f>_xlfn.XLOOKUP(ไฟล์หลัก!A157,ภาคส่งกลับ!$A$2:$A$1192,ภาคส่งกลับ!$M$2:$M$1192,"")</f>
        <v>พนารัตน์</v>
      </c>
      <c r="Q157" s="2" t="str">
        <f>_xlfn.XLOOKUP(ไฟล์หลัก!A157,ภาคส่งกลับ!$A$2:$A$1192,ภาคส่งกลับ!$N$2:$N$1192,"")</f>
        <v>เชิญถนอมวงศ์</v>
      </c>
      <c r="R157" s="71">
        <f>_xlfn.XLOOKUP(ไฟล์หลัก!A157,ภาคส่งกลับ!$A$2:$A$1192,ภาคส่งกลับ!$O$2:$O$1192,"")</f>
        <v>0</v>
      </c>
      <c r="S157" s="72" t="str">
        <f>IF(AND(ลงเจ้าหน้าที่!O159=ไฟล์หลัก!P157,ลงเจ้าหน้าที่!P159=ไฟล์หลัก!Q157)=TRUE,"Correct","No")</f>
        <v>No</v>
      </c>
    </row>
    <row r="158" spans="1:19" hidden="1">
      <c r="A158" s="250">
        <v>151</v>
      </c>
      <c r="B158" s="250" t="s">
        <v>179</v>
      </c>
      <c r="C158" s="256" t="s">
        <v>13</v>
      </c>
      <c r="D158" s="257" t="s">
        <v>28</v>
      </c>
      <c r="E158" s="256" t="s">
        <v>209</v>
      </c>
      <c r="F158" s="257" t="s">
        <v>365</v>
      </c>
      <c r="G158" s="257" t="s">
        <v>16</v>
      </c>
      <c r="H158" s="257" t="s">
        <v>261</v>
      </c>
      <c r="I158" s="256" t="s">
        <v>1692</v>
      </c>
      <c r="J158" s="257" t="s">
        <v>65</v>
      </c>
      <c r="K158" s="257" t="s">
        <v>367</v>
      </c>
      <c r="L158" s="257" t="s">
        <v>368</v>
      </c>
      <c r="M158" s="250" t="s">
        <v>1656</v>
      </c>
      <c r="N158" s="257" t="str" cm="1">
        <f t="array" ref="N158">_xlfn.XLOOKUP(1,(รายชื่อเจ้าหน้าที่!$C$4:$C$109=P158)*(รายชื่อเจ้าหน้าที่!$D$4:$D$109=Q158),รายชื่อเจ้าหน้าที่!$E$4:$E$109,"")</f>
        <v/>
      </c>
      <c r="O158" s="2" t="str">
        <f>_xlfn.XLOOKUP(ไฟล์หลัก!A158,ภาคส่งกลับ!$A$2:$A$1192,ภาคส่งกลับ!$L$2:$L$1192,"")</f>
        <v>นางสาว</v>
      </c>
      <c r="P158" s="2" t="str">
        <f>_xlfn.XLOOKUP(ไฟล์หลัก!A158,ภาคส่งกลับ!$A$2:$A$1192,ภาคส่งกลับ!$M$2:$M$1192,"")</f>
        <v xml:space="preserve">พิชญานิน  </v>
      </c>
      <c r="Q158" s="2" t="str">
        <f>_xlfn.XLOOKUP(ไฟล์หลัก!A158,ภาคส่งกลับ!$A$2:$A$1192,ภาคส่งกลับ!$N$2:$N$1192,"")</f>
        <v>มูลเมือง</v>
      </c>
      <c r="R158" s="71">
        <f>_xlfn.XLOOKUP(ไฟล์หลัก!A158,ภาคส่งกลับ!$A$2:$A$1192,ภาคส่งกลับ!$O$2:$O$1192,"")</f>
        <v>0</v>
      </c>
      <c r="S158" s="72" t="str">
        <f>IF(AND(ลงเจ้าหน้าที่!O160=ไฟล์หลัก!P158,ลงเจ้าหน้าที่!P160=ไฟล์หลัก!Q158)=TRUE,"Correct","No")</f>
        <v>No</v>
      </c>
    </row>
    <row r="159" spans="1:19" hidden="1">
      <c r="A159" s="250">
        <v>152</v>
      </c>
      <c r="B159" s="250" t="s">
        <v>179</v>
      </c>
      <c r="C159" s="256" t="s">
        <v>13</v>
      </c>
      <c r="D159" s="257" t="s">
        <v>193</v>
      </c>
      <c r="E159" s="256" t="s">
        <v>194</v>
      </c>
      <c r="F159" s="257" t="s">
        <v>369</v>
      </c>
      <c r="G159" s="257" t="s">
        <v>17</v>
      </c>
      <c r="H159" s="257" t="s">
        <v>34</v>
      </c>
      <c r="I159" s="256" t="s">
        <v>196</v>
      </c>
      <c r="J159" s="257" t="s">
        <v>65</v>
      </c>
      <c r="K159" s="257" t="s">
        <v>367</v>
      </c>
      <c r="L159" s="257" t="s">
        <v>370</v>
      </c>
      <c r="M159" s="250" t="s">
        <v>1664</v>
      </c>
      <c r="N159" s="257" t="str" cm="1">
        <f t="array" ref="N159">_xlfn.XLOOKUP(1,(รายชื่อเจ้าหน้าที่!$C$4:$C$109=P159)*(รายชื่อเจ้าหน้าที่!$D$4:$D$109=Q159),รายชื่อเจ้าหน้าที่!$E$4:$E$109,"")</f>
        <v/>
      </c>
      <c r="O159" s="2" t="str">
        <f>_xlfn.XLOOKUP(ไฟล์หลัก!A159,ภาคส่งกลับ!$A$2:$A$1192,ภาคส่งกลับ!$L$2:$L$1192,"")</f>
        <v>นาย</v>
      </c>
      <c r="P159" s="2" t="str">
        <f>_xlfn.XLOOKUP(ไฟล์หลัก!A159,ภาคส่งกลับ!$A$2:$A$1192,ภาคส่งกลับ!$M$2:$M$1192,"")</f>
        <v>ชูชาติ</v>
      </c>
      <c r="Q159" s="2" t="str">
        <f>_xlfn.XLOOKUP(ไฟล์หลัก!A159,ภาคส่งกลับ!$A$2:$A$1192,ภาคส่งกลับ!$N$2:$N$1192,"")</f>
        <v>ปิณฑวิรุจน์</v>
      </c>
      <c r="R159" s="71">
        <f>_xlfn.XLOOKUP(ไฟล์หลัก!A159,ภาคส่งกลับ!$A$2:$A$1192,ภาคส่งกลับ!$O$2:$O$1192,"")</f>
        <v>0</v>
      </c>
      <c r="S159" s="72" t="str">
        <f>IF(AND(ลงเจ้าหน้าที่!O161=ไฟล์หลัก!P159,ลงเจ้าหน้าที่!P161=ไฟล์หลัก!Q159)=TRUE,"Correct","No")</f>
        <v>No</v>
      </c>
    </row>
    <row r="160" spans="1:19" hidden="1">
      <c r="A160" s="250">
        <v>153</v>
      </c>
      <c r="B160" s="250" t="s">
        <v>179</v>
      </c>
      <c r="C160" s="256" t="s">
        <v>13</v>
      </c>
      <c r="D160" s="257" t="s">
        <v>28</v>
      </c>
      <c r="E160" s="256" t="s">
        <v>209</v>
      </c>
      <c r="F160" s="257" t="s">
        <v>365</v>
      </c>
      <c r="G160" s="257" t="s">
        <v>16</v>
      </c>
      <c r="H160" s="257" t="s">
        <v>261</v>
      </c>
      <c r="I160" s="256" t="s">
        <v>1692</v>
      </c>
      <c r="J160" s="257" t="s">
        <v>65</v>
      </c>
      <c r="K160" s="257" t="s">
        <v>371</v>
      </c>
      <c r="L160" s="257" t="s">
        <v>372</v>
      </c>
      <c r="M160" s="250" t="s">
        <v>1656</v>
      </c>
      <c r="N160" s="257" t="str" cm="1">
        <f t="array" ref="N160">_xlfn.XLOOKUP(1,(รายชื่อเจ้าหน้าที่!$C$4:$C$109=P160)*(รายชื่อเจ้าหน้าที่!$D$4:$D$109=Q160),รายชื่อเจ้าหน้าที่!$E$4:$E$109,"")</f>
        <v/>
      </c>
      <c r="O160" s="2" t="str">
        <f>_xlfn.XLOOKUP(ไฟล์หลัก!A160,ภาคส่งกลับ!$A$2:$A$1192,ภาคส่งกลับ!$L$2:$L$1192,"")</f>
        <v>นางสาว</v>
      </c>
      <c r="P160" s="2" t="str">
        <f>_xlfn.XLOOKUP(ไฟล์หลัก!A160,ภาคส่งกลับ!$A$2:$A$1192,ภาคส่งกลับ!$M$2:$M$1192,"")</f>
        <v>พลอยรุ้ง</v>
      </c>
      <c r="Q160" s="2" t="str">
        <f>_xlfn.XLOOKUP(ไฟล์หลัก!A160,ภาคส่งกลับ!$A$2:$A$1192,ภาคส่งกลับ!$N$2:$N$1192,"")</f>
        <v>มินบำรุง</v>
      </c>
      <c r="R160" s="71">
        <f>_xlfn.XLOOKUP(ไฟล์หลัก!A160,ภาคส่งกลับ!$A$2:$A$1192,ภาคส่งกลับ!$O$2:$O$1192,"")</f>
        <v>0</v>
      </c>
      <c r="S160" s="72" t="str">
        <f>IF(AND(ลงเจ้าหน้าที่!O162=ไฟล์หลัก!P160,ลงเจ้าหน้าที่!P162=ไฟล์หลัก!Q160)=TRUE,"Correct","No")</f>
        <v>No</v>
      </c>
    </row>
    <row r="161" spans="1:19" hidden="1">
      <c r="A161" s="250">
        <v>154</v>
      </c>
      <c r="B161" s="250" t="s">
        <v>179</v>
      </c>
      <c r="C161" s="256" t="s">
        <v>13</v>
      </c>
      <c r="D161" s="257" t="s">
        <v>193</v>
      </c>
      <c r="E161" s="256" t="s">
        <v>194</v>
      </c>
      <c r="F161" s="257" t="s">
        <v>369</v>
      </c>
      <c r="G161" s="257" t="s">
        <v>17</v>
      </c>
      <c r="H161" s="257" t="s">
        <v>34</v>
      </c>
      <c r="I161" s="256" t="s">
        <v>196</v>
      </c>
      <c r="J161" s="257" t="s">
        <v>65</v>
      </c>
      <c r="K161" s="257" t="s">
        <v>371</v>
      </c>
      <c r="L161" s="257" t="s">
        <v>373</v>
      </c>
      <c r="M161" s="250" t="s">
        <v>1664</v>
      </c>
      <c r="N161" s="257" t="str" cm="1">
        <f t="array" ref="N161">_xlfn.XLOOKUP(1,(รายชื่อเจ้าหน้าที่!$C$4:$C$109=P161)*(รายชื่อเจ้าหน้าที่!$D$4:$D$109=Q161),รายชื่อเจ้าหน้าที่!$E$4:$E$109,"")</f>
        <v/>
      </c>
      <c r="O161" s="2" t="str">
        <f>_xlfn.XLOOKUP(ไฟล์หลัก!A161,ภาคส่งกลับ!$A$2:$A$1192,ภาคส่งกลับ!$L$2:$L$1192,"")</f>
        <v>นาย</v>
      </c>
      <c r="P161" s="2" t="str">
        <f>_xlfn.XLOOKUP(ไฟล์หลัก!A161,ภาคส่งกลับ!$A$2:$A$1192,ภาคส่งกลับ!$M$2:$M$1192,"")</f>
        <v>กษม</v>
      </c>
      <c r="Q161" s="2" t="str">
        <f>_xlfn.XLOOKUP(ไฟล์หลัก!A161,ภาคส่งกลับ!$A$2:$A$1192,ภาคส่งกลับ!$N$2:$N$1192,"")</f>
        <v>ศรีรัศมี</v>
      </c>
      <c r="R161" s="71">
        <f>_xlfn.XLOOKUP(ไฟล์หลัก!A161,ภาคส่งกลับ!$A$2:$A$1192,ภาคส่งกลับ!$O$2:$O$1192,"")</f>
        <v>0</v>
      </c>
      <c r="S161" s="72" t="str">
        <f>IF(AND(ลงเจ้าหน้าที่!O163=ไฟล์หลัก!P161,ลงเจ้าหน้าที่!P163=ไฟล์หลัก!Q161)=TRUE,"Correct","No")</f>
        <v>No</v>
      </c>
    </row>
    <row r="162" spans="1:19" hidden="1">
      <c r="A162" s="250">
        <v>155</v>
      </c>
      <c r="B162" s="250" t="s">
        <v>179</v>
      </c>
      <c r="C162" s="256" t="s">
        <v>13</v>
      </c>
      <c r="D162" s="257" t="s">
        <v>374</v>
      </c>
      <c r="E162" s="256" t="s">
        <v>375</v>
      </c>
      <c r="F162" s="257" t="s">
        <v>369</v>
      </c>
      <c r="G162" s="257" t="s">
        <v>21</v>
      </c>
      <c r="H162" s="257" t="s">
        <v>205</v>
      </c>
      <c r="I162" s="256" t="s">
        <v>196</v>
      </c>
      <c r="J162" s="257" t="s">
        <v>65</v>
      </c>
      <c r="K162" s="257" t="s">
        <v>376</v>
      </c>
      <c r="L162" s="257" t="s">
        <v>377</v>
      </c>
      <c r="M162" s="250" t="s">
        <v>1664</v>
      </c>
      <c r="N162" s="257" t="str" cm="1">
        <f t="array" ref="N162">_xlfn.XLOOKUP(1,(รายชื่อเจ้าหน้าที่!$C$4:$C$109=P162)*(รายชื่อเจ้าหน้าที่!$D$4:$D$109=Q162),รายชื่อเจ้าหน้าที่!$E$4:$E$109,"")</f>
        <v/>
      </c>
      <c r="O162" s="2" t="str">
        <f>_xlfn.XLOOKUP(ไฟล์หลัก!A162,ภาคส่งกลับ!$A$2:$A$1192,ภาคส่งกลับ!$L$2:$L$1192,"")</f>
        <v>นางสาว</v>
      </c>
      <c r="P162" s="2" t="str">
        <f>_xlfn.XLOOKUP(ไฟล์หลัก!A162,ภาคส่งกลับ!$A$2:$A$1192,ภาคส่งกลับ!$M$2:$M$1192,"")</f>
        <v>จีรวรรณ</v>
      </c>
      <c r="Q162" s="2" t="str">
        <f>_xlfn.XLOOKUP(ไฟล์หลัก!A162,ภาคส่งกลับ!$A$2:$A$1192,ภาคส่งกลับ!$N$2:$N$1192,"")</f>
        <v>ธนรักษ์</v>
      </c>
      <c r="R162" s="71">
        <f>_xlfn.XLOOKUP(ไฟล์หลัก!A162,ภาคส่งกลับ!$A$2:$A$1192,ภาคส่งกลับ!$O$2:$O$1192,"")</f>
        <v>0</v>
      </c>
      <c r="S162" s="72" t="str">
        <f>IF(AND(ลงเจ้าหน้าที่!O164=ไฟล์หลัก!P162,ลงเจ้าหน้าที่!P164=ไฟล์หลัก!Q162)=TRUE,"Correct","No")</f>
        <v>No</v>
      </c>
    </row>
    <row r="163" spans="1:19" hidden="1">
      <c r="A163" s="250">
        <v>156</v>
      </c>
      <c r="B163" s="250" t="s">
        <v>179</v>
      </c>
      <c r="C163" s="256" t="s">
        <v>13</v>
      </c>
      <c r="D163" s="257" t="s">
        <v>279</v>
      </c>
      <c r="E163" s="256" t="s">
        <v>378</v>
      </c>
      <c r="F163" s="257" t="s">
        <v>70</v>
      </c>
      <c r="G163" s="257" t="s">
        <v>21</v>
      </c>
      <c r="H163" s="257" t="s">
        <v>74</v>
      </c>
      <c r="I163" s="256" t="s">
        <v>379</v>
      </c>
      <c r="J163" s="257" t="s">
        <v>65</v>
      </c>
      <c r="K163" s="257" t="s">
        <v>376</v>
      </c>
      <c r="L163" s="257" t="s">
        <v>380</v>
      </c>
      <c r="M163" s="250" t="s">
        <v>1656</v>
      </c>
      <c r="N163" s="257" t="str" cm="1">
        <f t="array" ref="N163">_xlfn.XLOOKUP(1,(รายชื่อเจ้าหน้าที่!$C$4:$C$109=P163)*(รายชื่อเจ้าหน้าที่!$D$4:$D$109=Q163),รายชื่อเจ้าหน้าที่!$E$4:$E$109,"")</f>
        <v/>
      </c>
      <c r="O163" s="2" t="str">
        <f>_xlfn.XLOOKUP(ไฟล์หลัก!A163,ภาคส่งกลับ!$A$2:$A$1192,ภาคส่งกลับ!$L$2:$L$1192,"")</f>
        <v>นางสาว</v>
      </c>
      <c r="P163" s="2" t="str">
        <f>_xlfn.XLOOKUP(ไฟล์หลัก!A163,ภาคส่งกลับ!$A$2:$A$1192,ภาคส่งกลับ!$M$2:$M$1192,"")</f>
        <v>สุธัญญา</v>
      </c>
      <c r="Q163" s="2" t="str">
        <f>_xlfn.XLOOKUP(ไฟล์หลัก!A163,ภาคส่งกลับ!$A$2:$A$1192,ภาคส่งกลับ!$N$2:$N$1192,"")</f>
        <v>ถาดนาค</v>
      </c>
      <c r="R163" s="71">
        <f>_xlfn.XLOOKUP(ไฟล์หลัก!A163,ภาคส่งกลับ!$A$2:$A$1192,ภาคส่งกลับ!$O$2:$O$1192,"")</f>
        <v>0</v>
      </c>
      <c r="S163" s="72" t="str">
        <f>IF(AND(ลงเจ้าหน้าที่!O165=ไฟล์หลัก!P163,ลงเจ้าหน้าที่!P165=ไฟล์หลัก!Q163)=TRUE,"Correct","No")</f>
        <v>No</v>
      </c>
    </row>
    <row r="164" spans="1:19" hidden="1">
      <c r="A164" s="250">
        <v>157</v>
      </c>
      <c r="B164" s="250" t="s">
        <v>179</v>
      </c>
      <c r="C164" s="256" t="s">
        <v>13</v>
      </c>
      <c r="D164" s="257" t="s">
        <v>28</v>
      </c>
      <c r="E164" s="256" t="s">
        <v>209</v>
      </c>
      <c r="F164" s="257" t="s">
        <v>381</v>
      </c>
      <c r="G164" s="257" t="s">
        <v>16</v>
      </c>
      <c r="H164" s="257" t="s">
        <v>123</v>
      </c>
      <c r="I164" s="256" t="s">
        <v>1692</v>
      </c>
      <c r="J164" s="257" t="s">
        <v>65</v>
      </c>
      <c r="K164" s="257" t="s">
        <v>382</v>
      </c>
      <c r="L164" s="257" t="s">
        <v>125</v>
      </c>
      <c r="M164" s="250" t="s">
        <v>1656</v>
      </c>
      <c r="N164" s="257" t="str" cm="1">
        <f t="array" ref="N164">_xlfn.XLOOKUP(1,(รายชื่อเจ้าหน้าที่!$C$4:$C$109=P164)*(รายชื่อเจ้าหน้าที่!$D$4:$D$109=Q164),รายชื่อเจ้าหน้าที่!$E$4:$E$109,"")</f>
        <v/>
      </c>
      <c r="O164" s="2" t="str">
        <f>_xlfn.XLOOKUP(ไฟล์หลัก!A164,ภาคส่งกลับ!$A$2:$A$1192,ภาคส่งกลับ!$L$2:$L$1192,"")</f>
        <v>นาย</v>
      </c>
      <c r="P164" s="2" t="str">
        <f>_xlfn.XLOOKUP(ไฟล์หลัก!A164,ภาคส่งกลับ!$A$2:$A$1192,ภาคส่งกลับ!$M$2:$M$1192,"")</f>
        <v>สันติพนธ์</v>
      </c>
      <c r="Q164" s="2" t="str">
        <f>_xlfn.XLOOKUP(ไฟล์หลัก!A164,ภาคส่งกลับ!$A$2:$A$1192,ภาคส่งกลับ!$N$2:$N$1192,"")</f>
        <v>อนันต์วัฒนาพร</v>
      </c>
      <c r="R164" s="71">
        <f>_xlfn.XLOOKUP(ไฟล์หลัก!A164,ภาคส่งกลับ!$A$2:$A$1192,ภาคส่งกลับ!$O$2:$O$1192,"")</f>
        <v>0</v>
      </c>
      <c r="S164" s="72" t="str">
        <f>IF(AND(ลงเจ้าหน้าที่!O166=ไฟล์หลัก!P164,ลงเจ้าหน้าที่!P166=ไฟล์หลัก!Q164)=TRUE,"Correct","No")</f>
        <v>No</v>
      </c>
    </row>
    <row r="165" spans="1:19" hidden="1">
      <c r="A165" s="250">
        <v>158</v>
      </c>
      <c r="B165" s="250" t="s">
        <v>179</v>
      </c>
      <c r="C165" s="256" t="s">
        <v>13</v>
      </c>
      <c r="D165" s="257" t="s">
        <v>374</v>
      </c>
      <c r="E165" s="256" t="s">
        <v>375</v>
      </c>
      <c r="F165" s="257" t="s">
        <v>369</v>
      </c>
      <c r="G165" s="257" t="s">
        <v>21</v>
      </c>
      <c r="H165" s="257" t="s">
        <v>205</v>
      </c>
      <c r="I165" s="256" t="s">
        <v>196</v>
      </c>
      <c r="J165" s="257" t="s">
        <v>65</v>
      </c>
      <c r="K165" s="257" t="s">
        <v>382</v>
      </c>
      <c r="L165" s="257" t="s">
        <v>383</v>
      </c>
      <c r="M165" s="250" t="s">
        <v>1664</v>
      </c>
      <c r="N165" s="257" t="str" cm="1">
        <f t="array" ref="N165">_xlfn.XLOOKUP(1,(รายชื่อเจ้าหน้าที่!$C$4:$C$109=P165)*(รายชื่อเจ้าหน้าที่!$D$4:$D$109=Q165),รายชื่อเจ้าหน้าที่!$E$4:$E$109,"")</f>
        <v/>
      </c>
      <c r="O165" s="2" t="str">
        <f>_xlfn.XLOOKUP(ไฟล์หลัก!A165,ภาคส่งกลับ!$A$2:$A$1192,ภาคส่งกลับ!$L$2:$L$1192,"")</f>
        <v>นางสาว</v>
      </c>
      <c r="P165" s="2" t="str">
        <f>_xlfn.XLOOKUP(ไฟล์หลัก!A165,ภาคส่งกลับ!$A$2:$A$1192,ภาคส่งกลับ!$M$2:$M$1192,"")</f>
        <v>May Phu</v>
      </c>
      <c r="Q165" s="2" t="str">
        <f>_xlfn.XLOOKUP(ไฟล์หลัก!A165,ภาคส่งกลับ!$A$2:$A$1192,ภาคส่งกลับ!$N$2:$N$1192,"")</f>
        <v>Paing</v>
      </c>
      <c r="R165" s="71">
        <f>_xlfn.XLOOKUP(ไฟล์หลัก!A165,ภาคส่งกลับ!$A$2:$A$1192,ภาคส่งกลับ!$O$2:$O$1192,"")</f>
        <v>0</v>
      </c>
      <c r="S165" s="72" t="str">
        <f>IF(AND(ลงเจ้าหน้าที่!O167=ไฟล์หลัก!P165,ลงเจ้าหน้าที่!P167=ไฟล์หลัก!Q165)=TRUE,"Correct","No")</f>
        <v>No</v>
      </c>
    </row>
    <row r="166" spans="1:19" hidden="1">
      <c r="A166" s="250">
        <v>159</v>
      </c>
      <c r="B166" s="250" t="s">
        <v>179</v>
      </c>
      <c r="C166" s="256" t="s">
        <v>13</v>
      </c>
      <c r="D166" s="257"/>
      <c r="E166" s="256" t="s">
        <v>375</v>
      </c>
      <c r="F166" s="257"/>
      <c r="G166" s="257"/>
      <c r="H166" s="257"/>
      <c r="I166" s="256"/>
      <c r="J166" s="257" t="s">
        <v>65</v>
      </c>
      <c r="K166" s="257" t="s">
        <v>382</v>
      </c>
      <c r="L166" s="257"/>
      <c r="M166" s="250" t="s">
        <v>42</v>
      </c>
      <c r="N166" s="257" t="str" cm="1">
        <f t="array" ref="N166">_xlfn.XLOOKUP(1,(รายชื่อเจ้าหน้าที่!$C$4:$C$109=P166)*(รายชื่อเจ้าหน้าที่!$D$4:$D$109=Q166),รายชื่อเจ้าหน้าที่!$E$4:$E$109,"")</f>
        <v>HR</v>
      </c>
      <c r="O166" s="2" t="str">
        <f>_xlfn.XLOOKUP(ไฟล์หลัก!A166,ภาคส่งกลับ!$A$2:$A$1192,ภาคส่งกลับ!$L$2:$L$1192,"")</f>
        <v>นางสาว</v>
      </c>
      <c r="P166" s="2" t="str">
        <f>_xlfn.XLOOKUP(ไฟล์หลัก!A166,ภาคส่งกลับ!$A$2:$A$1192,ภาคส่งกลับ!$M$2:$M$1192,"")</f>
        <v>ชลธิชา</v>
      </c>
      <c r="Q166" s="2" t="str">
        <f>_xlfn.XLOOKUP(ไฟล์หลัก!A166,ภาคส่งกลับ!$A$2:$A$1192,ภาคส่งกลับ!$N$2:$N$1192,"")</f>
        <v>นาคชูแก้ว</v>
      </c>
      <c r="R166" s="71">
        <f>_xlfn.XLOOKUP(ไฟล์หลัก!A166,ภาคส่งกลับ!$A$2:$A$1192,ภาคส่งกลับ!$O$2:$O$1192,"")</f>
        <v>0</v>
      </c>
      <c r="S166" s="72" t="str">
        <f>IF(AND(ลงเจ้าหน้าที่!O168=ไฟล์หลัก!P166,ลงเจ้าหน้าที่!P168=ไฟล์หลัก!Q166)=TRUE,"Correct","No")</f>
        <v>Correct</v>
      </c>
    </row>
    <row r="167" spans="1:19" hidden="1">
      <c r="A167" s="250">
        <v>160</v>
      </c>
      <c r="B167" s="250" t="s">
        <v>179</v>
      </c>
      <c r="C167" s="256" t="s">
        <v>13</v>
      </c>
      <c r="D167" s="257" t="s">
        <v>151</v>
      </c>
      <c r="E167" s="256" t="s">
        <v>384</v>
      </c>
      <c r="F167" s="257" t="s">
        <v>16</v>
      </c>
      <c r="G167" s="257" t="s">
        <v>21</v>
      </c>
      <c r="H167" s="257" t="s">
        <v>37</v>
      </c>
      <c r="I167" s="256" t="s">
        <v>1693</v>
      </c>
      <c r="J167" s="257" t="s">
        <v>65</v>
      </c>
      <c r="K167" s="257" t="s">
        <v>386</v>
      </c>
      <c r="L167" s="257" t="s">
        <v>387</v>
      </c>
      <c r="M167" s="250" t="s">
        <v>41</v>
      </c>
      <c r="N167" s="257" t="str" cm="1">
        <f t="array" ref="N167">_xlfn.XLOOKUP(1,(รายชื่อเจ้าหน้าที่!$C$4:$C$109=P167)*(รายชื่อเจ้าหน้าที่!$D$4:$D$109=Q167),รายชื่อเจ้าหน้าที่!$E$4:$E$109,"")</f>
        <v/>
      </c>
      <c r="O167" s="2" t="str">
        <f>_xlfn.XLOOKUP(ไฟล์หลัก!A167,ภาคส่งกลับ!$A$2:$A$1192,ภาคส่งกลับ!$L$2:$L$1192,"")</f>
        <v>นาย</v>
      </c>
      <c r="P167" s="2" t="str">
        <f>_xlfn.XLOOKUP(ไฟล์หลัก!A167,ภาคส่งกลับ!$A$2:$A$1192,ภาคส่งกลับ!$M$2:$M$1192,"")</f>
        <v>ธัชนันต์</v>
      </c>
      <c r="Q167" s="2" t="str">
        <f>_xlfn.XLOOKUP(ไฟล์หลัก!A167,ภาคส่งกลับ!$A$2:$A$1192,ภาคส่งกลับ!$N$2:$N$1192,"")</f>
        <v>สมานมูลย์</v>
      </c>
      <c r="R167" s="71">
        <f>_xlfn.XLOOKUP(ไฟล์หลัก!A167,ภาคส่งกลับ!$A$2:$A$1192,ภาคส่งกลับ!$O$2:$O$1192,"")</f>
        <v>0</v>
      </c>
      <c r="S167" s="72" t="str">
        <f>IF(AND(ลงเจ้าหน้าที่!O169=ไฟล์หลัก!P167,ลงเจ้าหน้าที่!P169=ไฟล์หลัก!Q167)=TRUE,"Correct","No")</f>
        <v>Correct</v>
      </c>
    </row>
    <row r="168" spans="1:19" hidden="1">
      <c r="A168" s="250">
        <v>161</v>
      </c>
      <c r="B168" s="250" t="s">
        <v>179</v>
      </c>
      <c r="C168" s="256" t="s">
        <v>13</v>
      </c>
      <c r="D168" s="257" t="s">
        <v>279</v>
      </c>
      <c r="E168" s="256" t="s">
        <v>378</v>
      </c>
      <c r="F168" s="257" t="s">
        <v>70</v>
      </c>
      <c r="G168" s="257" t="s">
        <v>21</v>
      </c>
      <c r="H168" s="257" t="s">
        <v>74</v>
      </c>
      <c r="I168" s="256" t="s">
        <v>1694</v>
      </c>
      <c r="J168" s="257" t="s">
        <v>65</v>
      </c>
      <c r="K168" s="257" t="s">
        <v>386</v>
      </c>
      <c r="L168" s="257" t="s">
        <v>388</v>
      </c>
      <c r="M168" s="250" t="s">
        <v>1656</v>
      </c>
      <c r="N168" s="257" t="str" cm="1">
        <f t="array" ref="N168">_xlfn.XLOOKUP(1,(รายชื่อเจ้าหน้าที่!$C$4:$C$109=P168)*(รายชื่อเจ้าหน้าที่!$D$4:$D$109=Q168),รายชื่อเจ้าหน้าที่!$E$4:$E$109,"")</f>
        <v/>
      </c>
      <c r="O168" s="2" t="str">
        <f>_xlfn.XLOOKUP(ไฟล์หลัก!A168,ภาคส่งกลับ!$A$2:$A$1192,ภาคส่งกลับ!$L$2:$L$1192,"")</f>
        <v>นางสาว</v>
      </c>
      <c r="P168" s="2" t="str">
        <f>_xlfn.XLOOKUP(ไฟล์หลัก!A168,ภาคส่งกลับ!$A$2:$A$1192,ภาคส่งกลับ!$M$2:$M$1192,"")</f>
        <v>วิภาดา</v>
      </c>
      <c r="Q168" s="2" t="str">
        <f>_xlfn.XLOOKUP(ไฟล์หลัก!A168,ภาคส่งกลับ!$A$2:$A$1192,ภาคส่งกลับ!$N$2:$N$1192,"")</f>
        <v>ทองพับ</v>
      </c>
      <c r="R168" s="71">
        <f>_xlfn.XLOOKUP(ไฟล์หลัก!A168,ภาคส่งกลับ!$A$2:$A$1192,ภาคส่งกลับ!$O$2:$O$1192,"")</f>
        <v>0</v>
      </c>
      <c r="S168" s="72" t="str">
        <f>IF(AND(ลงเจ้าหน้าที่!O170=ไฟล์หลัก!P168,ลงเจ้าหน้าที่!P170=ไฟล์หลัก!Q168)=TRUE,"Correct","No")</f>
        <v>No</v>
      </c>
    </row>
    <row r="169" spans="1:19" hidden="1">
      <c r="A169" s="250">
        <v>162</v>
      </c>
      <c r="B169" s="250" t="s">
        <v>179</v>
      </c>
      <c r="C169" s="256" t="s">
        <v>13</v>
      </c>
      <c r="D169" s="257" t="s">
        <v>28</v>
      </c>
      <c r="E169" s="256" t="s">
        <v>209</v>
      </c>
      <c r="F169" s="257" t="s">
        <v>389</v>
      </c>
      <c r="G169" s="257" t="s">
        <v>16</v>
      </c>
      <c r="H169" s="257" t="s">
        <v>123</v>
      </c>
      <c r="I169" s="256" t="s">
        <v>390</v>
      </c>
      <c r="J169" s="257" t="s">
        <v>65</v>
      </c>
      <c r="K169" s="257" t="s">
        <v>391</v>
      </c>
      <c r="L169" s="257" t="s">
        <v>125</v>
      </c>
      <c r="M169" s="250" t="s">
        <v>1695</v>
      </c>
      <c r="N169" s="257" t="str" cm="1">
        <f t="array" ref="N169">_xlfn.XLOOKUP(1,(รายชื่อเจ้าหน้าที่!$C$4:$C$109=P169)*(รายชื่อเจ้าหน้าที่!$D$4:$D$109=Q169),รายชื่อเจ้าหน้าที่!$E$4:$E$109,"")</f>
        <v/>
      </c>
      <c r="O169" s="2" t="str">
        <f>_xlfn.XLOOKUP(ไฟล์หลัก!A169,ภาคส่งกลับ!$A$2:$A$1192,ภาคส่งกลับ!$L$2:$L$1192,"")</f>
        <v>นางสาว</v>
      </c>
      <c r="P169" s="2" t="str">
        <f>_xlfn.XLOOKUP(ไฟล์หลัก!A169,ภาคส่งกลับ!$A$2:$A$1192,ภาคส่งกลับ!$M$2:$M$1192,"")</f>
        <v xml:space="preserve">สุตาภัทร </v>
      </c>
      <c r="Q169" s="2" t="str">
        <f>_xlfn.XLOOKUP(ไฟล์หลัก!A169,ภาคส่งกลับ!$A$2:$A$1192,ภาคส่งกลับ!$N$2:$N$1192,"")</f>
        <v>แคว้นเขาเม็ง</v>
      </c>
      <c r="R169" s="71">
        <f>_xlfn.XLOOKUP(ไฟล์หลัก!A169,ภาคส่งกลับ!$A$2:$A$1192,ภาคส่งกลับ!$O$2:$O$1192,"")</f>
        <v>0</v>
      </c>
      <c r="S169" s="72" t="str">
        <f>IF(AND(ลงเจ้าหน้าที่!O171=ไฟล์หลัก!P169,ลงเจ้าหน้าที่!P171=ไฟล์หลัก!Q169)=TRUE,"Correct","No")</f>
        <v>No</v>
      </c>
    </row>
    <row r="170" spans="1:19" hidden="1">
      <c r="A170" s="250">
        <v>163</v>
      </c>
      <c r="B170" s="250" t="s">
        <v>179</v>
      </c>
      <c r="C170" s="256" t="s">
        <v>13</v>
      </c>
      <c r="D170" s="257" t="s">
        <v>138</v>
      </c>
      <c r="E170" s="256" t="s">
        <v>392</v>
      </c>
      <c r="F170" s="257" t="s">
        <v>70</v>
      </c>
      <c r="G170" s="257" t="s">
        <v>17</v>
      </c>
      <c r="H170" s="257" t="s">
        <v>85</v>
      </c>
      <c r="I170" s="256" t="s">
        <v>1696</v>
      </c>
      <c r="J170" s="257" t="s">
        <v>65</v>
      </c>
      <c r="K170" s="257" t="s">
        <v>391</v>
      </c>
      <c r="L170" s="257" t="s">
        <v>394</v>
      </c>
      <c r="M170" s="250" t="s">
        <v>1650</v>
      </c>
      <c r="N170" s="257" t="str" cm="1">
        <f t="array" ref="N170">_xlfn.XLOOKUP(1,(รายชื่อเจ้าหน้าที่!$C$4:$C$109=P170)*(รายชื่อเจ้าหน้าที่!$D$4:$D$109=Q170),รายชื่อเจ้าหน้าที่!$E$4:$E$109,"")</f>
        <v/>
      </c>
      <c r="O170" s="2" t="str">
        <f>_xlfn.XLOOKUP(ไฟล์หลัก!A170,ภาคส่งกลับ!$A$2:$A$1192,ภาคส่งกลับ!$L$2:$L$1192,"")</f>
        <v>นางสาว</v>
      </c>
      <c r="P170" s="2" t="str">
        <f>_xlfn.XLOOKUP(ไฟล์หลัก!A170,ภาคส่งกลับ!$A$2:$A$1192,ภาคส่งกลับ!$M$2:$M$1192,"")</f>
        <v>จุไรรัตน์</v>
      </c>
      <c r="Q170" s="2" t="str">
        <f>_xlfn.XLOOKUP(ไฟล์หลัก!A170,ภาคส่งกลับ!$A$2:$A$1192,ภาคส่งกลับ!$N$2:$N$1192,"")</f>
        <v>บุญคุณ</v>
      </c>
      <c r="R170" s="71">
        <f>_xlfn.XLOOKUP(ไฟล์หลัก!A170,ภาคส่งกลับ!$A$2:$A$1192,ภาคส่งกลับ!$O$2:$O$1192,"")</f>
        <v>0</v>
      </c>
      <c r="S170" s="72" t="str">
        <f>IF(AND(ลงเจ้าหน้าที่!O172=ไฟล์หลัก!P170,ลงเจ้าหน้าที่!P172=ไฟล์หลัก!Q170)=TRUE,"Correct","No")</f>
        <v>No</v>
      </c>
    </row>
    <row r="171" spans="1:19" hidden="1">
      <c r="A171" s="250">
        <v>164</v>
      </c>
      <c r="B171" s="250" t="s">
        <v>179</v>
      </c>
      <c r="C171" s="256" t="s">
        <v>13</v>
      </c>
      <c r="D171" s="257"/>
      <c r="E171" s="256" t="s">
        <v>392</v>
      </c>
      <c r="F171" s="257"/>
      <c r="G171" s="257"/>
      <c r="H171" s="257"/>
      <c r="I171" s="256"/>
      <c r="J171" s="257" t="s">
        <v>65</v>
      </c>
      <c r="K171" s="257" t="s">
        <v>391</v>
      </c>
      <c r="L171" s="257"/>
      <c r="M171" s="250" t="s">
        <v>42</v>
      </c>
      <c r="N171" s="257" t="str" cm="1">
        <f t="array" ref="N171">_xlfn.XLOOKUP(1,(รายชื่อเจ้าหน้าที่!$C$4:$C$109=P171)*(รายชื่อเจ้าหน้าที่!$D$4:$D$109=Q171),รายชื่อเจ้าหน้าที่!$E$4:$E$109,"")</f>
        <v>Kees</v>
      </c>
      <c r="O171" s="2" t="str">
        <f>_xlfn.XLOOKUP(ไฟล์หลัก!A171,ภาคส่งกลับ!$A$2:$A$1192,ภาคส่งกลับ!$L$2:$L$1192,"")</f>
        <v>นาย</v>
      </c>
      <c r="P171" s="2" t="str">
        <f>_xlfn.XLOOKUP(ไฟล์หลัก!A171,ภาคส่งกลับ!$A$2:$A$1192,ภาคส่งกลับ!$M$2:$M$1192,"")</f>
        <v>ณัฐพงศ์</v>
      </c>
      <c r="Q171" s="2" t="str">
        <f>_xlfn.XLOOKUP(ไฟล์หลัก!A171,ภาคส่งกลับ!$A$2:$A$1192,ภาคส่งกลับ!$N$2:$N$1192,"")</f>
        <v>มุงอินทร์</v>
      </c>
      <c r="R171" s="71">
        <f>_xlfn.XLOOKUP(ไฟล์หลัก!A171,ภาคส่งกลับ!$A$2:$A$1192,ภาคส่งกลับ!$O$2:$O$1192,"")</f>
        <v>0</v>
      </c>
      <c r="S171" s="72" t="str">
        <f>IF(AND(ลงเจ้าหน้าที่!O173=ไฟล์หลัก!P171,ลงเจ้าหน้าที่!P173=ไฟล์หลัก!Q171)=TRUE,"Correct","No")</f>
        <v>Correct</v>
      </c>
    </row>
    <row r="172" spans="1:19" hidden="1">
      <c r="A172" s="250">
        <v>165</v>
      </c>
      <c r="B172" s="250" t="s">
        <v>179</v>
      </c>
      <c r="C172" s="256" t="s">
        <v>13</v>
      </c>
      <c r="D172" s="257" t="s">
        <v>138</v>
      </c>
      <c r="E172" s="256" t="s">
        <v>392</v>
      </c>
      <c r="F172" s="257" t="s">
        <v>70</v>
      </c>
      <c r="G172" s="257" t="s">
        <v>17</v>
      </c>
      <c r="H172" s="257" t="s">
        <v>85</v>
      </c>
      <c r="I172" s="256" t="s">
        <v>1696</v>
      </c>
      <c r="J172" s="257" t="s">
        <v>65</v>
      </c>
      <c r="K172" s="257" t="s">
        <v>395</v>
      </c>
      <c r="L172" s="257" t="s">
        <v>396</v>
      </c>
      <c r="M172" s="250" t="s">
        <v>1650</v>
      </c>
      <c r="N172" s="257" t="str" cm="1">
        <f t="array" ref="N172">_xlfn.XLOOKUP(1,(รายชื่อเจ้าหน้าที่!$C$4:$C$109=P172)*(รายชื่อเจ้าหน้าที่!$D$4:$D$109=Q172),รายชื่อเจ้าหน้าที่!$E$4:$E$109,"")</f>
        <v/>
      </c>
      <c r="O172" s="2" t="str">
        <f>_xlfn.XLOOKUP(ไฟล์หลัก!A172,ภาคส่งกลับ!$A$2:$A$1192,ภาคส่งกลับ!$L$2:$L$1192,"")</f>
        <v>นางสาว</v>
      </c>
      <c r="P172" s="2" t="str">
        <f>_xlfn.XLOOKUP(ไฟล์หลัก!A172,ภาคส่งกลับ!$A$2:$A$1192,ภาคส่งกลับ!$M$2:$M$1192,"")</f>
        <v>มนัสชนก</v>
      </c>
      <c r="Q172" s="2" t="str">
        <f>_xlfn.XLOOKUP(ไฟล์หลัก!A172,ภาคส่งกลับ!$A$2:$A$1192,ภาคส่งกลับ!$N$2:$N$1192,"")</f>
        <v>จงประสิทธิ์พร</v>
      </c>
      <c r="R172" s="71">
        <f>_xlfn.XLOOKUP(ไฟล์หลัก!A172,ภาคส่งกลับ!$A$2:$A$1192,ภาคส่งกลับ!$O$2:$O$1192,"")</f>
        <v>0</v>
      </c>
      <c r="S172" s="72" t="str">
        <f>IF(AND(ลงเจ้าหน้าที่!O174=ไฟล์หลัก!P172,ลงเจ้าหน้าที่!P174=ไฟล์หลัก!Q172)=TRUE,"Correct","No")</f>
        <v>No</v>
      </c>
    </row>
    <row r="173" spans="1:19" hidden="1">
      <c r="A173" s="250">
        <v>166</v>
      </c>
      <c r="B173" s="250" t="s">
        <v>179</v>
      </c>
      <c r="C173" s="256" t="s">
        <v>13</v>
      </c>
      <c r="D173" s="257"/>
      <c r="E173" s="256" t="s">
        <v>392</v>
      </c>
      <c r="F173" s="257"/>
      <c r="G173" s="257"/>
      <c r="H173" s="257"/>
      <c r="I173" s="256"/>
      <c r="J173" s="257" t="s">
        <v>65</v>
      </c>
      <c r="K173" s="257" t="s">
        <v>395</v>
      </c>
      <c r="L173" s="257"/>
      <c r="M173" s="250" t="s">
        <v>42</v>
      </c>
      <c r="N173" s="257" t="str" cm="1">
        <f t="array" ref="N173">_xlfn.XLOOKUP(1,(รายชื่อเจ้าหน้าที่!$C$4:$C$109=P173)*(รายชื่อเจ้าหน้าที่!$D$4:$D$109=Q173),รายชื่อเจ้าหน้าที่!$E$4:$E$109,"")</f>
        <v>เทคโนการศึกษา</v>
      </c>
      <c r="O173" s="2" t="str">
        <f>_xlfn.XLOOKUP(ไฟล์หลัก!A173,ภาคส่งกลับ!$A$2:$A$1192,ภาคส่งกลับ!$L$2:$L$1192,"")</f>
        <v>นาย</v>
      </c>
      <c r="P173" s="2" t="str">
        <f>_xlfn.XLOOKUP(ไฟล์หลัก!A173,ภาคส่งกลับ!$A$2:$A$1192,ภาคส่งกลับ!$M$2:$M$1192,"")</f>
        <v>ชาคริต</v>
      </c>
      <c r="Q173" s="2" t="str">
        <f>_xlfn.XLOOKUP(ไฟล์หลัก!A173,ภาคส่งกลับ!$A$2:$A$1192,ภาคส่งกลับ!$N$2:$N$1192,"")</f>
        <v>เทียนทอง</v>
      </c>
      <c r="R173" s="71">
        <f>_xlfn.XLOOKUP(ไฟล์หลัก!A173,ภาคส่งกลับ!$A$2:$A$1192,ภาคส่งกลับ!$O$2:$O$1192,"")</f>
        <v>0</v>
      </c>
      <c r="S173" s="72" t="str">
        <f>IF(AND(ลงเจ้าหน้าที่!O175=ไฟล์หลัก!P173,ลงเจ้าหน้าที่!P175=ไฟล์หลัก!Q173)=TRUE,"Correct","No")</f>
        <v>Correct</v>
      </c>
    </row>
    <row r="174" spans="1:19" hidden="1">
      <c r="A174" s="250">
        <v>167</v>
      </c>
      <c r="B174" s="250" t="s">
        <v>179</v>
      </c>
      <c r="C174" s="256" t="s">
        <v>13</v>
      </c>
      <c r="D174" s="257" t="s">
        <v>16</v>
      </c>
      <c r="E174" s="256" t="s">
        <v>397</v>
      </c>
      <c r="F174" s="257" t="s">
        <v>94</v>
      </c>
      <c r="G174" s="257" t="s">
        <v>16</v>
      </c>
      <c r="H174" s="257" t="s">
        <v>193</v>
      </c>
      <c r="I174" s="256" t="s">
        <v>398</v>
      </c>
      <c r="J174" s="257" t="s">
        <v>101</v>
      </c>
      <c r="K174" s="257" t="s">
        <v>102</v>
      </c>
      <c r="L174" s="257" t="s">
        <v>399</v>
      </c>
      <c r="M174" s="250" t="s">
        <v>1660</v>
      </c>
      <c r="N174" s="257" t="str" cm="1">
        <f t="array" ref="N174">_xlfn.XLOOKUP(1,(รายชื่อเจ้าหน้าที่!$C$4:$C$109=P174)*(รายชื่อเจ้าหน้าที่!$D$4:$D$109=Q174),รายชื่อเจ้าหน้าที่!$E$4:$E$109,"")</f>
        <v/>
      </c>
      <c r="O174" s="2" t="str">
        <f>_xlfn.XLOOKUP(ไฟล์หลัก!A174,ภาคส่งกลับ!$A$2:$A$1192,ภาคส่งกลับ!$L$2:$L$1192,"")</f>
        <v>นาย</v>
      </c>
      <c r="P174" s="2" t="str">
        <f>_xlfn.XLOOKUP(ไฟล์หลัก!A174,ภาคส่งกลับ!$A$2:$A$1192,ภาคส่งกลับ!$M$2:$M$1192,"")</f>
        <v>กสิน</v>
      </c>
      <c r="Q174" s="2" t="str">
        <f>_xlfn.XLOOKUP(ไฟล์หลัก!A174,ภาคส่งกลับ!$A$2:$A$1192,ภาคส่งกลับ!$N$2:$N$1192,"")</f>
        <v>วิเชียรชม</v>
      </c>
      <c r="R174" s="71">
        <f>_xlfn.XLOOKUP(ไฟล์หลัก!A174,ภาคส่งกลับ!$A$2:$A$1192,ภาคส่งกลับ!$O$2:$O$1192,"")</f>
        <v>0</v>
      </c>
      <c r="S174" s="72" t="str">
        <f>IF(AND(ลงเจ้าหน้าที่!O176=ไฟล์หลัก!P174,ลงเจ้าหน้าที่!P176=ไฟล์หลัก!Q174)=TRUE,"Correct","No")</f>
        <v>No</v>
      </c>
    </row>
    <row r="175" spans="1:19" hidden="1">
      <c r="A175" s="250">
        <v>168</v>
      </c>
      <c r="B175" s="250" t="s">
        <v>179</v>
      </c>
      <c r="C175" s="256" t="s">
        <v>13</v>
      </c>
      <c r="D175" s="257" t="s">
        <v>17</v>
      </c>
      <c r="E175" s="256" t="s">
        <v>203</v>
      </c>
      <c r="F175" s="257" t="s">
        <v>37</v>
      </c>
      <c r="G175" s="257" t="s">
        <v>16</v>
      </c>
      <c r="H175" s="257" t="s">
        <v>74</v>
      </c>
      <c r="I175" s="256" t="s">
        <v>400</v>
      </c>
      <c r="J175" s="257" t="s">
        <v>101</v>
      </c>
      <c r="K175" s="257" t="s">
        <v>102</v>
      </c>
      <c r="L175" s="257" t="s">
        <v>77</v>
      </c>
      <c r="M175" s="250" t="s">
        <v>1660</v>
      </c>
      <c r="N175" s="257" t="str" cm="1">
        <f t="array" ref="N175">_xlfn.XLOOKUP(1,(รายชื่อเจ้าหน้าที่!$C$4:$C$109=P175)*(รายชื่อเจ้าหน้าที่!$D$4:$D$109=Q175),รายชื่อเจ้าหน้าที่!$E$4:$E$109,"")</f>
        <v/>
      </c>
      <c r="O175" s="2" t="str">
        <f>_xlfn.XLOOKUP(ไฟล์หลัก!A175,ภาคส่งกลับ!$A$2:$A$1192,ภาคส่งกลับ!$L$2:$L$1192,"")</f>
        <v>นาย</v>
      </c>
      <c r="P175" s="2" t="str">
        <f>_xlfn.XLOOKUP(ไฟล์หลัก!A175,ภาคส่งกลับ!$A$2:$A$1192,ภาคส่งกลับ!$M$2:$M$1192,"")</f>
        <v>สุริภณ</v>
      </c>
      <c r="Q175" s="2" t="str">
        <f>_xlfn.XLOOKUP(ไฟล์หลัก!A175,ภาคส่งกลับ!$A$2:$A$1192,ภาคส่งกลับ!$N$2:$N$1192,"")</f>
        <v>สมควรพาณิชย์</v>
      </c>
      <c r="R175" s="71">
        <f>_xlfn.XLOOKUP(ไฟล์หลัก!A175,ภาคส่งกลับ!$A$2:$A$1192,ภาคส่งกลับ!$O$2:$O$1192,"")</f>
        <v>0</v>
      </c>
      <c r="S175" s="72" t="str">
        <f>IF(AND(ลงเจ้าหน้าที่!O177=ไฟล์หลัก!P175,ลงเจ้าหน้าที่!P177=ไฟล์หลัก!Q175)=TRUE,"Correct","No")</f>
        <v>No</v>
      </c>
    </row>
    <row r="176" spans="1:19" hidden="1">
      <c r="A176" s="209">
        <v>1089</v>
      </c>
      <c r="B176" s="209" t="s">
        <v>179</v>
      </c>
      <c r="C176" s="211" t="s">
        <v>13</v>
      </c>
      <c r="D176" s="210" t="s">
        <v>17</v>
      </c>
      <c r="E176" s="211" t="s">
        <v>203</v>
      </c>
      <c r="F176" s="210"/>
      <c r="G176" s="210"/>
      <c r="H176" s="210"/>
      <c r="I176" s="211"/>
      <c r="J176" s="210" t="s">
        <v>101</v>
      </c>
      <c r="K176" s="210" t="s">
        <v>102</v>
      </c>
      <c r="L176" s="210">
        <v>62</v>
      </c>
      <c r="M176" s="209" t="s">
        <v>42</v>
      </c>
      <c r="N176" s="210" t="str" cm="1">
        <f t="array" ref="N176">_xlfn.XLOOKUP(1,(รายชื่อเจ้าหน้าที่!$C$4:$C$109=P176)*(รายชื่อเจ้าหน้าที่!$D$4:$D$109=Q176),รายชื่อเจ้าหน้าที่!$E$4:$E$109,"")</f>
        <v>จ.เครื่องกล</v>
      </c>
      <c r="O176" s="202" t="str">
        <f>_xlfn.XLOOKUP(ไฟล์หลัก!A176,ภาคส่งกลับ!$A$2:$A$1192,ภาคส่งกลับ!$L$2:$L$1192,"")</f>
        <v>นาย</v>
      </c>
      <c r="P176" s="202" t="str">
        <f>_xlfn.XLOOKUP(ไฟล์หลัก!A176,ภาคส่งกลับ!$A$2:$A$1192,ภาคส่งกลับ!$M$2:$M$1192,"")</f>
        <v>วทัญญู</v>
      </c>
      <c r="Q176" s="202" t="str">
        <f>_xlfn.XLOOKUP(ไฟล์หลัก!A176,ภาคส่งกลับ!$A$2:$A$1192,ภาคส่งกลับ!$N$2:$N$1192,"")</f>
        <v>ไพโรจน์</v>
      </c>
      <c r="R176" s="203">
        <f>_xlfn.XLOOKUP(ไฟล์หลัก!A176,ภาคส่งกลับ!$A$2:$A$1192,ภาคส่งกลับ!$O$2:$O$1192,"")</f>
        <v>0</v>
      </c>
      <c r="S176" s="72" t="str">
        <f>IF(AND(ลงเจ้าหน้าที่!O178=ไฟล์หลัก!P176,ลงเจ้าหน้าที่!P178=ไฟล์หลัก!Q176)=TRUE,"Correct","No")</f>
        <v>Correct</v>
      </c>
    </row>
    <row r="177" spans="1:19" hidden="1">
      <c r="A177" s="250">
        <v>169</v>
      </c>
      <c r="B177" s="250" t="s">
        <v>179</v>
      </c>
      <c r="C177" s="256" t="s">
        <v>13</v>
      </c>
      <c r="D177" s="257" t="s">
        <v>16</v>
      </c>
      <c r="E177" s="256" t="s">
        <v>397</v>
      </c>
      <c r="F177" s="257" t="s">
        <v>401</v>
      </c>
      <c r="G177" s="257" t="s">
        <v>16</v>
      </c>
      <c r="H177" s="257" t="s">
        <v>193</v>
      </c>
      <c r="I177" s="256" t="s">
        <v>398</v>
      </c>
      <c r="J177" s="257" t="s">
        <v>101</v>
      </c>
      <c r="K177" s="257" t="s">
        <v>106</v>
      </c>
      <c r="L177" s="257" t="s">
        <v>399</v>
      </c>
      <c r="M177" s="250" t="s">
        <v>1695</v>
      </c>
      <c r="N177" s="257" t="str" cm="1">
        <f t="array" ref="N177">_xlfn.XLOOKUP(1,(รายชื่อเจ้าหน้าที่!$C$4:$C$109=P177)*(รายชื่อเจ้าหน้าที่!$D$4:$D$109=Q177),รายชื่อเจ้าหน้าที่!$E$4:$E$109,"")</f>
        <v/>
      </c>
      <c r="O177" s="2" t="str">
        <f>_xlfn.XLOOKUP(ไฟล์หลัก!A177,ภาคส่งกลับ!$A$2:$A$1192,ภาคส่งกลับ!$L$2:$L$1192,"")</f>
        <v>นาย</v>
      </c>
      <c r="P177" s="2" t="str">
        <f>_xlfn.XLOOKUP(ไฟล์หลัก!A177,ภาคส่งกลับ!$A$2:$A$1192,ภาคส่งกลับ!$M$2:$M$1192,"")</f>
        <v>สยาม</v>
      </c>
      <c r="Q177" s="2" t="str">
        <f>_xlfn.XLOOKUP(ไฟล์หลัก!A177,ภาคส่งกลับ!$A$2:$A$1192,ภาคส่งกลับ!$N$2:$N$1192,"")</f>
        <v>สงวนรัมย์</v>
      </c>
      <c r="R177" s="71">
        <f>_xlfn.XLOOKUP(ไฟล์หลัก!A177,ภาคส่งกลับ!$A$2:$A$1192,ภาคส่งกลับ!$O$2:$O$1192,"")</f>
        <v>0</v>
      </c>
      <c r="S177" s="72" t="str">
        <f>IF(AND(ลงเจ้าหน้าที่!O179=ไฟล์หลัก!P177,ลงเจ้าหน้าที่!P179=ไฟล์หลัก!Q177)=TRUE,"Correct","No")</f>
        <v>No</v>
      </c>
    </row>
    <row r="178" spans="1:19" hidden="1">
      <c r="A178" s="250">
        <v>170</v>
      </c>
      <c r="B178" s="250" t="s">
        <v>179</v>
      </c>
      <c r="C178" s="256" t="s">
        <v>13</v>
      </c>
      <c r="D178" s="257" t="s">
        <v>17</v>
      </c>
      <c r="E178" s="256" t="s">
        <v>203</v>
      </c>
      <c r="F178" s="257" t="s">
        <v>47</v>
      </c>
      <c r="G178" s="257" t="s">
        <v>16</v>
      </c>
      <c r="H178" s="257" t="s">
        <v>63</v>
      </c>
      <c r="I178" s="256" t="s">
        <v>400</v>
      </c>
      <c r="J178" s="257" t="s">
        <v>101</v>
      </c>
      <c r="K178" s="257" t="s">
        <v>106</v>
      </c>
      <c r="L178" s="257" t="s">
        <v>67</v>
      </c>
      <c r="M178" s="250" t="s">
        <v>1660</v>
      </c>
      <c r="N178" s="257" t="str" cm="1">
        <f t="array" ref="N178">_xlfn.XLOOKUP(1,(รายชื่อเจ้าหน้าที่!$C$4:$C$109=P178)*(รายชื่อเจ้าหน้าที่!$D$4:$D$109=Q178),รายชื่อเจ้าหน้าที่!$E$4:$E$109,"")</f>
        <v/>
      </c>
      <c r="O178" s="2" t="str">
        <f>_xlfn.XLOOKUP(ไฟล์หลัก!A178,ภาคส่งกลับ!$A$2:$A$1192,ภาคส่งกลับ!$L$2:$L$1192,"")</f>
        <v>นาย</v>
      </c>
      <c r="P178" s="2" t="str">
        <f>_xlfn.XLOOKUP(ไฟล์หลัก!A178,ภาคส่งกลับ!$A$2:$A$1192,ภาคส่งกลับ!$M$2:$M$1192,"")</f>
        <v>อิทธิภูมิ</v>
      </c>
      <c r="Q178" s="2" t="str">
        <f>_xlfn.XLOOKUP(ไฟล์หลัก!A178,ภาคส่งกลับ!$A$2:$A$1192,ภาคส่งกลับ!$N$2:$N$1192,"")</f>
        <v>บุญพิคำ</v>
      </c>
      <c r="R178" s="71">
        <f>_xlfn.XLOOKUP(ไฟล์หลัก!A178,ภาคส่งกลับ!$A$2:$A$1192,ภาคส่งกลับ!$O$2:$O$1192,"")</f>
        <v>0</v>
      </c>
      <c r="S178" s="72" t="str">
        <f>IF(AND(ลงเจ้าหน้าที่!O180=ไฟล์หลัก!P178,ลงเจ้าหน้าที่!P180=ไฟล์หลัก!Q178)=TRUE,"Correct","No")</f>
        <v>No</v>
      </c>
    </row>
    <row r="179" spans="1:19" hidden="1">
      <c r="A179" s="209">
        <v>1090</v>
      </c>
      <c r="B179" s="209" t="s">
        <v>179</v>
      </c>
      <c r="C179" s="211" t="s">
        <v>13</v>
      </c>
      <c r="D179" s="210" t="s">
        <v>17</v>
      </c>
      <c r="E179" s="211" t="s">
        <v>203</v>
      </c>
      <c r="F179" s="210"/>
      <c r="G179" s="210"/>
      <c r="H179" s="210"/>
      <c r="I179" s="211"/>
      <c r="J179" s="210" t="s">
        <v>101</v>
      </c>
      <c r="K179" s="210" t="s">
        <v>106</v>
      </c>
      <c r="L179" s="210">
        <v>64</v>
      </c>
      <c r="M179" s="209" t="s">
        <v>42</v>
      </c>
      <c r="N179" s="210" t="str" cm="1">
        <f t="array" ref="N179">_xlfn.XLOOKUP(1,(รายชื่อเจ้าหน้าที่!$C$4:$C$109=P179)*(รายชื่อเจ้าหน้าที่!$D$4:$D$109=Q179),รายชื่อเจ้าหน้าที่!$E$4:$E$109,"")</f>
        <v>จ.เครื่องกล</v>
      </c>
      <c r="O179" s="202" t="str">
        <f>_xlfn.XLOOKUP(ไฟล์หลัก!A179,ภาคส่งกลับ!$A$2:$A$1192,ภาคส่งกลับ!$L$2:$L$1192,"")</f>
        <v>นาง</v>
      </c>
      <c r="P179" s="202" t="str">
        <f>_xlfn.XLOOKUP(ไฟล์หลัก!A179,ภาคส่งกลับ!$A$2:$A$1192,ภาคส่งกลับ!$M$2:$M$1192,"")</f>
        <v>วาสนา</v>
      </c>
      <c r="Q179" s="202" t="str">
        <f>_xlfn.XLOOKUP(ไฟล์หลัก!A179,ภาคส่งกลับ!$A$2:$A$1192,ภาคส่งกลับ!$N$2:$N$1192,"")</f>
        <v>ม่วงโพธิ์</v>
      </c>
      <c r="R179" s="203">
        <f>_xlfn.XLOOKUP(ไฟล์หลัก!A179,ภาคส่งกลับ!$A$2:$A$1192,ภาคส่งกลับ!$O$2:$O$1192,"")</f>
        <v>0</v>
      </c>
      <c r="S179" s="72" t="str">
        <f>IF(AND(ลงเจ้าหน้าที่!O181=ไฟล์หลัก!P179,ลงเจ้าหน้าที่!P181=ไฟล์หลัก!Q179)=TRUE,"Correct","No")</f>
        <v>Correct</v>
      </c>
    </row>
    <row r="180" spans="1:19" hidden="1">
      <c r="A180" s="250">
        <v>171</v>
      </c>
      <c r="B180" s="250" t="s">
        <v>179</v>
      </c>
      <c r="C180" s="256" t="s">
        <v>13</v>
      </c>
      <c r="D180" s="257" t="s">
        <v>17</v>
      </c>
      <c r="E180" s="256" t="s">
        <v>203</v>
      </c>
      <c r="F180" s="257" t="s">
        <v>78</v>
      </c>
      <c r="G180" s="257" t="s">
        <v>16</v>
      </c>
      <c r="H180" s="257" t="s">
        <v>175</v>
      </c>
      <c r="I180" s="256" t="s">
        <v>402</v>
      </c>
      <c r="J180" s="257" t="s">
        <v>101</v>
      </c>
      <c r="K180" s="257" t="s">
        <v>113</v>
      </c>
      <c r="L180" s="257" t="s">
        <v>177</v>
      </c>
      <c r="M180" s="250" t="s">
        <v>1660</v>
      </c>
      <c r="N180" s="257" t="str" cm="1">
        <f t="array" ref="N180">_xlfn.XLOOKUP(1,(รายชื่อเจ้าหน้าที่!$C$4:$C$109=P180)*(รายชื่อเจ้าหน้าที่!$D$4:$D$109=Q180),รายชื่อเจ้าหน้าที่!$E$4:$E$109,"")</f>
        <v/>
      </c>
      <c r="O180" s="2" t="str">
        <f>_xlfn.XLOOKUP(ไฟล์หลัก!A180,ภาคส่งกลับ!$A$2:$A$1192,ภาคส่งกลับ!$L$2:$L$1192,"")</f>
        <v>นาย</v>
      </c>
      <c r="P180" s="2" t="str">
        <f>_xlfn.XLOOKUP(ไฟล์หลัก!A180,ภาคส่งกลับ!$A$2:$A$1192,ภาคส่งกลับ!$M$2:$M$1192,"")</f>
        <v>พลศาสตร์</v>
      </c>
      <c r="Q180" s="2" t="str">
        <f>_xlfn.XLOOKUP(ไฟล์หลัก!A180,ภาคส่งกลับ!$A$2:$A$1192,ภาคส่งกลับ!$N$2:$N$1192,"")</f>
        <v>เลิศประเสริฐ</v>
      </c>
      <c r="R180" s="71">
        <f>_xlfn.XLOOKUP(ไฟล์หลัก!A180,ภาคส่งกลับ!$A$2:$A$1192,ภาคส่งกลับ!$O$2:$O$1192,"")</f>
        <v>0</v>
      </c>
      <c r="S180" s="72" t="str">
        <f>IF(AND(ลงเจ้าหน้าที่!O182=ไฟล์หลัก!P180,ลงเจ้าหน้าที่!P182=ไฟล์หลัก!Q180)=TRUE,"Correct","No")</f>
        <v>No</v>
      </c>
    </row>
    <row r="181" spans="1:19" hidden="1">
      <c r="A181" s="250">
        <v>172</v>
      </c>
      <c r="B181" s="250" t="s">
        <v>179</v>
      </c>
      <c r="C181" s="256" t="s">
        <v>13</v>
      </c>
      <c r="D181" s="257"/>
      <c r="E181" s="256" t="s">
        <v>203</v>
      </c>
      <c r="F181" s="257"/>
      <c r="G181" s="257"/>
      <c r="H181" s="257"/>
      <c r="I181" s="256"/>
      <c r="J181" s="257" t="s">
        <v>101</v>
      </c>
      <c r="K181" s="257" t="s">
        <v>113</v>
      </c>
      <c r="L181" s="257"/>
      <c r="M181" s="250" t="s">
        <v>42</v>
      </c>
      <c r="N181" s="257" t="str" cm="1">
        <f t="array" ref="N181">_xlfn.XLOOKUP(1,(รายชื่อเจ้าหน้าที่!$C$4:$C$109=P181)*(รายชื่อเจ้าหน้าที่!$D$4:$D$109=Q181),รายชื่อเจ้าหน้าที่!$E$4:$E$109,"")</f>
        <v>จ.คอม</v>
      </c>
      <c r="O181" s="2" t="str">
        <f>_xlfn.XLOOKUP(ไฟล์หลัก!A181,ภาคส่งกลับ!$A$2:$A$1192,ภาคส่งกลับ!$L$2:$L$1192,"")</f>
        <v>นาย</v>
      </c>
      <c r="P181" s="2" t="str">
        <f>_xlfn.XLOOKUP(ไฟล์หลัก!A181,ภาคส่งกลับ!$A$2:$A$1192,ภาคส่งกลับ!$M$2:$M$1192,"")</f>
        <v>อมต</v>
      </c>
      <c r="Q181" s="2" t="str">
        <f>_xlfn.XLOOKUP(ไฟล์หลัก!A181,ภาคส่งกลับ!$A$2:$A$1192,ภาคส่งกลับ!$N$2:$N$1192,"")</f>
        <v>หลวงพล</v>
      </c>
      <c r="R181" s="71">
        <f>_xlfn.XLOOKUP(ไฟล์หลัก!A181,ภาคส่งกลับ!$A$2:$A$1192,ภาคส่งกลับ!$O$2:$O$1192,"")</f>
        <v>0</v>
      </c>
      <c r="S181" s="72" t="str">
        <f>IF(AND(ลงเจ้าหน้าที่!O183=ไฟล์หลัก!P181,ลงเจ้าหน้าที่!P183=ไฟล์หลัก!Q181)=TRUE,"Correct","No")</f>
        <v>Correct</v>
      </c>
    </row>
    <row r="182" spans="1:19" hidden="1">
      <c r="A182" s="250">
        <v>173</v>
      </c>
      <c r="B182" s="250" t="s">
        <v>179</v>
      </c>
      <c r="C182" s="256" t="s">
        <v>13</v>
      </c>
      <c r="D182" s="257" t="s">
        <v>17</v>
      </c>
      <c r="E182" s="256" t="s">
        <v>203</v>
      </c>
      <c r="F182" s="257" t="s">
        <v>299</v>
      </c>
      <c r="G182" s="257" t="s">
        <v>16</v>
      </c>
      <c r="H182" s="257" t="s">
        <v>403</v>
      </c>
      <c r="I182" s="256" t="s">
        <v>398</v>
      </c>
      <c r="J182" s="257" t="s">
        <v>101</v>
      </c>
      <c r="K182" s="257" t="s">
        <v>117</v>
      </c>
      <c r="L182" s="257" t="s">
        <v>342</v>
      </c>
      <c r="M182" s="250" t="s">
        <v>1695</v>
      </c>
      <c r="N182" s="257" t="str" cm="1">
        <f t="array" ref="N182">_xlfn.XLOOKUP(1,(รายชื่อเจ้าหน้าที่!$C$4:$C$109=P182)*(รายชื่อเจ้าหน้าที่!$D$4:$D$109=Q182),รายชื่อเจ้าหน้าที่!$E$4:$E$109,"")</f>
        <v/>
      </c>
      <c r="O182" s="2" t="str">
        <f>_xlfn.XLOOKUP(ไฟล์หลัก!A182,ภาคส่งกลับ!$A$2:$A$1192,ภาคส่งกลับ!$L$2:$L$1192,"")</f>
        <v>นาย</v>
      </c>
      <c r="P182" s="2" t="str">
        <f>_xlfn.XLOOKUP(ไฟล์หลัก!A182,ภาคส่งกลับ!$A$2:$A$1192,ภาคส่งกลับ!$M$2:$M$1192,"")</f>
        <v>บำรุง</v>
      </c>
      <c r="Q182" s="2" t="str">
        <f>_xlfn.XLOOKUP(ไฟล์หลัก!A182,ภาคส่งกลับ!$A$2:$A$1192,ภาคส่งกลับ!$N$2:$N$1192,"")</f>
        <v>พ่วงเกิด</v>
      </c>
      <c r="R182" s="71">
        <f>_xlfn.XLOOKUP(ไฟล์หลัก!A182,ภาคส่งกลับ!$A$2:$A$1192,ภาคส่งกลับ!$O$2:$O$1192,"")</f>
        <v>0</v>
      </c>
      <c r="S182" s="72" t="str">
        <f>IF(AND(ลงเจ้าหน้าที่!O184=ไฟล์หลัก!P182,ลงเจ้าหน้าที่!P184=ไฟล์หลัก!Q182)=TRUE,"Correct","No")</f>
        <v>No</v>
      </c>
    </row>
    <row r="183" spans="1:19" hidden="1">
      <c r="A183" s="250">
        <v>174</v>
      </c>
      <c r="B183" s="250" t="s">
        <v>179</v>
      </c>
      <c r="C183" s="256" t="s">
        <v>13</v>
      </c>
      <c r="D183" s="257" t="s">
        <v>239</v>
      </c>
      <c r="E183" s="256" t="s">
        <v>404</v>
      </c>
      <c r="F183" s="257" t="s">
        <v>85</v>
      </c>
      <c r="G183" s="257" t="s">
        <v>16</v>
      </c>
      <c r="H183" s="257" t="s">
        <v>182</v>
      </c>
      <c r="I183" s="256" t="s">
        <v>405</v>
      </c>
      <c r="J183" s="257" t="s">
        <v>101</v>
      </c>
      <c r="K183" s="257" t="s">
        <v>117</v>
      </c>
      <c r="L183" s="257" t="s">
        <v>406</v>
      </c>
      <c r="M183" s="250" t="s">
        <v>1668</v>
      </c>
      <c r="N183" s="257" t="str" cm="1">
        <f t="array" ref="N183">_xlfn.XLOOKUP(1,(รายชื่อเจ้าหน้าที่!$C$4:$C$109=P183)*(รายชื่อเจ้าหน้าที่!$D$4:$D$109=Q183),รายชื่อเจ้าหน้าที่!$E$4:$E$109,"")</f>
        <v/>
      </c>
      <c r="O183" s="2" t="str">
        <f>_xlfn.XLOOKUP(ไฟล์หลัก!A183,ภาคส่งกลับ!$A$2:$A$1192,ภาคส่งกลับ!$L$2:$L$1192,"")</f>
        <v>นาย</v>
      </c>
      <c r="P183" s="2" t="str">
        <f>_xlfn.XLOOKUP(ไฟล์หลัก!A183,ภาคส่งกลับ!$A$2:$A$1192,ภาคส่งกลับ!$M$2:$M$1192,"")</f>
        <v>พิเชฐ</v>
      </c>
      <c r="Q183" s="2" t="str">
        <f>_xlfn.XLOOKUP(ไฟล์หลัก!A183,ภาคส่งกลับ!$A$2:$A$1192,ภาคส่งกลับ!$N$2:$N$1192,"")</f>
        <v>ม่วงนวล</v>
      </c>
      <c r="R183" s="71">
        <f>_xlfn.XLOOKUP(ไฟล์หลัก!A183,ภาคส่งกลับ!$A$2:$A$1192,ภาคส่งกลับ!$O$2:$O$1192,"")</f>
        <v>0</v>
      </c>
      <c r="S183" s="72" t="str">
        <f>IF(AND(ลงเจ้าหน้าที่!O185=ไฟล์หลัก!P183,ลงเจ้าหน้าที่!P185=ไฟล์หลัก!Q183)=TRUE,"Correct","No")</f>
        <v>No</v>
      </c>
    </row>
    <row r="184" spans="1:19" hidden="1">
      <c r="A184" s="250">
        <v>175</v>
      </c>
      <c r="B184" s="250" t="s">
        <v>179</v>
      </c>
      <c r="C184" s="256" t="s">
        <v>13</v>
      </c>
      <c r="D184" s="257"/>
      <c r="E184" s="256" t="s">
        <v>404</v>
      </c>
      <c r="F184" s="257"/>
      <c r="G184" s="257"/>
      <c r="H184" s="257"/>
      <c r="I184" s="256"/>
      <c r="J184" s="257" t="s">
        <v>101</v>
      </c>
      <c r="K184" s="257" t="s">
        <v>117</v>
      </c>
      <c r="L184" s="257"/>
      <c r="M184" s="250" t="s">
        <v>42</v>
      </c>
      <c r="N184" s="257" t="str" cm="1">
        <f t="array" ref="N184">_xlfn.XLOOKUP(1,(รายชื่อเจ้าหน้าที่!$C$4:$C$109=P184)*(รายชื่อเจ้าหน้าที่!$D$4:$D$109=Q184),รายชื่อเจ้าหน้าที่!$E$4:$E$109,"")</f>
        <v>จ.วัดคุม</v>
      </c>
      <c r="O184" s="2" t="str">
        <f>_xlfn.XLOOKUP(ไฟล์หลัก!A184,ภาคส่งกลับ!$A$2:$A$1192,ภาคส่งกลับ!$L$2:$L$1192,"")</f>
        <v>นาย</v>
      </c>
      <c r="P184" s="2" t="str">
        <f>_xlfn.XLOOKUP(ไฟล์หลัก!A184,ภาคส่งกลับ!$A$2:$A$1192,ภาคส่งกลับ!$M$2:$M$1192,"")</f>
        <v>วิโรจน์</v>
      </c>
      <c r="Q184" s="2" t="str">
        <f>_xlfn.XLOOKUP(ไฟล์หลัก!A184,ภาคส่งกลับ!$A$2:$A$1192,ภาคส่งกลับ!$N$2:$N$1192,"")</f>
        <v>วุฒิ</v>
      </c>
      <c r="R184" s="71">
        <f>_xlfn.XLOOKUP(ไฟล์หลัก!A184,ภาคส่งกลับ!$A$2:$A$1192,ภาคส่งกลับ!$O$2:$O$1192,"")</f>
        <v>0</v>
      </c>
      <c r="S184" s="72" t="str">
        <f>IF(AND(ลงเจ้าหน้าที่!O186=ไฟล์หลัก!P184,ลงเจ้าหน้าที่!P186=ไฟล์หลัก!Q184)=TRUE,"Correct","No")</f>
        <v>Correct</v>
      </c>
    </row>
    <row r="185" spans="1:19" hidden="1">
      <c r="A185" s="250">
        <v>176</v>
      </c>
      <c r="B185" s="250" t="s">
        <v>179</v>
      </c>
      <c r="C185" s="256" t="s">
        <v>13</v>
      </c>
      <c r="D185" s="257" t="s">
        <v>17</v>
      </c>
      <c r="E185" s="256" t="s">
        <v>203</v>
      </c>
      <c r="F185" s="257" t="s">
        <v>280</v>
      </c>
      <c r="G185" s="257" t="s">
        <v>16</v>
      </c>
      <c r="H185" s="257" t="s">
        <v>63</v>
      </c>
      <c r="I185" s="256" t="s">
        <v>407</v>
      </c>
      <c r="J185" s="257" t="s">
        <v>101</v>
      </c>
      <c r="K185" s="257" t="s">
        <v>121</v>
      </c>
      <c r="L185" s="257" t="s">
        <v>67</v>
      </c>
      <c r="M185" s="250" t="s">
        <v>1665</v>
      </c>
      <c r="N185" s="257" t="str" cm="1">
        <f t="array" ref="N185">_xlfn.XLOOKUP(1,(รายชื่อเจ้าหน้าที่!$C$4:$C$109=P185)*(รายชื่อเจ้าหน้าที่!$D$4:$D$109=Q185),รายชื่อเจ้าหน้าที่!$E$4:$E$109,"")</f>
        <v>เทคโนการศึกษา</v>
      </c>
      <c r="O185" s="2" t="str">
        <f>_xlfn.XLOOKUP(ไฟล์หลัก!A185,ภาคส่งกลับ!$A$2:$A$1192,ภาคส่งกลับ!$L$2:$L$1192,"")</f>
        <v>นาย</v>
      </c>
      <c r="P185" s="2" t="str">
        <f>_xlfn.XLOOKUP(ไฟล์หลัก!A185,ภาคส่งกลับ!$A$2:$A$1192,ภาคส่งกลับ!$M$2:$M$1192,"")</f>
        <v>ทนงศักดิ์</v>
      </c>
      <c r="Q185" s="2" t="str">
        <f>_xlfn.XLOOKUP(ไฟล์หลัก!A185,ภาคส่งกลับ!$A$2:$A$1192,ภาคส่งกลับ!$N$2:$N$1192,"")</f>
        <v>ใจชื่นแสน</v>
      </c>
      <c r="R185" s="71">
        <f>_xlfn.XLOOKUP(ไฟล์หลัก!A185,ภาคส่งกลับ!$A$2:$A$1192,ภาคส่งกลับ!$O$2:$O$1192,"")</f>
        <v>0</v>
      </c>
      <c r="S185" s="72" t="str">
        <f>IF(AND(ลงเจ้าหน้าที่!O187=ไฟล์หลัก!P185,ลงเจ้าหน้าที่!P187=ไฟล์หลัก!Q185)=TRUE,"Correct","No")</f>
        <v>Correct</v>
      </c>
    </row>
    <row r="186" spans="1:19" hidden="1">
      <c r="A186" s="250">
        <v>177</v>
      </c>
      <c r="B186" s="250" t="s">
        <v>179</v>
      </c>
      <c r="C186" s="256" t="s">
        <v>13</v>
      </c>
      <c r="D186" s="257" t="s">
        <v>401</v>
      </c>
      <c r="E186" s="256" t="s">
        <v>408</v>
      </c>
      <c r="F186" s="257" t="s">
        <v>21</v>
      </c>
      <c r="G186" s="257" t="s">
        <v>21</v>
      </c>
      <c r="H186" s="257" t="s">
        <v>293</v>
      </c>
      <c r="I186" s="256" t="s">
        <v>409</v>
      </c>
      <c r="J186" s="257" t="s">
        <v>101</v>
      </c>
      <c r="K186" s="257" t="s">
        <v>121</v>
      </c>
      <c r="L186" s="257" t="s">
        <v>410</v>
      </c>
      <c r="M186" s="250" t="s">
        <v>1660</v>
      </c>
      <c r="N186" s="257" t="str" cm="1">
        <f t="array" ref="N186">_xlfn.XLOOKUP(1,(รายชื่อเจ้าหน้าที่!$C$4:$C$109=P186)*(รายชื่อเจ้าหน้าที่!$D$4:$D$109=Q186),รายชื่อเจ้าหน้าที่!$E$4:$E$109,"")</f>
        <v/>
      </c>
      <c r="O186" s="2" t="str">
        <f>_xlfn.XLOOKUP(ไฟล์หลัก!A186,ภาคส่งกลับ!$A$2:$A$1192,ภาคส่งกลับ!$L$2:$L$1192,"")</f>
        <v>นาย</v>
      </c>
      <c r="P186" s="2" t="str">
        <f>_xlfn.XLOOKUP(ไฟล์หลัก!A186,ภาคส่งกลับ!$A$2:$A$1192,ภาคส่งกลับ!$M$2:$M$1192,"")</f>
        <v>เมธา</v>
      </c>
      <c r="Q186" s="2" t="str">
        <f>_xlfn.XLOOKUP(ไฟล์หลัก!A186,ภาคส่งกลับ!$A$2:$A$1192,ภาคส่งกลับ!$N$2:$N$1192,"")</f>
        <v>คงพูน</v>
      </c>
      <c r="R186" s="71">
        <f>_xlfn.XLOOKUP(ไฟล์หลัก!A186,ภาคส่งกลับ!$A$2:$A$1192,ภาคส่งกลับ!$O$2:$O$1192,"")</f>
        <v>0</v>
      </c>
      <c r="S186" s="72" t="str">
        <f>IF(AND(ลงเจ้าหน้าที่!O188=ไฟล์หลัก!P186,ลงเจ้าหน้าที่!P188=ไฟล์หลัก!Q186)=TRUE,"Correct","No")</f>
        <v>No</v>
      </c>
    </row>
    <row r="187" spans="1:19" hidden="1">
      <c r="A187" s="250">
        <v>178</v>
      </c>
      <c r="B187" s="250" t="s">
        <v>179</v>
      </c>
      <c r="C187" s="256" t="s">
        <v>13</v>
      </c>
      <c r="D187" s="257"/>
      <c r="E187" s="256" t="s">
        <v>408</v>
      </c>
      <c r="F187" s="257"/>
      <c r="G187" s="257"/>
      <c r="H187" s="257"/>
      <c r="I187" s="256"/>
      <c r="J187" s="257" t="s">
        <v>101</v>
      </c>
      <c r="K187" s="257" t="s">
        <v>121</v>
      </c>
      <c r="L187" s="257"/>
      <c r="M187" s="250" t="s">
        <v>42</v>
      </c>
      <c r="N187" s="257" t="str" cm="1">
        <f t="array" ref="N187">_xlfn.XLOOKUP(1,(รายชื่อเจ้าหน้าที่!$C$4:$C$109=P187)*(รายชื่อเจ้าหน้าที่!$D$4:$D$109=Q187),รายชื่อเจ้าหน้าที่!$E$4:$E$109,"")</f>
        <v>แผนงาน</v>
      </c>
      <c r="O187" s="2" t="str">
        <f>_xlfn.XLOOKUP(ไฟล์หลัก!A187,ภาคส่งกลับ!$A$2:$A$1192,ภาคส่งกลับ!$L$2:$L$1192,"")</f>
        <v>นางสาว</v>
      </c>
      <c r="P187" s="2" t="str">
        <f>_xlfn.XLOOKUP(ไฟล์หลัก!A187,ภาคส่งกลับ!$A$2:$A$1192,ภาคส่งกลับ!$M$2:$M$1192,"")</f>
        <v>กาญจนาพร</v>
      </c>
      <c r="Q187" s="2" t="str">
        <f>_xlfn.XLOOKUP(ไฟล์หลัก!A187,ภาคส่งกลับ!$A$2:$A$1192,ภาคส่งกลับ!$N$2:$N$1192,"")</f>
        <v>ชัยณรงค์</v>
      </c>
      <c r="R187" s="71">
        <f>_xlfn.XLOOKUP(ไฟล์หลัก!A187,ภาคส่งกลับ!$A$2:$A$1192,ภาคส่งกลับ!$O$2:$O$1192,"")</f>
        <v>0</v>
      </c>
      <c r="S187" s="72" t="str">
        <f>IF(AND(ลงเจ้าหน้าที่!O189=ไฟล์หลัก!P187,ลงเจ้าหน้าที่!P189=ไฟล์หลัก!Q187)=TRUE,"Correct","No")</f>
        <v>Correct</v>
      </c>
    </row>
    <row r="188" spans="1:19" hidden="1">
      <c r="A188" s="250">
        <v>179</v>
      </c>
      <c r="B188" s="250" t="s">
        <v>179</v>
      </c>
      <c r="C188" s="256" t="s">
        <v>13</v>
      </c>
      <c r="D188" s="257" t="s">
        <v>401</v>
      </c>
      <c r="E188" s="256" t="s">
        <v>408</v>
      </c>
      <c r="F188" s="257" t="s">
        <v>21</v>
      </c>
      <c r="G188" s="257" t="s">
        <v>21</v>
      </c>
      <c r="H188" s="257" t="s">
        <v>293</v>
      </c>
      <c r="I188" s="256" t="s">
        <v>409</v>
      </c>
      <c r="J188" s="257" t="s">
        <v>101</v>
      </c>
      <c r="K188" s="257" t="s">
        <v>124</v>
      </c>
      <c r="L188" s="257" t="s">
        <v>411</v>
      </c>
      <c r="M188" s="250" t="s">
        <v>1660</v>
      </c>
      <c r="N188" s="257" t="str" cm="1">
        <f t="array" ref="N188">_xlfn.XLOOKUP(1,(รายชื่อเจ้าหน้าที่!$C$4:$C$109=P188)*(รายชื่อเจ้าหน้าที่!$D$4:$D$109=Q188),รายชื่อเจ้าหน้าที่!$E$4:$E$109,"")</f>
        <v/>
      </c>
      <c r="O188" s="2" t="str">
        <f>_xlfn.XLOOKUP(ไฟล์หลัก!A188,ภาคส่งกลับ!$A$2:$A$1192,ภาคส่งกลับ!$L$2:$L$1192,"")</f>
        <v>นาย</v>
      </c>
      <c r="P188" s="2" t="str">
        <f>_xlfn.XLOOKUP(ไฟล์หลัก!A188,ภาคส่งกลับ!$A$2:$A$1192,ภาคส่งกลับ!$M$2:$M$1192,"")</f>
        <v>รังสรรค์</v>
      </c>
      <c r="Q188" s="2" t="str">
        <f>_xlfn.XLOOKUP(ไฟล์หลัก!A188,ภาคส่งกลับ!$A$2:$A$1192,ภาคส่งกลับ!$N$2:$N$1192,"")</f>
        <v>เมืองเหลือ</v>
      </c>
      <c r="R188" s="71">
        <f>_xlfn.XLOOKUP(ไฟล์หลัก!A188,ภาคส่งกลับ!$A$2:$A$1192,ภาคส่งกลับ!$O$2:$O$1192,"")</f>
        <v>0</v>
      </c>
      <c r="S188" s="72" t="str">
        <f>IF(AND(ลงเจ้าหน้าที่!O190=ไฟล์หลัก!P188,ลงเจ้าหน้าที่!P190=ไฟล์หลัก!Q188)=TRUE,"Correct","No")</f>
        <v>No</v>
      </c>
    </row>
    <row r="189" spans="1:19" hidden="1">
      <c r="A189" s="262">
        <v>180</v>
      </c>
      <c r="B189" s="262" t="s">
        <v>179</v>
      </c>
      <c r="C189" s="263" t="s">
        <v>13</v>
      </c>
      <c r="D189" s="264"/>
      <c r="E189" s="263" t="s">
        <v>203</v>
      </c>
      <c r="F189" s="264">
        <v>32</v>
      </c>
      <c r="G189" s="264"/>
      <c r="H189" s="264"/>
      <c r="I189" s="263" t="s">
        <v>1697</v>
      </c>
      <c r="J189" s="264" t="s">
        <v>101</v>
      </c>
      <c r="K189" s="264" t="s">
        <v>124</v>
      </c>
      <c r="L189" s="264"/>
      <c r="M189" s="262" t="s">
        <v>42</v>
      </c>
      <c r="N189" s="264" t="str" cm="1">
        <f t="array" ref="N189">_xlfn.XLOOKUP(1,(รายชื่อเจ้าหน้าที่!$C$4:$C$109=P189)*(รายชื่อเจ้าหน้าที่!$D$4:$D$109=Q189),รายชื่อเจ้าหน้าที่!$E$4:$E$109,"")</f>
        <v>กิจการนศ.</v>
      </c>
      <c r="O189" s="204" t="str">
        <f>_xlfn.XLOOKUP(ไฟล์หลัก!A189,ภาคส่งกลับ!$A$2:$A$1192,ภาคส่งกลับ!$L$2:$L$1192,"")</f>
        <v>นางสาว</v>
      </c>
      <c r="P189" s="204" t="str">
        <f>_xlfn.XLOOKUP(ไฟล์หลัก!A189,ภาคส่งกลับ!$A$2:$A$1192,ภาคส่งกลับ!$M$2:$M$1192,"")</f>
        <v>จิราภรณ์</v>
      </c>
      <c r="Q189" s="204" t="str">
        <f>_xlfn.XLOOKUP(ไฟล์หลัก!A189,ภาคส่งกลับ!$A$2:$A$1192,ภาคส่งกลับ!$N$2:$N$1192,"")</f>
        <v>นอบน้อม</v>
      </c>
      <c r="R189" s="205">
        <f>_xlfn.XLOOKUP(ไฟล์หลัก!A189,ภาคส่งกลับ!$A$2:$A$1192,ภาคส่งกลับ!$O$2:$O$1192,"")</f>
        <v>0</v>
      </c>
      <c r="S189" s="72" t="str">
        <f>IF(AND(ลงเจ้าหน้าที่!O191=ไฟล์หลัก!P189,ลงเจ้าหน้าที่!P191=ไฟล์หลัก!Q189)=TRUE,"Correct","No")</f>
        <v>Correct</v>
      </c>
    </row>
    <row r="190" spans="1:19" hidden="1">
      <c r="A190" s="250">
        <v>181</v>
      </c>
      <c r="B190" s="250" t="s">
        <v>179</v>
      </c>
      <c r="C190" s="256" t="s">
        <v>13</v>
      </c>
      <c r="D190" s="257" t="s">
        <v>17</v>
      </c>
      <c r="E190" s="256" t="s">
        <v>203</v>
      </c>
      <c r="F190" s="257" t="s">
        <v>374</v>
      </c>
      <c r="G190" s="257" t="s">
        <v>16</v>
      </c>
      <c r="H190" s="257" t="s">
        <v>175</v>
      </c>
      <c r="I190" s="256" t="s">
        <v>412</v>
      </c>
      <c r="J190" s="257" t="s">
        <v>101</v>
      </c>
      <c r="K190" s="257" t="s">
        <v>128</v>
      </c>
      <c r="L190" s="257" t="s">
        <v>177</v>
      </c>
      <c r="M190" s="250" t="s">
        <v>1665</v>
      </c>
      <c r="N190" s="257" t="str" cm="1">
        <f t="array" ref="N190">_xlfn.XLOOKUP(1,(รายชื่อเจ้าหน้าที่!$C$4:$C$109=P190)*(รายชื่อเจ้าหน้าที่!$D$4:$D$109=Q190),รายชื่อเจ้าหน้าที่!$E$4:$E$109,"")</f>
        <v>กิจการนศ.</v>
      </c>
      <c r="O190" s="2" t="str">
        <f>_xlfn.XLOOKUP(ไฟล์หลัก!A190,ภาคส่งกลับ!$A$2:$A$1192,ภาคส่งกลับ!$L$2:$L$1192,"")</f>
        <v>นางสาว</v>
      </c>
      <c r="P190" s="2" t="str">
        <f>_xlfn.XLOOKUP(ไฟล์หลัก!A190,ภาคส่งกลับ!$A$2:$A$1192,ภาคส่งกลับ!$M$2:$M$1192,"")</f>
        <v>บงกช</v>
      </c>
      <c r="Q190" s="2" t="str">
        <f>_xlfn.XLOOKUP(ไฟล์หลัก!A190,ภาคส่งกลับ!$A$2:$A$1192,ภาคส่งกลับ!$N$2:$N$1192,"")</f>
        <v>ทองทา</v>
      </c>
      <c r="R190" s="71">
        <f>_xlfn.XLOOKUP(ไฟล์หลัก!A190,ภาคส่งกลับ!$A$2:$A$1192,ภาคส่งกลับ!$O$2:$O$1192,"")</f>
        <v>0</v>
      </c>
      <c r="S190" s="72" t="str">
        <f>IF(AND(ลงเจ้าหน้าที่!O192=ไฟล์หลัก!P190,ลงเจ้าหน้าที่!P192=ไฟล์หลัก!Q190)=TRUE,"Correct","No")</f>
        <v>Correct</v>
      </c>
    </row>
    <row r="191" spans="1:19" hidden="1">
      <c r="A191" s="250">
        <v>182</v>
      </c>
      <c r="B191" s="250" t="s">
        <v>179</v>
      </c>
      <c r="C191" s="256" t="s">
        <v>13</v>
      </c>
      <c r="D191" s="257" t="s">
        <v>401</v>
      </c>
      <c r="E191" s="256" t="s">
        <v>408</v>
      </c>
      <c r="F191" s="257" t="s">
        <v>16</v>
      </c>
      <c r="G191" s="257" t="s">
        <v>21</v>
      </c>
      <c r="H191" s="257" t="s">
        <v>22</v>
      </c>
      <c r="I191" s="256" t="s">
        <v>409</v>
      </c>
      <c r="J191" s="257" t="s">
        <v>101</v>
      </c>
      <c r="K191" s="257" t="s">
        <v>128</v>
      </c>
      <c r="L191" s="257" t="s">
        <v>169</v>
      </c>
      <c r="M191" s="250" t="s">
        <v>1660</v>
      </c>
      <c r="N191" s="257" t="str" cm="1">
        <f t="array" ref="N191">_xlfn.XLOOKUP(1,(รายชื่อเจ้าหน้าที่!$C$4:$C$109=P191)*(รายชื่อเจ้าหน้าที่!$D$4:$D$109=Q191),รายชื่อเจ้าหน้าที่!$E$4:$E$109,"")</f>
        <v/>
      </c>
      <c r="O191" s="2" t="str">
        <f>_xlfn.XLOOKUP(ไฟล์หลัก!A191,ภาคส่งกลับ!$A$2:$A$1192,ภาคส่งกลับ!$L$2:$L$1192,"")</f>
        <v>นาย</v>
      </c>
      <c r="P191" s="2" t="str">
        <f>_xlfn.XLOOKUP(ไฟล์หลัก!A191,ภาคส่งกลับ!$A$2:$A$1192,ภาคส่งกลับ!$M$2:$M$1192,"")</f>
        <v>ยศศิริ</v>
      </c>
      <c r="Q191" s="2" t="str">
        <f>_xlfn.XLOOKUP(ไฟล์หลัก!A191,ภาคส่งกลับ!$A$2:$A$1192,ภาคส่งกลับ!$N$2:$N$1192,"")</f>
        <v>อาริยะกุล</v>
      </c>
      <c r="R191" s="71">
        <f>_xlfn.XLOOKUP(ไฟล์หลัก!A191,ภาคส่งกลับ!$A$2:$A$1192,ภาคส่งกลับ!$O$2:$O$1192,"")</f>
        <v>0</v>
      </c>
      <c r="S191" s="72" t="str">
        <f>IF(AND(ลงเจ้าหน้าที่!O193=ไฟล์หลัก!P191,ลงเจ้าหน้าที่!P193=ไฟล์หลัก!Q191)=TRUE,"Correct","No")</f>
        <v>No</v>
      </c>
    </row>
    <row r="192" spans="1:19" hidden="1">
      <c r="A192" s="250">
        <v>183</v>
      </c>
      <c r="B192" s="250" t="s">
        <v>179</v>
      </c>
      <c r="C192" s="256" t="s">
        <v>13</v>
      </c>
      <c r="D192" s="257"/>
      <c r="E192" s="256" t="s">
        <v>408</v>
      </c>
      <c r="F192" s="257"/>
      <c r="G192" s="257"/>
      <c r="H192" s="257"/>
      <c r="I192" s="256"/>
      <c r="J192" s="257" t="s">
        <v>101</v>
      </c>
      <c r="K192" s="257" t="s">
        <v>128</v>
      </c>
      <c r="L192" s="257"/>
      <c r="M192" s="250" t="s">
        <v>42</v>
      </c>
      <c r="N192" s="257" t="str" cm="1">
        <f t="array" ref="N192">_xlfn.XLOOKUP(1,(รายชื่อเจ้าหน้าที่!$C$4:$C$109=P192)*(รายชื่อเจ้าหน้าที่!$D$4:$D$109=Q192),รายชื่อเจ้าหน้าที่!$E$4:$E$109,"")</f>
        <v>บัณฑิต</v>
      </c>
      <c r="O192" s="2" t="str">
        <f>_xlfn.XLOOKUP(ไฟล์หลัก!A192,ภาคส่งกลับ!$A$2:$A$1192,ภาคส่งกลับ!$L$2:$L$1192,"")</f>
        <v>นางสาว</v>
      </c>
      <c r="P192" s="2" t="str">
        <f>_xlfn.XLOOKUP(ไฟล์หลัก!A192,ภาคส่งกลับ!$A$2:$A$1192,ภาคส่งกลับ!$M$2:$M$1192,"")</f>
        <v>ยุวรี</v>
      </c>
      <c r="Q192" s="2" t="str">
        <f>_xlfn.XLOOKUP(ไฟล์หลัก!A192,ภาคส่งกลับ!$A$2:$A$1192,ภาคส่งกลับ!$N$2:$N$1192,"")</f>
        <v>ดีมิตร</v>
      </c>
      <c r="R192" s="71">
        <f>_xlfn.XLOOKUP(ไฟล์หลัก!A192,ภาคส่งกลับ!$A$2:$A$1192,ภาคส่งกลับ!$O$2:$O$1192,"")</f>
        <v>0</v>
      </c>
      <c r="S192" s="72" t="str">
        <f>IF(AND(ลงเจ้าหน้าที่!O194=ไฟล์หลัก!P192,ลงเจ้าหน้าที่!P194=ไฟล์หลัก!Q192)=TRUE,"Correct","No")</f>
        <v>Correct</v>
      </c>
    </row>
    <row r="193" spans="1:19" hidden="1">
      <c r="A193" s="250">
        <v>184</v>
      </c>
      <c r="B193" s="250" t="s">
        <v>179</v>
      </c>
      <c r="C193" s="256" t="s">
        <v>13</v>
      </c>
      <c r="D193" s="257" t="s">
        <v>16</v>
      </c>
      <c r="E193" s="256" t="s">
        <v>397</v>
      </c>
      <c r="F193" s="257" t="s">
        <v>185</v>
      </c>
      <c r="G193" s="257" t="s">
        <v>16</v>
      </c>
      <c r="H193" s="257" t="s">
        <v>413</v>
      </c>
      <c r="I193" s="256" t="s">
        <v>398</v>
      </c>
      <c r="J193" s="257" t="s">
        <v>101</v>
      </c>
      <c r="K193" s="257" t="s">
        <v>132</v>
      </c>
      <c r="L193" s="257" t="s">
        <v>414</v>
      </c>
      <c r="M193" s="250" t="s">
        <v>1695</v>
      </c>
      <c r="N193" s="257" t="str" cm="1">
        <f t="array" ref="N193">_xlfn.XLOOKUP(1,(รายชื่อเจ้าหน้าที่!$C$4:$C$109=P193)*(รายชื่อเจ้าหน้าที่!$D$4:$D$109=Q193),รายชื่อเจ้าหน้าที่!$E$4:$E$109,"")</f>
        <v/>
      </c>
      <c r="O193" s="2" t="str">
        <f>_xlfn.XLOOKUP(ไฟล์หลัก!A193,ภาคส่งกลับ!$A$2:$A$1192,ภาคส่งกลับ!$L$2:$L$1192,"")</f>
        <v>นาย</v>
      </c>
      <c r="P193" s="2" t="str">
        <f>_xlfn.XLOOKUP(ไฟล์หลัก!A193,ภาคส่งกลับ!$A$2:$A$1192,ภาคส่งกลับ!$M$2:$M$1192,"")</f>
        <v>กลวัชร</v>
      </c>
      <c r="Q193" s="2" t="str">
        <f>_xlfn.XLOOKUP(ไฟล์หลัก!A193,ภาคส่งกลับ!$A$2:$A$1192,ภาคส่งกลับ!$N$2:$N$1192,"")</f>
        <v>เฉลิมพงศ์</v>
      </c>
      <c r="R193" s="71">
        <f>_xlfn.XLOOKUP(ไฟล์หลัก!A193,ภาคส่งกลับ!$A$2:$A$1192,ภาคส่งกลับ!$O$2:$O$1192,"")</f>
        <v>0</v>
      </c>
      <c r="S193" s="72" t="str">
        <f>IF(AND(ลงเจ้าหน้าที่!O195=ไฟล์หลัก!P193,ลงเจ้าหน้าที่!P195=ไฟล์หลัก!Q193)=TRUE,"Correct","No")</f>
        <v>No</v>
      </c>
    </row>
    <row r="194" spans="1:19" hidden="1">
      <c r="A194" s="250">
        <v>185</v>
      </c>
      <c r="B194" s="250" t="s">
        <v>179</v>
      </c>
      <c r="C194" s="256" t="s">
        <v>13</v>
      </c>
      <c r="D194" s="257" t="s">
        <v>17</v>
      </c>
      <c r="E194" s="256" t="s">
        <v>203</v>
      </c>
      <c r="F194" s="257" t="s">
        <v>81</v>
      </c>
      <c r="G194" s="257" t="s">
        <v>16</v>
      </c>
      <c r="H194" s="257" t="s">
        <v>403</v>
      </c>
      <c r="I194" s="256" t="s">
        <v>415</v>
      </c>
      <c r="J194" s="257" t="s">
        <v>101</v>
      </c>
      <c r="K194" s="257" t="s">
        <v>132</v>
      </c>
      <c r="L194" s="257" t="s">
        <v>416</v>
      </c>
      <c r="M194" s="250" t="s">
        <v>1665</v>
      </c>
      <c r="N194" s="257" t="str" cm="1">
        <f t="array" ref="N194">_xlfn.XLOOKUP(1,(รายชื่อเจ้าหน้าที่!$C$4:$C$109=P194)*(รายชื่อเจ้าหน้าที่!$D$4:$D$109=Q194),รายชื่อเจ้าหน้าที่!$E$4:$E$109,"")</f>
        <v>ปชส</v>
      </c>
      <c r="O194" s="2" t="str">
        <f>_xlfn.XLOOKUP(ไฟล์หลัก!A194,ภาคส่งกลับ!$A$2:$A$1192,ภาคส่งกลับ!$L$2:$L$1192,"")</f>
        <v>นางสาว</v>
      </c>
      <c r="P194" s="2" t="str">
        <f>_xlfn.XLOOKUP(ไฟล์หลัก!A194,ภาคส่งกลับ!$A$2:$A$1192,ภาคส่งกลับ!$M$2:$M$1192,"")</f>
        <v>จามร</v>
      </c>
      <c r="Q194" s="2" t="str">
        <f>_xlfn.XLOOKUP(ไฟล์หลัก!A194,ภาคส่งกลับ!$A$2:$A$1192,ภาคส่งกลับ!$N$2:$N$1192,"")</f>
        <v>จันทร์ซุย</v>
      </c>
      <c r="R194" s="71">
        <f>_xlfn.XLOOKUP(ไฟล์หลัก!A194,ภาคส่งกลับ!$A$2:$A$1192,ภาคส่งกลับ!$O$2:$O$1192,"")</f>
        <v>0</v>
      </c>
      <c r="S194" s="72" t="str">
        <f>IF(AND(ลงเจ้าหน้าที่!O196=ไฟล์หลัก!P194,ลงเจ้าหน้าที่!P196=ไฟล์หลัก!Q194)=TRUE,"Correct","No")</f>
        <v>Correct</v>
      </c>
    </row>
    <row r="195" spans="1:19" hidden="1">
      <c r="A195" s="250">
        <v>186</v>
      </c>
      <c r="B195" s="250" t="s">
        <v>179</v>
      </c>
      <c r="C195" s="256" t="s">
        <v>13</v>
      </c>
      <c r="D195" s="257"/>
      <c r="E195" s="256" t="s">
        <v>203</v>
      </c>
      <c r="F195" s="257"/>
      <c r="G195" s="257"/>
      <c r="H195" s="257"/>
      <c r="I195" s="256"/>
      <c r="J195" s="257" t="s">
        <v>101</v>
      </c>
      <c r="K195" s="257" t="s">
        <v>132</v>
      </c>
      <c r="L195" s="257"/>
      <c r="M195" s="250" t="s">
        <v>42</v>
      </c>
      <c r="N195" s="257" t="str" cm="1">
        <f t="array" ref="N195">_xlfn.XLOOKUP(1,(รายชื่อเจ้าหน้าที่!$C$4:$C$109=P195)*(รายชื่อเจ้าหน้าที่!$D$4:$D$109=Q195),รายชื่อเจ้าหน้าที่!$E$4:$E$109,"")</f>
        <v>ปชส</v>
      </c>
      <c r="O195" s="2" t="str">
        <f>_xlfn.XLOOKUP(ไฟล์หลัก!A195,ภาคส่งกลับ!$A$2:$A$1192,ภาคส่งกลับ!$L$2:$L$1192,"")</f>
        <v>นาย</v>
      </c>
      <c r="P195" s="2" t="str">
        <f>_xlfn.XLOOKUP(ไฟล์หลัก!A195,ภาคส่งกลับ!$A$2:$A$1192,ภาคส่งกลับ!$M$2:$M$1192,"")</f>
        <v>ชยนนท์</v>
      </c>
      <c r="Q195" s="2" t="str">
        <f>_xlfn.XLOOKUP(ไฟล์หลัก!A195,ภาคส่งกลับ!$A$2:$A$1192,ภาคส่งกลับ!$N$2:$N$1192,"")</f>
        <v>คูหาสวรรค์</v>
      </c>
      <c r="R195" s="71">
        <f>_xlfn.XLOOKUP(ไฟล์หลัก!A195,ภาคส่งกลับ!$A$2:$A$1192,ภาคส่งกลับ!$O$2:$O$1192,"")</f>
        <v>0</v>
      </c>
      <c r="S195" s="72" t="str">
        <f>IF(AND(ลงเจ้าหน้าที่!O197=ไฟล์หลัก!P195,ลงเจ้าหน้าที่!P197=ไฟล์หลัก!Q195)=TRUE,"Correct","No")</f>
        <v>Correct</v>
      </c>
    </row>
    <row r="196" spans="1:19" hidden="1">
      <c r="A196" s="250">
        <v>187</v>
      </c>
      <c r="B196" s="250" t="s">
        <v>179</v>
      </c>
      <c r="C196" s="256" t="s">
        <v>13</v>
      </c>
      <c r="D196" s="257" t="s">
        <v>21</v>
      </c>
      <c r="E196" s="256" t="s">
        <v>417</v>
      </c>
      <c r="F196" s="257" t="s">
        <v>37</v>
      </c>
      <c r="G196" s="257" t="s">
        <v>21</v>
      </c>
      <c r="H196" s="257" t="s">
        <v>418</v>
      </c>
      <c r="I196" s="256" t="s">
        <v>398</v>
      </c>
      <c r="J196" s="257" t="s">
        <v>101</v>
      </c>
      <c r="K196" s="257" t="s">
        <v>134</v>
      </c>
      <c r="L196" s="257" t="s">
        <v>419</v>
      </c>
      <c r="M196" s="250" t="s">
        <v>1665</v>
      </c>
      <c r="N196" s="257" t="str" cm="1">
        <f t="array" ref="N196">_xlfn.XLOOKUP(1,(รายชื่อเจ้าหน้าที่!$C$4:$C$109=P196)*(รายชื่อเจ้าหน้าที่!$D$4:$D$109=Q196),รายชื่อเจ้าหน้าที่!$E$4:$E$109,"")</f>
        <v>ประกัน</v>
      </c>
      <c r="O196" s="2" t="str">
        <f>_xlfn.XLOOKUP(ไฟล์หลัก!A196,ภาคส่งกลับ!$A$2:$A$1192,ภาคส่งกลับ!$L$2:$L$1192,"")</f>
        <v>นางสาว</v>
      </c>
      <c r="P196" s="2" t="str">
        <f>_xlfn.XLOOKUP(ไฟล์หลัก!A196,ภาคส่งกลับ!$A$2:$A$1192,ภาคส่งกลับ!$M$2:$M$1192,"")</f>
        <v>เบญจมาภรณ์</v>
      </c>
      <c r="Q196" s="2" t="str">
        <f>_xlfn.XLOOKUP(ไฟล์หลัก!A196,ภาคส่งกลับ!$A$2:$A$1192,ภาคส่งกลับ!$N$2:$N$1192,"")</f>
        <v>จันทร์แสงสุก</v>
      </c>
      <c r="R196" s="71">
        <f>_xlfn.XLOOKUP(ไฟล์หลัก!A196,ภาคส่งกลับ!$A$2:$A$1192,ภาคส่งกลับ!$O$2:$O$1192,"")</f>
        <v>0</v>
      </c>
      <c r="S196" s="72" t="str">
        <f>IF(AND(ลงเจ้าหน้าที่!O198=ไฟล์หลัก!P196,ลงเจ้าหน้าที่!P198=ไฟล์หลัก!Q196)=TRUE,"Correct","No")</f>
        <v>Correct</v>
      </c>
    </row>
    <row r="197" spans="1:19">
      <c r="A197" s="250">
        <v>188</v>
      </c>
      <c r="B197" s="250" t="s">
        <v>179</v>
      </c>
      <c r="C197" s="256" t="s">
        <v>13</v>
      </c>
      <c r="D197" s="257" t="s">
        <v>17</v>
      </c>
      <c r="E197" s="256" t="s">
        <v>203</v>
      </c>
      <c r="F197" s="257" t="s">
        <v>111</v>
      </c>
      <c r="G197" s="257" t="s">
        <v>16</v>
      </c>
      <c r="H197" s="257" t="s">
        <v>279</v>
      </c>
      <c r="I197" s="256" t="s">
        <v>1698</v>
      </c>
      <c r="J197" s="257" t="s">
        <v>101</v>
      </c>
      <c r="K197" s="257" t="s">
        <v>134</v>
      </c>
      <c r="L197" s="257" t="s">
        <v>421</v>
      </c>
      <c r="M197" s="250" t="s">
        <v>1651</v>
      </c>
      <c r="N197" s="257" t="str" cm="1">
        <f t="array" ref="N197">_xlfn.XLOOKUP(1,(รายชื่อเจ้าหน้าที่!$C$4:$C$109=P197)*(รายชื่อเจ้าหน้าที่!$D$4:$D$109=Q197),รายชื่อเจ้าหน้าที่!$E$4:$E$109,"")</f>
        <v/>
      </c>
      <c r="O197" s="2" t="str">
        <f>_xlfn.XLOOKUP(ไฟล์หลัก!A197,ภาคส่งกลับ!$A$2:$A$1192,ภาคส่งกลับ!$L$2:$L$1192,"")</f>
        <v>นาย</v>
      </c>
      <c r="P197" s="2" t="str">
        <f>_xlfn.XLOOKUP(ไฟล์หลัก!A197,ภาคส่งกลับ!$A$2:$A$1192,ภาคส่งกลับ!$M$2:$M$1192,"")</f>
        <v>นัชนัยน์</v>
      </c>
      <c r="Q197" s="2" t="str">
        <f>_xlfn.XLOOKUP(ไฟล์หลัก!A197,ภาคส่งกลับ!$A$2:$A$1192,ภาคส่งกลับ!$N$2:$N$1192,"")</f>
        <v>รุ่งเหมือนฟ้า</v>
      </c>
      <c r="R197" s="71">
        <f>_xlfn.XLOOKUP(ไฟล์หลัก!A197,ภาคส่งกลับ!$A$2:$A$1192,ภาคส่งกลับ!$O$2:$O$1192,"")</f>
        <v>0</v>
      </c>
      <c r="S197" s="72" t="str">
        <f>IF(AND(ลงเจ้าหน้าที่!O199=ไฟล์หลัก!P197,ลงเจ้าหน้าที่!P199=ไฟล์หลัก!Q197)=TRUE,"Correct","No")</f>
        <v>No</v>
      </c>
    </row>
    <row r="198" spans="1:19" hidden="1">
      <c r="A198" s="250">
        <v>189</v>
      </c>
      <c r="B198" s="250" t="s">
        <v>179</v>
      </c>
      <c r="C198" s="256" t="s">
        <v>13</v>
      </c>
      <c r="D198" s="257"/>
      <c r="E198" s="256" t="s">
        <v>203</v>
      </c>
      <c r="F198" s="257"/>
      <c r="G198" s="257"/>
      <c r="H198" s="257"/>
      <c r="I198" s="256"/>
      <c r="J198" s="257" t="s">
        <v>101</v>
      </c>
      <c r="K198" s="257" t="s">
        <v>134</v>
      </c>
      <c r="L198" s="257"/>
      <c r="M198" s="250" t="s">
        <v>42</v>
      </c>
      <c r="N198" s="257" t="str" cm="1">
        <f t="array" ref="N198">_xlfn.XLOOKUP(1,(รายชื่อเจ้าหน้าที่!$C$4:$C$109=P198)*(รายชื่อเจ้าหน้าที่!$D$4:$D$109=Q198),รายชื่อเจ้าหน้าที่!$E$4:$E$109,"")</f>
        <v>ประกัน</v>
      </c>
      <c r="O198" s="2" t="str">
        <f>_xlfn.XLOOKUP(ไฟล์หลัก!A198,ภาคส่งกลับ!$A$2:$A$1192,ภาคส่งกลับ!$L$2:$L$1192,"")</f>
        <v>นางสาว</v>
      </c>
      <c r="P198" s="2" t="str">
        <f>_xlfn.XLOOKUP(ไฟล์หลัก!A198,ภาคส่งกลับ!$A$2:$A$1192,ภาคส่งกลับ!$M$2:$M$1192,"")</f>
        <v>ณัฐธยาน์</v>
      </c>
      <c r="Q198" s="2" t="str">
        <f>_xlfn.XLOOKUP(ไฟล์หลัก!A198,ภาคส่งกลับ!$A$2:$A$1192,ภาคส่งกลับ!$N$2:$N$1192,"")</f>
        <v>แป้นประสิทธิ์</v>
      </c>
      <c r="R198" s="71">
        <f>_xlfn.XLOOKUP(ไฟล์หลัก!A198,ภาคส่งกลับ!$A$2:$A$1192,ภาคส่งกลับ!$O$2:$O$1192,"")</f>
        <v>0</v>
      </c>
      <c r="S198" s="72" t="str">
        <f>IF(AND(ลงเจ้าหน้าที่!O200=ไฟล์หลัก!P198,ลงเจ้าหน้าที่!P200=ไฟล์หลัก!Q198)=TRUE,"Correct","No")</f>
        <v>Correct</v>
      </c>
    </row>
    <row r="199" spans="1:19" hidden="1">
      <c r="A199" s="250">
        <v>190</v>
      </c>
      <c r="B199" s="250" t="s">
        <v>179</v>
      </c>
      <c r="C199" s="256" t="s">
        <v>13</v>
      </c>
      <c r="D199" s="257" t="s">
        <v>21</v>
      </c>
      <c r="E199" s="256" t="s">
        <v>417</v>
      </c>
      <c r="F199" s="257" t="s">
        <v>47</v>
      </c>
      <c r="G199" s="257" t="s">
        <v>21</v>
      </c>
      <c r="H199" s="257" t="s">
        <v>309</v>
      </c>
      <c r="I199" s="256" t="s">
        <v>398</v>
      </c>
      <c r="J199" s="257" t="s">
        <v>101</v>
      </c>
      <c r="K199" s="257" t="s">
        <v>176</v>
      </c>
      <c r="L199" s="257" t="s">
        <v>422</v>
      </c>
      <c r="M199" s="250" t="s">
        <v>1695</v>
      </c>
      <c r="N199" s="257" t="str" cm="1">
        <f t="array" ref="N199">_xlfn.XLOOKUP(1,(รายชื่อเจ้าหน้าที่!$C$4:$C$109=P199)*(รายชื่อเจ้าหน้าที่!$D$4:$D$109=Q199),รายชื่อเจ้าหน้าที่!$E$4:$E$109,"")</f>
        <v/>
      </c>
      <c r="O199" s="2" t="str">
        <f>_xlfn.XLOOKUP(ไฟล์หลัก!A199,ภาคส่งกลับ!$A$2:$A$1192,ภาคส่งกลับ!$L$2:$L$1192,"")</f>
        <v>นาย</v>
      </c>
      <c r="P199" s="2" t="str">
        <f>_xlfn.XLOOKUP(ไฟล์หลัก!A199,ภาคส่งกลับ!$A$2:$A$1192,ภาคส่งกลับ!$M$2:$M$1192,"")</f>
        <v>จินดา</v>
      </c>
      <c r="Q199" s="2" t="str">
        <f>_xlfn.XLOOKUP(ไฟล์หลัก!A199,ภาคส่งกลับ!$A$2:$A$1192,ภาคส่งกลับ!$N$2:$N$1192,"")</f>
        <v>เจริญพรพาณิชย์</v>
      </c>
      <c r="R199" s="71">
        <f>_xlfn.XLOOKUP(ไฟล์หลัก!A199,ภาคส่งกลับ!$A$2:$A$1192,ภาคส่งกลับ!$O$2:$O$1192,"")</f>
        <v>0</v>
      </c>
      <c r="S199" s="72" t="str">
        <f>IF(AND(ลงเจ้าหน้าที่!O201=ไฟล์หลัก!P199,ลงเจ้าหน้าที่!P201=ไฟล์หลัก!Q199)=TRUE,"Correct","No")</f>
        <v>No</v>
      </c>
    </row>
    <row r="200" spans="1:19">
      <c r="A200" s="250">
        <v>191</v>
      </c>
      <c r="B200" s="250" t="s">
        <v>179</v>
      </c>
      <c r="C200" s="256" t="s">
        <v>13</v>
      </c>
      <c r="D200" s="257" t="s">
        <v>17</v>
      </c>
      <c r="E200" s="256" t="s">
        <v>203</v>
      </c>
      <c r="F200" s="257" t="s">
        <v>200</v>
      </c>
      <c r="G200" s="257" t="s">
        <v>16</v>
      </c>
      <c r="H200" s="257" t="s">
        <v>279</v>
      </c>
      <c r="I200" s="256" t="s">
        <v>1698</v>
      </c>
      <c r="J200" s="257" t="s">
        <v>101</v>
      </c>
      <c r="K200" s="257" t="s">
        <v>176</v>
      </c>
      <c r="L200" s="257" t="s">
        <v>421</v>
      </c>
      <c r="M200" s="250" t="s">
        <v>1651</v>
      </c>
      <c r="N200" s="257" t="str" cm="1">
        <f t="array" ref="N200">_xlfn.XLOOKUP(1,(รายชื่อเจ้าหน้าที่!$C$4:$C$109=P200)*(รายชื่อเจ้าหน้าที่!$D$4:$D$109=Q200),รายชื่อเจ้าหน้าที่!$E$4:$E$109,"")</f>
        <v/>
      </c>
      <c r="O200" s="2" t="str">
        <f>_xlfn.XLOOKUP(ไฟล์หลัก!A200,ภาคส่งกลับ!$A$2:$A$1192,ภาคส่งกลับ!$L$2:$L$1192,"")</f>
        <v>นาย</v>
      </c>
      <c r="P200" s="2" t="str">
        <f>_xlfn.XLOOKUP(ไฟล์หลัก!A200,ภาคส่งกลับ!$A$2:$A$1192,ภาคส่งกลับ!$M$2:$M$1192,"")</f>
        <v>สรพงษ์</v>
      </c>
      <c r="Q200" s="2" t="str">
        <f>_xlfn.XLOOKUP(ไฟล์หลัก!A200,ภาคส่งกลับ!$A$2:$A$1192,ภาคส่งกลับ!$N$2:$N$1192,"")</f>
        <v>วชิรรัตนพรกุล</v>
      </c>
      <c r="R200" s="71">
        <f>_xlfn.XLOOKUP(ไฟล์หลัก!A200,ภาคส่งกลับ!$A$2:$A$1192,ภาคส่งกลับ!$O$2:$O$1192,"")</f>
        <v>0</v>
      </c>
      <c r="S200" s="72" t="str">
        <f>IF(AND(ลงเจ้าหน้าที่!O202=ไฟล์หลัก!P200,ลงเจ้าหน้าที่!P202=ไฟล์หลัก!Q200)=TRUE,"Correct","No")</f>
        <v>No</v>
      </c>
    </row>
    <row r="201" spans="1:19" hidden="1">
      <c r="A201" s="250">
        <v>192</v>
      </c>
      <c r="B201" s="250" t="s">
        <v>179</v>
      </c>
      <c r="C201" s="256" t="s">
        <v>13</v>
      </c>
      <c r="D201" s="257"/>
      <c r="E201" s="256" t="s">
        <v>203</v>
      </c>
      <c r="F201" s="257"/>
      <c r="G201" s="257"/>
      <c r="H201" s="257"/>
      <c r="I201" s="256"/>
      <c r="J201" s="257" t="s">
        <v>101</v>
      </c>
      <c r="K201" s="257" t="s">
        <v>176</v>
      </c>
      <c r="L201" s="257"/>
      <c r="M201" s="250" t="s">
        <v>42</v>
      </c>
      <c r="N201" s="257" t="str" cm="1">
        <f t="array" ref="N201">_xlfn.XLOOKUP(1,(รายชื่อเจ้าหน้าที่!$C$4:$C$109=P201)*(รายชื่อเจ้าหน้าที่!$D$4:$D$109=Q201),รายชื่อเจ้าหน้าที่!$E$4:$E$109,"")</f>
        <v>พัสดุ</v>
      </c>
      <c r="O201" s="2" t="str">
        <f>_xlfn.XLOOKUP(ไฟล์หลัก!A201,ภาคส่งกลับ!$A$2:$A$1192,ภาคส่งกลับ!$L$2:$L$1192,"")</f>
        <v>นางสาว</v>
      </c>
      <c r="P201" s="2" t="str">
        <f>_xlfn.XLOOKUP(ไฟล์หลัก!A201,ภาคส่งกลับ!$A$2:$A$1192,ภาคส่งกลับ!$M$2:$M$1192,"")</f>
        <v>จุฑาภรณ์</v>
      </c>
      <c r="Q201" s="2" t="str">
        <f>_xlfn.XLOOKUP(ไฟล์หลัก!A201,ภาคส่งกลับ!$A$2:$A$1192,ภาคส่งกลับ!$N$2:$N$1192,"")</f>
        <v>นิลาทวงค์</v>
      </c>
      <c r="R201" s="71">
        <f>_xlfn.XLOOKUP(ไฟล์หลัก!A201,ภาคส่งกลับ!$A$2:$A$1192,ภาคส่งกลับ!$O$2:$O$1192,"")</f>
        <v>0</v>
      </c>
      <c r="S201" s="72" t="str">
        <f>IF(AND(ลงเจ้าหน้าที่!O203=ไฟล์หลัก!P201,ลงเจ้าหน้าที่!P203=ไฟล์หลัก!Q201)=TRUE,"Correct","No")</f>
        <v>Correct</v>
      </c>
    </row>
    <row r="202" spans="1:19" hidden="1">
      <c r="A202" s="250">
        <v>193</v>
      </c>
      <c r="B202" s="250" t="s">
        <v>179</v>
      </c>
      <c r="C202" s="256" t="s">
        <v>136</v>
      </c>
      <c r="D202" s="257" t="s">
        <v>151</v>
      </c>
      <c r="E202" s="256" t="s">
        <v>428</v>
      </c>
      <c r="F202" s="257" t="s">
        <v>85</v>
      </c>
      <c r="G202" s="257" t="s">
        <v>21</v>
      </c>
      <c r="H202" s="257" t="s">
        <v>123</v>
      </c>
      <c r="I202" s="256" t="s">
        <v>429</v>
      </c>
      <c r="J202" s="257" t="s">
        <v>38</v>
      </c>
      <c r="K202" s="257" t="s">
        <v>430</v>
      </c>
      <c r="L202" s="257" t="s">
        <v>431</v>
      </c>
      <c r="M202" s="250" t="s">
        <v>1668</v>
      </c>
      <c r="N202" s="257" t="str" cm="1">
        <f t="array" ref="N202">_xlfn.XLOOKUP(1,(รายชื่อเจ้าหน้าที่!$C$4:$C$109=P202)*(รายชื่อเจ้าหน้าที่!$D$4:$D$109=Q202),รายชื่อเจ้าหน้าที่!$E$4:$E$109,"")</f>
        <v/>
      </c>
      <c r="O202" s="2" t="str">
        <f>_xlfn.XLOOKUP(ไฟล์หลัก!A202,ภาคส่งกลับ!$A$2:$A$1192,ภาคส่งกลับ!$L$2:$L$1192,"")</f>
        <v>นาย</v>
      </c>
      <c r="P202" s="2" t="str">
        <f>_xlfn.XLOOKUP(ไฟล์หลัก!A202,ภาคส่งกลับ!$A$2:$A$1192,ภาคส่งกลับ!$M$2:$M$1192,"")</f>
        <v>สมปอง</v>
      </c>
      <c r="Q202" s="2" t="str">
        <f>_xlfn.XLOOKUP(ไฟล์หลัก!A202,ภาคส่งกลับ!$A$2:$A$1192,ภาคส่งกลับ!$N$2:$N$1192,"")</f>
        <v>วิเศษพานิชกิจ</v>
      </c>
      <c r="R202" s="71">
        <f>_xlfn.XLOOKUP(ไฟล์หลัก!A202,ภาคส่งกลับ!$A$2:$A$1192,ภาคส่งกลับ!$O$2:$O$1192,"")</f>
        <v>0</v>
      </c>
      <c r="S202" s="72" t="str">
        <f>IF(AND(ลงเจ้าหน้าที่!O204=ไฟล์หลัก!P202,ลงเจ้าหน้าที่!P204=ไฟล์หลัก!Q202)=TRUE,"Correct","No")</f>
        <v>No</v>
      </c>
    </row>
    <row r="203" spans="1:19" hidden="1">
      <c r="A203" s="250">
        <v>194</v>
      </c>
      <c r="B203" s="250" t="s">
        <v>179</v>
      </c>
      <c r="C203" s="256" t="s">
        <v>136</v>
      </c>
      <c r="D203" s="257"/>
      <c r="E203" s="256" t="s">
        <v>428</v>
      </c>
      <c r="F203" s="257"/>
      <c r="G203" s="257"/>
      <c r="H203" s="257"/>
      <c r="I203" s="256"/>
      <c r="J203" s="257" t="s">
        <v>38</v>
      </c>
      <c r="K203" s="257" t="s">
        <v>430</v>
      </c>
      <c r="L203" s="257"/>
      <c r="M203" s="250" t="s">
        <v>42</v>
      </c>
      <c r="N203" s="257" t="str" cm="1">
        <f t="array" ref="N203">_xlfn.XLOOKUP(1,(รายชื่อเจ้าหน้าที่!$C$4:$C$109=P203)*(รายชื่อเจ้าหน้าที่!$D$4:$D$109=Q203),รายชื่อเจ้าหน้าที่!$E$4:$E$109,"")</f>
        <v>พัสดุ</v>
      </c>
      <c r="O203" s="2" t="str">
        <f>_xlfn.XLOOKUP(ไฟล์หลัก!A203,ภาคส่งกลับ!$A$2:$A$1192,ภาคส่งกลับ!$L$2:$L$1192,"")</f>
        <v>นางสาว</v>
      </c>
      <c r="P203" s="2" t="str">
        <f>_xlfn.XLOOKUP(ไฟล์หลัก!A203,ภาคส่งกลับ!$A$2:$A$1192,ภาคส่งกลับ!$M$2:$M$1192,"")</f>
        <v>เมธาวี</v>
      </c>
      <c r="Q203" s="2" t="str">
        <f>_xlfn.XLOOKUP(ไฟล์หลัก!A203,ภาคส่งกลับ!$A$2:$A$1192,ภาคส่งกลับ!$N$2:$N$1192,"")</f>
        <v>รัตนปราโมทย์</v>
      </c>
      <c r="R203" s="71">
        <f>_xlfn.XLOOKUP(ไฟล์หลัก!A203,ภาคส่งกลับ!$A$2:$A$1192,ภาคส่งกลับ!$O$2:$O$1192,"")</f>
        <v>0</v>
      </c>
      <c r="S203" s="72" t="str">
        <f>IF(AND(ลงเจ้าหน้าที่!O205=ไฟล์หลัก!P203,ลงเจ้าหน้าที่!P205=ไฟล์หลัก!Q203)=TRUE,"Correct","No")</f>
        <v>Correct</v>
      </c>
    </row>
    <row r="204" spans="1:19" hidden="1">
      <c r="A204" s="250">
        <v>195</v>
      </c>
      <c r="B204" s="250" t="s">
        <v>179</v>
      </c>
      <c r="C204" s="256" t="s">
        <v>136</v>
      </c>
      <c r="D204" s="257" t="s">
        <v>14</v>
      </c>
      <c r="E204" s="256" t="s">
        <v>432</v>
      </c>
      <c r="F204" s="257" t="s">
        <v>16</v>
      </c>
      <c r="G204" s="257" t="s">
        <v>17</v>
      </c>
      <c r="H204" s="257" t="s">
        <v>303</v>
      </c>
      <c r="I204" s="256" t="s">
        <v>429</v>
      </c>
      <c r="J204" s="257" t="s">
        <v>38</v>
      </c>
      <c r="K204" s="257" t="s">
        <v>39</v>
      </c>
      <c r="L204" s="257" t="s">
        <v>433</v>
      </c>
      <c r="M204" s="250" t="s">
        <v>1668</v>
      </c>
      <c r="N204" s="257" t="str" cm="1">
        <f t="array" ref="N204">_xlfn.XLOOKUP(1,(รายชื่อเจ้าหน้าที่!$C$4:$C$109=P204)*(รายชื่อเจ้าหน้าที่!$D$4:$D$109=Q204),รายชื่อเจ้าหน้าที่!$E$4:$E$109,"")</f>
        <v/>
      </c>
      <c r="O204" s="2" t="str">
        <f>_xlfn.XLOOKUP(ไฟล์หลัก!A204,ภาคส่งกลับ!$A$2:$A$1192,ภาคส่งกลับ!$L$2:$L$1192,"")</f>
        <v>นาย</v>
      </c>
      <c r="P204" s="2" t="str">
        <f>_xlfn.XLOOKUP(ไฟล์หลัก!A204,ภาคส่งกลับ!$A$2:$A$1192,ภาคส่งกลับ!$M$2:$M$1192,"")</f>
        <v>ธเนศ</v>
      </c>
      <c r="Q204" s="2" t="str">
        <f>_xlfn.XLOOKUP(ไฟล์หลัก!A204,ภาคส่งกลับ!$A$2:$A$1192,ภาคส่งกลับ!$N$2:$N$1192,"")</f>
        <v>พัฒนธาดาพงษ์</v>
      </c>
      <c r="R204" s="71">
        <f>_xlfn.XLOOKUP(ไฟล์หลัก!A204,ภาคส่งกลับ!$A$2:$A$1192,ภาคส่งกลับ!$O$2:$O$1192,"")</f>
        <v>0</v>
      </c>
      <c r="S204" s="72" t="str">
        <f>IF(AND(ลงเจ้าหน้าที่!O206=ไฟล์หลัก!P204,ลงเจ้าหน้าที่!P206=ไฟล์หลัก!Q204)=TRUE,"Correct","No")</f>
        <v>No</v>
      </c>
    </row>
    <row r="205" spans="1:19" hidden="1">
      <c r="A205" s="250">
        <v>196</v>
      </c>
      <c r="B205" s="250" t="s">
        <v>179</v>
      </c>
      <c r="C205" s="256" t="s">
        <v>136</v>
      </c>
      <c r="D205" s="257"/>
      <c r="E205" s="256" t="s">
        <v>432</v>
      </c>
      <c r="F205" s="257"/>
      <c r="G205" s="257"/>
      <c r="H205" s="257"/>
      <c r="I205" s="256"/>
      <c r="J205" s="257" t="s">
        <v>38</v>
      </c>
      <c r="K205" s="257" t="s">
        <v>39</v>
      </c>
      <c r="L205" s="257"/>
      <c r="M205" s="250" t="s">
        <v>42</v>
      </c>
      <c r="N205" s="257" t="str" cm="1">
        <f t="array" ref="N205">_xlfn.XLOOKUP(1,(รายชื่อเจ้าหน้าที่!$C$4:$C$109=P205)*(รายชื่อเจ้าหน้าที่!$D$4:$D$109=Q205),รายชื่อเจ้าหน้าที่!$E$4:$E$109,"")</f>
        <v>จ.อิเล็ก</v>
      </c>
      <c r="O205" s="2" t="str">
        <f>_xlfn.XLOOKUP(ไฟล์หลัก!A205,ภาคส่งกลับ!$A$2:$A$1192,ภาคส่งกลับ!$L$2:$L$1192,"")</f>
        <v>นาง</v>
      </c>
      <c r="P205" s="2" t="str">
        <f>_xlfn.XLOOKUP(ไฟล์หลัก!A205,ภาคส่งกลับ!$A$2:$A$1192,ภาคส่งกลับ!$M$2:$M$1192,"")</f>
        <v>สุวัลณา</v>
      </c>
      <c r="Q205" s="2" t="str">
        <f>_xlfn.XLOOKUP(ไฟล์หลัก!A205,ภาคส่งกลับ!$A$2:$A$1192,ภาคส่งกลับ!$N$2:$N$1192,"")</f>
        <v>คูหากาญจน์</v>
      </c>
      <c r="R205" s="71">
        <f>_xlfn.XLOOKUP(ไฟล์หลัก!A205,ภาคส่งกลับ!$A$2:$A$1192,ภาคส่งกลับ!$O$2:$O$1192,"")</f>
        <v>0</v>
      </c>
      <c r="S205" s="72" t="str">
        <f>IF(AND(ลงเจ้าหน้าที่!O207=ไฟล์หลัก!P205,ลงเจ้าหน้าที่!P207=ไฟล์หลัก!Q205)=TRUE,"Correct","No")</f>
        <v>Correct</v>
      </c>
    </row>
    <row r="206" spans="1:19" hidden="1">
      <c r="A206" s="250">
        <v>197</v>
      </c>
      <c r="B206" s="250" t="s">
        <v>179</v>
      </c>
      <c r="C206" s="256" t="s">
        <v>136</v>
      </c>
      <c r="D206" s="257" t="s">
        <v>14</v>
      </c>
      <c r="E206" s="256" t="s">
        <v>432</v>
      </c>
      <c r="F206" s="257" t="s">
        <v>21</v>
      </c>
      <c r="G206" s="257" t="s">
        <v>17</v>
      </c>
      <c r="H206" s="257" t="s">
        <v>22</v>
      </c>
      <c r="I206" s="256" t="s">
        <v>429</v>
      </c>
      <c r="J206" s="257" t="s">
        <v>38</v>
      </c>
      <c r="K206" s="257" t="s">
        <v>434</v>
      </c>
      <c r="L206" s="257" t="s">
        <v>435</v>
      </c>
      <c r="M206" s="250" t="s">
        <v>1668</v>
      </c>
      <c r="N206" s="257" t="str" cm="1">
        <f t="array" ref="N206">_xlfn.XLOOKUP(1,(รายชื่อเจ้าหน้าที่!$C$4:$C$109=P206)*(รายชื่อเจ้าหน้าที่!$D$4:$D$109=Q206),รายชื่อเจ้าหน้าที่!$E$4:$E$109,"")</f>
        <v/>
      </c>
      <c r="O206" s="2" t="str">
        <f>_xlfn.XLOOKUP(ไฟล์หลัก!A206,ภาคส่งกลับ!$A$2:$A$1192,ภาคส่งกลับ!$L$2:$L$1192,"")</f>
        <v>นาย</v>
      </c>
      <c r="P206" s="2" t="str">
        <f>_xlfn.XLOOKUP(ไฟล์หลัก!A206,ภาคส่งกลับ!$A$2:$A$1192,ภาคส่งกลับ!$M$2:$M$1192,"")</f>
        <v>นภัทร</v>
      </c>
      <c r="Q206" s="2" t="str">
        <f>_xlfn.XLOOKUP(ไฟล์หลัก!A206,ภาคส่งกลับ!$A$2:$A$1192,ภาคส่งกลับ!$N$2:$N$1192,"")</f>
        <v>สระเอี่ยม</v>
      </c>
      <c r="R206" s="71">
        <f>_xlfn.XLOOKUP(ไฟล์หลัก!A206,ภาคส่งกลับ!$A$2:$A$1192,ภาคส่งกลับ!$O$2:$O$1192,"")</f>
        <v>0</v>
      </c>
      <c r="S206" s="72" t="str">
        <f>IF(AND(ลงเจ้าหน้าที่!O208=ไฟล์หลัก!P206,ลงเจ้าหน้าที่!P208=ไฟล์หลัก!Q206)=TRUE,"Correct","No")</f>
        <v>No</v>
      </c>
    </row>
    <row r="207" spans="1:19" hidden="1">
      <c r="A207" s="250">
        <v>198</v>
      </c>
      <c r="B207" s="250" t="s">
        <v>179</v>
      </c>
      <c r="C207" s="256" t="s">
        <v>136</v>
      </c>
      <c r="D207" s="257"/>
      <c r="E207" s="256" t="s">
        <v>432</v>
      </c>
      <c r="F207" s="257"/>
      <c r="G207" s="257"/>
      <c r="H207" s="257"/>
      <c r="I207" s="256"/>
      <c r="J207" s="257" t="s">
        <v>38</v>
      </c>
      <c r="K207" s="257" t="s">
        <v>434</v>
      </c>
      <c r="L207" s="257"/>
      <c r="M207" s="250" t="s">
        <v>42</v>
      </c>
      <c r="N207" s="257" t="str" cm="1">
        <f t="array" ref="N207">_xlfn.XLOOKUP(1,(รายชื่อเจ้าหน้าที่!$C$4:$C$109=P207)*(รายชื่อเจ้าหน้าที่!$D$4:$D$109=Q207),รายชื่อเจ้าหน้าที่!$E$4:$E$109,"")</f>
        <v>วิจัย</v>
      </c>
      <c r="O207" s="2" t="str">
        <f>_xlfn.XLOOKUP(ไฟล์หลัก!A207,ภาคส่งกลับ!$A$2:$A$1192,ภาคส่งกลับ!$L$2:$L$1192,"")</f>
        <v>นาง</v>
      </c>
      <c r="P207" s="2" t="str">
        <f>_xlfn.XLOOKUP(ไฟล์หลัก!A207,ภาคส่งกลับ!$A$2:$A$1192,ภาคส่งกลับ!$M$2:$M$1192,"")</f>
        <v>อาทิสุดา</v>
      </c>
      <c r="Q207" s="2" t="str">
        <f>_xlfn.XLOOKUP(ไฟล์หลัก!A207,ภาคส่งกลับ!$A$2:$A$1192,ภาคส่งกลับ!$N$2:$N$1192,"")</f>
        <v>ชาญวิกรณ์</v>
      </c>
      <c r="R207" s="71">
        <f>_xlfn.XLOOKUP(ไฟล์หลัก!A207,ภาคส่งกลับ!$A$2:$A$1192,ภาคส่งกลับ!$O$2:$O$1192,"")</f>
        <v>0</v>
      </c>
      <c r="S207" s="72" t="str">
        <f>IF(AND(ลงเจ้าหน้าที่!O209=ไฟล์หลัก!P207,ลงเจ้าหน้าที่!P209=ไฟล์หลัก!Q207)=TRUE,"Correct","No")</f>
        <v>Correct</v>
      </c>
    </row>
    <row r="208" spans="1:19" hidden="1">
      <c r="A208" s="250">
        <v>199</v>
      </c>
      <c r="B208" s="250" t="s">
        <v>179</v>
      </c>
      <c r="C208" s="256" t="s">
        <v>136</v>
      </c>
      <c r="D208" s="257" t="s">
        <v>24</v>
      </c>
      <c r="E208" s="256" t="s">
        <v>436</v>
      </c>
      <c r="F208" s="257" t="s">
        <v>16</v>
      </c>
      <c r="G208" s="257" t="s">
        <v>17</v>
      </c>
      <c r="H208" s="257" t="s">
        <v>303</v>
      </c>
      <c r="I208" s="256" t="s">
        <v>437</v>
      </c>
      <c r="J208" s="257" t="s">
        <v>38</v>
      </c>
      <c r="K208" s="257" t="s">
        <v>232</v>
      </c>
      <c r="L208" s="257" t="s">
        <v>305</v>
      </c>
      <c r="M208" s="250" t="s">
        <v>1672</v>
      </c>
      <c r="N208" s="257" t="str" cm="1">
        <f t="array" ref="N208">_xlfn.XLOOKUP(1,(รายชื่อเจ้าหน้าที่!$C$4:$C$109=P208)*(รายชื่อเจ้าหน้าที่!$D$4:$D$109=Q208),รายชื่อเจ้าหน้าที่!$E$4:$E$109,"")</f>
        <v/>
      </c>
      <c r="O208" s="2" t="str">
        <f>_xlfn.XLOOKUP(ไฟล์หลัก!A208,ภาคส่งกลับ!$A$2:$A$1192,ภาคส่งกลับ!$L$2:$L$1192,"")</f>
        <v>นาย</v>
      </c>
      <c r="P208" s="2" t="str">
        <f>_xlfn.XLOOKUP(ไฟล์หลัก!A208,ภาคส่งกลับ!$A$2:$A$1192,ภาคส่งกลับ!$M$2:$M$1192,"")</f>
        <v xml:space="preserve">ชาย </v>
      </c>
      <c r="Q208" s="2" t="str">
        <f>_xlfn.XLOOKUP(ไฟล์หลัก!A208,ภาคส่งกลับ!$A$2:$A$1192,ภาคส่งกลับ!$N$2:$N$1192,"")</f>
        <v>ชมภูอินไหว</v>
      </c>
      <c r="R208" s="71">
        <f>_xlfn.XLOOKUP(ไฟล์หลัก!A208,ภาคส่งกลับ!$A$2:$A$1192,ภาคส่งกลับ!$O$2:$O$1192,"")</f>
        <v>0</v>
      </c>
      <c r="S208" s="72" t="str">
        <f>IF(AND(ลงเจ้าหน้าที่!O210=ไฟล์หลัก!P208,ลงเจ้าหน้าที่!P210=ไฟล์หลัก!Q208)=TRUE,"Correct","No")</f>
        <v>No</v>
      </c>
    </row>
    <row r="209" spans="1:19" hidden="1">
      <c r="A209" s="250">
        <v>200</v>
      </c>
      <c r="B209" s="250" t="s">
        <v>179</v>
      </c>
      <c r="C209" s="256" t="s">
        <v>136</v>
      </c>
      <c r="D209" s="257" t="s">
        <v>219</v>
      </c>
      <c r="E209" s="256" t="s">
        <v>438</v>
      </c>
      <c r="F209" s="257" t="s">
        <v>439</v>
      </c>
      <c r="G209" s="257" t="s">
        <v>17</v>
      </c>
      <c r="H209" s="257" t="s">
        <v>189</v>
      </c>
      <c r="I209" s="256" t="s">
        <v>440</v>
      </c>
      <c r="J209" s="257" t="s">
        <v>38</v>
      </c>
      <c r="K209" s="257" t="s">
        <v>232</v>
      </c>
      <c r="L209" s="257" t="s">
        <v>334</v>
      </c>
      <c r="M209" s="250" t="s">
        <v>320</v>
      </c>
      <c r="N209" s="257" t="str" cm="1">
        <f t="array" ref="N209">_xlfn.XLOOKUP(1,(รายชื่อเจ้าหน้าที่!$C$4:$C$109=P209)*(รายชื่อเจ้าหน้าที่!$D$4:$D$109=Q209),รายชื่อเจ้าหน้าที่!$E$4:$E$109,"")</f>
        <v/>
      </c>
      <c r="O209" s="2" t="str">
        <f>_xlfn.XLOOKUP(ไฟล์หลัก!A209,ภาคส่งกลับ!$A$2:$A$1192,ภาคส่งกลับ!$L$2:$L$1192,"")</f>
        <v>นางสาว</v>
      </c>
      <c r="P209" s="2" t="str">
        <f>_xlfn.XLOOKUP(ไฟล์หลัก!A209,ภาคส่งกลับ!$A$2:$A$1192,ภาคส่งกลับ!$M$2:$M$1192,"")</f>
        <v xml:space="preserve">ธีรินทร์  </v>
      </c>
      <c r="Q209" s="2" t="str">
        <f>_xlfn.XLOOKUP(ไฟล์หลัก!A209,ภาคส่งกลับ!$A$2:$A$1192,ภาคส่งกลับ!$N$2:$N$1192,"")</f>
        <v>ฉายศิริโชติ</v>
      </c>
      <c r="R209" s="71">
        <f>_xlfn.XLOOKUP(ไฟล์หลัก!A209,ภาคส่งกลับ!$A$2:$A$1192,ภาคส่งกลับ!$O$2:$O$1192,"")</f>
        <v>0</v>
      </c>
      <c r="S209" s="72" t="str">
        <f>IF(AND(ลงเจ้าหน้าที่!O211=ไฟล์หลัก!P209,ลงเจ้าหน้าที่!P211=ไฟล์หลัก!Q209)=TRUE,"Correct","No")</f>
        <v>No</v>
      </c>
    </row>
    <row r="210" spans="1:19" hidden="1">
      <c r="A210" s="250">
        <v>201</v>
      </c>
      <c r="B210" s="250" t="s">
        <v>179</v>
      </c>
      <c r="C210" s="256" t="s">
        <v>136</v>
      </c>
      <c r="D210" s="257" t="s">
        <v>24</v>
      </c>
      <c r="E210" s="256" t="s">
        <v>436</v>
      </c>
      <c r="F210" s="257" t="s">
        <v>16</v>
      </c>
      <c r="G210" s="257" t="s">
        <v>17</v>
      </c>
      <c r="H210" s="257" t="s">
        <v>303</v>
      </c>
      <c r="I210" s="256" t="s">
        <v>437</v>
      </c>
      <c r="J210" s="257" t="s">
        <v>38</v>
      </c>
      <c r="K210" s="257" t="s">
        <v>236</v>
      </c>
      <c r="L210" s="257" t="s">
        <v>308</v>
      </c>
      <c r="M210" s="250" t="s">
        <v>1672</v>
      </c>
      <c r="N210" s="257" t="str" cm="1">
        <f t="array" ref="N210">_xlfn.XLOOKUP(1,(รายชื่อเจ้าหน้าที่!$C$4:$C$109=P210)*(รายชื่อเจ้าหน้าที่!$D$4:$D$109=Q210),รายชื่อเจ้าหน้าที่!$E$4:$E$109,"")</f>
        <v/>
      </c>
      <c r="O210" s="2" t="str">
        <f>_xlfn.XLOOKUP(ไฟล์หลัก!A210,ภาคส่งกลับ!$A$2:$A$1192,ภาคส่งกลับ!$L$2:$L$1192,"")</f>
        <v>นาย</v>
      </c>
      <c r="P210" s="2" t="str">
        <f>_xlfn.XLOOKUP(ไฟล์หลัก!A210,ภาคส่งกลับ!$A$2:$A$1192,ภาคส่งกลับ!$M$2:$M$1192,"")</f>
        <v>ชายชาญ</v>
      </c>
      <c r="Q210" s="2" t="str">
        <f>_xlfn.XLOOKUP(ไฟล์หลัก!A210,ภาคส่งกลับ!$A$2:$A$1192,ภาคส่งกลับ!$N$2:$N$1192,"")</f>
        <v>โพธิสาร</v>
      </c>
      <c r="R210" s="71">
        <f>_xlfn.XLOOKUP(ไฟล์หลัก!A210,ภาคส่งกลับ!$A$2:$A$1192,ภาคส่งกลับ!$O$2:$O$1192,"")</f>
        <v>0</v>
      </c>
      <c r="S210" s="72" t="str">
        <f>IF(AND(ลงเจ้าหน้าที่!O212=ไฟล์หลัก!P210,ลงเจ้าหน้าที่!P212=ไฟล์หลัก!Q210)=TRUE,"Correct","No")</f>
        <v>No</v>
      </c>
    </row>
    <row r="211" spans="1:19" hidden="1">
      <c r="A211" s="250">
        <v>202</v>
      </c>
      <c r="B211" s="250" t="s">
        <v>179</v>
      </c>
      <c r="C211" s="256" t="s">
        <v>136</v>
      </c>
      <c r="D211" s="257" t="s">
        <v>219</v>
      </c>
      <c r="E211" s="256" t="s">
        <v>438</v>
      </c>
      <c r="F211" s="257" t="s">
        <v>439</v>
      </c>
      <c r="G211" s="257" t="s">
        <v>17</v>
      </c>
      <c r="H211" s="257" t="s">
        <v>189</v>
      </c>
      <c r="I211" s="256" t="s">
        <v>440</v>
      </c>
      <c r="J211" s="257" t="s">
        <v>38</v>
      </c>
      <c r="K211" s="257" t="s">
        <v>236</v>
      </c>
      <c r="L211" s="257" t="s">
        <v>334</v>
      </c>
      <c r="M211" s="250" t="s">
        <v>320</v>
      </c>
      <c r="N211" s="257" t="str" cm="1">
        <f t="array" ref="N211">_xlfn.XLOOKUP(1,(รายชื่อเจ้าหน้าที่!$C$4:$C$109=P211)*(รายชื่อเจ้าหน้าที่!$D$4:$D$109=Q211),รายชื่อเจ้าหน้าที่!$E$4:$E$109,"")</f>
        <v/>
      </c>
      <c r="O211" s="2" t="str">
        <f>_xlfn.XLOOKUP(ไฟล์หลัก!A211,ภาคส่งกลับ!$A$2:$A$1192,ภาคส่งกลับ!$L$2:$L$1192,"")</f>
        <v>นาง</v>
      </c>
      <c r="P211" s="2" t="str">
        <f>_xlfn.XLOOKUP(ไฟล์หลัก!A211,ภาคส่งกลับ!$A$2:$A$1192,ภาคส่งกลับ!$M$2:$M$1192,"")</f>
        <v>นวภัทรา</v>
      </c>
      <c r="Q211" s="2" t="str">
        <f>_xlfn.XLOOKUP(ไฟล์หลัก!A211,ภาคส่งกลับ!$A$2:$A$1192,ภาคส่งกลับ!$N$2:$N$1192,"")</f>
        <v>หนูนาค</v>
      </c>
      <c r="R211" s="71">
        <f>_xlfn.XLOOKUP(ไฟล์หลัก!A211,ภาคส่งกลับ!$A$2:$A$1192,ภาคส่งกลับ!$O$2:$O$1192,"")</f>
        <v>0</v>
      </c>
      <c r="S211" s="72" t="str">
        <f>IF(AND(ลงเจ้าหน้าที่!O213=ไฟล์หลัก!P211,ลงเจ้าหน้าที่!P213=ไฟล์หลัก!Q211)=TRUE,"Correct","No")</f>
        <v>No</v>
      </c>
    </row>
    <row r="212" spans="1:19" hidden="1">
      <c r="A212" s="250">
        <v>203</v>
      </c>
      <c r="B212" s="250" t="s">
        <v>179</v>
      </c>
      <c r="C212" s="256" t="s">
        <v>136</v>
      </c>
      <c r="D212" s="257" t="s">
        <v>24</v>
      </c>
      <c r="E212" s="256" t="s">
        <v>436</v>
      </c>
      <c r="F212" s="257" t="s">
        <v>21</v>
      </c>
      <c r="G212" s="257" t="s">
        <v>17</v>
      </c>
      <c r="H212" s="257" t="s">
        <v>303</v>
      </c>
      <c r="I212" s="256" t="s">
        <v>441</v>
      </c>
      <c r="J212" s="257" t="s">
        <v>38</v>
      </c>
      <c r="K212" s="257" t="s">
        <v>240</v>
      </c>
      <c r="L212" s="257" t="s">
        <v>305</v>
      </c>
      <c r="M212" s="250" t="s">
        <v>1672</v>
      </c>
      <c r="N212" s="257" t="str" cm="1">
        <f t="array" ref="N212">_xlfn.XLOOKUP(1,(รายชื่อเจ้าหน้าที่!$C$4:$C$109=P212)*(รายชื่อเจ้าหน้าที่!$D$4:$D$109=Q212),รายชื่อเจ้าหน้าที่!$E$4:$E$109,"")</f>
        <v/>
      </c>
      <c r="O212" s="2" t="str">
        <f>_xlfn.XLOOKUP(ไฟล์หลัก!A212,ภาคส่งกลับ!$A$2:$A$1192,ภาคส่งกลับ!$L$2:$L$1192,"")</f>
        <v>น.ส</v>
      </c>
      <c r="P212" s="2" t="str">
        <f>_xlfn.XLOOKUP(ไฟล์หลัก!A212,ภาคส่งกลับ!$A$2:$A$1192,ภาคส่งกลับ!$M$2:$M$1192,"")</f>
        <v>ปิยะนาถ</v>
      </c>
      <c r="Q212" s="2" t="str">
        <f>_xlfn.XLOOKUP(ไฟล์หลัก!A212,ภาคส่งกลับ!$A$2:$A$1192,ภาคส่งกลับ!$N$2:$N$1192,"")</f>
        <v>สมมณี</v>
      </c>
      <c r="R212" s="71">
        <f>_xlfn.XLOOKUP(ไฟล์หลัก!A212,ภาคส่งกลับ!$A$2:$A$1192,ภาคส่งกลับ!$O$2:$O$1192,"")</f>
        <v>0</v>
      </c>
      <c r="S212" s="72" t="str">
        <f>IF(AND(ลงเจ้าหน้าที่!O214=ไฟล์หลัก!P212,ลงเจ้าหน้าที่!P214=ไฟล์หลัก!Q212)=TRUE,"Correct","No")</f>
        <v>No</v>
      </c>
    </row>
    <row r="213" spans="1:19" hidden="1">
      <c r="A213" s="250">
        <v>204</v>
      </c>
      <c r="B213" s="250" t="s">
        <v>179</v>
      </c>
      <c r="C213" s="256" t="s">
        <v>136</v>
      </c>
      <c r="D213" s="257" t="s">
        <v>219</v>
      </c>
      <c r="E213" s="256" t="s">
        <v>438</v>
      </c>
      <c r="F213" s="257" t="s">
        <v>439</v>
      </c>
      <c r="G213" s="257" t="s">
        <v>17</v>
      </c>
      <c r="H213" s="257" t="s">
        <v>189</v>
      </c>
      <c r="I213" s="256" t="s">
        <v>440</v>
      </c>
      <c r="J213" s="257" t="s">
        <v>38</v>
      </c>
      <c r="K213" s="257" t="s">
        <v>240</v>
      </c>
      <c r="L213" s="257" t="s">
        <v>442</v>
      </c>
      <c r="M213" s="250" t="s">
        <v>1650</v>
      </c>
      <c r="N213" s="257" t="str" cm="1">
        <f t="array" ref="N213">_xlfn.XLOOKUP(1,(รายชื่อเจ้าหน้าที่!$C$4:$C$109=P213)*(รายชื่อเจ้าหน้าที่!$D$4:$D$109=Q213),รายชื่อเจ้าหน้าที่!$E$4:$E$109,"")</f>
        <v/>
      </c>
      <c r="O213" s="2" t="str">
        <f>_xlfn.XLOOKUP(ไฟล์หลัก!A213,ภาคส่งกลับ!$A$2:$A$1192,ภาคส่งกลับ!$L$2:$L$1192,"")</f>
        <v>นาย</v>
      </c>
      <c r="P213" s="2" t="str">
        <f>_xlfn.XLOOKUP(ไฟล์หลัก!A213,ภาคส่งกลับ!$A$2:$A$1192,ภาคส่งกลับ!$M$2:$M$1192,"")</f>
        <v>สกนธ์</v>
      </c>
      <c r="Q213" s="2" t="str">
        <f>_xlfn.XLOOKUP(ไฟล์หลัก!A213,ภาคส่งกลับ!$A$2:$A$1192,ภาคส่งกลับ!$N$2:$N$1192,"")</f>
        <v>คล่องบุญจิต</v>
      </c>
      <c r="R213" s="71">
        <f>_xlfn.XLOOKUP(ไฟล์หลัก!A213,ภาคส่งกลับ!$A$2:$A$1192,ภาคส่งกลับ!$O$2:$O$1192,"")</f>
        <v>0</v>
      </c>
      <c r="S213" s="72" t="str">
        <f>IF(AND(ลงเจ้าหน้าที่!O215=ไฟล์หลัก!P213,ลงเจ้าหน้าที่!P215=ไฟล์หลัก!Q213)=TRUE,"Correct","No")</f>
        <v>No</v>
      </c>
    </row>
    <row r="214" spans="1:19" hidden="1">
      <c r="A214" s="250">
        <v>205</v>
      </c>
      <c r="B214" s="250" t="s">
        <v>179</v>
      </c>
      <c r="C214" s="256" t="s">
        <v>136</v>
      </c>
      <c r="D214" s="257" t="s">
        <v>24</v>
      </c>
      <c r="E214" s="256" t="s">
        <v>436</v>
      </c>
      <c r="F214" s="257" t="s">
        <v>21</v>
      </c>
      <c r="G214" s="257" t="s">
        <v>17</v>
      </c>
      <c r="H214" s="257" t="s">
        <v>303</v>
      </c>
      <c r="I214" s="256" t="s">
        <v>441</v>
      </c>
      <c r="J214" s="257" t="s">
        <v>38</v>
      </c>
      <c r="K214" s="257" t="s">
        <v>244</v>
      </c>
      <c r="L214" s="257" t="s">
        <v>308</v>
      </c>
      <c r="M214" s="250" t="s">
        <v>1672</v>
      </c>
      <c r="N214" s="257" t="str" cm="1">
        <f t="array" ref="N214">_xlfn.XLOOKUP(1,(รายชื่อเจ้าหน้าที่!$C$4:$C$109=P214)*(รายชื่อเจ้าหน้าที่!$D$4:$D$109=Q214),รายชื่อเจ้าหน้าที่!$E$4:$E$109,"")</f>
        <v/>
      </c>
      <c r="O214" s="2" t="str">
        <f>_xlfn.XLOOKUP(ไฟล์หลัก!A214,ภาคส่งกลับ!$A$2:$A$1192,ภาคส่งกลับ!$L$2:$L$1192,"")</f>
        <v>นาย</v>
      </c>
      <c r="P214" s="2" t="str">
        <f>_xlfn.XLOOKUP(ไฟล์หลัก!A214,ภาคส่งกลับ!$A$2:$A$1192,ภาคส่งกลับ!$M$2:$M$1192,"")</f>
        <v>ดุสิต</v>
      </c>
      <c r="Q214" s="2" t="str">
        <f>_xlfn.XLOOKUP(ไฟล์หลัก!A214,ภาคส่งกลับ!$A$2:$A$1192,ภาคส่งกลับ!$N$2:$N$1192,"")</f>
        <v>สุขสวัสดิ์</v>
      </c>
      <c r="R214" s="71" t="str">
        <f>_xlfn.XLOOKUP(ไฟล์หลัก!A214,ภาคส่งกลับ!$A$2:$A$1192,ภาคส่งกลับ!$O$2:$O$1192,"")</f>
        <v>(TA) 66016052 นายธนาธิป  แก้วพิทักษ์</v>
      </c>
      <c r="S214" s="72" t="str">
        <f>IF(AND(ลงเจ้าหน้าที่!O216=ไฟล์หลัก!P214,ลงเจ้าหน้าที่!P216=ไฟล์หลัก!Q214)=TRUE,"Correct","No")</f>
        <v>No</v>
      </c>
    </row>
    <row r="215" spans="1:19" hidden="1">
      <c r="A215" s="250">
        <v>206</v>
      </c>
      <c r="B215" s="250" t="s">
        <v>179</v>
      </c>
      <c r="C215" s="256" t="s">
        <v>136</v>
      </c>
      <c r="D215" s="257" t="s">
        <v>90</v>
      </c>
      <c r="E215" s="256" t="s">
        <v>443</v>
      </c>
      <c r="F215" s="257" t="s">
        <v>16</v>
      </c>
      <c r="G215" s="257" t="s">
        <v>17</v>
      </c>
      <c r="H215" s="257" t="s">
        <v>50</v>
      </c>
      <c r="I215" s="256" t="s">
        <v>444</v>
      </c>
      <c r="J215" s="257" t="s">
        <v>38</v>
      </c>
      <c r="K215" s="257" t="s">
        <v>244</v>
      </c>
      <c r="L215" s="257" t="s">
        <v>53</v>
      </c>
      <c r="M215" s="250" t="s">
        <v>1660</v>
      </c>
      <c r="N215" s="257" t="str" cm="1">
        <f t="array" ref="N215">_xlfn.XLOOKUP(1,(รายชื่อเจ้าหน้าที่!$C$4:$C$109=P215)*(รายชื่อเจ้าหน้าที่!$D$4:$D$109=Q215),รายชื่อเจ้าหน้าที่!$E$4:$E$109,"")</f>
        <v/>
      </c>
      <c r="O215" s="2" t="str">
        <f>_xlfn.XLOOKUP(ไฟล์หลัก!A215,ภาคส่งกลับ!$A$2:$A$1192,ภาคส่งกลับ!$L$2:$L$1192,"")</f>
        <v>นาย</v>
      </c>
      <c r="P215" s="2" t="str">
        <f>_xlfn.XLOOKUP(ไฟล์หลัก!A215,ภาคส่งกลับ!$A$2:$A$1192,ภาคส่งกลับ!$M$2:$M$1192,"")</f>
        <v>วรากร</v>
      </c>
      <c r="Q215" s="2" t="str">
        <f>_xlfn.XLOOKUP(ไฟล์หลัก!A215,ภาคส่งกลับ!$A$2:$A$1192,ภาคส่งกลับ!$N$2:$N$1192,"")</f>
        <v>เกษมสุวรรณ์</v>
      </c>
      <c r="R215" s="71">
        <f>_xlfn.XLOOKUP(ไฟล์หลัก!A215,ภาคส่งกลับ!$A$2:$A$1192,ภาคส่งกลับ!$O$2:$O$1192,"")</f>
        <v>0</v>
      </c>
      <c r="S215" s="72" t="str">
        <f>IF(AND(ลงเจ้าหน้าที่!O217=ไฟล์หลัก!P215,ลงเจ้าหน้าที่!P217=ไฟล์หลัก!Q215)=TRUE,"Correct","No")</f>
        <v>No</v>
      </c>
    </row>
    <row r="216" spans="1:19" hidden="1">
      <c r="A216" s="250">
        <v>207</v>
      </c>
      <c r="B216" s="250" t="s">
        <v>179</v>
      </c>
      <c r="C216" s="256" t="s">
        <v>136</v>
      </c>
      <c r="D216" s="257" t="s">
        <v>24</v>
      </c>
      <c r="E216" s="256" t="s">
        <v>436</v>
      </c>
      <c r="F216" s="257" t="s">
        <v>17</v>
      </c>
      <c r="G216" s="257" t="s">
        <v>17</v>
      </c>
      <c r="H216" s="257" t="s">
        <v>63</v>
      </c>
      <c r="I216" s="256" t="s">
        <v>445</v>
      </c>
      <c r="J216" s="257" t="s">
        <v>38</v>
      </c>
      <c r="K216" s="257" t="s">
        <v>247</v>
      </c>
      <c r="L216" s="257" t="s">
        <v>243</v>
      </c>
      <c r="M216" s="250" t="s">
        <v>1672</v>
      </c>
      <c r="N216" s="257" t="str" cm="1">
        <f t="array" ref="N216">_xlfn.XLOOKUP(1,(รายชื่อเจ้าหน้าที่!$C$4:$C$109=P216)*(รายชื่อเจ้าหน้าที่!$D$4:$D$109=Q216),รายชื่อเจ้าหน้าที่!$E$4:$E$109,"")</f>
        <v/>
      </c>
      <c r="O216" s="2" t="str">
        <f>_xlfn.XLOOKUP(ไฟล์หลัก!A216,ภาคส่งกลับ!$A$2:$A$1192,ภาคส่งกลับ!$L$2:$L$1192,"")</f>
        <v>นาย</v>
      </c>
      <c r="P216" s="2" t="str">
        <f>_xlfn.XLOOKUP(ไฟล์หลัก!A216,ภาคส่งกลับ!$A$2:$A$1192,ภาคส่งกลับ!$M$2:$M$1192,"")</f>
        <v>สมชาติ</v>
      </c>
      <c r="Q216" s="2" t="str">
        <f>_xlfn.XLOOKUP(ไฟล์หลัก!A216,ภาคส่งกลับ!$A$2:$A$1192,ภาคส่งกลับ!$N$2:$N$1192,"")</f>
        <v>จิริวิภากร</v>
      </c>
      <c r="R216" s="71" t="str">
        <f>_xlfn.XLOOKUP(ไฟล์หลัก!A216,ภาคส่งกลับ!$A$2:$A$1192,ภาคส่งกลับ!$O$2:$O$1192,"")</f>
        <v>(TA) 67016102 นางสาวอชริญา  คุณีพงษ์</v>
      </c>
      <c r="S216" s="72" t="str">
        <f>IF(AND(ลงเจ้าหน้าที่!O218=ไฟล์หลัก!P216,ลงเจ้าหน้าที่!P218=ไฟล์หลัก!Q216)=TRUE,"Correct","No")</f>
        <v>No</v>
      </c>
    </row>
    <row r="217" spans="1:19" hidden="1">
      <c r="A217" s="250">
        <v>208</v>
      </c>
      <c r="B217" s="250" t="s">
        <v>179</v>
      </c>
      <c r="C217" s="256" t="s">
        <v>136</v>
      </c>
      <c r="D217" s="257" t="s">
        <v>90</v>
      </c>
      <c r="E217" s="256" t="s">
        <v>443</v>
      </c>
      <c r="F217" s="257" t="s">
        <v>16</v>
      </c>
      <c r="G217" s="257" t="s">
        <v>17</v>
      </c>
      <c r="H217" s="257" t="s">
        <v>50</v>
      </c>
      <c r="I217" s="256" t="s">
        <v>444</v>
      </c>
      <c r="J217" s="257" t="s">
        <v>38</v>
      </c>
      <c r="K217" s="257" t="s">
        <v>247</v>
      </c>
      <c r="L217" s="257" t="s">
        <v>53</v>
      </c>
      <c r="M217" s="250" t="s">
        <v>1660</v>
      </c>
      <c r="N217" s="257" t="str" cm="1">
        <f t="array" ref="N217">_xlfn.XLOOKUP(1,(รายชื่อเจ้าหน้าที่!$C$4:$C$109=P217)*(รายชื่อเจ้าหน้าที่!$D$4:$D$109=Q217),รายชื่อเจ้าหน้าที่!$E$4:$E$109,"")</f>
        <v/>
      </c>
      <c r="O217" s="2" t="str">
        <f>_xlfn.XLOOKUP(ไฟล์หลัก!A217,ภาคส่งกลับ!$A$2:$A$1192,ภาคส่งกลับ!$L$2:$L$1192,"")</f>
        <v>นาย</v>
      </c>
      <c r="P217" s="2" t="str">
        <f>_xlfn.XLOOKUP(ไฟล์หลัก!A217,ภาคส่งกลับ!$A$2:$A$1192,ภาคส่งกลับ!$M$2:$M$1192,"")</f>
        <v>วีระ</v>
      </c>
      <c r="Q217" s="2" t="str">
        <f>_xlfn.XLOOKUP(ไฟล์หลัก!A217,ภาคส่งกลับ!$A$2:$A$1192,ภาคส่งกลับ!$N$2:$N$1192,"")</f>
        <v>เพ็งจันทร์</v>
      </c>
      <c r="R217" s="71">
        <f>_xlfn.XLOOKUP(ไฟล์หลัก!A217,ภาคส่งกลับ!$A$2:$A$1192,ภาคส่งกลับ!$O$2:$O$1192,"")</f>
        <v>0</v>
      </c>
      <c r="S217" s="72" t="str">
        <f>IF(AND(ลงเจ้าหน้าที่!O219=ไฟล์หลัก!P217,ลงเจ้าหน้าที่!P219=ไฟล์หลัก!Q217)=TRUE,"Correct","No")</f>
        <v>No</v>
      </c>
    </row>
    <row r="218" spans="1:19" hidden="1">
      <c r="A218" s="250">
        <v>209</v>
      </c>
      <c r="B218" s="250" t="s">
        <v>179</v>
      </c>
      <c r="C218" s="256" t="s">
        <v>136</v>
      </c>
      <c r="D218" s="257" t="s">
        <v>24</v>
      </c>
      <c r="E218" s="256" t="s">
        <v>436</v>
      </c>
      <c r="F218" s="257" t="s">
        <v>17</v>
      </c>
      <c r="G218" s="257" t="s">
        <v>17</v>
      </c>
      <c r="H218" s="257" t="s">
        <v>63</v>
      </c>
      <c r="I218" s="256" t="s">
        <v>445</v>
      </c>
      <c r="J218" s="257" t="s">
        <v>38</v>
      </c>
      <c r="K218" s="257" t="s">
        <v>251</v>
      </c>
      <c r="L218" s="257" t="s">
        <v>245</v>
      </c>
      <c r="M218" s="250" t="s">
        <v>1672</v>
      </c>
      <c r="N218" s="257" t="str" cm="1">
        <f t="array" ref="N218">_xlfn.XLOOKUP(1,(รายชื่อเจ้าหน้าที่!$C$4:$C$109=P218)*(รายชื่อเจ้าหน้าที่!$D$4:$D$109=Q218),รายชื่อเจ้าหน้าที่!$E$4:$E$109,"")</f>
        <v/>
      </c>
      <c r="O218" s="2" t="str">
        <f>_xlfn.XLOOKUP(ไฟล์หลัก!A218,ภาคส่งกลับ!$A$2:$A$1192,ภาคส่งกลับ!$L$2:$L$1192,"")</f>
        <v>นาย</v>
      </c>
      <c r="P218" s="2" t="str">
        <f>_xlfn.XLOOKUP(ไฟล์หลัก!A218,ภาคส่งกลับ!$A$2:$A$1192,ภาคส่งกลับ!$M$2:$M$1192,"")</f>
        <v>เฉลิมชาติ</v>
      </c>
      <c r="Q218" s="2" t="str">
        <f>_xlfn.XLOOKUP(ไฟล์หลัก!A218,ภาคส่งกลับ!$A$2:$A$1192,ภาคส่งกลับ!$N$2:$N$1192,"")</f>
        <v>มานพ</v>
      </c>
      <c r="R218" s="71">
        <f>_xlfn.XLOOKUP(ไฟล์หลัก!A218,ภาคส่งกลับ!$A$2:$A$1192,ภาคส่งกลับ!$O$2:$O$1192,"")</f>
        <v>0</v>
      </c>
      <c r="S218" s="72" t="str">
        <f>IF(AND(ลงเจ้าหน้าที่!O220=ไฟล์หลัก!P218,ลงเจ้าหน้าที่!P220=ไฟล์หลัก!Q218)=TRUE,"Correct","No")</f>
        <v>No</v>
      </c>
    </row>
    <row r="219" spans="1:19" hidden="1">
      <c r="A219" s="250">
        <v>210</v>
      </c>
      <c r="B219" s="250" t="s">
        <v>179</v>
      </c>
      <c r="C219" s="256" t="s">
        <v>136</v>
      </c>
      <c r="D219" s="257" t="s">
        <v>90</v>
      </c>
      <c r="E219" s="256" t="s">
        <v>443</v>
      </c>
      <c r="F219" s="257" t="s">
        <v>16</v>
      </c>
      <c r="G219" s="257" t="s">
        <v>17</v>
      </c>
      <c r="H219" s="257" t="s">
        <v>50</v>
      </c>
      <c r="I219" s="256" t="s">
        <v>444</v>
      </c>
      <c r="J219" s="257" t="s">
        <v>38</v>
      </c>
      <c r="K219" s="257" t="s">
        <v>251</v>
      </c>
      <c r="L219" s="257" t="s">
        <v>446</v>
      </c>
      <c r="M219" s="250" t="s">
        <v>1660</v>
      </c>
      <c r="N219" s="257" t="str" cm="1">
        <f t="array" ref="N219">_xlfn.XLOOKUP(1,(รายชื่อเจ้าหน้าที่!$C$4:$C$109=P219)*(รายชื่อเจ้าหน้าที่!$D$4:$D$109=Q219),รายชื่อเจ้าหน้าที่!$E$4:$E$109,"")</f>
        <v/>
      </c>
      <c r="O219" s="2" t="str">
        <f>_xlfn.XLOOKUP(ไฟล์หลัก!A219,ภาคส่งกลับ!$A$2:$A$1192,ภาคส่งกลับ!$L$2:$L$1192,"")</f>
        <v>นาย</v>
      </c>
      <c r="P219" s="2" t="str">
        <f>_xlfn.XLOOKUP(ไฟล์หลัก!A219,ภาคส่งกลับ!$A$2:$A$1192,ภาคส่งกลับ!$M$2:$M$1192,"")</f>
        <v>กสิน</v>
      </c>
      <c r="Q219" s="2" t="str">
        <f>_xlfn.XLOOKUP(ไฟล์หลัก!A219,ภาคส่งกลับ!$A$2:$A$1192,ภาคส่งกลับ!$N$2:$N$1192,"")</f>
        <v>วิเชียรชม</v>
      </c>
      <c r="R219" s="71">
        <f>_xlfn.XLOOKUP(ไฟล์หลัก!A219,ภาคส่งกลับ!$A$2:$A$1192,ภาคส่งกลับ!$O$2:$O$1192,"")</f>
        <v>0</v>
      </c>
      <c r="S219" s="72" t="str">
        <f>IF(AND(ลงเจ้าหน้าที่!O221=ไฟล์หลัก!P219,ลงเจ้าหน้าที่!P221=ไฟล์หลัก!Q219)=TRUE,"Correct","No")</f>
        <v>No</v>
      </c>
    </row>
    <row r="220" spans="1:19" hidden="1">
      <c r="A220" s="250">
        <v>211</v>
      </c>
      <c r="B220" s="250" t="s">
        <v>179</v>
      </c>
      <c r="C220" s="256" t="s">
        <v>136</v>
      </c>
      <c r="D220" s="257" t="s">
        <v>90</v>
      </c>
      <c r="E220" s="256" t="s">
        <v>443</v>
      </c>
      <c r="F220" s="257" t="s">
        <v>21</v>
      </c>
      <c r="G220" s="257" t="s">
        <v>17</v>
      </c>
      <c r="H220" s="257" t="s">
        <v>303</v>
      </c>
      <c r="I220" s="256" t="s">
        <v>444</v>
      </c>
      <c r="J220" s="257" t="s">
        <v>38</v>
      </c>
      <c r="K220" s="257" t="s">
        <v>255</v>
      </c>
      <c r="L220" s="257" t="s">
        <v>305</v>
      </c>
      <c r="M220" s="250" t="s">
        <v>1660</v>
      </c>
      <c r="N220" s="257" t="str" cm="1">
        <f t="array" ref="N220">_xlfn.XLOOKUP(1,(รายชื่อเจ้าหน้าที่!$C$4:$C$109=P220)*(รายชื่อเจ้าหน้าที่!$D$4:$D$109=Q220),รายชื่อเจ้าหน้าที่!$E$4:$E$109,"")</f>
        <v/>
      </c>
      <c r="O220" s="2" t="str">
        <f>_xlfn.XLOOKUP(ไฟล์หลัก!A220,ภาคส่งกลับ!$A$2:$A$1192,ภาคส่งกลับ!$L$2:$L$1192,"")</f>
        <v>นาย</v>
      </c>
      <c r="P220" s="2" t="str">
        <f>_xlfn.XLOOKUP(ไฟล์หลัก!A220,ภาคส่งกลับ!$A$2:$A$1192,ภาคส่งกลับ!$M$2:$M$1192,"")</f>
        <v>ศุภกร</v>
      </c>
      <c r="Q220" s="2" t="str">
        <f>_xlfn.XLOOKUP(ไฟล์หลัก!A220,ภาคส่งกลับ!$A$2:$A$1192,ภาคส่งกลับ!$N$2:$N$1192,"")</f>
        <v>สุวรรณ์</v>
      </c>
      <c r="R220" s="71">
        <f>_xlfn.XLOOKUP(ไฟล์หลัก!A220,ภาคส่งกลับ!$A$2:$A$1192,ภาคส่งกลับ!$O$2:$O$1192,"")</f>
        <v>0</v>
      </c>
      <c r="S220" s="72" t="str">
        <f>IF(AND(ลงเจ้าหน้าที่!O222=ไฟล์หลัก!P220,ลงเจ้าหน้าที่!P222=ไฟล์หลัก!Q220)=TRUE,"Correct","No")</f>
        <v>No</v>
      </c>
    </row>
    <row r="221" spans="1:19" hidden="1">
      <c r="A221" s="250">
        <v>212</v>
      </c>
      <c r="B221" s="250" t="s">
        <v>179</v>
      </c>
      <c r="C221" s="256" t="s">
        <v>136</v>
      </c>
      <c r="D221" s="257" t="s">
        <v>185</v>
      </c>
      <c r="E221" s="256" t="s">
        <v>447</v>
      </c>
      <c r="F221" s="257" t="s">
        <v>30</v>
      </c>
      <c r="G221" s="257" t="s">
        <v>21</v>
      </c>
      <c r="H221" s="257" t="s">
        <v>403</v>
      </c>
      <c r="I221" s="256" t="s">
        <v>1699</v>
      </c>
      <c r="J221" s="257" t="s">
        <v>38</v>
      </c>
      <c r="K221" s="257" t="s">
        <v>255</v>
      </c>
      <c r="L221" s="257" t="s">
        <v>449</v>
      </c>
      <c r="M221" s="250" t="s">
        <v>1663</v>
      </c>
      <c r="N221" s="257" t="str" cm="1">
        <f t="array" ref="N221">_xlfn.XLOOKUP(1,(รายชื่อเจ้าหน้าที่!$C$4:$C$109=P221)*(รายชื่อเจ้าหน้าที่!$D$4:$D$109=Q221),รายชื่อเจ้าหน้าที่!$E$4:$E$109,"")</f>
        <v/>
      </c>
      <c r="O221" s="2" t="str">
        <f>_xlfn.XLOOKUP(ไฟล์หลัก!A221,ภาคส่งกลับ!$A$2:$A$1192,ภาคส่งกลับ!$L$2:$L$1192,"")</f>
        <v>นางสาว</v>
      </c>
      <c r="P221" s="2" t="str">
        <f>_xlfn.XLOOKUP(ไฟล์หลัก!A221,ภาคส่งกลับ!$A$2:$A$1192,ภาคส่งกลับ!$M$2:$M$1192,"")</f>
        <v>วันพุทธ</v>
      </c>
      <c r="Q221" s="2" t="str">
        <f>_xlfn.XLOOKUP(ไฟล์หลัก!A221,ภาคส่งกลับ!$A$2:$A$1192,ภาคส่งกลับ!$N$2:$N$1192,"")</f>
        <v>แซ่ฉั่ว</v>
      </c>
      <c r="R221" s="71">
        <f>_xlfn.XLOOKUP(ไฟล์หลัก!A221,ภาคส่งกลับ!$A$2:$A$1192,ภาคส่งกลับ!$O$2:$O$1192,"")</f>
        <v>0</v>
      </c>
      <c r="S221" s="72" t="str">
        <f>IF(AND(ลงเจ้าหน้าที่!O223=ไฟล์หลัก!P221,ลงเจ้าหน้าที่!P223=ไฟล์หลัก!Q221)=TRUE,"Correct","No")</f>
        <v>No</v>
      </c>
    </row>
    <row r="222" spans="1:19" hidden="1">
      <c r="A222" s="250">
        <v>213</v>
      </c>
      <c r="B222" s="250" t="s">
        <v>179</v>
      </c>
      <c r="C222" s="256" t="s">
        <v>136</v>
      </c>
      <c r="D222" s="257" t="s">
        <v>90</v>
      </c>
      <c r="E222" s="256" t="s">
        <v>443</v>
      </c>
      <c r="F222" s="257" t="s">
        <v>21</v>
      </c>
      <c r="G222" s="257" t="s">
        <v>17</v>
      </c>
      <c r="H222" s="257" t="s">
        <v>303</v>
      </c>
      <c r="I222" s="256" t="s">
        <v>444</v>
      </c>
      <c r="J222" s="257" t="s">
        <v>38</v>
      </c>
      <c r="K222" s="257" t="s">
        <v>257</v>
      </c>
      <c r="L222" s="257" t="s">
        <v>308</v>
      </c>
      <c r="M222" s="250" t="s">
        <v>1660</v>
      </c>
      <c r="N222" s="257" t="str" cm="1">
        <f t="array" ref="N222">_xlfn.XLOOKUP(1,(รายชื่อเจ้าหน้าที่!$C$4:$C$109=P222)*(รายชื่อเจ้าหน้าที่!$D$4:$D$109=Q222),รายชื่อเจ้าหน้าที่!$E$4:$E$109,"")</f>
        <v/>
      </c>
      <c r="O222" s="2" t="str">
        <f>_xlfn.XLOOKUP(ไฟล์หลัก!A222,ภาคส่งกลับ!$A$2:$A$1192,ภาคส่งกลับ!$L$2:$L$1192,"")</f>
        <v>นาย</v>
      </c>
      <c r="P222" s="2" t="str">
        <f>_xlfn.XLOOKUP(ไฟล์หลัก!A222,ภาคส่งกลับ!$A$2:$A$1192,ภาคส่งกลับ!$M$2:$M$1192,"")</f>
        <v>ชินภัทร</v>
      </c>
      <c r="Q222" s="2" t="str">
        <f>_xlfn.XLOOKUP(ไฟล์หลัก!A222,ภาคส่งกลับ!$A$2:$A$1192,ภาคส่งกลับ!$N$2:$N$1192,"")</f>
        <v>นันทจิวากรชัย</v>
      </c>
      <c r="R222" s="71">
        <f>_xlfn.XLOOKUP(ไฟล์หลัก!A222,ภาคส่งกลับ!$A$2:$A$1192,ภาคส่งกลับ!$O$2:$O$1192,"")</f>
        <v>0</v>
      </c>
      <c r="S222" s="72" t="str">
        <f>IF(AND(ลงเจ้าหน้าที่!O224=ไฟล์หลัก!P222,ลงเจ้าหน้าที่!P224=ไฟล์หลัก!Q222)=TRUE,"Correct","No")</f>
        <v>No</v>
      </c>
    </row>
    <row r="223" spans="1:19" hidden="1">
      <c r="A223" s="250">
        <v>214</v>
      </c>
      <c r="B223" s="250" t="s">
        <v>179</v>
      </c>
      <c r="C223" s="256" t="s">
        <v>136</v>
      </c>
      <c r="D223" s="257" t="s">
        <v>185</v>
      </c>
      <c r="E223" s="256" t="s">
        <v>447</v>
      </c>
      <c r="F223" s="257" t="s">
        <v>30</v>
      </c>
      <c r="G223" s="257" t="s">
        <v>21</v>
      </c>
      <c r="H223" s="257" t="s">
        <v>403</v>
      </c>
      <c r="I223" s="256" t="s">
        <v>1699</v>
      </c>
      <c r="J223" s="257" t="s">
        <v>38</v>
      </c>
      <c r="K223" s="257" t="s">
        <v>257</v>
      </c>
      <c r="L223" s="257" t="s">
        <v>450</v>
      </c>
      <c r="M223" s="250" t="s">
        <v>1672</v>
      </c>
      <c r="N223" s="257" t="str" cm="1">
        <f t="array" ref="N223">_xlfn.XLOOKUP(1,(รายชื่อเจ้าหน้าที่!$C$4:$C$109=P223)*(รายชื่อเจ้าหน้าที่!$D$4:$D$109=Q223),รายชื่อเจ้าหน้าที่!$E$4:$E$109,"")</f>
        <v/>
      </c>
      <c r="O223" s="2" t="str">
        <f>_xlfn.XLOOKUP(ไฟล์หลัก!A223,ภาคส่งกลับ!$A$2:$A$1192,ภาคส่งกลับ!$L$2:$L$1192,"")</f>
        <v>นาย</v>
      </c>
      <c r="P223" s="2" t="str">
        <f>_xlfn.XLOOKUP(ไฟล์หลัก!A223,ภาคส่งกลับ!$A$2:$A$1192,ภาคส่งกลับ!$M$2:$M$1192,"")</f>
        <v>ชัยทัต</v>
      </c>
      <c r="Q223" s="2" t="str">
        <f>_xlfn.XLOOKUP(ไฟล์หลัก!A223,ภาคส่งกลับ!$A$2:$A$1192,ภาคส่งกลับ!$N$2:$N$1192,"")</f>
        <v>มณีอินทร์</v>
      </c>
      <c r="R223" s="71">
        <f>_xlfn.XLOOKUP(ไฟล์หลัก!A223,ภาคส่งกลับ!$A$2:$A$1192,ภาคส่งกลับ!$O$2:$O$1192,"")</f>
        <v>0</v>
      </c>
      <c r="S223" s="72" t="str">
        <f>IF(AND(ลงเจ้าหน้าที่!O225=ไฟล์หลัก!P223,ลงเจ้าหน้าที่!P225=ไฟล์หลัก!Q223)=TRUE,"Correct","No")</f>
        <v>No</v>
      </c>
    </row>
    <row r="224" spans="1:19" hidden="1">
      <c r="A224" s="250">
        <v>215</v>
      </c>
      <c r="B224" s="250" t="s">
        <v>179</v>
      </c>
      <c r="C224" s="256" t="s">
        <v>136</v>
      </c>
      <c r="D224" s="257" t="s">
        <v>204</v>
      </c>
      <c r="E224" s="256" t="s">
        <v>451</v>
      </c>
      <c r="F224" s="257" t="s">
        <v>439</v>
      </c>
      <c r="G224" s="257" t="s">
        <v>17</v>
      </c>
      <c r="H224" s="257" t="s">
        <v>74</v>
      </c>
      <c r="I224" s="256" t="s">
        <v>1699</v>
      </c>
      <c r="J224" s="257" t="s">
        <v>38</v>
      </c>
      <c r="K224" s="257" t="s">
        <v>259</v>
      </c>
      <c r="L224" s="257" t="s">
        <v>235</v>
      </c>
      <c r="M224" s="250" t="s">
        <v>1663</v>
      </c>
      <c r="N224" s="257" t="str" cm="1">
        <f t="array" ref="N224">_xlfn.XLOOKUP(1,(รายชื่อเจ้าหน้าที่!$C$4:$C$109=P224)*(รายชื่อเจ้าหน้าที่!$D$4:$D$109=Q224),รายชื่อเจ้าหน้าที่!$E$4:$E$109,"")</f>
        <v/>
      </c>
      <c r="O224" s="2" t="str">
        <f>_xlfn.XLOOKUP(ไฟล์หลัก!A224,ภาคส่งกลับ!$A$2:$A$1192,ภาคส่งกลับ!$L$2:$L$1192,"")</f>
        <v>นาย</v>
      </c>
      <c r="P224" s="2" t="str">
        <f>_xlfn.XLOOKUP(ไฟล์หลัก!A224,ภาคส่งกลับ!$A$2:$A$1192,ภาคส่งกลับ!$M$2:$M$1192,"")</f>
        <v>เจษฎา</v>
      </c>
      <c r="Q224" s="2" t="str">
        <f>_xlfn.XLOOKUP(ไฟล์หลัก!A224,ภาคส่งกลับ!$A$2:$A$1192,ภาคส่งกลับ!$N$2:$N$1192,"")</f>
        <v>สายใจ</v>
      </c>
      <c r="R224" s="71">
        <f>_xlfn.XLOOKUP(ไฟล์หลัก!A224,ภาคส่งกลับ!$A$2:$A$1192,ภาคส่งกลับ!$O$2:$O$1192,"")</f>
        <v>0</v>
      </c>
      <c r="S224" s="72" t="str">
        <f>IF(AND(ลงเจ้าหน้าที่!O226=ไฟล์หลัก!P224,ลงเจ้าหน้าที่!P226=ไฟล์หลัก!Q224)=TRUE,"Correct","No")</f>
        <v>No</v>
      </c>
    </row>
    <row r="225" spans="1:19" hidden="1">
      <c r="A225" s="250">
        <v>216</v>
      </c>
      <c r="B225" s="250" t="s">
        <v>179</v>
      </c>
      <c r="C225" s="256" t="s">
        <v>136</v>
      </c>
      <c r="D225" s="257" t="s">
        <v>280</v>
      </c>
      <c r="E225" s="256" t="s">
        <v>452</v>
      </c>
      <c r="F225" s="257" t="s">
        <v>16</v>
      </c>
      <c r="G225" s="257" t="s">
        <v>17</v>
      </c>
      <c r="H225" s="257" t="s">
        <v>31</v>
      </c>
      <c r="I225" s="256" t="s">
        <v>1700</v>
      </c>
      <c r="J225" s="257" t="s">
        <v>38</v>
      </c>
      <c r="K225" s="257" t="s">
        <v>259</v>
      </c>
      <c r="L225" s="257" t="s">
        <v>233</v>
      </c>
      <c r="M225" s="250" t="s">
        <v>41</v>
      </c>
      <c r="N225" s="257" t="str" cm="1">
        <f t="array" ref="N225">_xlfn.XLOOKUP(1,(รายชื่อเจ้าหน้าที่!$C$4:$C$109=P225)*(รายชื่อเจ้าหน้าที่!$D$4:$D$109=Q225),รายชื่อเจ้าหน้าที่!$E$4:$E$109,"")</f>
        <v/>
      </c>
      <c r="O225" s="2" t="str">
        <f>_xlfn.XLOOKUP(ไฟล์หลัก!A225,ภาคส่งกลับ!$A$2:$A$1192,ภาคส่งกลับ!$L$2:$L$1192,"")</f>
        <v>นางสาว</v>
      </c>
      <c r="P225" s="2" t="str">
        <f>_xlfn.XLOOKUP(ไฟล์หลัก!A225,ภาคส่งกลับ!$A$2:$A$1192,ภาคส่งกลับ!$M$2:$M$1192,"")</f>
        <v>ญาณีพร</v>
      </c>
      <c r="Q225" s="2" t="str">
        <f>_xlfn.XLOOKUP(ไฟล์หลัก!A225,ภาคส่งกลับ!$A$2:$A$1192,ภาคส่งกลับ!$N$2:$N$1192,"")</f>
        <v>พัชรวรโชติ</v>
      </c>
      <c r="R225" s="71">
        <f>_xlfn.XLOOKUP(ไฟล์หลัก!A225,ภาคส่งกลับ!$A$2:$A$1192,ภาคส่งกลับ!$O$2:$O$1192,"")</f>
        <v>0</v>
      </c>
      <c r="S225" s="72" t="str">
        <f>IF(AND(ลงเจ้าหน้าที่!O227=ไฟล์หลัก!P225,ลงเจ้าหน้าที่!P227=ไฟล์หลัก!Q225)=TRUE,"Correct","No")</f>
        <v>No</v>
      </c>
    </row>
    <row r="226" spans="1:19" hidden="1">
      <c r="A226" s="250">
        <v>217</v>
      </c>
      <c r="B226" s="250" t="s">
        <v>179</v>
      </c>
      <c r="C226" s="256" t="s">
        <v>136</v>
      </c>
      <c r="D226" s="257" t="s">
        <v>204</v>
      </c>
      <c r="E226" s="256" t="s">
        <v>451</v>
      </c>
      <c r="F226" s="257" t="s">
        <v>439</v>
      </c>
      <c r="G226" s="257" t="s">
        <v>17</v>
      </c>
      <c r="H226" s="257" t="s">
        <v>74</v>
      </c>
      <c r="I226" s="256" t="s">
        <v>1699</v>
      </c>
      <c r="J226" s="257" t="s">
        <v>38</v>
      </c>
      <c r="K226" s="257" t="s">
        <v>260</v>
      </c>
      <c r="L226" s="257" t="s">
        <v>238</v>
      </c>
      <c r="M226" s="250" t="s">
        <v>1672</v>
      </c>
      <c r="N226" s="257" t="str" cm="1">
        <f t="array" ref="N226">_xlfn.XLOOKUP(1,(รายชื่อเจ้าหน้าที่!$C$4:$C$109=P226)*(รายชื่อเจ้าหน้าที่!$D$4:$D$109=Q226),รายชื่อเจ้าหน้าที่!$E$4:$E$109,"")</f>
        <v/>
      </c>
      <c r="O226" s="2" t="str">
        <f>_xlfn.XLOOKUP(ไฟล์หลัก!A226,ภาคส่งกลับ!$A$2:$A$1192,ภาคส่งกลับ!$L$2:$L$1192,"")</f>
        <v>นาย</v>
      </c>
      <c r="P226" s="2" t="str">
        <f>_xlfn.XLOOKUP(ไฟล์หลัก!A226,ภาคส่งกลับ!$A$2:$A$1192,ภาคส่งกลับ!$M$2:$M$1192,"")</f>
        <v>นรเศรษฐ</v>
      </c>
      <c r="Q226" s="2" t="str">
        <f>_xlfn.XLOOKUP(ไฟล์หลัก!A226,ภาคส่งกลับ!$A$2:$A$1192,ภาคส่งกลับ!$N$2:$N$1192,"")</f>
        <v>พัฒนเดช</v>
      </c>
      <c r="R226" s="71">
        <f>_xlfn.XLOOKUP(ไฟล์หลัก!A226,ภาคส่งกลับ!$A$2:$A$1192,ภาคส่งกลับ!$O$2:$O$1192,"")</f>
        <v>0</v>
      </c>
      <c r="S226" s="72" t="str">
        <f>IF(AND(ลงเจ้าหน้าที่!O228=ไฟล์หลัก!P226,ลงเจ้าหน้าที่!P228=ไฟล์หลัก!Q226)=TRUE,"Correct","No")</f>
        <v>No</v>
      </c>
    </row>
    <row r="227" spans="1:19" hidden="1">
      <c r="A227" s="250">
        <v>218</v>
      </c>
      <c r="B227" s="250" t="s">
        <v>179</v>
      </c>
      <c r="C227" s="256" t="s">
        <v>136</v>
      </c>
      <c r="D227" s="257" t="s">
        <v>280</v>
      </c>
      <c r="E227" s="256" t="s">
        <v>452</v>
      </c>
      <c r="F227" s="257" t="s">
        <v>16</v>
      </c>
      <c r="G227" s="257" t="s">
        <v>17</v>
      </c>
      <c r="H227" s="257" t="s">
        <v>31</v>
      </c>
      <c r="I227" s="256" t="s">
        <v>1700</v>
      </c>
      <c r="J227" s="257" t="s">
        <v>38</v>
      </c>
      <c r="K227" s="257" t="s">
        <v>260</v>
      </c>
      <c r="L227" s="257" t="s">
        <v>237</v>
      </c>
      <c r="M227" s="250" t="s">
        <v>41</v>
      </c>
      <c r="N227" s="257" t="str" cm="1">
        <f t="array" ref="N227">_xlfn.XLOOKUP(1,(รายชื่อเจ้าหน้าที่!$C$4:$C$109=P227)*(รายชื่อเจ้าหน้าที่!$D$4:$D$109=Q227),รายชื่อเจ้าหน้าที่!$E$4:$E$109,"")</f>
        <v/>
      </c>
      <c r="O227" s="2" t="str">
        <f>_xlfn.XLOOKUP(ไฟล์หลัก!A227,ภาคส่งกลับ!$A$2:$A$1192,ภาคส่งกลับ!$L$2:$L$1192,"")</f>
        <v>นางสาว</v>
      </c>
      <c r="P227" s="2" t="str">
        <f>_xlfn.XLOOKUP(ไฟล์หลัก!A227,ภาคส่งกลับ!$A$2:$A$1192,ภาคส่งกลับ!$M$2:$M$1192,"")</f>
        <v>ธีรพร</v>
      </c>
      <c r="Q227" s="2" t="str">
        <f>_xlfn.XLOOKUP(ไฟล์หลัก!A227,ภาคส่งกลับ!$A$2:$A$1192,ภาคส่งกลับ!$N$2:$N$1192,"")</f>
        <v>สุธีวงศ์</v>
      </c>
      <c r="R227" s="71">
        <f>_xlfn.XLOOKUP(ไฟล์หลัก!A227,ภาคส่งกลับ!$A$2:$A$1192,ภาคส่งกลับ!$O$2:$O$1192,"")</f>
        <v>0</v>
      </c>
      <c r="S227" s="72" t="str">
        <f>IF(AND(ลงเจ้าหน้าที่!O229=ไฟล์หลัก!P227,ลงเจ้าหน้าที่!P229=ไฟล์หลัก!Q227)=TRUE,"Correct","No")</f>
        <v>No</v>
      </c>
    </row>
    <row r="228" spans="1:19" hidden="1">
      <c r="A228" s="250">
        <v>219</v>
      </c>
      <c r="B228" s="250" t="s">
        <v>179</v>
      </c>
      <c r="C228" s="256" t="s">
        <v>136</v>
      </c>
      <c r="D228" s="257" t="s">
        <v>287</v>
      </c>
      <c r="E228" s="256" t="s">
        <v>455</v>
      </c>
      <c r="F228" s="257" t="s">
        <v>17</v>
      </c>
      <c r="G228" s="257" t="s">
        <v>17</v>
      </c>
      <c r="H228" s="257" t="s">
        <v>90</v>
      </c>
      <c r="I228" s="256" t="s">
        <v>456</v>
      </c>
      <c r="J228" s="257" t="s">
        <v>38</v>
      </c>
      <c r="K228" s="257" t="s">
        <v>263</v>
      </c>
      <c r="L228" s="257" t="s">
        <v>91</v>
      </c>
      <c r="M228" s="250" t="s">
        <v>320</v>
      </c>
      <c r="N228" s="257" t="str" cm="1">
        <f t="array" ref="N228">_xlfn.XLOOKUP(1,(รายชื่อเจ้าหน้าที่!$C$4:$C$109=P228)*(รายชื่อเจ้าหน้าที่!$D$4:$D$109=Q228),รายชื่อเจ้าหน้าที่!$E$4:$E$109,"")</f>
        <v/>
      </c>
      <c r="O228" s="2" t="str">
        <f>_xlfn.XLOOKUP(ไฟล์หลัก!A228,ภาคส่งกลับ!$A$2:$A$1192,ภาคส่งกลับ!$L$2:$L$1192,"")</f>
        <v>นางสาว</v>
      </c>
      <c r="P228" s="2" t="str">
        <f>_xlfn.XLOOKUP(ไฟล์หลัก!A228,ภาคส่งกลับ!$A$2:$A$1192,ภาคส่งกลับ!$M$2:$M$1192,"")</f>
        <v xml:space="preserve">มธุรดา </v>
      </c>
      <c r="Q228" s="2" t="str">
        <f>_xlfn.XLOOKUP(ไฟล์หลัก!A228,ภาคส่งกลับ!$A$2:$A$1192,ภาคส่งกลับ!$N$2:$N$1192,"")</f>
        <v>จิโนรส</v>
      </c>
      <c r="R228" s="71">
        <f>_xlfn.XLOOKUP(ไฟล์หลัก!A228,ภาคส่งกลับ!$A$2:$A$1192,ภาคส่งกลับ!$O$2:$O$1192,"")</f>
        <v>0</v>
      </c>
      <c r="S228" s="72" t="str">
        <f>IF(AND(ลงเจ้าหน้าที่!O230=ไฟล์หลัก!P228,ลงเจ้าหน้าที่!P230=ไฟล์หลัก!Q228)=TRUE,"Correct","No")</f>
        <v>No</v>
      </c>
    </row>
    <row r="229" spans="1:19" hidden="1">
      <c r="A229" s="250">
        <v>220</v>
      </c>
      <c r="B229" s="250" t="s">
        <v>179</v>
      </c>
      <c r="C229" s="256" t="s">
        <v>136</v>
      </c>
      <c r="D229" s="257" t="s">
        <v>280</v>
      </c>
      <c r="E229" s="256" t="s">
        <v>452</v>
      </c>
      <c r="F229" s="257" t="s">
        <v>21</v>
      </c>
      <c r="G229" s="257" t="s">
        <v>17</v>
      </c>
      <c r="H229" s="257" t="s">
        <v>123</v>
      </c>
      <c r="I229" s="256" t="s">
        <v>1700</v>
      </c>
      <c r="J229" s="257" t="s">
        <v>38</v>
      </c>
      <c r="K229" s="257" t="s">
        <v>263</v>
      </c>
      <c r="L229" s="257" t="s">
        <v>457</v>
      </c>
      <c r="M229" s="250" t="s">
        <v>41</v>
      </c>
      <c r="N229" s="257" t="str" cm="1">
        <f t="array" ref="N229">_xlfn.XLOOKUP(1,(รายชื่อเจ้าหน้าที่!$C$4:$C$109=P229)*(รายชื่อเจ้าหน้าที่!$D$4:$D$109=Q229),รายชื่อเจ้าหน้าที่!$E$4:$E$109,"")</f>
        <v/>
      </c>
      <c r="O229" s="2" t="str">
        <f>_xlfn.XLOOKUP(ไฟล์หลัก!A229,ภาคส่งกลับ!$A$2:$A$1192,ภาคส่งกลับ!$L$2:$L$1192,"")</f>
        <v>นางสาว</v>
      </c>
      <c r="P229" s="2" t="str">
        <f>_xlfn.XLOOKUP(ไฟล์หลัก!A229,ภาคส่งกลับ!$A$2:$A$1192,ภาคส่งกลับ!$M$2:$M$1192,"")</f>
        <v>ภัทรานิษฐ์</v>
      </c>
      <c r="Q229" s="2" t="str">
        <f>_xlfn.XLOOKUP(ไฟล์หลัก!A229,ภาคส่งกลับ!$A$2:$A$1192,ภาคส่งกลับ!$N$2:$N$1192,"")</f>
        <v>วงศ์พร้อมรัตน์</v>
      </c>
      <c r="R229" s="71">
        <f>_xlfn.XLOOKUP(ไฟล์หลัก!A229,ภาคส่งกลับ!$A$2:$A$1192,ภาคส่งกลับ!$O$2:$O$1192,"")</f>
        <v>0</v>
      </c>
      <c r="S229" s="72" t="str">
        <f>IF(AND(ลงเจ้าหน้าที่!O231=ไฟล์หลัก!P229,ลงเจ้าหน้าที่!P231=ไฟล์หลัก!Q229)=TRUE,"Correct","No")</f>
        <v>No</v>
      </c>
    </row>
    <row r="230" spans="1:19" hidden="1">
      <c r="A230" s="250">
        <v>221</v>
      </c>
      <c r="B230" s="250" t="s">
        <v>179</v>
      </c>
      <c r="C230" s="256" t="s">
        <v>136</v>
      </c>
      <c r="D230" s="257" t="s">
        <v>280</v>
      </c>
      <c r="E230" s="256" t="s">
        <v>452</v>
      </c>
      <c r="F230" s="257" t="s">
        <v>21</v>
      </c>
      <c r="G230" s="257" t="s">
        <v>17</v>
      </c>
      <c r="H230" s="257" t="s">
        <v>123</v>
      </c>
      <c r="I230" s="256" t="s">
        <v>1700</v>
      </c>
      <c r="J230" s="257" t="s">
        <v>38</v>
      </c>
      <c r="K230" s="257" t="s">
        <v>268</v>
      </c>
      <c r="L230" s="257" t="s">
        <v>458</v>
      </c>
      <c r="M230" s="250" t="s">
        <v>41</v>
      </c>
      <c r="N230" s="257" t="str" cm="1">
        <f t="array" ref="N230">_xlfn.XLOOKUP(1,(รายชื่อเจ้าหน้าที่!$C$4:$C$109=P230)*(รายชื่อเจ้าหน้าที่!$D$4:$D$109=Q230),รายชื่อเจ้าหน้าที่!$E$4:$E$109,"")</f>
        <v/>
      </c>
      <c r="O230" s="2" t="str">
        <f>_xlfn.XLOOKUP(ไฟล์หลัก!A230,ภาคส่งกลับ!$A$2:$A$1192,ภาคส่งกลับ!$L$2:$L$1192,"")</f>
        <v>นาย</v>
      </c>
      <c r="P230" s="2" t="str">
        <f>_xlfn.XLOOKUP(ไฟล์หลัก!A230,ภาคส่งกลับ!$A$2:$A$1192,ภาคส่งกลับ!$M$2:$M$1192,"")</f>
        <v>สันติ</v>
      </c>
      <c r="Q230" s="2" t="str">
        <f>_xlfn.XLOOKUP(ไฟล์หลัก!A230,ภาคส่งกลับ!$A$2:$A$1192,ภาคส่งกลับ!$N$2:$N$1192,"")</f>
        <v>วัฒนานุสรณ์</v>
      </c>
      <c r="R230" s="71">
        <f>_xlfn.XLOOKUP(ไฟล์หลัก!A230,ภาคส่งกลับ!$A$2:$A$1192,ภาคส่งกลับ!$O$2:$O$1192,"")</f>
        <v>0</v>
      </c>
      <c r="S230" s="72" t="str">
        <f>IF(AND(ลงเจ้าหน้าที่!O232=ไฟล์หลัก!P230,ลงเจ้าหน้าที่!P232=ไฟล์หลัก!Q230)=TRUE,"Correct","No")</f>
        <v>No</v>
      </c>
    </row>
    <row r="231" spans="1:19" hidden="1">
      <c r="A231" s="250">
        <v>222</v>
      </c>
      <c r="B231" s="250" t="s">
        <v>179</v>
      </c>
      <c r="C231" s="256" t="s">
        <v>136</v>
      </c>
      <c r="D231" s="257"/>
      <c r="E231" s="256" t="s">
        <v>452</v>
      </c>
      <c r="F231" s="257"/>
      <c r="G231" s="257"/>
      <c r="H231" s="257"/>
      <c r="I231" s="256"/>
      <c r="J231" s="257" t="s">
        <v>38</v>
      </c>
      <c r="K231" s="257" t="s">
        <v>268</v>
      </c>
      <c r="L231" s="257"/>
      <c r="M231" s="250" t="s">
        <v>42</v>
      </c>
      <c r="N231" s="257" t="str" cm="1">
        <f t="array" ref="N231">_xlfn.XLOOKUP(1,(รายชื่อเจ้าหน้าที่!$C$4:$C$109=P231)*(รายชื่อเจ้าหน้าที่!$D$4:$D$109=Q231),รายชื่อเจ้าหน้าที่!$E$4:$E$109,"")</f>
        <v>สารสนเทศ</v>
      </c>
      <c r="O231" s="2" t="str">
        <f>_xlfn.XLOOKUP(ไฟล์หลัก!A231,ภาคส่งกลับ!$A$2:$A$1192,ภาคส่งกลับ!$L$2:$L$1192,"")</f>
        <v>นาย</v>
      </c>
      <c r="P231" s="2" t="str">
        <f>_xlfn.XLOOKUP(ไฟล์หลัก!A231,ภาคส่งกลับ!$A$2:$A$1192,ภาคส่งกลับ!$M$2:$M$1192,"")</f>
        <v>เสกสรร</v>
      </c>
      <c r="Q231" s="2" t="str">
        <f>_xlfn.XLOOKUP(ไฟล์หลัก!A231,ภาคส่งกลับ!$A$2:$A$1192,ภาคส่งกลับ!$N$2:$N$1192,"")</f>
        <v>ขาวปลอด</v>
      </c>
      <c r="R231" s="71">
        <f>_xlfn.XLOOKUP(ไฟล์หลัก!A231,ภาคส่งกลับ!$A$2:$A$1192,ภาคส่งกลับ!$O$2:$O$1192,"")</f>
        <v>0</v>
      </c>
      <c r="S231" s="72" t="str">
        <f>IF(AND(ลงเจ้าหน้าที่!O233=ไฟล์หลัก!P231,ลงเจ้าหน้าที่!P233=ไฟล์หลัก!Q231)=TRUE,"Correct","No")</f>
        <v>Correct</v>
      </c>
    </row>
    <row r="232" spans="1:19" hidden="1">
      <c r="A232" s="250">
        <v>223</v>
      </c>
      <c r="B232" s="250" t="s">
        <v>179</v>
      </c>
      <c r="C232" s="256" t="s">
        <v>136</v>
      </c>
      <c r="D232" s="257" t="s">
        <v>17</v>
      </c>
      <c r="E232" s="256" t="s">
        <v>459</v>
      </c>
      <c r="F232" s="257" t="s">
        <v>210</v>
      </c>
      <c r="G232" s="257" t="s">
        <v>21</v>
      </c>
      <c r="H232" s="257" t="s">
        <v>460</v>
      </c>
      <c r="I232" s="256" t="s">
        <v>1683</v>
      </c>
      <c r="J232" s="257" t="s">
        <v>65</v>
      </c>
      <c r="K232" s="257" t="s">
        <v>66</v>
      </c>
      <c r="L232" s="257" t="s">
        <v>461</v>
      </c>
      <c r="M232" s="257" t="s">
        <v>320</v>
      </c>
      <c r="N232" s="257" t="str" cm="1">
        <f t="array" ref="N232">_xlfn.XLOOKUP(1,(รายชื่อเจ้าหน้าที่!$C$4:$C$109=P232)*(รายชื่อเจ้าหน้าที่!$D$4:$D$109=Q232),รายชื่อเจ้าหน้าที่!$E$4:$E$109,"")</f>
        <v/>
      </c>
      <c r="O232" s="2" t="str">
        <f>_xlfn.XLOOKUP(ไฟล์หลัก!A232,ภาคส่งกลับ!$A$2:$A$1192,ภาคส่งกลับ!$L$2:$L$1192,"")</f>
        <v>นาย</v>
      </c>
      <c r="P232" s="2" t="str">
        <f>_xlfn.XLOOKUP(ไฟล์หลัก!A232,ภาคส่งกลับ!$A$2:$A$1192,ภาคส่งกลับ!$M$2:$M$1192,"")</f>
        <v>ณัฐวุฒิ</v>
      </c>
      <c r="Q232" s="2" t="str">
        <f>_xlfn.XLOOKUP(ไฟล์หลัก!A232,ภาคส่งกลับ!$A$2:$A$1192,ภาคส่งกลับ!$N$2:$N$1192,"")</f>
        <v>ชาวเมือง</v>
      </c>
      <c r="R232" s="71">
        <f>_xlfn.XLOOKUP(ไฟล์หลัก!A232,ภาคส่งกลับ!$A$2:$A$1192,ภาคส่งกลับ!$O$2:$O$1192,"")</f>
        <v>0</v>
      </c>
      <c r="S232" s="72" t="str">
        <f>IF(AND(ลงเจ้าหน้าที่!O234=ไฟล์หลัก!P232,ลงเจ้าหน้าที่!P234=ไฟล์หลัก!Q232)=TRUE,"Correct","No")</f>
        <v>Correct</v>
      </c>
    </row>
    <row r="233" spans="1:19" hidden="1">
      <c r="A233" s="250">
        <v>224</v>
      </c>
      <c r="B233" s="250" t="s">
        <v>179</v>
      </c>
      <c r="C233" s="256" t="s">
        <v>136</v>
      </c>
      <c r="D233" s="257"/>
      <c r="E233" s="256" t="s">
        <v>459</v>
      </c>
      <c r="F233" s="257"/>
      <c r="G233" s="257"/>
      <c r="H233" s="257"/>
      <c r="I233" s="256"/>
      <c r="J233" s="257" t="s">
        <v>65</v>
      </c>
      <c r="K233" s="257" t="s">
        <v>66</v>
      </c>
      <c r="L233" s="257"/>
      <c r="M233" s="257" t="s">
        <v>42</v>
      </c>
      <c r="N233" s="257" t="str" cm="1">
        <f t="array" ref="N233">_xlfn.XLOOKUP(1,(รายชื่อเจ้าหน้าที่!$C$4:$C$109=P233)*(รายชื่อเจ้าหน้าที่!$D$4:$D$109=Q233),รายชื่อเจ้าหน้าที่!$E$4:$E$109,"")</f>
        <v>วิเทศ</v>
      </c>
      <c r="O233" s="2" t="str">
        <f>_xlfn.XLOOKUP(ไฟล์หลัก!A233,ภาคส่งกลับ!$A$2:$A$1192,ภาคส่งกลับ!$L$2:$L$1192,"")</f>
        <v>นาย</v>
      </c>
      <c r="P233" s="2" t="str">
        <f>_xlfn.XLOOKUP(ไฟล์หลัก!A233,ภาคส่งกลับ!$A$2:$A$1192,ภาคส่งกลับ!$M$2:$M$1192,"")</f>
        <v>พงษ์พัฒน์</v>
      </c>
      <c r="Q233" s="2" t="str">
        <f>_xlfn.XLOOKUP(ไฟล์หลัก!A233,ภาคส่งกลับ!$A$2:$A$1192,ภาคส่งกลับ!$N$2:$N$1192,"")</f>
        <v>เนือกขุนทด</v>
      </c>
      <c r="R233" s="71">
        <f>_xlfn.XLOOKUP(ไฟล์หลัก!A233,ภาคส่งกลับ!$A$2:$A$1192,ภาคส่งกลับ!$O$2:$O$1192,"")</f>
        <v>0</v>
      </c>
      <c r="S233" s="72" t="str">
        <f>IF(AND(ลงเจ้าหน้าที่!O235=ไฟล์หลัก!P233,ลงเจ้าหน้าที่!P235=ไฟล์หลัก!Q233)=TRUE,"Correct","No")</f>
        <v>Correct</v>
      </c>
    </row>
    <row r="234" spans="1:19" hidden="1">
      <c r="A234" s="250">
        <v>225</v>
      </c>
      <c r="B234" s="250" t="s">
        <v>179</v>
      </c>
      <c r="C234" s="256" t="s">
        <v>136</v>
      </c>
      <c r="D234" s="257" t="s">
        <v>17</v>
      </c>
      <c r="E234" s="256" t="s">
        <v>459</v>
      </c>
      <c r="F234" s="257" t="s">
        <v>210</v>
      </c>
      <c r="G234" s="257" t="s">
        <v>21</v>
      </c>
      <c r="H234" s="257" t="s">
        <v>460</v>
      </c>
      <c r="I234" s="256" t="s">
        <v>1683</v>
      </c>
      <c r="J234" s="257" t="s">
        <v>65</v>
      </c>
      <c r="K234" s="257" t="s">
        <v>76</v>
      </c>
      <c r="L234" s="257" t="s">
        <v>462</v>
      </c>
      <c r="M234" s="257" t="s">
        <v>320</v>
      </c>
      <c r="N234" s="257" t="str" cm="1">
        <f t="array" ref="N234">_xlfn.XLOOKUP(1,(รายชื่อเจ้าหน้าที่!$C$4:$C$109=P234)*(รายชื่อเจ้าหน้าที่!$D$4:$D$109=Q234),รายชื่อเจ้าหน้าที่!$E$4:$E$109,"")</f>
        <v/>
      </c>
      <c r="O234" s="2" t="str">
        <f>_xlfn.XLOOKUP(ไฟล์หลัก!A234,ภาคส่งกลับ!$A$2:$A$1192,ภาคส่งกลับ!$L$2:$L$1192,"")</f>
        <v>นาย</v>
      </c>
      <c r="P234" s="2" t="str">
        <f>_xlfn.XLOOKUP(ไฟล์หลัก!A234,ภาคส่งกลับ!$A$2:$A$1192,ภาคส่งกลับ!$M$2:$M$1192,"")</f>
        <v xml:space="preserve">เจษฎา  </v>
      </c>
      <c r="Q234" s="2" t="str">
        <f>_xlfn.XLOOKUP(ไฟล์หลัก!A234,ภาคส่งกลับ!$A$2:$A$1192,ภาคส่งกลับ!$N$2:$N$1192,"")</f>
        <v>ชัยโฉม</v>
      </c>
      <c r="R234" s="71">
        <f>_xlfn.XLOOKUP(ไฟล์หลัก!A234,ภาคส่งกลับ!$A$2:$A$1192,ภาคส่งกลับ!$O$2:$O$1192,"")</f>
        <v>0</v>
      </c>
      <c r="S234" s="72" t="str">
        <f>IF(AND(ลงเจ้าหน้าที่!O236=ไฟล์หลัก!P234,ลงเจ้าหน้าที่!P236=ไฟล์หลัก!Q234)=TRUE,"Correct","No")</f>
        <v>No</v>
      </c>
    </row>
    <row r="235" spans="1:19" hidden="1">
      <c r="A235" s="250">
        <v>226</v>
      </c>
      <c r="B235" s="250" t="s">
        <v>179</v>
      </c>
      <c r="C235" s="256" t="s">
        <v>136</v>
      </c>
      <c r="D235" s="257" t="s">
        <v>34</v>
      </c>
      <c r="E235" s="256" t="s">
        <v>463</v>
      </c>
      <c r="F235" s="257" t="s">
        <v>70</v>
      </c>
      <c r="G235" s="257" t="s">
        <v>14</v>
      </c>
      <c r="H235" s="257" t="s">
        <v>182</v>
      </c>
      <c r="I235" s="256" t="s">
        <v>464</v>
      </c>
      <c r="J235" s="257" t="s">
        <v>65</v>
      </c>
      <c r="K235" s="257" t="s">
        <v>76</v>
      </c>
      <c r="L235" s="257" t="s">
        <v>406</v>
      </c>
      <c r="M235" s="250" t="s">
        <v>1650</v>
      </c>
      <c r="N235" s="257" t="str" cm="1">
        <f t="array" ref="N235">_xlfn.XLOOKUP(1,(รายชื่อเจ้าหน้าที่!$C$4:$C$109=P235)*(รายชื่อเจ้าหน้าที่!$D$4:$D$109=Q235),รายชื่อเจ้าหน้าที่!$E$4:$E$109,"")</f>
        <v/>
      </c>
      <c r="O235" s="2" t="str">
        <f>_xlfn.XLOOKUP(ไฟล์หลัก!A235,ภาคส่งกลับ!$A$2:$A$1192,ภาคส่งกลับ!$L$2:$L$1192,"")</f>
        <v>นางสาว</v>
      </c>
      <c r="P235" s="2" t="str">
        <f>_xlfn.XLOOKUP(ไฟล์หลัก!A235,ภาคส่งกลับ!$A$2:$A$1192,ภาคส่งกลับ!$M$2:$M$1192,"")</f>
        <v>พิมพ์ประไพ</v>
      </c>
      <c r="Q235" s="2" t="str">
        <f>_xlfn.XLOOKUP(ไฟล์หลัก!A235,ภาคส่งกลับ!$A$2:$A$1192,ภาคส่งกลับ!$N$2:$N$1192,"")</f>
        <v>ไทยเนียม</v>
      </c>
      <c r="R235" s="71">
        <f>_xlfn.XLOOKUP(ไฟล์หลัก!A235,ภาคส่งกลับ!$A$2:$A$1192,ภาคส่งกลับ!$O$2:$O$1192,"")</f>
        <v>0</v>
      </c>
      <c r="S235" s="72" t="str">
        <f>IF(AND(ลงเจ้าหน้าที่!O237=ไฟล์หลัก!P235,ลงเจ้าหน้าที่!P237=ไฟล์หลัก!Q235)=TRUE,"Correct","No")</f>
        <v>Correct</v>
      </c>
    </row>
    <row r="236" spans="1:19" hidden="1">
      <c r="A236" s="209">
        <v>1081</v>
      </c>
      <c r="B236" s="209" t="s">
        <v>179</v>
      </c>
      <c r="C236" s="211" t="s">
        <v>136</v>
      </c>
      <c r="D236" s="210" t="s">
        <v>34</v>
      </c>
      <c r="E236" s="211" t="s">
        <v>463</v>
      </c>
      <c r="F236" s="210"/>
      <c r="G236" s="210"/>
      <c r="H236" s="210"/>
      <c r="I236" s="211"/>
      <c r="J236" s="210" t="s">
        <v>65</v>
      </c>
      <c r="K236" s="210" t="s">
        <v>76</v>
      </c>
      <c r="L236" s="210">
        <v>72</v>
      </c>
      <c r="M236" s="209" t="s">
        <v>42</v>
      </c>
      <c r="N236" s="210" t="str" cm="1">
        <f t="array" ref="N236">_xlfn.XLOOKUP(1,(รายชื่อเจ้าหน้าที่!$C$4:$C$109=P236)*(รายชื่อเจ้าหน้าที่!$D$4:$D$109=Q236),รายชื่อเจ้าหน้าที่!$E$4:$E$109,"")</f>
        <v>Kees</v>
      </c>
      <c r="O236" s="202" t="str">
        <f>_xlfn.XLOOKUP(ไฟล์หลัก!A236,ภาคส่งกลับ!$A$2:$A$1192,ภาคส่งกลับ!$L$2:$L$1192,"")</f>
        <v>นาย</v>
      </c>
      <c r="P236" s="202" t="str">
        <f>_xlfn.XLOOKUP(ไฟล์หลัก!A236,ภาคส่งกลับ!$A$2:$A$1192,ภาคส่งกลับ!$M$2:$M$1192,"")</f>
        <v>ณัฐพงศ์</v>
      </c>
      <c r="Q236" s="202" t="str">
        <f>_xlfn.XLOOKUP(ไฟล์หลัก!A236,ภาคส่งกลับ!$A$2:$A$1192,ภาคส่งกลับ!$N$2:$N$1192,"")</f>
        <v>มุงอินทร์</v>
      </c>
      <c r="R236" s="203">
        <f>_xlfn.XLOOKUP(ไฟล์หลัก!A236,ภาคส่งกลับ!$A$2:$A$1192,ภาคส่งกลับ!$O$2:$O$1192,"")</f>
        <v>0</v>
      </c>
      <c r="S236" s="72" t="str">
        <f>IF(AND(ลงเจ้าหน้าที่!O238=ไฟล์หลัก!P236,ลงเจ้าหน้าที่!P238=ไฟล์หลัก!Q236)=TRUE,"Correct","No")</f>
        <v>Correct</v>
      </c>
    </row>
    <row r="237" spans="1:19" hidden="1">
      <c r="A237" s="250">
        <v>227</v>
      </c>
      <c r="B237" s="250" t="s">
        <v>179</v>
      </c>
      <c r="C237" s="256" t="s">
        <v>136</v>
      </c>
      <c r="D237" s="257" t="s">
        <v>21</v>
      </c>
      <c r="E237" s="256" t="s">
        <v>465</v>
      </c>
      <c r="F237" s="257" t="s">
        <v>70</v>
      </c>
      <c r="G237" s="257" t="s">
        <v>21</v>
      </c>
      <c r="H237" s="257" t="s">
        <v>22</v>
      </c>
      <c r="I237" s="256" t="s">
        <v>466</v>
      </c>
      <c r="J237" s="257" t="s">
        <v>65</v>
      </c>
      <c r="K237" s="257" t="s">
        <v>87</v>
      </c>
      <c r="L237" s="257" t="s">
        <v>169</v>
      </c>
      <c r="M237" s="250" t="s">
        <v>1650</v>
      </c>
      <c r="N237" s="257" t="str" cm="1">
        <f t="array" ref="N237">_xlfn.XLOOKUP(1,(รายชื่อเจ้าหน้าที่!$C$4:$C$109=P237)*(รายชื่อเจ้าหน้าที่!$D$4:$D$109=Q237),รายชื่อเจ้าหน้าที่!$E$4:$E$109,"")</f>
        <v/>
      </c>
      <c r="O237" s="2" t="str">
        <f>_xlfn.XLOOKUP(ไฟล์หลัก!A237,ภาคส่งกลับ!$A$2:$A$1192,ภาคส่งกลับ!$L$2:$L$1192,"")</f>
        <v>นางสาว</v>
      </c>
      <c r="P237" s="2" t="str">
        <f>_xlfn.XLOOKUP(ไฟล์หลัก!A237,ภาคส่งกลับ!$A$2:$A$1192,ภาคส่งกลับ!$M$2:$M$1192,"")</f>
        <v>จุไรรัตน์</v>
      </c>
      <c r="Q237" s="2" t="str">
        <f>_xlfn.XLOOKUP(ไฟล์หลัก!A237,ภาคส่งกลับ!$A$2:$A$1192,ภาคส่งกลับ!$N$2:$N$1192,"")</f>
        <v>บุญคุณ</v>
      </c>
      <c r="R237" s="71">
        <f>_xlfn.XLOOKUP(ไฟล์หลัก!A237,ภาคส่งกลับ!$A$2:$A$1192,ภาคส่งกลับ!$O$2:$O$1192,"")</f>
        <v>0</v>
      </c>
      <c r="S237" s="72" t="str">
        <f>IF(AND(ลงเจ้าหน้าที่!O239=ไฟล์หลัก!P237,ลงเจ้าหน้าที่!P239=ไฟล์หลัก!Q237)=TRUE,"Correct","No")</f>
        <v>No</v>
      </c>
    </row>
    <row r="238" spans="1:19" hidden="1">
      <c r="A238" s="250">
        <v>228</v>
      </c>
      <c r="B238" s="250" t="s">
        <v>179</v>
      </c>
      <c r="C238" s="256" t="s">
        <v>136</v>
      </c>
      <c r="D238" s="257" t="s">
        <v>138</v>
      </c>
      <c r="E238" s="256" t="s">
        <v>467</v>
      </c>
      <c r="F238" s="257" t="s">
        <v>16</v>
      </c>
      <c r="G238" s="257" t="s">
        <v>17</v>
      </c>
      <c r="H238" s="257" t="s">
        <v>191</v>
      </c>
      <c r="I238" s="256" t="s">
        <v>333</v>
      </c>
      <c r="J238" s="257" t="s">
        <v>65</v>
      </c>
      <c r="K238" s="257" t="s">
        <v>87</v>
      </c>
      <c r="L238" s="257" t="s">
        <v>468</v>
      </c>
      <c r="M238" s="250" t="s">
        <v>1650</v>
      </c>
      <c r="N238" s="257" t="str" cm="1">
        <f t="array" ref="N238">_xlfn.XLOOKUP(1,(รายชื่อเจ้าหน้าที่!$C$4:$C$109=P238)*(รายชื่อเจ้าหน้าที่!$D$4:$D$109=Q238),รายชื่อเจ้าหน้าที่!$E$4:$E$109,"")</f>
        <v/>
      </c>
      <c r="O238" s="2" t="str">
        <f>_xlfn.XLOOKUP(ไฟล์หลัก!A238,ภาคส่งกลับ!$A$2:$A$1192,ภาคส่งกลับ!$L$2:$L$1192,"")</f>
        <v>นาย</v>
      </c>
      <c r="P238" s="2" t="str">
        <f>_xlfn.XLOOKUP(ไฟล์หลัก!A238,ภาคส่งกลับ!$A$2:$A$1192,ภาคส่งกลับ!$M$2:$M$1192,"")</f>
        <v xml:space="preserve">พลชัย  </v>
      </c>
      <c r="Q238" s="2" t="str">
        <f>_xlfn.XLOOKUP(ไฟล์หลัก!A238,ภาคส่งกลับ!$A$2:$A$1192,ภาคส่งกลับ!$N$2:$N$1192,"")</f>
        <v>โชติปรายนกุล</v>
      </c>
      <c r="R238" s="71">
        <f>_xlfn.XLOOKUP(ไฟล์หลัก!A238,ภาคส่งกลับ!$A$2:$A$1192,ภาคส่งกลับ!$O$2:$O$1192,"")</f>
        <v>0</v>
      </c>
      <c r="S238" s="72" t="str">
        <f>IF(AND(ลงเจ้าหน้าที่!O240=ไฟล์หลัก!P238,ลงเจ้าหน้าที่!P240=ไฟล์หลัก!Q238)=TRUE,"Correct","No")</f>
        <v>No</v>
      </c>
    </row>
    <row r="239" spans="1:19" hidden="1">
      <c r="A239" s="250">
        <v>229</v>
      </c>
      <c r="B239" s="250" t="s">
        <v>179</v>
      </c>
      <c r="C239" s="256" t="s">
        <v>136</v>
      </c>
      <c r="D239" s="257" t="s">
        <v>138</v>
      </c>
      <c r="E239" s="256" t="s">
        <v>467</v>
      </c>
      <c r="F239" s="257"/>
      <c r="G239" s="257"/>
      <c r="H239" s="257"/>
      <c r="I239" s="256"/>
      <c r="J239" s="257" t="s">
        <v>65</v>
      </c>
      <c r="K239" s="257" t="s">
        <v>87</v>
      </c>
      <c r="L239" s="257"/>
      <c r="M239" s="250" t="s">
        <v>42</v>
      </c>
      <c r="N239" s="257" t="str" cm="1">
        <f t="array" ref="N239">_xlfn.XLOOKUP(1,(รายชื่อเจ้าหน้าที่!$C$4:$C$109=P239)*(รายชื่อเจ้าหน้าที่!$D$4:$D$109=Q239),รายชื่อเจ้าหน้าที่!$E$4:$E$109,"")</f>
        <v>สารสนเทศ</v>
      </c>
      <c r="O239" s="2" t="str">
        <f>_xlfn.XLOOKUP(ไฟล์หลัก!A239,ภาคส่งกลับ!$A$2:$A$1192,ภาคส่งกลับ!$L$2:$L$1192,"")</f>
        <v>นาย</v>
      </c>
      <c r="P239" s="2" t="str">
        <f>_xlfn.XLOOKUP(ไฟล์หลัก!A239,ภาคส่งกลับ!$A$2:$A$1192,ภาคส่งกลับ!$M$2:$M$1192,"")</f>
        <v>ชยันต์</v>
      </c>
      <c r="Q239" s="2" t="str">
        <f>_xlfn.XLOOKUP(ไฟล์หลัก!A239,ภาคส่งกลับ!$A$2:$A$1192,ภาคส่งกลับ!$N$2:$N$1192,"")</f>
        <v>สอนบุญเกิด</v>
      </c>
      <c r="R239" s="71">
        <f>_xlfn.XLOOKUP(ไฟล์หลัก!A239,ภาคส่งกลับ!$A$2:$A$1192,ภาคส่งกลับ!$O$2:$O$1192,"")</f>
        <v>0</v>
      </c>
      <c r="S239" s="72" t="str">
        <f>IF(AND(ลงเจ้าหน้าที่!O241=ไฟล์หลัก!P239,ลงเจ้าหน้าที่!P241=ไฟล์หลัก!Q239)=TRUE,"Correct","No")</f>
        <v>Correct</v>
      </c>
    </row>
    <row r="240" spans="1:19" hidden="1">
      <c r="A240" s="250">
        <v>230</v>
      </c>
      <c r="B240" s="250" t="s">
        <v>179</v>
      </c>
      <c r="C240" s="256" t="s">
        <v>136</v>
      </c>
      <c r="D240" s="257" t="s">
        <v>193</v>
      </c>
      <c r="E240" s="256" t="s">
        <v>469</v>
      </c>
      <c r="F240" s="257" t="s">
        <v>16</v>
      </c>
      <c r="G240" s="257" t="s">
        <v>21</v>
      </c>
      <c r="H240" s="257" t="s">
        <v>111</v>
      </c>
      <c r="I240" s="256" t="s">
        <v>1674</v>
      </c>
      <c r="J240" s="257" t="s">
        <v>65</v>
      </c>
      <c r="K240" s="257" t="s">
        <v>92</v>
      </c>
      <c r="L240" s="257" t="s">
        <v>114</v>
      </c>
      <c r="M240" s="250" t="s">
        <v>1672</v>
      </c>
      <c r="N240" s="257" t="str" cm="1">
        <f t="array" ref="N240">_xlfn.XLOOKUP(1,(รายชื่อเจ้าหน้าที่!$C$4:$C$109=P240)*(รายชื่อเจ้าหน้าที่!$D$4:$D$109=Q240),รายชื่อเจ้าหน้าที่!$E$4:$E$109,"")</f>
        <v/>
      </c>
      <c r="O240" s="2" t="str">
        <f>_xlfn.XLOOKUP(ไฟล์หลัก!A240,ภาคส่งกลับ!$A$2:$A$1192,ภาคส่งกลับ!$L$2:$L$1192,"")</f>
        <v>นาย</v>
      </c>
      <c r="P240" s="2" t="str">
        <f>_xlfn.XLOOKUP(ไฟล์หลัก!A240,ภาคส่งกลับ!$A$2:$A$1192,ภาคส่งกลับ!$M$2:$M$1192,"")</f>
        <v>วิวัฒน์</v>
      </c>
      <c r="Q240" s="2" t="str">
        <f>_xlfn.XLOOKUP(ไฟล์หลัก!A240,ภาคส่งกลับ!$A$2:$A$1192,ภาคส่งกลับ!$N$2:$N$1192,"")</f>
        <v>เกยูรวงศ์</v>
      </c>
      <c r="R240" s="71">
        <f>_xlfn.XLOOKUP(ไฟล์หลัก!A240,ภาคส่งกลับ!$A$2:$A$1192,ภาคส่งกลับ!$O$2:$O$1192,"")</f>
        <v>0</v>
      </c>
      <c r="S240" s="72" t="str">
        <f>IF(AND(ลงเจ้าหน้าที่!O242=ไฟล์หลัก!P240,ลงเจ้าหน้าที่!P242=ไฟล์หลัก!Q240)=TRUE,"Correct","No")</f>
        <v>No</v>
      </c>
    </row>
    <row r="241" spans="1:19" hidden="1">
      <c r="A241" s="250">
        <v>231</v>
      </c>
      <c r="B241" s="250" t="s">
        <v>179</v>
      </c>
      <c r="C241" s="256" t="s">
        <v>136</v>
      </c>
      <c r="D241" s="257" t="s">
        <v>138</v>
      </c>
      <c r="E241" s="256" t="s">
        <v>467</v>
      </c>
      <c r="F241" s="257" t="s">
        <v>16</v>
      </c>
      <c r="G241" s="257" t="s">
        <v>17</v>
      </c>
      <c r="H241" s="257" t="s">
        <v>191</v>
      </c>
      <c r="I241" s="256" t="s">
        <v>333</v>
      </c>
      <c r="J241" s="257" t="s">
        <v>65</v>
      </c>
      <c r="K241" s="257" t="s">
        <v>92</v>
      </c>
      <c r="L241" s="257" t="s">
        <v>470</v>
      </c>
      <c r="M241" s="250" t="s">
        <v>1656</v>
      </c>
      <c r="N241" s="257" t="str" cm="1">
        <f t="array" ref="N241">_xlfn.XLOOKUP(1,(รายชื่อเจ้าหน้าที่!$C$4:$C$109=P241)*(รายชื่อเจ้าหน้าที่!$D$4:$D$109=Q241),รายชื่อเจ้าหน้าที่!$E$4:$E$109,"")</f>
        <v/>
      </c>
      <c r="O241" s="2" t="str">
        <f>_xlfn.XLOOKUP(ไฟล์หลัก!A241,ภาคส่งกลับ!$A$2:$A$1192,ภาคส่งกลับ!$L$2:$L$1192,"")</f>
        <v>Mr.</v>
      </c>
      <c r="P241" s="2" t="str">
        <f>_xlfn.XLOOKUP(ไฟล์หลัก!A241,ภาคส่งกลับ!$A$2:$A$1192,ภาคส่งกลับ!$M$2:$M$1192,"")</f>
        <v xml:space="preserve">Lin Min Min </v>
      </c>
      <c r="Q241" s="2" t="str">
        <f>_xlfn.XLOOKUP(ไฟล์หลัก!A241,ภาคส่งกลับ!$A$2:$A$1192,ภาคส่งกลับ!$N$2:$N$1192,"")</f>
        <v>Myint</v>
      </c>
      <c r="R241" s="71">
        <f>_xlfn.XLOOKUP(ไฟล์หลัก!A241,ภาคส่งกลับ!$A$2:$A$1192,ภาคส่งกลับ!$O$2:$O$1192,"")</f>
        <v>0</v>
      </c>
      <c r="S241" s="72" t="str">
        <f>IF(AND(ลงเจ้าหน้าที่!O243=ไฟล์หลัก!P241,ลงเจ้าหน้าที่!P243=ไฟล์หลัก!Q241)=TRUE,"Correct","No")</f>
        <v>No</v>
      </c>
    </row>
    <row r="242" spans="1:19" hidden="1">
      <c r="A242" s="250">
        <v>232</v>
      </c>
      <c r="B242" s="250" t="s">
        <v>179</v>
      </c>
      <c r="C242" s="256" t="s">
        <v>136</v>
      </c>
      <c r="D242" s="257" t="s">
        <v>17</v>
      </c>
      <c r="E242" s="256" t="s">
        <v>459</v>
      </c>
      <c r="F242" s="257" t="s">
        <v>193</v>
      </c>
      <c r="G242" s="257" t="s">
        <v>21</v>
      </c>
      <c r="H242" s="257" t="s">
        <v>18</v>
      </c>
      <c r="I242" s="256" t="s">
        <v>471</v>
      </c>
      <c r="J242" s="257" t="s">
        <v>65</v>
      </c>
      <c r="K242" s="257" t="s">
        <v>346</v>
      </c>
      <c r="L242" s="257" t="s">
        <v>109</v>
      </c>
      <c r="M242" s="250" t="s">
        <v>1695</v>
      </c>
      <c r="N242" s="257" t="str" cm="1">
        <f t="array" ref="N242">_xlfn.XLOOKUP(1,(รายชื่อเจ้าหน้าที่!$C$4:$C$109=P242)*(รายชื่อเจ้าหน้าที่!$D$4:$D$109=Q242),รายชื่อเจ้าหน้าที่!$E$4:$E$109,"")</f>
        <v/>
      </c>
      <c r="O242" s="2" t="str">
        <f>_xlfn.XLOOKUP(ไฟล์หลัก!A242,ภาคส่งกลับ!$A$2:$A$1192,ภาคส่งกลับ!$L$2:$L$1192,"")</f>
        <v>นาย</v>
      </c>
      <c r="P242" s="2" t="str">
        <f>_xlfn.XLOOKUP(ไฟล์หลัก!A242,ภาคส่งกลับ!$A$2:$A$1192,ภาคส่งกลับ!$M$2:$M$1192,"")</f>
        <v>สยาม</v>
      </c>
      <c r="Q242" s="2" t="str">
        <f>_xlfn.XLOOKUP(ไฟล์หลัก!A242,ภาคส่งกลับ!$A$2:$A$1192,ภาคส่งกลับ!$N$2:$N$1192,"")</f>
        <v>สงวนรัมย์</v>
      </c>
      <c r="R242" s="71">
        <f>_xlfn.XLOOKUP(ไฟล์หลัก!A242,ภาคส่งกลับ!$A$2:$A$1192,ภาคส่งกลับ!$O$2:$O$1192,"")</f>
        <v>0</v>
      </c>
      <c r="S242" s="72" t="str">
        <f>IF(AND(ลงเจ้าหน้าที่!O244=ไฟล์หลัก!P242,ลงเจ้าหน้าที่!P244=ไฟล์หลัก!Q242)=TRUE,"Correct","No")</f>
        <v>No</v>
      </c>
    </row>
    <row r="243" spans="1:19" hidden="1">
      <c r="A243" s="250">
        <v>233</v>
      </c>
      <c r="B243" s="250" t="s">
        <v>179</v>
      </c>
      <c r="C243" s="256" t="s">
        <v>136</v>
      </c>
      <c r="D243" s="257" t="s">
        <v>239</v>
      </c>
      <c r="E243" s="256" t="s">
        <v>472</v>
      </c>
      <c r="F243" s="257" t="s">
        <v>473</v>
      </c>
      <c r="G243" s="257" t="s">
        <v>17</v>
      </c>
      <c r="H243" s="257" t="s">
        <v>123</v>
      </c>
      <c r="I243" s="256" t="s">
        <v>1701</v>
      </c>
      <c r="J243" s="257" t="s">
        <v>65</v>
      </c>
      <c r="K243" s="257" t="s">
        <v>346</v>
      </c>
      <c r="L243" s="257" t="s">
        <v>72</v>
      </c>
      <c r="M243" s="250" t="s">
        <v>1654</v>
      </c>
      <c r="N243" s="257" t="str" cm="1">
        <f t="array" ref="N243">_xlfn.XLOOKUP(1,(รายชื่อเจ้าหน้าที่!$C$4:$C$109=P243)*(รายชื่อเจ้าหน้าที่!$D$4:$D$109=Q243),รายชื่อเจ้าหน้าที่!$E$4:$E$109,"")</f>
        <v/>
      </c>
      <c r="O243" s="2" t="str">
        <f>_xlfn.XLOOKUP(ไฟล์หลัก!A243,ภาคส่งกลับ!$A$2:$A$1192,ภาคส่งกลับ!$L$2:$L$1192,"")</f>
        <v>นาย</v>
      </c>
      <c r="P243" s="2" t="str">
        <f>_xlfn.XLOOKUP(ไฟล์หลัก!A243,ภาคส่งกลับ!$A$2:$A$1192,ภาคส่งกลับ!$M$2:$M$1192,"")</f>
        <v>อำพน</v>
      </c>
      <c r="Q243" s="2" t="str">
        <f>_xlfn.XLOOKUP(ไฟล์หลัก!A243,ภาคส่งกลับ!$A$2:$A$1192,ภาคส่งกลับ!$N$2:$N$1192,"")</f>
        <v>จรัสจรุงเกียรติ</v>
      </c>
      <c r="R243" s="71">
        <f>_xlfn.XLOOKUP(ไฟล์หลัก!A243,ภาคส่งกลับ!$A$2:$A$1192,ภาคส่งกลับ!$O$2:$O$1192,"")</f>
        <v>0</v>
      </c>
      <c r="S243" s="72" t="str">
        <f>IF(AND(ลงเจ้าหน้าที่!O245=ไฟล์หลัก!P243,ลงเจ้าหน้าที่!P245=ไฟล์หลัก!Q243)=TRUE,"Correct","No")</f>
        <v>No</v>
      </c>
    </row>
    <row r="244" spans="1:19" hidden="1">
      <c r="A244" s="209">
        <v>1091</v>
      </c>
      <c r="B244" s="209" t="s">
        <v>179</v>
      </c>
      <c r="C244" s="211" t="s">
        <v>136</v>
      </c>
      <c r="D244" s="210" t="s">
        <v>239</v>
      </c>
      <c r="E244" s="211" t="s">
        <v>472</v>
      </c>
      <c r="F244" s="210"/>
      <c r="G244" s="210"/>
      <c r="H244" s="210"/>
      <c r="I244" s="211"/>
      <c r="J244" s="210" t="s">
        <v>65</v>
      </c>
      <c r="K244" s="210" t="s">
        <v>346</v>
      </c>
      <c r="L244" s="210">
        <v>61</v>
      </c>
      <c r="M244" s="209" t="s">
        <v>42</v>
      </c>
      <c r="N244" s="210" t="str" cm="1">
        <f t="array" ref="N244">_xlfn.XLOOKUP(1,(รายชื่อเจ้าหน้าที่!$C$4:$C$109=P244)*(รายชื่อเจ้าหน้าที่!$D$4:$D$109=Q244),รายชื่อเจ้าหน้าที่!$E$4:$E$109,"")</f>
        <v>อาคาร</v>
      </c>
      <c r="O244" s="202" t="str">
        <f>_xlfn.XLOOKUP(ไฟล์หลัก!A244,ภาคส่งกลับ!$A$2:$A$1192,ภาคส่งกลับ!$L$2:$L$1192,"")</f>
        <v>นาย</v>
      </c>
      <c r="P244" s="202" t="str">
        <f>_xlfn.XLOOKUP(ไฟล์หลัก!A244,ภาคส่งกลับ!$A$2:$A$1192,ภาคส่งกลับ!$M$2:$M$1192,"")</f>
        <v>ชูชาติ</v>
      </c>
      <c r="Q244" s="202" t="str">
        <f>_xlfn.XLOOKUP(ไฟล์หลัก!A244,ภาคส่งกลับ!$A$2:$A$1192,ภาคส่งกลับ!$N$2:$N$1192,"")</f>
        <v>พูตระกูล</v>
      </c>
      <c r="R244" s="203">
        <f>_xlfn.XLOOKUP(ไฟล์หลัก!A244,ภาคส่งกลับ!$A$2:$A$1192,ภาคส่งกลับ!$O$2:$O$1192,"")</f>
        <v>0</v>
      </c>
      <c r="S244" s="72" t="str">
        <f>IF(AND(ลงเจ้าหน้าที่!O246=ไฟล์หลัก!P244,ลงเจ้าหน้าที่!P246=ไฟล์หลัก!Q244)=TRUE,"Correct","No")</f>
        <v>Correct</v>
      </c>
    </row>
    <row r="245" spans="1:19">
      <c r="A245" s="250">
        <v>234</v>
      </c>
      <c r="B245" s="250" t="s">
        <v>179</v>
      </c>
      <c r="C245" s="256" t="s">
        <v>136</v>
      </c>
      <c r="D245" s="257" t="s">
        <v>81</v>
      </c>
      <c r="E245" s="256" t="s">
        <v>475</v>
      </c>
      <c r="F245" s="257" t="s">
        <v>16</v>
      </c>
      <c r="G245" s="257" t="s">
        <v>16</v>
      </c>
      <c r="H245" s="257" t="s">
        <v>253</v>
      </c>
      <c r="I245" s="256" t="s">
        <v>476</v>
      </c>
      <c r="J245" s="257" t="s">
        <v>65</v>
      </c>
      <c r="K245" s="257" t="s">
        <v>349</v>
      </c>
      <c r="L245" s="257" t="s">
        <v>477</v>
      </c>
      <c r="M245" s="250" t="s">
        <v>1651</v>
      </c>
      <c r="N245" s="257" t="str" cm="1">
        <f t="array" ref="N245">_xlfn.XLOOKUP(1,(รายชื่อเจ้าหน้าที่!$C$4:$C$109=P245)*(รายชื่อเจ้าหน้าที่!$D$4:$D$109=Q245),รายชื่อเจ้าหน้าที่!$E$4:$E$109,"")</f>
        <v/>
      </c>
      <c r="O245" s="2" t="str">
        <f>_xlfn.XLOOKUP(ไฟล์หลัก!A245,ภาคส่งกลับ!$A$2:$A$1192,ภาคส่งกลับ!$L$2:$L$1192,"")</f>
        <v>นาย</v>
      </c>
      <c r="P245" s="2" t="str">
        <f>_xlfn.XLOOKUP(ไฟล์หลัก!A245,ภาคส่งกลับ!$A$2:$A$1192,ภาคส่งกลับ!$M$2:$M$1192,"")</f>
        <v>วิศิษฏ์</v>
      </c>
      <c r="Q245" s="2" t="str">
        <f>_xlfn.XLOOKUP(ไฟล์หลัก!A245,ภาคส่งกลับ!$A$2:$A$1192,ภาคส่งกลับ!$N$2:$N$1192,"")</f>
        <v>หิรัญกิตติ</v>
      </c>
      <c r="R245" s="71">
        <f>_xlfn.XLOOKUP(ไฟล์หลัก!A245,ภาคส่งกลับ!$A$2:$A$1192,ภาคส่งกลับ!$O$2:$O$1192,"")</f>
        <v>0</v>
      </c>
      <c r="S245" s="72" t="str">
        <f>IF(AND(ลงเจ้าหน้าที่!O247=ไฟล์หลัก!P245,ลงเจ้าหน้าที่!P247=ไฟล์หลัก!Q245)=TRUE,"Correct","No")</f>
        <v>No</v>
      </c>
    </row>
    <row r="246" spans="1:19" hidden="1">
      <c r="A246" s="250">
        <v>235</v>
      </c>
      <c r="B246" s="250" t="s">
        <v>179</v>
      </c>
      <c r="C246" s="256" t="s">
        <v>136</v>
      </c>
      <c r="D246" s="257" t="s">
        <v>199</v>
      </c>
      <c r="E246" s="256" t="s">
        <v>478</v>
      </c>
      <c r="F246" s="257" t="s">
        <v>34</v>
      </c>
      <c r="G246" s="257" t="s">
        <v>17</v>
      </c>
      <c r="H246" s="257" t="s">
        <v>151</v>
      </c>
      <c r="I246" s="256" t="s">
        <v>479</v>
      </c>
      <c r="J246" s="257" t="s">
        <v>65</v>
      </c>
      <c r="K246" s="257" t="s">
        <v>349</v>
      </c>
      <c r="L246" s="257" t="s">
        <v>480</v>
      </c>
      <c r="M246" s="250" t="s">
        <v>1695</v>
      </c>
      <c r="N246" s="257" t="str" cm="1">
        <f t="array" ref="N246">_xlfn.XLOOKUP(1,(รายชื่อเจ้าหน้าที่!$C$4:$C$109=P246)*(รายชื่อเจ้าหน้าที่!$D$4:$D$109=Q246),รายชื่อเจ้าหน้าที่!$E$4:$E$109,"")</f>
        <v/>
      </c>
      <c r="O246" s="2" t="str">
        <f>_xlfn.XLOOKUP(ไฟล์หลัก!A246,ภาคส่งกลับ!$A$2:$A$1192,ภาคส่งกลับ!$L$2:$L$1192,"")</f>
        <v>นาย</v>
      </c>
      <c r="P246" s="2" t="str">
        <f>_xlfn.XLOOKUP(ไฟล์หลัก!A246,ภาคส่งกลับ!$A$2:$A$1192,ภาคส่งกลับ!$M$2:$M$1192,"")</f>
        <v>มนต์ศักดิ์</v>
      </c>
      <c r="Q246" s="2" t="str">
        <f>_xlfn.XLOOKUP(ไฟล์หลัก!A246,ภาคส่งกลับ!$A$2:$A$1192,ภาคส่งกลับ!$N$2:$N$1192,"")</f>
        <v>พิมสาร</v>
      </c>
      <c r="R246" s="71">
        <f>_xlfn.XLOOKUP(ไฟล์หลัก!A246,ภาคส่งกลับ!$A$2:$A$1192,ภาคส่งกลับ!$O$2:$O$1192,"")</f>
        <v>0</v>
      </c>
      <c r="S246" s="72" t="str">
        <f>IF(AND(ลงเจ้าหน้าที่!O248=ไฟล์หลัก!P246,ลงเจ้าหน้าที่!P248=ไฟล์หลัก!Q246)=TRUE,"Correct","No")</f>
        <v>No</v>
      </c>
    </row>
    <row r="247" spans="1:19">
      <c r="A247" s="250">
        <v>236</v>
      </c>
      <c r="B247" s="250" t="s">
        <v>179</v>
      </c>
      <c r="C247" s="256" t="s">
        <v>136</v>
      </c>
      <c r="D247" s="257" t="s">
        <v>81</v>
      </c>
      <c r="E247" s="256" t="s">
        <v>475</v>
      </c>
      <c r="F247" s="257" t="s">
        <v>16</v>
      </c>
      <c r="G247" s="257" t="s">
        <v>16</v>
      </c>
      <c r="H247" s="257" t="s">
        <v>253</v>
      </c>
      <c r="I247" s="256" t="s">
        <v>476</v>
      </c>
      <c r="J247" s="257" t="s">
        <v>65</v>
      </c>
      <c r="K247" s="257" t="s">
        <v>354</v>
      </c>
      <c r="L247" s="257" t="s">
        <v>481</v>
      </c>
      <c r="M247" s="250" t="s">
        <v>1651</v>
      </c>
      <c r="N247" s="257" t="str" cm="1">
        <f t="array" ref="N247">_xlfn.XLOOKUP(1,(รายชื่อเจ้าหน้าที่!$C$4:$C$109=P247)*(รายชื่อเจ้าหน้าที่!$D$4:$D$109=Q247),รายชื่อเจ้าหน้าที่!$E$4:$E$109,"")</f>
        <v/>
      </c>
      <c r="O247" s="2" t="str">
        <f>_xlfn.XLOOKUP(ไฟล์หลัก!A247,ภาคส่งกลับ!$A$2:$A$1192,ภาคส่งกลับ!$L$2:$L$1192,"")</f>
        <v>นาย</v>
      </c>
      <c r="P247" s="2" t="str">
        <f>_xlfn.XLOOKUP(ไฟล์หลัก!A247,ภาคส่งกลับ!$A$2:$A$1192,ภาคส่งกลับ!$M$2:$M$1192,"")</f>
        <v>ธนัญชัย</v>
      </c>
      <c r="Q247" s="2" t="str">
        <f>_xlfn.XLOOKUP(ไฟล์หลัก!A247,ภาคส่งกลับ!$A$2:$A$1192,ภาคส่งกลับ!$N$2:$N$1192,"")</f>
        <v>ตรีภาค</v>
      </c>
      <c r="R247" s="71">
        <f>_xlfn.XLOOKUP(ไฟล์หลัก!A247,ภาคส่งกลับ!$A$2:$A$1192,ภาคส่งกลับ!$O$2:$O$1192,"")</f>
        <v>0</v>
      </c>
      <c r="S247" s="72" t="str">
        <f>IF(AND(ลงเจ้าหน้าที่!O249=ไฟล์หลัก!P247,ลงเจ้าหน้าที่!P249=ไฟล์หลัก!Q247)=TRUE,"Correct","No")</f>
        <v>No</v>
      </c>
    </row>
    <row r="248" spans="1:19" hidden="1">
      <c r="A248" s="250">
        <v>237</v>
      </c>
      <c r="B248" s="250" t="s">
        <v>179</v>
      </c>
      <c r="C248" s="256" t="s">
        <v>136</v>
      </c>
      <c r="D248" s="257" t="s">
        <v>199</v>
      </c>
      <c r="E248" s="256" t="s">
        <v>478</v>
      </c>
      <c r="F248" s="257" t="s">
        <v>34</v>
      </c>
      <c r="G248" s="257" t="s">
        <v>17</v>
      </c>
      <c r="H248" s="257" t="s">
        <v>151</v>
      </c>
      <c r="I248" s="256" t="s">
        <v>479</v>
      </c>
      <c r="J248" s="257" t="s">
        <v>65</v>
      </c>
      <c r="K248" s="257" t="s">
        <v>354</v>
      </c>
      <c r="L248" s="257" t="s">
        <v>482</v>
      </c>
      <c r="M248" s="250" t="s">
        <v>1656</v>
      </c>
      <c r="N248" s="257" t="str" cm="1">
        <f t="array" ref="N248">_xlfn.XLOOKUP(1,(รายชื่อเจ้าหน้าที่!$C$4:$C$109=P248)*(รายชื่อเจ้าหน้าที่!$D$4:$D$109=Q248),รายชื่อเจ้าหน้าที่!$E$4:$E$109,"")</f>
        <v/>
      </c>
      <c r="O248" s="2" t="str">
        <f>_xlfn.XLOOKUP(ไฟล์หลัก!A248,ภาคส่งกลับ!$A$2:$A$1192,ภาคส่งกลับ!$L$2:$L$1192,"")</f>
        <v>Mr.</v>
      </c>
      <c r="P248" s="2" t="str">
        <f>_xlfn.XLOOKUP(ไฟล์หลัก!A248,ภาคส่งกลับ!$A$2:$A$1192,ภาคส่งกลับ!$M$2:$M$1192,"")</f>
        <v>Jamie Alexander</v>
      </c>
      <c r="Q248" s="2" t="str">
        <f>_xlfn.XLOOKUP(ไฟล์หลัก!A248,ภาคส่งกลับ!$A$2:$A$1192,ภาคส่งกลับ!$N$2:$N$1192,"")</f>
        <v>Oreilly</v>
      </c>
      <c r="R248" s="71">
        <f>_xlfn.XLOOKUP(ไฟล์หลัก!A248,ภาคส่งกลับ!$A$2:$A$1192,ภาคส่งกลับ!$O$2:$O$1192,"")</f>
        <v>0</v>
      </c>
      <c r="S248" s="72" t="str">
        <f>IF(AND(ลงเจ้าหน้าที่!O250=ไฟล์หลัก!P248,ลงเจ้าหน้าที่!P250=ไฟล์หลัก!Q248)=TRUE,"Correct","No")</f>
        <v>No</v>
      </c>
    </row>
    <row r="249" spans="1:19" hidden="1">
      <c r="A249" s="250">
        <v>238</v>
      </c>
      <c r="B249" s="250" t="s">
        <v>179</v>
      </c>
      <c r="C249" s="256" t="s">
        <v>136</v>
      </c>
      <c r="D249" s="257" t="s">
        <v>138</v>
      </c>
      <c r="E249" s="256" t="s">
        <v>467</v>
      </c>
      <c r="F249" s="257" t="s">
        <v>21</v>
      </c>
      <c r="G249" s="257" t="s">
        <v>17</v>
      </c>
      <c r="H249" s="257" t="s">
        <v>253</v>
      </c>
      <c r="I249" s="256" t="s">
        <v>333</v>
      </c>
      <c r="J249" s="257" t="s">
        <v>65</v>
      </c>
      <c r="K249" s="257" t="s">
        <v>358</v>
      </c>
      <c r="L249" s="257" t="s">
        <v>477</v>
      </c>
      <c r="M249" s="250" t="s">
        <v>1660</v>
      </c>
      <c r="N249" s="257" t="str" cm="1">
        <f t="array" ref="N249">_xlfn.XLOOKUP(1,(รายชื่อเจ้าหน้าที่!$C$4:$C$109=P249)*(รายชื่อเจ้าหน้าที่!$D$4:$D$109=Q249),รายชื่อเจ้าหน้าที่!$E$4:$E$109,"")</f>
        <v/>
      </c>
      <c r="O249" s="2" t="str">
        <f>_xlfn.XLOOKUP(ไฟล์หลัก!A249,ภาคส่งกลับ!$A$2:$A$1192,ภาคส่งกลับ!$L$2:$L$1192,"")</f>
        <v>นาย</v>
      </c>
      <c r="P249" s="2" t="str">
        <f>_xlfn.XLOOKUP(ไฟล์หลัก!A249,ภาคส่งกลับ!$A$2:$A$1192,ภาคส่งกลับ!$M$2:$M$1192,"")</f>
        <v>เกรียงไกร</v>
      </c>
      <c r="Q249" s="2" t="str">
        <f>_xlfn.XLOOKUP(ไฟล์หลัก!A249,ภาคส่งกลับ!$A$2:$A$1192,ภาคส่งกลับ!$N$2:$N$1192,"")</f>
        <v>สุขสุด</v>
      </c>
      <c r="R249" s="71">
        <f>_xlfn.XLOOKUP(ไฟล์หลัก!A249,ภาคส่งกลับ!$A$2:$A$1192,ภาคส่งกลับ!$O$2:$O$1192,"")</f>
        <v>0</v>
      </c>
      <c r="S249" s="72" t="str">
        <f>IF(AND(ลงเจ้าหน้าที่!O251=ไฟล์หลัก!P249,ลงเจ้าหน้าที่!P251=ไฟล์หลัก!Q249)=TRUE,"Correct","No")</f>
        <v>No</v>
      </c>
    </row>
    <row r="250" spans="1:19">
      <c r="A250" s="250">
        <v>239</v>
      </c>
      <c r="B250" s="250" t="s">
        <v>179</v>
      </c>
      <c r="C250" s="256" t="s">
        <v>136</v>
      </c>
      <c r="D250" s="257" t="s">
        <v>175</v>
      </c>
      <c r="E250" s="256" t="s">
        <v>483</v>
      </c>
      <c r="F250" s="257" t="s">
        <v>16</v>
      </c>
      <c r="G250" s="257" t="s">
        <v>14</v>
      </c>
      <c r="H250" s="257" t="s">
        <v>21</v>
      </c>
      <c r="I250" s="256" t="s">
        <v>1702</v>
      </c>
      <c r="J250" s="257" t="s">
        <v>65</v>
      </c>
      <c r="K250" s="257" t="s">
        <v>358</v>
      </c>
      <c r="L250" s="257" t="s">
        <v>145</v>
      </c>
      <c r="M250" s="250" t="s">
        <v>1651</v>
      </c>
      <c r="N250" s="257" t="str" cm="1">
        <f t="array" ref="N250">_xlfn.XLOOKUP(1,(รายชื่อเจ้าหน้าที่!$C$4:$C$109=P250)*(รายชื่อเจ้าหน้าที่!$D$4:$D$109=Q250),รายชื่อเจ้าหน้าที่!$E$4:$E$109,"")</f>
        <v/>
      </c>
      <c r="O250" s="2" t="str">
        <f>_xlfn.XLOOKUP(ไฟล์หลัก!A250,ภาคส่งกลับ!$A$2:$A$1192,ภาคส่งกลับ!$L$2:$L$1192,"")</f>
        <v>นาย</v>
      </c>
      <c r="P250" s="2" t="str">
        <f>_xlfn.XLOOKUP(ไฟล์หลัก!A250,ภาคส่งกลับ!$A$2:$A$1192,ภาคส่งกลับ!$M$2:$M$1192,"")</f>
        <v>เจริญ</v>
      </c>
      <c r="Q250" s="2" t="str">
        <f>_xlfn.XLOOKUP(ไฟล์หลัก!A250,ภาคส่งกลับ!$A$2:$A$1192,ภาคส่งกลับ!$N$2:$N$1192,"")</f>
        <v>วงษ์ชุ่มเย็น</v>
      </c>
      <c r="R250" s="71">
        <f>_xlfn.XLOOKUP(ไฟล์หลัก!A250,ภาคส่งกลับ!$A$2:$A$1192,ภาคส่งกลับ!$O$2:$O$1192,"")</f>
        <v>0</v>
      </c>
      <c r="S250" s="72" t="str">
        <f>IF(AND(ลงเจ้าหน้าที่!O252=ไฟล์หลัก!P250,ลงเจ้าหน้าที่!P252=ไฟล์หลัก!Q250)=TRUE,"Correct","No")</f>
        <v>No</v>
      </c>
    </row>
    <row r="251" spans="1:19" hidden="1">
      <c r="A251" s="250">
        <v>240</v>
      </c>
      <c r="B251" s="250" t="s">
        <v>179</v>
      </c>
      <c r="C251" s="256" t="s">
        <v>136</v>
      </c>
      <c r="D251" s="257" t="s">
        <v>138</v>
      </c>
      <c r="E251" s="256" t="s">
        <v>467</v>
      </c>
      <c r="F251" s="257" t="s">
        <v>21</v>
      </c>
      <c r="G251" s="257" t="s">
        <v>17</v>
      </c>
      <c r="H251" s="257" t="s">
        <v>253</v>
      </c>
      <c r="I251" s="256" t="s">
        <v>333</v>
      </c>
      <c r="J251" s="257" t="s">
        <v>65</v>
      </c>
      <c r="K251" s="257" t="s">
        <v>362</v>
      </c>
      <c r="L251" s="257" t="s">
        <v>481</v>
      </c>
      <c r="M251" s="250" t="s">
        <v>1650</v>
      </c>
      <c r="N251" s="257" t="str" cm="1">
        <f t="array" ref="N251">_xlfn.XLOOKUP(1,(รายชื่อเจ้าหน้าที่!$C$4:$C$109=P251)*(รายชื่อเจ้าหน้าที่!$D$4:$D$109=Q251),รายชื่อเจ้าหน้าที่!$E$4:$E$109,"")</f>
        <v/>
      </c>
      <c r="O251" s="2" t="str">
        <f>_xlfn.XLOOKUP(ไฟล์หลัก!A251,ภาคส่งกลับ!$A$2:$A$1192,ภาคส่งกลับ!$L$2:$L$1192,"")</f>
        <v>นาย</v>
      </c>
      <c r="P251" s="2" t="str">
        <f>_xlfn.XLOOKUP(ไฟล์หลัก!A251,ภาคส่งกลับ!$A$2:$A$1192,ภาคส่งกลับ!$M$2:$M$1192,"")</f>
        <v>สิทธิพร</v>
      </c>
      <c r="Q251" s="2" t="str">
        <f>_xlfn.XLOOKUP(ไฟล์หลัก!A251,ภาคส่งกลับ!$A$2:$A$1192,ภาคส่งกลับ!$N$2:$N$1192,"")</f>
        <v>พิมพ์สกุล</v>
      </c>
      <c r="R251" s="71">
        <f>_xlfn.XLOOKUP(ไฟล์หลัก!A251,ภาคส่งกลับ!$A$2:$A$1192,ภาคส่งกลับ!$O$2:$O$1192,"")</f>
        <v>0</v>
      </c>
      <c r="S251" s="72" t="str">
        <f>IF(AND(ลงเจ้าหน้าที่!O253=ไฟล์หลัก!P251,ลงเจ้าหน้าที่!P253=ไฟล์หลัก!Q251)=TRUE,"Correct","No")</f>
        <v>No</v>
      </c>
    </row>
    <row r="252" spans="1:19" hidden="1">
      <c r="A252" s="250">
        <v>241</v>
      </c>
      <c r="B252" s="250" t="s">
        <v>179</v>
      </c>
      <c r="C252" s="256" t="s">
        <v>136</v>
      </c>
      <c r="D252" s="257" t="s">
        <v>355</v>
      </c>
      <c r="E252" s="256" t="s">
        <v>485</v>
      </c>
      <c r="F252" s="257" t="s">
        <v>123</v>
      </c>
      <c r="G252" s="257" t="s">
        <v>17</v>
      </c>
      <c r="H252" s="257" t="s">
        <v>78</v>
      </c>
      <c r="I252" s="256" t="s">
        <v>1703</v>
      </c>
      <c r="J252" s="257" t="s">
        <v>65</v>
      </c>
      <c r="K252" s="257" t="s">
        <v>362</v>
      </c>
      <c r="L252" s="257" t="s">
        <v>487</v>
      </c>
      <c r="M252" s="250" t="s">
        <v>1695</v>
      </c>
      <c r="N252" s="257" t="str" cm="1">
        <f t="array" ref="N252">_xlfn.XLOOKUP(1,(รายชื่อเจ้าหน้าที่!$C$4:$C$109=P252)*(รายชื่อเจ้าหน้าที่!$D$4:$D$109=Q252),รายชื่อเจ้าหน้าที่!$E$4:$E$109,"")</f>
        <v/>
      </c>
      <c r="O252" s="2" t="str">
        <f>_xlfn.XLOOKUP(ไฟล์หลัก!A252,ภาคส่งกลับ!$A$2:$A$1192,ภาคส่งกลับ!$L$2:$L$1192,"")</f>
        <v>นาย</v>
      </c>
      <c r="P252" s="2" t="str">
        <f>_xlfn.XLOOKUP(ไฟล์หลัก!A252,ภาคส่งกลับ!$A$2:$A$1192,ภาคส่งกลับ!$M$2:$M$1192,"")</f>
        <v>กิตติภาส</v>
      </c>
      <c r="Q252" s="2" t="str">
        <f>_xlfn.XLOOKUP(ไฟล์หลัก!A252,ภาคส่งกลับ!$A$2:$A$1192,ภาคส่งกลับ!$N$2:$N$1192,"")</f>
        <v>วศินารมณ์</v>
      </c>
      <c r="R252" s="71">
        <f>_xlfn.XLOOKUP(ไฟล์หลัก!A252,ภาคส่งกลับ!$A$2:$A$1192,ภาคส่งกลับ!$O$2:$O$1192,"")</f>
        <v>0</v>
      </c>
      <c r="S252" s="72" t="str">
        <f>IF(AND(ลงเจ้าหน้าที่!O254=ไฟล์หลัก!P252,ลงเจ้าหน้าที่!P254=ไฟล์หลัก!Q252)=TRUE,"Correct","No")</f>
        <v>No</v>
      </c>
    </row>
    <row r="253" spans="1:19">
      <c r="A253" s="250">
        <v>242</v>
      </c>
      <c r="B253" s="250" t="s">
        <v>179</v>
      </c>
      <c r="C253" s="256" t="s">
        <v>136</v>
      </c>
      <c r="D253" s="257" t="s">
        <v>374</v>
      </c>
      <c r="E253" s="256" t="s">
        <v>488</v>
      </c>
      <c r="F253" s="257" t="s">
        <v>16</v>
      </c>
      <c r="G253" s="257" t="s">
        <v>17</v>
      </c>
      <c r="H253" s="257" t="s">
        <v>111</v>
      </c>
      <c r="I253" s="256" t="s">
        <v>489</v>
      </c>
      <c r="J253" s="257" t="s">
        <v>65</v>
      </c>
      <c r="K253" s="257" t="s">
        <v>367</v>
      </c>
      <c r="L253" s="257" t="s">
        <v>490</v>
      </c>
      <c r="M253" s="250" t="s">
        <v>1651</v>
      </c>
      <c r="N253" s="257" t="str" cm="1">
        <f t="array" ref="N253">_xlfn.XLOOKUP(1,(รายชื่อเจ้าหน้าที่!$C$4:$C$109=P253)*(รายชื่อเจ้าหน้าที่!$D$4:$D$109=Q253),รายชื่อเจ้าหน้าที่!$E$4:$E$109,"")</f>
        <v/>
      </c>
      <c r="O253" s="2" t="str">
        <f>_xlfn.XLOOKUP(ไฟล์หลัก!A253,ภาคส่งกลับ!$A$2:$A$1192,ภาคส่งกลับ!$L$2:$L$1192,"")</f>
        <v>นางสาว</v>
      </c>
      <c r="P253" s="2" t="str">
        <f>_xlfn.XLOOKUP(ไฟล์หลัก!A253,ภาคส่งกลับ!$A$2:$A$1192,ภาคส่งกลับ!$M$2:$M$1192,"")</f>
        <v>วันวิสา</v>
      </c>
      <c r="Q253" s="2" t="str">
        <f>_xlfn.XLOOKUP(ไฟล์หลัก!A253,ภาคส่งกลับ!$A$2:$A$1192,ภาคส่งกลับ!$N$2:$N$1192,"")</f>
        <v>ชัชวงษ์</v>
      </c>
      <c r="R253" s="71">
        <f>_xlfn.XLOOKUP(ไฟล์หลัก!A253,ภาคส่งกลับ!$A$2:$A$1192,ภาคส่งกลับ!$O$2:$O$1192,"")</f>
        <v>0</v>
      </c>
      <c r="S253" s="72" t="str">
        <f>IF(AND(ลงเจ้าหน้าที่!O255=ไฟล์หลัก!P253,ลงเจ้าหน้าที่!P255=ไฟล์หลัก!Q253)=TRUE,"Correct","No")</f>
        <v>No</v>
      </c>
    </row>
    <row r="254" spans="1:19" hidden="1">
      <c r="A254" s="250">
        <v>243</v>
      </c>
      <c r="B254" s="250" t="s">
        <v>179</v>
      </c>
      <c r="C254" s="256" t="s">
        <v>136</v>
      </c>
      <c r="D254" s="257" t="s">
        <v>111</v>
      </c>
      <c r="E254" s="256" t="s">
        <v>491</v>
      </c>
      <c r="F254" s="257" t="s">
        <v>16</v>
      </c>
      <c r="G254" s="257" t="s">
        <v>17</v>
      </c>
      <c r="H254" s="257" t="s">
        <v>147</v>
      </c>
      <c r="I254" s="256" t="s">
        <v>1700</v>
      </c>
      <c r="J254" s="257" t="s">
        <v>65</v>
      </c>
      <c r="K254" s="257" t="s">
        <v>367</v>
      </c>
      <c r="L254" s="257" t="s">
        <v>492</v>
      </c>
      <c r="M254" s="250" t="s">
        <v>41</v>
      </c>
      <c r="N254" s="257" t="str" cm="1">
        <f t="array" ref="N254">_xlfn.XLOOKUP(1,(รายชื่อเจ้าหน้าที่!$C$4:$C$109=P254)*(รายชื่อเจ้าหน้าที่!$D$4:$D$109=Q254),รายชื่อเจ้าหน้าที่!$E$4:$E$109,"")</f>
        <v/>
      </c>
      <c r="O254" s="2" t="str">
        <f>_xlfn.XLOOKUP(ไฟล์หลัก!A254,ภาคส่งกลับ!$A$2:$A$1192,ภาคส่งกลับ!$L$2:$L$1192,"")</f>
        <v>นางสาว</v>
      </c>
      <c r="P254" s="2" t="str">
        <f>_xlfn.XLOOKUP(ไฟล์หลัก!A254,ภาคส่งกลับ!$A$2:$A$1192,ภาคส่งกลับ!$M$2:$M$1192,"")</f>
        <v>ดวงกมล</v>
      </c>
      <c r="Q254" s="2" t="str">
        <f>_xlfn.XLOOKUP(ไฟล์หลัก!A254,ภาคส่งกลับ!$A$2:$A$1192,ภาคส่งกลับ!$N$2:$N$1192,"")</f>
        <v>ณ ระนอง</v>
      </c>
      <c r="R254" s="71">
        <f>_xlfn.XLOOKUP(ไฟล์หลัก!A254,ภาคส่งกลับ!$A$2:$A$1192,ภาคส่งกลับ!$O$2:$O$1192,"")</f>
        <v>0</v>
      </c>
      <c r="S254" s="72" t="str">
        <f>IF(AND(ลงเจ้าหน้าที่!O256=ไฟล์หลัก!P254,ลงเจ้าหน้าที่!P256=ไฟล์หลัก!Q254)=TRUE,"Correct","No")</f>
        <v>No</v>
      </c>
    </row>
    <row r="255" spans="1:19">
      <c r="A255" s="250">
        <v>244</v>
      </c>
      <c r="B255" s="250" t="s">
        <v>179</v>
      </c>
      <c r="C255" s="256" t="s">
        <v>136</v>
      </c>
      <c r="D255" s="257" t="s">
        <v>374</v>
      </c>
      <c r="E255" s="256" t="s">
        <v>488</v>
      </c>
      <c r="F255" s="257" t="s">
        <v>16</v>
      </c>
      <c r="G255" s="257" t="s">
        <v>17</v>
      </c>
      <c r="H255" s="257" t="s">
        <v>111</v>
      </c>
      <c r="I255" s="256" t="s">
        <v>489</v>
      </c>
      <c r="J255" s="257" t="s">
        <v>65</v>
      </c>
      <c r="K255" s="257" t="s">
        <v>371</v>
      </c>
      <c r="L255" s="257" t="s">
        <v>493</v>
      </c>
      <c r="M255" s="250" t="s">
        <v>1651</v>
      </c>
      <c r="N255" s="257" t="str" cm="1">
        <f t="array" ref="N255">_xlfn.XLOOKUP(1,(รายชื่อเจ้าหน้าที่!$C$4:$C$109=P255)*(รายชื่อเจ้าหน้าที่!$D$4:$D$109=Q255),รายชื่อเจ้าหน้าที่!$E$4:$E$109,"")</f>
        <v/>
      </c>
      <c r="O255" s="2" t="str">
        <f>_xlfn.XLOOKUP(ไฟล์หลัก!A255,ภาคส่งกลับ!$A$2:$A$1192,ภาคส่งกลับ!$L$2:$L$1192,"")</f>
        <v>นาย</v>
      </c>
      <c r="P255" s="2" t="str">
        <f>_xlfn.XLOOKUP(ไฟล์หลัก!A255,ภาคส่งกลับ!$A$2:$A$1192,ภาคส่งกลับ!$M$2:$M$1192,"")</f>
        <v>อรรถพล</v>
      </c>
      <c r="Q255" s="2" t="str">
        <f>_xlfn.XLOOKUP(ไฟล์หลัก!A255,ภาคส่งกลับ!$A$2:$A$1192,ภาคส่งกลับ!$N$2:$N$1192,"")</f>
        <v>ป้อมสถิตย์</v>
      </c>
      <c r="R255" s="71">
        <f>_xlfn.XLOOKUP(ไฟล์หลัก!A255,ภาคส่งกลับ!$A$2:$A$1192,ภาคส่งกลับ!$O$2:$O$1192,"")</f>
        <v>0</v>
      </c>
      <c r="S255" s="72" t="str">
        <f>IF(AND(ลงเจ้าหน้าที่!O257=ไฟล์หลัก!P255,ลงเจ้าหน้าที่!P257=ไฟล์หลัก!Q255)=TRUE,"Correct","No")</f>
        <v>No</v>
      </c>
    </row>
    <row r="256" spans="1:19" hidden="1">
      <c r="A256" s="250">
        <v>245</v>
      </c>
      <c r="B256" s="250" t="s">
        <v>179</v>
      </c>
      <c r="C256" s="256" t="s">
        <v>136</v>
      </c>
      <c r="D256" s="257" t="s">
        <v>18</v>
      </c>
      <c r="E256" s="256" t="s">
        <v>494</v>
      </c>
      <c r="F256" s="257" t="s">
        <v>16</v>
      </c>
      <c r="G256" s="257" t="s">
        <v>17</v>
      </c>
      <c r="H256" s="257" t="s">
        <v>280</v>
      </c>
      <c r="I256" s="256" t="s">
        <v>1704</v>
      </c>
      <c r="J256" s="257" t="s">
        <v>65</v>
      </c>
      <c r="K256" s="257" t="s">
        <v>371</v>
      </c>
      <c r="L256" s="257" t="s">
        <v>281</v>
      </c>
      <c r="M256" s="250" t="s">
        <v>1650</v>
      </c>
      <c r="N256" s="257" t="str" cm="1">
        <f t="array" ref="N256">_xlfn.XLOOKUP(1,(รายชื่อเจ้าหน้าที่!$C$4:$C$109=P256)*(รายชื่อเจ้าหน้าที่!$D$4:$D$109=Q256),รายชื่อเจ้าหน้าที่!$E$4:$E$109,"")</f>
        <v/>
      </c>
      <c r="O256" s="2" t="str">
        <f>_xlfn.XLOOKUP(ไฟล์หลัก!A256,ภาคส่งกลับ!$A$2:$A$1192,ภาคส่งกลับ!$L$2:$L$1192,"")</f>
        <v>นาย</v>
      </c>
      <c r="P256" s="2" t="str">
        <f>_xlfn.XLOOKUP(ไฟล์หลัก!A256,ภาคส่งกลับ!$A$2:$A$1192,ภาคส่งกลับ!$M$2:$M$1192,"")</f>
        <v>เชาวลิต</v>
      </c>
      <c r="Q256" s="2" t="str">
        <f>_xlfn.XLOOKUP(ไฟล์หลัก!A256,ภาคส่งกลับ!$A$2:$A$1192,ภาคส่งกลับ!$N$2:$N$1192,"")</f>
        <v>หามนตรี</v>
      </c>
      <c r="R256" s="71">
        <f>_xlfn.XLOOKUP(ไฟล์หลัก!A256,ภาคส่งกลับ!$A$2:$A$1192,ภาคส่งกลับ!$O$2:$O$1192,"")</f>
        <v>0</v>
      </c>
      <c r="S256" s="72" t="str">
        <f>IF(AND(ลงเจ้าหน้าที่!O258=ไฟล์หลัก!P256,ลงเจ้าหน้าที่!P258=ไฟล์หลัก!Q256)=TRUE,"Correct","No")</f>
        <v>Correct</v>
      </c>
    </row>
    <row r="257" spans="1:19" hidden="1">
      <c r="A257" s="250">
        <v>246</v>
      </c>
      <c r="B257" s="250" t="s">
        <v>179</v>
      </c>
      <c r="C257" s="256" t="s">
        <v>136</v>
      </c>
      <c r="D257" s="257" t="s">
        <v>16</v>
      </c>
      <c r="E257" s="256" t="s">
        <v>249</v>
      </c>
      <c r="F257" s="257" t="s">
        <v>496</v>
      </c>
      <c r="G257" s="257" t="s">
        <v>21</v>
      </c>
      <c r="H257" s="257" t="s">
        <v>74</v>
      </c>
      <c r="I257" s="256" t="s">
        <v>1653</v>
      </c>
      <c r="J257" s="257" t="s">
        <v>101</v>
      </c>
      <c r="K257" s="257" t="s">
        <v>102</v>
      </c>
      <c r="L257" s="257" t="s">
        <v>77</v>
      </c>
      <c r="M257" s="250" t="s">
        <v>1654</v>
      </c>
      <c r="N257" s="257" t="str" cm="1">
        <f t="array" ref="N257">_xlfn.XLOOKUP(1,(รายชื่อเจ้าหน้าที่!$C$4:$C$109=P257)*(รายชื่อเจ้าหน้าที่!$D$4:$D$109=Q257),รายชื่อเจ้าหน้าที่!$E$4:$E$109,"")</f>
        <v/>
      </c>
      <c r="O257" s="2" t="str">
        <f>_xlfn.XLOOKUP(ไฟล์หลัก!A257,ภาคส่งกลับ!$A$2:$A$1192,ภาคส่งกลับ!$L$2:$L$1192,"")</f>
        <v>นาย</v>
      </c>
      <c r="P257" s="2" t="str">
        <f>_xlfn.XLOOKUP(ไฟล์หลัก!A257,ภาคส่งกลับ!$A$2:$A$1192,ภาคส่งกลับ!$M$2:$M$1192,"")</f>
        <v>วุฒิชัย</v>
      </c>
      <c r="Q257" s="2" t="str">
        <f>_xlfn.XLOOKUP(ไฟล์หลัก!A257,ภาคส่งกลับ!$A$2:$A$1192,ภาคส่งกลับ!$N$2:$N$1192,"")</f>
        <v>ชาติพัฒนานันท์</v>
      </c>
      <c r="R257" s="71">
        <f>_xlfn.XLOOKUP(ไฟล์หลัก!A257,ภาคส่งกลับ!$A$2:$A$1192,ภาคส่งกลับ!$O$2:$O$1192,"")</f>
        <v>0</v>
      </c>
      <c r="S257" s="72" t="str">
        <f>IF(AND(ลงเจ้าหน้าที่!O259=ไฟล์หลัก!P257,ลงเจ้าหน้าที่!P259=ไฟล์หลัก!Q257)=TRUE,"Correct","No")</f>
        <v>No</v>
      </c>
    </row>
    <row r="258" spans="1:19" hidden="1">
      <c r="A258" s="250">
        <v>247</v>
      </c>
      <c r="B258" s="250" t="s">
        <v>179</v>
      </c>
      <c r="C258" s="256" t="s">
        <v>136</v>
      </c>
      <c r="D258" s="257"/>
      <c r="E258" s="256" t="s">
        <v>249</v>
      </c>
      <c r="F258" s="257"/>
      <c r="G258" s="257"/>
      <c r="H258" s="257"/>
      <c r="I258" s="256"/>
      <c r="J258" s="257" t="s">
        <v>101</v>
      </c>
      <c r="K258" s="257" t="s">
        <v>102</v>
      </c>
      <c r="L258" s="257"/>
      <c r="M258" s="250" t="s">
        <v>42</v>
      </c>
      <c r="N258" s="257" t="str" cm="1">
        <f t="array" ref="N258">_xlfn.XLOOKUP(1,(รายชื่อเจ้าหน้าที่!$C$4:$C$109=P258)*(รายชื่อเจ้าหน้าที่!$D$4:$D$109=Q258),รายชื่อเจ้าหน้าที่!$E$4:$E$109,"")</f>
        <v>จ.เครื่องกล</v>
      </c>
      <c r="O258" s="2" t="str">
        <f>_xlfn.XLOOKUP(ไฟล์หลัก!A258,ภาคส่งกลับ!$A$2:$A$1192,ภาคส่งกลับ!$L$2:$L$1192,"")</f>
        <v>นาย</v>
      </c>
      <c r="P258" s="2" t="str">
        <f>_xlfn.XLOOKUP(ไฟล์หลัก!A258,ภาคส่งกลับ!$A$2:$A$1192,ภาคส่งกลับ!$M$2:$M$1192,"")</f>
        <v>จุลวิชช์</v>
      </c>
      <c r="Q258" s="2" t="str">
        <f>_xlfn.XLOOKUP(ไฟล์หลัก!A258,ภาคส่งกลับ!$A$2:$A$1192,ภาคส่งกลับ!$N$2:$N$1192,"")</f>
        <v>มาฟัก</v>
      </c>
      <c r="R258" s="71">
        <f>_xlfn.XLOOKUP(ไฟล์หลัก!A258,ภาคส่งกลับ!$A$2:$A$1192,ภาคส่งกลับ!$O$2:$O$1192,"")</f>
        <v>0</v>
      </c>
      <c r="S258" s="72" t="str">
        <f>IF(AND(ลงเจ้าหน้าที่!O260=ไฟล์หลัก!P258,ลงเจ้าหน้าที่!P260=ไฟล์หลัก!Q258)=TRUE,"Correct","No")</f>
        <v>Correct</v>
      </c>
    </row>
    <row r="259" spans="1:19" hidden="1">
      <c r="A259" s="250">
        <v>248</v>
      </c>
      <c r="B259" s="250" t="s">
        <v>179</v>
      </c>
      <c r="C259" s="256" t="s">
        <v>136</v>
      </c>
      <c r="D259" s="257" t="s">
        <v>16</v>
      </c>
      <c r="E259" s="256" t="s">
        <v>249</v>
      </c>
      <c r="F259" s="257" t="s">
        <v>497</v>
      </c>
      <c r="G259" s="257" t="s">
        <v>21</v>
      </c>
      <c r="H259" s="257" t="s">
        <v>498</v>
      </c>
      <c r="I259" s="256" t="s">
        <v>1653</v>
      </c>
      <c r="J259" s="257" t="s">
        <v>101</v>
      </c>
      <c r="K259" s="257" t="s">
        <v>106</v>
      </c>
      <c r="L259" s="257" t="s">
        <v>499</v>
      </c>
      <c r="M259" s="250" t="s">
        <v>1654</v>
      </c>
      <c r="N259" s="257" t="str" cm="1">
        <f t="array" ref="N259">_xlfn.XLOOKUP(1,(รายชื่อเจ้าหน้าที่!$C$4:$C$109=P259)*(รายชื่อเจ้าหน้าที่!$D$4:$D$109=Q259),รายชื่อเจ้าหน้าที่!$E$4:$E$109,"")</f>
        <v/>
      </c>
      <c r="O259" s="2" t="str">
        <f>_xlfn.XLOOKUP(ไฟล์หลัก!A259,ภาคส่งกลับ!$A$2:$A$1192,ภาคส่งกลับ!$L$2:$L$1192,"")</f>
        <v>นางสาว</v>
      </c>
      <c r="P259" s="2" t="str">
        <f>_xlfn.XLOOKUP(ไฟล์หลัก!A259,ภาคส่งกลับ!$A$2:$A$1192,ภาคส่งกลับ!$M$2:$M$1192,"")</f>
        <v>ศลิษา</v>
      </c>
      <c r="Q259" s="2" t="str">
        <f>_xlfn.XLOOKUP(ไฟล์หลัก!A259,ภาคส่งกลับ!$A$2:$A$1192,ภาคส่งกลับ!$N$2:$N$1192,"")</f>
        <v>ไชยพุทธ</v>
      </c>
      <c r="R259" s="71">
        <f>_xlfn.XLOOKUP(ไฟล์หลัก!A259,ภาคส่งกลับ!$A$2:$A$1192,ภาคส่งกลับ!$O$2:$O$1192,"")</f>
        <v>0</v>
      </c>
      <c r="S259" s="72" t="str">
        <f>IF(AND(ลงเจ้าหน้าที่!O261=ไฟล์หลัก!P259,ลงเจ้าหน้าที่!P261=ไฟล์หลัก!Q259)=TRUE,"Correct","No")</f>
        <v>No</v>
      </c>
    </row>
    <row r="260" spans="1:19" hidden="1">
      <c r="A260" s="250">
        <v>249</v>
      </c>
      <c r="B260" s="250" t="s">
        <v>179</v>
      </c>
      <c r="C260" s="256" t="s">
        <v>136</v>
      </c>
      <c r="D260" s="257" t="s">
        <v>401</v>
      </c>
      <c r="E260" s="256" t="s">
        <v>500</v>
      </c>
      <c r="F260" s="257" t="s">
        <v>501</v>
      </c>
      <c r="G260" s="257" t="s">
        <v>17</v>
      </c>
      <c r="H260" s="257" t="s">
        <v>502</v>
      </c>
      <c r="I260" s="256" t="s">
        <v>1705</v>
      </c>
      <c r="J260" s="257" t="s">
        <v>101</v>
      </c>
      <c r="K260" s="257" t="s">
        <v>106</v>
      </c>
      <c r="L260" s="257" t="s">
        <v>504</v>
      </c>
      <c r="M260" s="250" t="s">
        <v>1654</v>
      </c>
      <c r="N260" s="257" t="str" cm="1">
        <f t="array" ref="N260">_xlfn.XLOOKUP(1,(รายชื่อเจ้าหน้าที่!$C$4:$C$109=P260)*(รายชื่อเจ้าหน้าที่!$D$4:$D$109=Q260),รายชื่อเจ้าหน้าที่!$E$4:$E$109,"")</f>
        <v/>
      </c>
      <c r="O260" s="2" t="str">
        <f>_xlfn.XLOOKUP(ไฟล์หลัก!A260,ภาคส่งกลับ!$A$2:$A$1192,ภาคส่งกลับ!$L$2:$L$1192,"")</f>
        <v>นาย</v>
      </c>
      <c r="P260" s="2" t="str">
        <f>_xlfn.XLOOKUP(ไฟล์หลัก!A260,ภาคส่งกลับ!$A$2:$A$1192,ภาคส่งกลับ!$M$2:$M$1192,"")</f>
        <v>ทรงศักดิ์</v>
      </c>
      <c r="Q260" s="2" t="str">
        <f>_xlfn.XLOOKUP(ไฟล์หลัก!A260,ภาคส่งกลับ!$A$2:$A$1192,ภาคส่งกลับ!$N$2:$N$1192,"")</f>
        <v>สุธาสุประดิษฐ์</v>
      </c>
      <c r="R260" s="71">
        <f>_xlfn.XLOOKUP(ไฟล์หลัก!A260,ภาคส่งกลับ!$A$2:$A$1192,ภาคส่งกลับ!$O$2:$O$1192,"")</f>
        <v>0</v>
      </c>
      <c r="S260" s="72" t="str">
        <f>IF(AND(ลงเจ้าหน้าที่!O262=ไฟล์หลัก!P260,ลงเจ้าหน้าที่!P262=ไฟล์หลัก!Q260)=TRUE,"Correct","No")</f>
        <v>No</v>
      </c>
    </row>
    <row r="261" spans="1:19" hidden="1">
      <c r="A261" s="250">
        <v>250</v>
      </c>
      <c r="B261" s="250" t="s">
        <v>179</v>
      </c>
      <c r="C261" s="256" t="s">
        <v>136</v>
      </c>
      <c r="D261" s="257"/>
      <c r="E261" s="256" t="s">
        <v>500</v>
      </c>
      <c r="F261" s="257"/>
      <c r="G261" s="257"/>
      <c r="H261" s="257"/>
      <c r="I261" s="256"/>
      <c r="J261" s="257" t="s">
        <v>101</v>
      </c>
      <c r="K261" s="257" t="s">
        <v>106</v>
      </c>
      <c r="L261" s="257"/>
      <c r="M261" s="250" t="s">
        <v>42</v>
      </c>
      <c r="N261" s="257" t="str" cm="1">
        <f t="array" ref="N261">_xlfn.XLOOKUP(1,(รายชื่อเจ้าหน้าที่!$C$4:$C$109=P261)*(รายชื่อเจ้าหน้าที่!$D$4:$D$109=Q261),รายชื่อเจ้าหน้าที่!$E$4:$E$109,"")</f>
        <v>จ.คอม</v>
      </c>
      <c r="O261" s="2" t="str">
        <f>_xlfn.XLOOKUP(ไฟล์หลัก!A261,ภาคส่งกลับ!$A$2:$A$1192,ภาคส่งกลับ!$L$2:$L$1192,"")</f>
        <v>นาย</v>
      </c>
      <c r="P261" s="2" t="str">
        <f>_xlfn.XLOOKUP(ไฟล์หลัก!A261,ภาคส่งกลับ!$A$2:$A$1192,ภาคส่งกลับ!$M$2:$M$1192,"")</f>
        <v>อมต</v>
      </c>
      <c r="Q261" s="2" t="str">
        <f>_xlfn.XLOOKUP(ไฟล์หลัก!A261,ภาคส่งกลับ!$A$2:$A$1192,ภาคส่งกลับ!$N$2:$N$1192,"")</f>
        <v>หลวงพล</v>
      </c>
      <c r="R261" s="71">
        <f>_xlfn.XLOOKUP(ไฟล์หลัก!A261,ภาคส่งกลับ!$A$2:$A$1192,ภาคส่งกลับ!$O$2:$O$1192,"")</f>
        <v>0</v>
      </c>
      <c r="S261" s="72" t="str">
        <f>IF(AND(ลงเจ้าหน้าที่!O263=ไฟล์หลัก!P261,ลงเจ้าหน้าที่!P263=ไฟล์หลัก!Q261)=TRUE,"Correct","No")</f>
        <v>Correct</v>
      </c>
    </row>
    <row r="262" spans="1:19" hidden="1">
      <c r="A262" s="250">
        <v>251</v>
      </c>
      <c r="B262" s="250" t="s">
        <v>179</v>
      </c>
      <c r="C262" s="256" t="s">
        <v>136</v>
      </c>
      <c r="D262" s="257" t="s">
        <v>16</v>
      </c>
      <c r="E262" s="256" t="s">
        <v>249</v>
      </c>
      <c r="F262" s="257" t="s">
        <v>497</v>
      </c>
      <c r="G262" s="257" t="s">
        <v>21</v>
      </c>
      <c r="H262" s="257" t="s">
        <v>498</v>
      </c>
      <c r="I262" s="256" t="s">
        <v>1653</v>
      </c>
      <c r="J262" s="257" t="s">
        <v>101</v>
      </c>
      <c r="K262" s="257" t="s">
        <v>113</v>
      </c>
      <c r="L262" s="257" t="s">
        <v>505</v>
      </c>
      <c r="M262" s="250" t="s">
        <v>1654</v>
      </c>
      <c r="N262" s="257" t="str" cm="1">
        <f t="array" ref="N262">_xlfn.XLOOKUP(1,(รายชื่อเจ้าหน้าที่!$C$4:$C$109=P262)*(รายชื่อเจ้าหน้าที่!$D$4:$D$109=Q262),รายชื่อเจ้าหน้าที่!$E$4:$E$109,"")</f>
        <v/>
      </c>
      <c r="O262" s="2" t="str">
        <f>_xlfn.XLOOKUP(ไฟล์หลัก!A262,ภาคส่งกลับ!$A$2:$A$1192,ภาคส่งกลับ!$L$2:$L$1192,"")</f>
        <v>นางสาว</v>
      </c>
      <c r="P262" s="2" t="str">
        <f>_xlfn.XLOOKUP(ไฟล์หลัก!A262,ภาคส่งกลับ!$A$2:$A$1192,ภาคส่งกลับ!$M$2:$M$1192,"")</f>
        <v>ชลิดา</v>
      </c>
      <c r="Q262" s="2" t="str">
        <f>_xlfn.XLOOKUP(ไฟล์หลัก!A262,ภาคส่งกลับ!$A$2:$A$1192,ภาคส่งกลับ!$N$2:$N$1192,"")</f>
        <v>อู่ตะเภา</v>
      </c>
      <c r="R262" s="71">
        <f>_xlfn.XLOOKUP(ไฟล์หลัก!A262,ภาคส่งกลับ!$A$2:$A$1192,ภาคส่งกลับ!$O$2:$O$1192,"")</f>
        <v>0</v>
      </c>
      <c r="S262" s="72" t="str">
        <f>IF(AND(ลงเจ้าหน้าที่!O264=ไฟล์หลัก!P262,ลงเจ้าหน้าที่!P264=ไฟล์หลัก!Q262)=TRUE,"Correct","No")</f>
        <v>No</v>
      </c>
    </row>
    <row r="263" spans="1:19" hidden="1">
      <c r="A263" s="250">
        <v>252</v>
      </c>
      <c r="B263" s="250" t="s">
        <v>179</v>
      </c>
      <c r="C263" s="256" t="s">
        <v>136</v>
      </c>
      <c r="D263" s="257" t="s">
        <v>401</v>
      </c>
      <c r="E263" s="256" t="s">
        <v>500</v>
      </c>
      <c r="F263" s="257" t="s">
        <v>501</v>
      </c>
      <c r="G263" s="257" t="s">
        <v>17</v>
      </c>
      <c r="H263" s="257" t="s">
        <v>502</v>
      </c>
      <c r="I263" s="256" t="s">
        <v>1705</v>
      </c>
      <c r="J263" s="257" t="s">
        <v>101</v>
      </c>
      <c r="K263" s="257" t="s">
        <v>113</v>
      </c>
      <c r="L263" s="257" t="s">
        <v>506</v>
      </c>
      <c r="M263" s="250" t="s">
        <v>1654</v>
      </c>
      <c r="N263" s="257" t="str" cm="1">
        <f t="array" ref="N263">_xlfn.XLOOKUP(1,(รายชื่อเจ้าหน้าที่!$C$4:$C$109=P263)*(รายชื่อเจ้าหน้าที่!$D$4:$D$109=Q263),รายชื่อเจ้าหน้าที่!$E$4:$E$109,"")</f>
        <v/>
      </c>
      <c r="O263" s="2" t="str">
        <f>_xlfn.XLOOKUP(ไฟล์หลัก!A263,ภาคส่งกลับ!$A$2:$A$1192,ภาคส่งกลับ!$L$2:$L$1192,"")</f>
        <v>นาย</v>
      </c>
      <c r="P263" s="2" t="str">
        <f>_xlfn.XLOOKUP(ไฟล์หลัก!A263,ภาคส่งกลับ!$A$2:$A$1192,ภาคส่งกลับ!$M$2:$M$1192,"")</f>
        <v xml:space="preserve">รณชัย  </v>
      </c>
      <c r="Q263" s="2" t="str">
        <f>_xlfn.XLOOKUP(ไฟล์หลัก!A263,ภาคส่งกลับ!$A$2:$A$1192,ภาคส่งกลับ!$N$2:$N$1192,"")</f>
        <v>ติยะรัตนาชัย</v>
      </c>
      <c r="R263" s="71">
        <f>_xlfn.XLOOKUP(ไฟล์หลัก!A263,ภาคส่งกลับ!$A$2:$A$1192,ภาคส่งกลับ!$O$2:$O$1192,"")</f>
        <v>0</v>
      </c>
      <c r="S263" s="72" t="str">
        <f>IF(AND(ลงเจ้าหน้าที่!O265=ไฟล์หลัก!P263,ลงเจ้าหน้าที่!P265=ไฟล์หลัก!Q263)=TRUE,"Correct","No")</f>
        <v>No</v>
      </c>
    </row>
    <row r="264" spans="1:19" hidden="1">
      <c r="A264" s="209">
        <v>1092</v>
      </c>
      <c r="B264" s="209" t="s">
        <v>179</v>
      </c>
      <c r="C264" s="211" t="s">
        <v>136</v>
      </c>
      <c r="D264" s="210" t="s">
        <v>401</v>
      </c>
      <c r="E264" s="211" t="s">
        <v>500</v>
      </c>
      <c r="F264" s="210"/>
      <c r="G264" s="210"/>
      <c r="H264" s="210"/>
      <c r="I264" s="211"/>
      <c r="J264" s="210" t="s">
        <v>101</v>
      </c>
      <c r="K264" s="210" t="s">
        <v>113</v>
      </c>
      <c r="L264" s="210">
        <v>65</v>
      </c>
      <c r="M264" s="209" t="s">
        <v>42</v>
      </c>
      <c r="N264" s="210" t="str" cm="1">
        <f t="array" ref="N264">_xlfn.XLOOKUP(1,(รายชื่อเจ้าหน้าที่!$C$4:$C$109=P264)*(รายชื่อเจ้าหน้าที่!$D$4:$D$109=Q264),รายชื่อเจ้าหน้าที่!$E$4:$E$109,"")</f>
        <v>จ.วัดคุม</v>
      </c>
      <c r="O264" s="202" t="str">
        <f>_xlfn.XLOOKUP(ไฟล์หลัก!A264,ภาคส่งกลับ!$A$2:$A$1192,ภาคส่งกลับ!$L$2:$L$1192,"")</f>
        <v>นาย</v>
      </c>
      <c r="P264" s="202" t="str">
        <f>_xlfn.XLOOKUP(ไฟล์หลัก!A264,ภาคส่งกลับ!$A$2:$A$1192,ภาคส่งกลับ!$M$2:$M$1192,"")</f>
        <v>วิโรจน์</v>
      </c>
      <c r="Q264" s="202" t="str">
        <f>_xlfn.XLOOKUP(ไฟล์หลัก!A264,ภาคส่งกลับ!$A$2:$A$1192,ภาคส่งกลับ!$N$2:$N$1192,"")</f>
        <v>วุฒิ</v>
      </c>
      <c r="R264" s="203">
        <f>_xlfn.XLOOKUP(ไฟล์หลัก!A264,ภาคส่งกลับ!$A$2:$A$1192,ภาคส่งกลับ!$O$2:$O$1192,"")</f>
        <v>0</v>
      </c>
      <c r="S264" s="72" t="str">
        <f>IF(AND(ลงเจ้าหน้าที่!O266=ไฟล์หลัก!P264,ลงเจ้าหน้าที่!P266=ไฟล์หลัก!Q264)=TRUE,"Correct","No")</f>
        <v>Correct</v>
      </c>
    </row>
    <row r="265" spans="1:19" hidden="1">
      <c r="A265" s="250">
        <v>253</v>
      </c>
      <c r="B265" s="250" t="s">
        <v>179</v>
      </c>
      <c r="C265" s="256" t="s">
        <v>136</v>
      </c>
      <c r="D265" s="257" t="s">
        <v>68</v>
      </c>
      <c r="E265" s="256" t="s">
        <v>507</v>
      </c>
      <c r="F265" s="257" t="s">
        <v>279</v>
      </c>
      <c r="G265" s="257" t="s">
        <v>17</v>
      </c>
      <c r="H265" s="257" t="s">
        <v>191</v>
      </c>
      <c r="I265" s="256" t="s">
        <v>1706</v>
      </c>
      <c r="J265" s="257" t="s">
        <v>101</v>
      </c>
      <c r="K265" s="257" t="s">
        <v>117</v>
      </c>
      <c r="L265" s="257" t="s">
        <v>509</v>
      </c>
      <c r="M265" s="250" t="s">
        <v>1695</v>
      </c>
      <c r="N265" s="257" t="str" cm="1">
        <f t="array" ref="N265">_xlfn.XLOOKUP(1,(รายชื่อเจ้าหน้าที่!$C$4:$C$109=P265)*(รายชื่อเจ้าหน้าที่!$D$4:$D$109=Q265),รายชื่อเจ้าหน้าที่!$E$4:$E$109,"")</f>
        <v/>
      </c>
      <c r="O265" s="2" t="str">
        <f>_xlfn.XLOOKUP(ไฟล์หลัก!A265,ภาคส่งกลับ!$A$2:$A$1192,ภาคส่งกลับ!$L$2:$L$1192,"")</f>
        <v>นาย</v>
      </c>
      <c r="P265" s="2" t="str">
        <f>_xlfn.XLOOKUP(ไฟล์หลัก!A265,ภาคส่งกลับ!$A$2:$A$1192,ภาคส่งกลับ!$M$2:$M$1192,"")</f>
        <v>กลวัชร</v>
      </c>
      <c r="Q265" s="2" t="str">
        <f>_xlfn.XLOOKUP(ไฟล์หลัก!A265,ภาคส่งกลับ!$A$2:$A$1192,ภาคส่งกลับ!$N$2:$N$1192,"")</f>
        <v>เฉลิมพงศ์</v>
      </c>
      <c r="R265" s="71">
        <f>_xlfn.XLOOKUP(ไฟล์หลัก!A265,ภาคส่งกลับ!$A$2:$A$1192,ภาคส่งกลับ!$O$2:$O$1192,"")</f>
        <v>0</v>
      </c>
      <c r="S265" s="72" t="str">
        <f>IF(AND(ลงเจ้าหน้าที่!O267=ไฟล์หลัก!P265,ลงเจ้าหน้าที่!P267=ไฟล์หลัก!Q265)=TRUE,"Correct","No")</f>
        <v>No</v>
      </c>
    </row>
    <row r="266" spans="1:19" hidden="1">
      <c r="A266" s="250">
        <v>254</v>
      </c>
      <c r="B266" s="250" t="s">
        <v>179</v>
      </c>
      <c r="C266" s="256" t="s">
        <v>136</v>
      </c>
      <c r="D266" s="257" t="s">
        <v>401</v>
      </c>
      <c r="E266" s="256" t="s">
        <v>500</v>
      </c>
      <c r="F266" s="257" t="s">
        <v>439</v>
      </c>
      <c r="G266" s="257" t="s">
        <v>17</v>
      </c>
      <c r="H266" s="257" t="s">
        <v>510</v>
      </c>
      <c r="I266" s="256" t="s">
        <v>1705</v>
      </c>
      <c r="J266" s="257" t="s">
        <v>101</v>
      </c>
      <c r="K266" s="257" t="s">
        <v>117</v>
      </c>
      <c r="L266" s="257" t="s">
        <v>511</v>
      </c>
      <c r="M266" s="250" t="s">
        <v>1654</v>
      </c>
      <c r="N266" s="257" t="str" cm="1">
        <f t="array" ref="N266">_xlfn.XLOOKUP(1,(รายชื่อเจ้าหน้าที่!$C$4:$C$109=P266)*(รายชื่อเจ้าหน้าที่!$D$4:$D$109=Q266),รายชื่อเจ้าหน้าที่!$E$4:$E$109,"")</f>
        <v/>
      </c>
      <c r="O266" s="2" t="str">
        <f>_xlfn.XLOOKUP(ไฟล์หลัก!A266,ภาคส่งกลับ!$A$2:$A$1192,ภาคส่งกลับ!$L$2:$L$1192,"")</f>
        <v>นาย</v>
      </c>
      <c r="P266" s="2" t="str">
        <f>_xlfn.XLOOKUP(ไฟล์หลัก!A266,ภาคส่งกลับ!$A$2:$A$1192,ภาคส่งกลับ!$M$2:$M$1192,"")</f>
        <v>สมเกียรติ</v>
      </c>
      <c r="Q266" s="2" t="str">
        <f>_xlfn.XLOOKUP(ไฟล์หลัก!A266,ภาคส่งกลับ!$A$2:$A$1192,ภาคส่งกลับ!$N$2:$N$1192,"")</f>
        <v>ขวัญพฤกษ์</v>
      </c>
      <c r="R266" s="71">
        <f>_xlfn.XLOOKUP(ไฟล์หลัก!A266,ภาคส่งกลับ!$A$2:$A$1192,ภาคส่งกลับ!$O$2:$O$1192,"")</f>
        <v>0</v>
      </c>
      <c r="S266" s="72" t="str">
        <f>IF(AND(ลงเจ้าหน้าที่!O268=ไฟล์หลัก!P266,ลงเจ้าหน้าที่!P268=ไฟล์หลัก!Q266)=TRUE,"Correct","No")</f>
        <v>No</v>
      </c>
    </row>
    <row r="267" spans="1:19" hidden="1">
      <c r="A267" s="250">
        <v>255</v>
      </c>
      <c r="B267" s="250" t="s">
        <v>179</v>
      </c>
      <c r="C267" s="256" t="s">
        <v>136</v>
      </c>
      <c r="D267" s="257"/>
      <c r="E267" s="256" t="s">
        <v>500</v>
      </c>
      <c r="F267" s="257"/>
      <c r="G267" s="257"/>
      <c r="H267" s="257"/>
      <c r="I267" s="256"/>
      <c r="J267" s="257" t="s">
        <v>101</v>
      </c>
      <c r="K267" s="257" t="s">
        <v>117</v>
      </c>
      <c r="L267" s="257"/>
      <c r="M267" s="250" t="s">
        <v>42</v>
      </c>
      <c r="N267" s="257" t="str" cm="1">
        <f t="array" ref="N267">_xlfn.XLOOKUP(1,(รายชื่อเจ้าหน้าที่!$C$4:$C$109=P267)*(รายชื่อเจ้าหน้าที่!$D$4:$D$109=Q267),รายชื่อเจ้าหน้าที่!$E$4:$E$109,"")</f>
        <v>จ.เกษตร</v>
      </c>
      <c r="O267" s="2" t="str">
        <f>_xlfn.XLOOKUP(ไฟล์หลัก!A267,ภาคส่งกลับ!$A$2:$A$1192,ภาคส่งกลับ!$L$2:$L$1192,"")</f>
        <v>นางสาว</v>
      </c>
      <c r="P267" s="2" t="str">
        <f>_xlfn.XLOOKUP(ไฟล์หลัก!A267,ภาคส่งกลับ!$A$2:$A$1192,ภาคส่งกลับ!$M$2:$M$1192,"")</f>
        <v>พิมพวดี</v>
      </c>
      <c r="Q267" s="2" t="str">
        <f>_xlfn.XLOOKUP(ไฟล์หลัก!A267,ภาคส่งกลับ!$A$2:$A$1192,ภาคส่งกลับ!$N$2:$N$1192,"")</f>
        <v>พลแก้ง</v>
      </c>
      <c r="R267" s="71">
        <f>_xlfn.XLOOKUP(ไฟล์หลัก!A267,ภาคส่งกลับ!$A$2:$A$1192,ภาคส่งกลับ!$O$2:$O$1192,"")</f>
        <v>0</v>
      </c>
      <c r="S267" s="72" t="str">
        <f>IF(AND(ลงเจ้าหน้าที่!O269=ไฟล์หลัก!P267,ลงเจ้าหน้าที่!P269=ไฟล์หลัก!Q267)=TRUE,"Correct","No")</f>
        <v>Correct</v>
      </c>
    </row>
    <row r="268" spans="1:19" hidden="1">
      <c r="A268" s="250">
        <v>256</v>
      </c>
      <c r="B268" s="250" t="s">
        <v>179</v>
      </c>
      <c r="C268" s="256" t="s">
        <v>136</v>
      </c>
      <c r="D268" s="257" t="s">
        <v>16</v>
      </c>
      <c r="E268" s="256" t="s">
        <v>249</v>
      </c>
      <c r="F268" s="257" t="s">
        <v>512</v>
      </c>
      <c r="G268" s="257" t="s">
        <v>21</v>
      </c>
      <c r="H268" s="257" t="s">
        <v>513</v>
      </c>
      <c r="I268" s="256" t="s">
        <v>514</v>
      </c>
      <c r="J268" s="257" t="s">
        <v>101</v>
      </c>
      <c r="K268" s="257" t="s">
        <v>121</v>
      </c>
      <c r="L268" s="257" t="s">
        <v>515</v>
      </c>
      <c r="M268" s="250" t="s">
        <v>1695</v>
      </c>
      <c r="N268" s="257" t="str" cm="1">
        <f t="array" ref="N268">_xlfn.XLOOKUP(1,(รายชื่อเจ้าหน้าที่!$C$4:$C$109=P268)*(รายชื่อเจ้าหน้าที่!$D$4:$D$109=Q268),รายชื่อเจ้าหน้าที่!$E$4:$E$109,"")</f>
        <v/>
      </c>
      <c r="O268" s="2" t="str">
        <f>_xlfn.XLOOKUP(ไฟล์หลัก!A268,ภาคส่งกลับ!$A$2:$A$1192,ภาคส่งกลับ!$L$2:$L$1192,"")</f>
        <v>นาย</v>
      </c>
      <c r="P268" s="2" t="str">
        <f>_xlfn.XLOOKUP(ไฟล์หลัก!A268,ภาคส่งกลับ!$A$2:$A$1192,ภาคส่งกลับ!$M$2:$M$1192,"")</f>
        <v>บำรุง</v>
      </c>
      <c r="Q268" s="2" t="str">
        <f>_xlfn.XLOOKUP(ไฟล์หลัก!A268,ภาคส่งกลับ!$A$2:$A$1192,ภาคส่งกลับ!$N$2:$N$1192,"")</f>
        <v>พ่วงเกิด</v>
      </c>
      <c r="R268" s="71">
        <f>_xlfn.XLOOKUP(ไฟล์หลัก!A268,ภาคส่งกลับ!$A$2:$A$1192,ภาคส่งกลับ!$O$2:$O$1192,"")</f>
        <v>0</v>
      </c>
      <c r="S268" s="72" t="str">
        <f>IF(AND(ลงเจ้าหน้าที่!O270=ไฟล์หลัก!P268,ลงเจ้าหน้าที่!P270=ไฟล์หลัก!Q268)=TRUE,"Correct","No")</f>
        <v>No</v>
      </c>
    </row>
    <row r="269" spans="1:19" hidden="1">
      <c r="A269" s="250">
        <v>257</v>
      </c>
      <c r="B269" s="250" t="s">
        <v>179</v>
      </c>
      <c r="C269" s="256" t="s">
        <v>136</v>
      </c>
      <c r="D269" s="257" t="s">
        <v>401</v>
      </c>
      <c r="E269" s="256" t="s">
        <v>500</v>
      </c>
      <c r="F269" s="257" t="s">
        <v>439</v>
      </c>
      <c r="G269" s="257" t="s">
        <v>17</v>
      </c>
      <c r="H269" s="257" t="s">
        <v>510</v>
      </c>
      <c r="I269" s="256" t="s">
        <v>1705</v>
      </c>
      <c r="J269" s="257" t="s">
        <v>101</v>
      </c>
      <c r="K269" s="257" t="s">
        <v>121</v>
      </c>
      <c r="L269" s="257" t="s">
        <v>516</v>
      </c>
      <c r="M269" s="250" t="s">
        <v>1654</v>
      </c>
      <c r="N269" s="257" t="str" cm="1">
        <f t="array" ref="N269">_xlfn.XLOOKUP(1,(รายชื่อเจ้าหน้าที่!$C$4:$C$109=P269)*(รายชื่อเจ้าหน้าที่!$D$4:$D$109=Q269),รายชื่อเจ้าหน้าที่!$E$4:$E$109,"")</f>
        <v/>
      </c>
      <c r="O269" s="2" t="str">
        <f>_xlfn.XLOOKUP(ไฟล์หลัก!A269,ภาคส่งกลับ!$A$2:$A$1192,ภาคส่งกลับ!$L$2:$L$1192,"")</f>
        <v>นาย</v>
      </c>
      <c r="P269" s="2" t="str">
        <f>_xlfn.XLOOKUP(ไฟล์หลัก!A269,ภาคส่งกลับ!$A$2:$A$1192,ภาคส่งกลับ!$M$2:$M$1192,"")</f>
        <v>ภาณุมาศ</v>
      </c>
      <c r="Q269" s="2" t="str">
        <f>_xlfn.XLOOKUP(ไฟล์หลัก!A269,ภาคส่งกลับ!$A$2:$A$1192,ภาคส่งกลับ!$N$2:$N$1192,"")</f>
        <v>ไทรงาม</v>
      </c>
      <c r="R269" s="71">
        <f>_xlfn.XLOOKUP(ไฟล์หลัก!A269,ภาคส่งกลับ!$A$2:$A$1192,ภาคส่งกลับ!$O$2:$O$1192,"")</f>
        <v>0</v>
      </c>
      <c r="S269" s="72" t="str">
        <f>IF(AND(ลงเจ้าหน้าที่!O271=ไฟล์หลัก!P269,ลงเจ้าหน้าที่!P271=ไฟล์หลัก!Q269)=TRUE,"Correct","No")</f>
        <v>No</v>
      </c>
    </row>
    <row r="270" spans="1:19" hidden="1">
      <c r="A270" s="209">
        <v>1093</v>
      </c>
      <c r="B270" s="209" t="s">
        <v>179</v>
      </c>
      <c r="C270" s="211" t="s">
        <v>136</v>
      </c>
      <c r="D270" s="210" t="s">
        <v>401</v>
      </c>
      <c r="E270" s="211" t="s">
        <v>500</v>
      </c>
      <c r="F270" s="210"/>
      <c r="G270" s="210"/>
      <c r="H270" s="210"/>
      <c r="I270" s="211"/>
      <c r="J270" s="210" t="s">
        <v>101</v>
      </c>
      <c r="K270" s="210" t="s">
        <v>121</v>
      </c>
      <c r="L270" s="210">
        <v>72</v>
      </c>
      <c r="M270" s="209" t="s">
        <v>42</v>
      </c>
      <c r="N270" s="210" t="str" cm="1">
        <f t="array" ref="N270">_xlfn.XLOOKUP(1,(รายชื่อเจ้าหน้าที่!$C$4:$C$109=P270)*(รายชื่อเจ้าหน้าที่!$D$4:$D$109=Q270),รายชื่อเจ้าหน้าที่!$E$4:$E$109,"")</f>
        <v>แผนงาน</v>
      </c>
      <c r="O270" s="202" t="str">
        <f>_xlfn.XLOOKUP(ไฟล์หลัก!A270,ภาคส่งกลับ!$A$2:$A$1192,ภาคส่งกลับ!$L$2:$L$1192,"")</f>
        <v>นางสาว</v>
      </c>
      <c r="P270" s="202" t="str">
        <f>_xlfn.XLOOKUP(ไฟล์หลัก!A270,ภาคส่งกลับ!$A$2:$A$1192,ภาคส่งกลับ!$M$2:$M$1192,"")</f>
        <v>กาญจนาพร</v>
      </c>
      <c r="Q270" s="202" t="str">
        <f>_xlfn.XLOOKUP(ไฟล์หลัก!A270,ภาคส่งกลับ!$A$2:$A$1192,ภาคส่งกลับ!$N$2:$N$1192,"")</f>
        <v>ชัยณรงค์</v>
      </c>
      <c r="R270" s="203">
        <f>_xlfn.XLOOKUP(ไฟล์หลัก!A270,ภาคส่งกลับ!$A$2:$A$1192,ภาคส่งกลับ!$O$2:$O$1192,"")</f>
        <v>0</v>
      </c>
      <c r="S270" s="72" t="str">
        <f>IF(AND(ลงเจ้าหน้าที่!O272=ไฟล์หลัก!P270,ลงเจ้าหน้าที่!P272=ไฟล์หลัก!Q270)=TRUE,"Correct","No")</f>
        <v>Correct</v>
      </c>
    </row>
    <row r="271" spans="1:19" hidden="1">
      <c r="A271" s="250">
        <v>258</v>
      </c>
      <c r="B271" s="250" t="s">
        <v>179</v>
      </c>
      <c r="C271" s="256" t="s">
        <v>136</v>
      </c>
      <c r="D271" s="257" t="s">
        <v>16</v>
      </c>
      <c r="E271" s="256" t="s">
        <v>249</v>
      </c>
      <c r="F271" s="257" t="s">
        <v>512</v>
      </c>
      <c r="G271" s="257" t="s">
        <v>21</v>
      </c>
      <c r="H271" s="257" t="s">
        <v>513</v>
      </c>
      <c r="I271" s="256" t="s">
        <v>514</v>
      </c>
      <c r="J271" s="257" t="s">
        <v>101</v>
      </c>
      <c r="K271" s="257" t="s">
        <v>124</v>
      </c>
      <c r="L271" s="257" t="s">
        <v>517</v>
      </c>
      <c r="M271" s="250" t="s">
        <v>1695</v>
      </c>
      <c r="N271" s="257" t="str" cm="1">
        <f t="array" ref="N271">_xlfn.XLOOKUP(1,(รายชื่อเจ้าหน้าที่!$C$4:$C$109=P271)*(รายชื่อเจ้าหน้าที่!$D$4:$D$109=Q271),รายชื่อเจ้าหน้าที่!$E$4:$E$109,"")</f>
        <v/>
      </c>
      <c r="O271" s="2" t="str">
        <f>_xlfn.XLOOKUP(ไฟล์หลัก!A271,ภาคส่งกลับ!$A$2:$A$1192,ภาคส่งกลับ!$L$2:$L$1192,"")</f>
        <v>นางสาว</v>
      </c>
      <c r="P271" s="2" t="str">
        <f>_xlfn.XLOOKUP(ไฟล์หลัก!A271,ภาคส่งกลับ!$A$2:$A$1192,ภาคส่งกลับ!$M$2:$M$1192,"")</f>
        <v>วิฑาดา</v>
      </c>
      <c r="Q271" s="2" t="str">
        <f>_xlfn.XLOOKUP(ไฟล์หลัก!A271,ภาคส่งกลับ!$A$2:$A$1192,ภาคส่งกลับ!$N$2:$N$1192,"")</f>
        <v>เจษฎารัตนชัย</v>
      </c>
      <c r="R271" s="71">
        <f>_xlfn.XLOOKUP(ไฟล์หลัก!A271,ภาคส่งกลับ!$A$2:$A$1192,ภาคส่งกลับ!$O$2:$O$1192,"")</f>
        <v>0</v>
      </c>
      <c r="S271" s="72" t="str">
        <f>IF(AND(ลงเจ้าหน้าที่!O273=ไฟล์หลัก!P271,ลงเจ้าหน้าที่!P273=ไฟล์หลัก!Q271)=TRUE,"Correct","No")</f>
        <v>No</v>
      </c>
    </row>
    <row r="272" spans="1:19" hidden="1">
      <c r="A272" s="250">
        <v>259</v>
      </c>
      <c r="B272" s="250" t="s">
        <v>179</v>
      </c>
      <c r="C272" s="256" t="s">
        <v>136</v>
      </c>
      <c r="D272" s="257" t="s">
        <v>78</v>
      </c>
      <c r="E272" s="256" t="s">
        <v>518</v>
      </c>
      <c r="F272" s="257" t="s">
        <v>16</v>
      </c>
      <c r="G272" s="257" t="s">
        <v>17</v>
      </c>
      <c r="H272" s="257" t="s">
        <v>18</v>
      </c>
      <c r="I272" s="256" t="s">
        <v>1707</v>
      </c>
      <c r="J272" s="257" t="s">
        <v>101</v>
      </c>
      <c r="K272" s="257" t="s">
        <v>124</v>
      </c>
      <c r="L272" s="257" t="s">
        <v>109</v>
      </c>
      <c r="M272" s="250" t="s">
        <v>1652</v>
      </c>
      <c r="N272" s="257" t="str" cm="1">
        <f t="array" ref="N272">_xlfn.XLOOKUP(1,(รายชื่อเจ้าหน้าที่!$C$4:$C$109=P272)*(รายชื่อเจ้าหน้าที่!$D$4:$D$109=Q272),รายชื่อเจ้าหน้าที่!$E$4:$E$109,"")</f>
        <v/>
      </c>
      <c r="O272" s="2" t="str">
        <f>_xlfn.XLOOKUP(ไฟล์หลัก!A272,ภาคส่งกลับ!$A$2:$A$1192,ภาคส่งกลับ!$L$2:$L$1192,"")</f>
        <v>นาย</v>
      </c>
      <c r="P272" s="2" t="str">
        <f>_xlfn.XLOOKUP(ไฟล์หลัก!A272,ภาคส่งกลับ!$A$2:$A$1192,ภาคส่งกลับ!$M$2:$M$1192,"")</f>
        <v>ทวีพล</v>
      </c>
      <c r="Q272" s="2" t="str">
        <f>_xlfn.XLOOKUP(ไฟล์หลัก!A272,ภาคส่งกลับ!$A$2:$A$1192,ภาคส่งกลับ!$N$2:$N$1192,"")</f>
        <v>ซื่อสัตย์</v>
      </c>
      <c r="R272" s="71">
        <f>_xlfn.XLOOKUP(ไฟล์หลัก!A272,ภาคส่งกลับ!$A$2:$A$1192,ภาคส่งกลับ!$O$2:$O$1192,"")</f>
        <v>0</v>
      </c>
      <c r="S272" s="72" t="str">
        <f>IF(AND(ลงเจ้าหน้าที่!O274=ไฟล์หลัก!P272,ลงเจ้าหน้าที่!P274=ไฟล์หลัก!Q272)=TRUE,"Correct","No")</f>
        <v>No</v>
      </c>
    </row>
    <row r="273" spans="1:19" hidden="1">
      <c r="A273" s="209">
        <v>1094</v>
      </c>
      <c r="B273" s="209" t="s">
        <v>179</v>
      </c>
      <c r="C273" s="211" t="s">
        <v>136</v>
      </c>
      <c r="D273" s="210" t="s">
        <v>78</v>
      </c>
      <c r="E273" s="211" t="s">
        <v>518</v>
      </c>
      <c r="F273" s="210"/>
      <c r="G273" s="210"/>
      <c r="H273" s="210"/>
      <c r="I273" s="211"/>
      <c r="J273" s="210" t="s">
        <v>101</v>
      </c>
      <c r="K273" s="210" t="s">
        <v>124</v>
      </c>
      <c r="L273" s="210">
        <v>68</v>
      </c>
      <c r="M273" s="209" t="s">
        <v>42</v>
      </c>
      <c r="N273" s="210" t="str" cm="1">
        <f t="array" ref="N273">_xlfn.XLOOKUP(1,(รายชื่อเจ้าหน้าที่!$C$4:$C$109=P273)*(รายชื่อเจ้าหน้าที่!$D$4:$D$109=Q273),รายชื่อเจ้าหน้าที่!$E$4:$E$109,"")</f>
        <v>กิจการนศ.</v>
      </c>
      <c r="O273" s="202" t="str">
        <f>_xlfn.XLOOKUP(ไฟล์หลัก!A273,ภาคส่งกลับ!$A$2:$A$1192,ภาคส่งกลับ!$L$2:$L$1192,"")</f>
        <v>นางสาว</v>
      </c>
      <c r="P273" s="202" t="str">
        <f>_xlfn.XLOOKUP(ไฟล์หลัก!A273,ภาคส่งกลับ!$A$2:$A$1192,ภาคส่งกลับ!$M$2:$M$1192,"")</f>
        <v>นวรัตน์</v>
      </c>
      <c r="Q273" s="202" t="str">
        <f>_xlfn.XLOOKUP(ไฟล์หลัก!A273,ภาคส่งกลับ!$A$2:$A$1192,ภาคส่งกลับ!$N$2:$N$1192,"")</f>
        <v>วุฒิอุดม</v>
      </c>
      <c r="R273" s="203">
        <f>_xlfn.XLOOKUP(ไฟล์หลัก!A273,ภาคส่งกลับ!$A$2:$A$1192,ภาคส่งกลับ!$O$2:$O$1192,"")</f>
        <v>0</v>
      </c>
      <c r="S273" s="72" t="str">
        <f>IF(AND(ลงเจ้าหน้าที่!O275=ไฟล์หลัก!P273,ลงเจ้าหน้าที่!P275=ไฟล์หลัก!Q273)=TRUE,"Correct","No")</f>
        <v>Correct</v>
      </c>
    </row>
    <row r="274" spans="1:19" hidden="1">
      <c r="A274" s="262">
        <v>260</v>
      </c>
      <c r="B274" s="262" t="s">
        <v>179</v>
      </c>
      <c r="C274" s="263" t="s">
        <v>136</v>
      </c>
      <c r="D274" s="264"/>
      <c r="E274" s="263" t="s">
        <v>447</v>
      </c>
      <c r="F274" s="264">
        <v>202</v>
      </c>
      <c r="G274" s="264"/>
      <c r="H274" s="264"/>
      <c r="I274" s="263" t="s">
        <v>1697</v>
      </c>
      <c r="J274" s="264" t="s">
        <v>101</v>
      </c>
      <c r="K274" s="264" t="s">
        <v>128</v>
      </c>
      <c r="L274" s="264"/>
      <c r="M274" s="262" t="s">
        <v>1660</v>
      </c>
      <c r="N274" s="264" t="str" cm="1">
        <f t="array" ref="N274">_xlfn.XLOOKUP(1,(รายชื่อเจ้าหน้าที่!$C$4:$C$109=P274)*(รายชื่อเจ้าหน้าที่!$D$4:$D$109=Q274),รายชื่อเจ้าหน้าที่!$E$4:$E$109,"")</f>
        <v/>
      </c>
      <c r="O274" s="204" t="str">
        <f>_xlfn.XLOOKUP(ไฟล์หลัก!A274,ภาคส่งกลับ!$A$2:$A$1192,ภาคส่งกลับ!$L$2:$L$1192,"")</f>
        <v>นาย</v>
      </c>
      <c r="P274" s="204" t="str">
        <f>_xlfn.XLOOKUP(ไฟล์หลัก!A274,ภาคส่งกลับ!$A$2:$A$1192,ภาคส่งกลับ!$M$2:$M$1192,"")</f>
        <v>พลศาสตร์</v>
      </c>
      <c r="Q274" s="204" t="str">
        <f>_xlfn.XLOOKUP(ไฟล์หลัก!A274,ภาคส่งกลับ!$A$2:$A$1192,ภาคส่งกลับ!$N$2:$N$1192,"")</f>
        <v>เลิศประเสริฐ</v>
      </c>
      <c r="R274" s="205">
        <f>_xlfn.XLOOKUP(ไฟล์หลัก!A274,ภาคส่งกลับ!$A$2:$A$1192,ภาคส่งกลับ!$O$2:$O$1192,"")</f>
        <v>0</v>
      </c>
      <c r="S274" s="72" t="str">
        <f>IF(AND(ลงเจ้าหน้าที่!O276=ไฟล์หลัก!P274,ลงเจ้าหน้าที่!P276=ไฟล์หลัก!Q274)=TRUE,"Correct","No")</f>
        <v>No</v>
      </c>
    </row>
    <row r="275" spans="1:19" hidden="1">
      <c r="A275" s="250">
        <v>261</v>
      </c>
      <c r="B275" s="250" t="s">
        <v>179</v>
      </c>
      <c r="C275" s="256" t="s">
        <v>136</v>
      </c>
      <c r="D275" s="257" t="s">
        <v>37</v>
      </c>
      <c r="E275" s="256" t="s">
        <v>425</v>
      </c>
      <c r="F275" s="257" t="s">
        <v>17</v>
      </c>
      <c r="G275" s="257" t="s">
        <v>17</v>
      </c>
      <c r="H275" s="257" t="s">
        <v>22</v>
      </c>
      <c r="I275" s="256" t="s">
        <v>522</v>
      </c>
      <c r="J275" s="257" t="s">
        <v>101</v>
      </c>
      <c r="K275" s="257" t="s">
        <v>128</v>
      </c>
      <c r="L275" s="257" t="s">
        <v>169</v>
      </c>
      <c r="M275" s="250" t="s">
        <v>1652</v>
      </c>
      <c r="N275" s="257" t="str" cm="1">
        <f t="array" ref="N275">_xlfn.XLOOKUP(1,(รายชื่อเจ้าหน้าที่!$C$4:$C$109=P275)*(รายชื่อเจ้าหน้าที่!$D$4:$D$109=Q275),รายชื่อเจ้าหน้าที่!$E$4:$E$109,"")</f>
        <v/>
      </c>
      <c r="O275" s="2" t="str">
        <f>_xlfn.XLOOKUP(ไฟล์หลัก!A275,ภาคส่งกลับ!$A$2:$A$1192,ภาคส่งกลับ!$L$2:$L$1192,"")</f>
        <v>นาย</v>
      </c>
      <c r="P275" s="2" t="str">
        <f>_xlfn.XLOOKUP(ไฟล์หลัก!A275,ภาคส่งกลับ!$A$2:$A$1192,ภาคส่งกลับ!$M$2:$M$1192,"")</f>
        <v>นพดล</v>
      </c>
      <c r="Q275" s="2" t="str">
        <f>_xlfn.XLOOKUP(ไฟล์หลัก!A275,ภาคส่งกลับ!$A$2:$A$1192,ภาคส่งกลับ!$N$2:$N$1192,"")</f>
        <v>มณีรัตน์</v>
      </c>
      <c r="R275" s="71">
        <f>_xlfn.XLOOKUP(ไฟล์หลัก!A275,ภาคส่งกลับ!$A$2:$A$1192,ภาคส่งกลับ!$O$2:$O$1192,"")</f>
        <v>0</v>
      </c>
      <c r="S275" s="72" t="str">
        <f>IF(AND(ลงเจ้าหน้าที่!O277=ไฟล์หลัก!P275,ลงเจ้าหน้าที่!P277=ไฟล์หลัก!Q275)=TRUE,"Correct","No")</f>
        <v>No</v>
      </c>
    </row>
    <row r="276" spans="1:19" hidden="1">
      <c r="A276" s="250">
        <v>262</v>
      </c>
      <c r="B276" s="250" t="s">
        <v>179</v>
      </c>
      <c r="C276" s="256" t="s">
        <v>136</v>
      </c>
      <c r="D276" s="257" t="s">
        <v>147</v>
      </c>
      <c r="E276" s="256" t="s">
        <v>523</v>
      </c>
      <c r="F276" s="257" t="s">
        <v>199</v>
      </c>
      <c r="G276" s="257" t="s">
        <v>17</v>
      </c>
      <c r="H276" s="257" t="s">
        <v>253</v>
      </c>
      <c r="I276" s="256" t="s">
        <v>524</v>
      </c>
      <c r="J276" s="257" t="s">
        <v>101</v>
      </c>
      <c r="K276" s="257" t="s">
        <v>132</v>
      </c>
      <c r="L276" s="257" t="s">
        <v>525</v>
      </c>
      <c r="M276" s="250" t="s">
        <v>1695</v>
      </c>
      <c r="N276" s="257" t="str" cm="1">
        <f t="array" ref="N276">_xlfn.XLOOKUP(1,(รายชื่อเจ้าหน้าที่!$C$4:$C$109=P276)*(รายชื่อเจ้าหน้าที่!$D$4:$D$109=Q276),รายชื่อเจ้าหน้าที่!$E$4:$E$109,"")</f>
        <v/>
      </c>
      <c r="O276" s="2" t="str">
        <f>_xlfn.XLOOKUP(ไฟล์หลัก!A276,ภาคส่งกลับ!$A$2:$A$1192,ภาคส่งกลับ!$L$2:$L$1192,"")</f>
        <v>นาย</v>
      </c>
      <c r="P276" s="2" t="str">
        <f>_xlfn.XLOOKUP(ไฟล์หลัก!A276,ภาคส่งกลับ!$A$2:$A$1192,ภาคส่งกลับ!$M$2:$M$1192,"")</f>
        <v>อุนนัต</v>
      </c>
      <c r="Q276" s="2" t="str">
        <f>_xlfn.XLOOKUP(ไฟล์หลัก!A276,ภาคส่งกลับ!$A$2:$A$1192,ภาคส่งกลับ!$N$2:$N$1192,"")</f>
        <v>พิณโสภณ</v>
      </c>
      <c r="R276" s="71">
        <f>_xlfn.XLOOKUP(ไฟล์หลัก!A276,ภาคส่งกลับ!$A$2:$A$1192,ภาคส่งกลับ!$O$2:$O$1192,"")</f>
        <v>0</v>
      </c>
      <c r="S276" s="72" t="str">
        <f>IF(AND(ลงเจ้าหน้าที่!O278=ไฟล์หลัก!P276,ลงเจ้าหน้าที่!P278=ไฟล์หลัก!Q276)=TRUE,"Correct","No")</f>
        <v>No</v>
      </c>
    </row>
    <row r="277" spans="1:19" hidden="1">
      <c r="A277" s="250">
        <v>263</v>
      </c>
      <c r="B277" s="250" t="s">
        <v>179</v>
      </c>
      <c r="C277" s="256" t="s">
        <v>136</v>
      </c>
      <c r="D277" s="257" t="s">
        <v>279</v>
      </c>
      <c r="E277" s="256" t="s">
        <v>526</v>
      </c>
      <c r="F277" s="257" t="s">
        <v>527</v>
      </c>
      <c r="G277" s="257" t="s">
        <v>17</v>
      </c>
      <c r="H277" s="257" t="s">
        <v>99</v>
      </c>
      <c r="I277" s="256" t="s">
        <v>159</v>
      </c>
      <c r="J277" s="257" t="s">
        <v>101</v>
      </c>
      <c r="K277" s="257" t="s">
        <v>132</v>
      </c>
      <c r="L277" s="257" t="s">
        <v>118</v>
      </c>
      <c r="M277" s="250" t="s">
        <v>1654</v>
      </c>
      <c r="N277" s="257" t="str" cm="1">
        <f t="array" ref="N277">_xlfn.XLOOKUP(1,(รายชื่อเจ้าหน้าที่!$C$4:$C$109=P277)*(รายชื่อเจ้าหน้าที่!$D$4:$D$109=Q277),รายชื่อเจ้าหน้าที่!$E$4:$E$109,"")</f>
        <v/>
      </c>
      <c r="O277" s="2" t="str">
        <f>_xlfn.XLOOKUP(ไฟล์หลัก!A277,ภาคส่งกลับ!$A$2:$A$1192,ภาคส่งกลับ!$L$2:$L$1192,"")</f>
        <v>นาย</v>
      </c>
      <c r="P277" s="2" t="str">
        <f>_xlfn.XLOOKUP(ไฟล์หลัก!A277,ภาคส่งกลับ!$A$2:$A$1192,ภาคส่งกลับ!$M$2:$M$1192,"")</f>
        <v xml:space="preserve">จักรพงษ์ </v>
      </c>
      <c r="Q277" s="2" t="str">
        <f>_xlfn.XLOOKUP(ไฟล์หลัก!A277,ภาคส่งกลับ!$A$2:$A$1192,ภาคส่งกลับ!$N$2:$N$1192,"")</f>
        <v>พงษ์เพ็ง</v>
      </c>
      <c r="R277" s="71">
        <f>_xlfn.XLOOKUP(ไฟล์หลัก!A277,ภาคส่งกลับ!$A$2:$A$1192,ภาคส่งกลับ!$O$2:$O$1192,"")</f>
        <v>0</v>
      </c>
      <c r="S277" s="72" t="str">
        <f>IF(AND(ลงเจ้าหน้าที่!O279=ไฟล์หลัก!P277,ลงเจ้าหน้าที่!P279=ไฟล์หลัก!Q277)=TRUE,"Correct","No")</f>
        <v>No</v>
      </c>
    </row>
    <row r="278" spans="1:19" hidden="1">
      <c r="A278" s="250">
        <v>264</v>
      </c>
      <c r="B278" s="250" t="s">
        <v>179</v>
      </c>
      <c r="C278" s="256" t="s">
        <v>136</v>
      </c>
      <c r="D278" s="257"/>
      <c r="E278" s="256" t="s">
        <v>526</v>
      </c>
      <c r="F278" s="257"/>
      <c r="G278" s="257"/>
      <c r="H278" s="257"/>
      <c r="I278" s="256"/>
      <c r="J278" s="257" t="s">
        <v>101</v>
      </c>
      <c r="K278" s="257" t="s">
        <v>132</v>
      </c>
      <c r="L278" s="257"/>
      <c r="M278" s="250" t="s">
        <v>42</v>
      </c>
      <c r="N278" s="257" t="str" cm="1">
        <f t="array" ref="N278">_xlfn.XLOOKUP(1,(รายชื่อเจ้าหน้าที่!$C$4:$C$109=P278)*(รายชื่อเจ้าหน้าที่!$D$4:$D$109=Q278),รายชื่อเจ้าหน้าที่!$E$4:$E$109,"")</f>
        <v>จ.เคมี</v>
      </c>
      <c r="O278" s="2" t="str">
        <f>_xlfn.XLOOKUP(ไฟล์หลัก!A278,ภาคส่งกลับ!$A$2:$A$1192,ภาคส่งกลับ!$L$2:$L$1192,"")</f>
        <v>นาย</v>
      </c>
      <c r="P278" s="2" t="str">
        <f>_xlfn.XLOOKUP(ไฟล์หลัก!A278,ภาคส่งกลับ!$A$2:$A$1192,ภาคส่งกลับ!$M$2:$M$1192,"")</f>
        <v>พิสันดิ์</v>
      </c>
      <c r="Q278" s="2" t="str">
        <f>_xlfn.XLOOKUP(ไฟล์หลัก!A278,ภาคส่งกลับ!$A$2:$A$1192,ภาคส่งกลับ!$N$2:$N$1192,"")</f>
        <v>ผลโพธิ์</v>
      </c>
      <c r="R278" s="71">
        <f>_xlfn.XLOOKUP(ไฟล์หลัก!A278,ภาคส่งกลับ!$A$2:$A$1192,ภาคส่งกลับ!$O$2:$O$1192,"")</f>
        <v>0</v>
      </c>
      <c r="S278" s="72" t="str">
        <f>IF(AND(ลงเจ้าหน้าที่!O280=ไฟล์หลัก!P278,ลงเจ้าหน้าที่!P280=ไฟล์หลัก!Q278)=TRUE,"Correct","No")</f>
        <v>Correct</v>
      </c>
    </row>
    <row r="279" spans="1:19" hidden="1">
      <c r="A279" s="250">
        <v>265</v>
      </c>
      <c r="B279" s="250" t="s">
        <v>179</v>
      </c>
      <c r="C279" s="256" t="s">
        <v>136</v>
      </c>
      <c r="D279" s="257" t="s">
        <v>47</v>
      </c>
      <c r="E279" s="256" t="s">
        <v>528</v>
      </c>
      <c r="F279" s="257" t="s">
        <v>99</v>
      </c>
      <c r="G279" s="257" t="s">
        <v>21</v>
      </c>
      <c r="H279" s="257" t="s">
        <v>191</v>
      </c>
      <c r="I279" s="256" t="s">
        <v>1707</v>
      </c>
      <c r="J279" s="257" t="s">
        <v>101</v>
      </c>
      <c r="K279" s="257" t="s">
        <v>134</v>
      </c>
      <c r="L279" s="257" t="s">
        <v>509</v>
      </c>
      <c r="M279" s="250" t="s">
        <v>1652</v>
      </c>
      <c r="N279" s="257" t="str" cm="1">
        <f t="array" ref="N279">_xlfn.XLOOKUP(1,(รายชื่อเจ้าหน้าที่!$C$4:$C$109=P279)*(รายชื่อเจ้าหน้าที่!$D$4:$D$109=Q279),รายชื่อเจ้าหน้าที่!$E$4:$E$109,"")</f>
        <v/>
      </c>
      <c r="O279" s="2" t="str">
        <f>_xlfn.XLOOKUP(ไฟล์หลัก!A279,ภาคส่งกลับ!$A$2:$A$1192,ภาคส่งกลับ!$L$2:$L$1192,"")</f>
        <v>นาย</v>
      </c>
      <c r="P279" s="2" t="str">
        <f>_xlfn.XLOOKUP(ไฟล์หลัก!A279,ภาคส่งกลับ!$A$2:$A$1192,ภาคส่งกลับ!$M$2:$M$1192,"")</f>
        <v>วิจิตรสวัสดิ์</v>
      </c>
      <c r="Q279" s="2" t="str">
        <f>_xlfn.XLOOKUP(ไฟล์หลัก!A279,ภาคส่งกลับ!$A$2:$A$1192,ภาคส่งกลับ!$N$2:$N$1192,"")</f>
        <v>สุขสวัสดิ์ ณ อยุธยา</v>
      </c>
      <c r="R279" s="71">
        <f>_xlfn.XLOOKUP(ไฟล์หลัก!A279,ภาคส่งกลับ!$A$2:$A$1192,ภาคส่งกลับ!$O$2:$O$1192,"")</f>
        <v>0</v>
      </c>
      <c r="S279" s="72" t="str">
        <f>IF(AND(ลงเจ้าหน้าที่!O281=ไฟล์หลัก!P279,ลงเจ้าหน้าที่!P281=ไฟล์หลัก!Q279)=TRUE,"Correct","No")</f>
        <v>No</v>
      </c>
    </row>
    <row r="280" spans="1:19">
      <c r="A280" s="250">
        <v>266</v>
      </c>
      <c r="B280" s="250" t="s">
        <v>179</v>
      </c>
      <c r="C280" s="256" t="s">
        <v>136</v>
      </c>
      <c r="D280" s="257" t="s">
        <v>94</v>
      </c>
      <c r="E280" s="256" t="s">
        <v>529</v>
      </c>
      <c r="F280" s="257" t="s">
        <v>204</v>
      </c>
      <c r="G280" s="257" t="s">
        <v>21</v>
      </c>
      <c r="H280" s="257" t="s">
        <v>403</v>
      </c>
      <c r="I280" s="256" t="s">
        <v>1708</v>
      </c>
      <c r="J280" s="257" t="s">
        <v>101</v>
      </c>
      <c r="K280" s="257" t="s">
        <v>134</v>
      </c>
      <c r="L280" s="257" t="s">
        <v>416</v>
      </c>
      <c r="M280" s="250" t="s">
        <v>1651</v>
      </c>
      <c r="N280" s="257" t="str" cm="1">
        <f t="array" ref="N280">_xlfn.XLOOKUP(1,(รายชื่อเจ้าหน้าที่!$C$4:$C$109=P280)*(รายชื่อเจ้าหน้าที่!$D$4:$D$109=Q280),รายชื่อเจ้าหน้าที่!$E$4:$E$109,"")</f>
        <v/>
      </c>
      <c r="O280" s="2" t="str">
        <f>_xlfn.XLOOKUP(ไฟล์หลัก!A280,ภาคส่งกลับ!$A$2:$A$1192,ภาคส่งกลับ!$L$2:$L$1192,"")</f>
        <v>นาง</v>
      </c>
      <c r="P280" s="2" t="str">
        <f>_xlfn.XLOOKUP(ไฟล์หลัก!A280,ภาคส่งกลับ!$A$2:$A$1192,ภาคส่งกลับ!$M$2:$M$1192,"")</f>
        <v>อรฉัตร</v>
      </c>
      <c r="Q280" s="2" t="str">
        <f>_xlfn.XLOOKUP(ไฟล์หลัก!A280,ภาคส่งกลับ!$A$2:$A$1192,ภาคส่งกลับ!$N$2:$N$1192,"")</f>
        <v>จิตต์โสภักตร์</v>
      </c>
      <c r="R280" s="71">
        <f>_xlfn.XLOOKUP(ไฟล์หลัก!A280,ภาคส่งกลับ!$A$2:$A$1192,ภาคส่งกลับ!$O$2:$O$1192,"")</f>
        <v>0</v>
      </c>
      <c r="S280" s="72" t="str">
        <f>IF(AND(ลงเจ้าหน้าที่!O282=ไฟล์หลัก!P280,ลงเจ้าหน้าที่!P282=ไฟล์หลัก!Q280)=TRUE,"Correct","No")</f>
        <v>No</v>
      </c>
    </row>
    <row r="281" spans="1:19" hidden="1">
      <c r="A281" s="250">
        <v>267</v>
      </c>
      <c r="B281" s="250" t="s">
        <v>179</v>
      </c>
      <c r="C281" s="256" t="s">
        <v>136</v>
      </c>
      <c r="D281" s="257"/>
      <c r="E281" s="256" t="s">
        <v>529</v>
      </c>
      <c r="F281" s="257"/>
      <c r="G281" s="257"/>
      <c r="H281" s="257"/>
      <c r="I281" s="256"/>
      <c r="J281" s="257" t="s">
        <v>101</v>
      </c>
      <c r="K281" s="257" t="s">
        <v>134</v>
      </c>
      <c r="L281" s="257"/>
      <c r="M281" s="250" t="s">
        <v>42</v>
      </c>
      <c r="N281" s="257" t="str" cm="1">
        <f t="array" ref="N281">_xlfn.XLOOKUP(1,(รายชื่อเจ้าหน้าที่!$C$4:$C$109=P281)*(รายชื่อเจ้าหน้าที่!$D$4:$D$109=Q281),รายชื่อเจ้าหน้าที่!$E$4:$E$109,"")</f>
        <v>จ.ไฟฟ้า</v>
      </c>
      <c r="O281" s="2" t="str">
        <f>_xlfn.XLOOKUP(ไฟล์หลัก!A281,ภาคส่งกลับ!$A$2:$A$1192,ภาคส่งกลับ!$L$2:$L$1192,"")</f>
        <v>นางสาว</v>
      </c>
      <c r="P281" s="2" t="str">
        <f>_xlfn.XLOOKUP(ไฟล์หลัก!A281,ภาคส่งกลับ!$A$2:$A$1192,ภาคส่งกลับ!$M$2:$M$1192,"")</f>
        <v>นิตยา</v>
      </c>
      <c r="Q281" s="2" t="str">
        <f>_xlfn.XLOOKUP(ไฟล์หลัก!A281,ภาคส่งกลับ!$A$2:$A$1192,ภาคส่งกลับ!$N$2:$N$1192,"")</f>
        <v>นากสุก</v>
      </c>
      <c r="R281" s="71">
        <f>_xlfn.XLOOKUP(ไฟล์หลัก!A281,ภาคส่งกลับ!$A$2:$A$1192,ภาคส่งกลับ!$O$2:$O$1192,"")</f>
        <v>0</v>
      </c>
      <c r="S281" s="72" t="str">
        <f>IF(AND(ลงเจ้าหน้าที่!O283=ไฟล์หลัก!P281,ลงเจ้าหน้าที่!P283=ไฟล์หลัก!Q281)=TRUE,"Correct","No")</f>
        <v>Correct</v>
      </c>
    </row>
    <row r="282" spans="1:19">
      <c r="A282" s="250">
        <v>268</v>
      </c>
      <c r="B282" s="250" t="s">
        <v>179</v>
      </c>
      <c r="C282" s="256" t="s">
        <v>136</v>
      </c>
      <c r="D282" s="257" t="s">
        <v>94</v>
      </c>
      <c r="E282" s="256" t="s">
        <v>529</v>
      </c>
      <c r="F282" s="257" t="s">
        <v>219</v>
      </c>
      <c r="G282" s="257" t="s">
        <v>21</v>
      </c>
      <c r="H282" s="257" t="s">
        <v>220</v>
      </c>
      <c r="I282" s="256" t="s">
        <v>1708</v>
      </c>
      <c r="J282" s="257" t="s">
        <v>101</v>
      </c>
      <c r="K282" s="257" t="s">
        <v>176</v>
      </c>
      <c r="L282" s="257" t="s">
        <v>342</v>
      </c>
      <c r="M282" s="250" t="s">
        <v>1651</v>
      </c>
      <c r="N282" s="257" t="str" cm="1">
        <f t="array" ref="N282">_xlfn.XLOOKUP(1,(รายชื่อเจ้าหน้าที่!$C$4:$C$109=P282)*(รายชื่อเจ้าหน้าที่!$D$4:$D$109=Q282),รายชื่อเจ้าหน้าที่!$E$4:$E$109,"")</f>
        <v/>
      </c>
      <c r="O282" s="2" t="str">
        <f>_xlfn.XLOOKUP(ไฟล์หลัก!A282,ภาคส่งกลับ!$A$2:$A$1192,ภาคส่งกลับ!$L$2:$L$1192,"")</f>
        <v>นาย</v>
      </c>
      <c r="P282" s="2" t="str">
        <f>_xlfn.XLOOKUP(ไฟล์หลัก!A282,ภาคส่งกลับ!$A$2:$A$1192,ภาคส่งกลับ!$M$2:$M$1192,"")</f>
        <v>เกียรติกูล</v>
      </c>
      <c r="Q282" s="2" t="str">
        <f>_xlfn.XLOOKUP(ไฟล์หลัก!A282,ภาคส่งกลับ!$A$2:$A$1192,ภาคส่งกลับ!$N$2:$N$1192,"")</f>
        <v>เจียรนัยธนะกิจ</v>
      </c>
      <c r="R282" s="71">
        <f>_xlfn.XLOOKUP(ไฟล์หลัก!A282,ภาคส่งกลับ!$A$2:$A$1192,ภาคส่งกลับ!$O$2:$O$1192,"")</f>
        <v>0</v>
      </c>
      <c r="S282" s="72" t="str">
        <f>IF(AND(ลงเจ้าหน้าที่!O284=ไฟล์หลัก!P282,ลงเจ้าหน้าที่!P284=ไฟล์หลัก!Q282)=TRUE,"Correct","No")</f>
        <v>No</v>
      </c>
    </row>
    <row r="283" spans="1:19" hidden="1">
      <c r="A283" s="250">
        <v>269</v>
      </c>
      <c r="B283" s="250" t="s">
        <v>179</v>
      </c>
      <c r="C283" s="256" t="s">
        <v>136</v>
      </c>
      <c r="D283" s="257" t="s">
        <v>154</v>
      </c>
      <c r="E283" s="256" t="s">
        <v>531</v>
      </c>
      <c r="F283" s="257" t="s">
        <v>21</v>
      </c>
      <c r="G283" s="257" t="s">
        <v>17</v>
      </c>
      <c r="H283" s="257" t="s">
        <v>151</v>
      </c>
      <c r="I283" s="256" t="s">
        <v>333</v>
      </c>
      <c r="J283" s="257" t="s">
        <v>101</v>
      </c>
      <c r="K283" s="257" t="s">
        <v>176</v>
      </c>
      <c r="L283" s="257" t="s">
        <v>152</v>
      </c>
      <c r="M283" s="250" t="s">
        <v>1650</v>
      </c>
      <c r="N283" s="257" t="str" cm="1">
        <f t="array" ref="N283">_xlfn.XLOOKUP(1,(รายชื่อเจ้าหน้าที่!$C$4:$C$109=P283)*(รายชื่อเจ้าหน้าที่!$D$4:$D$109=Q283),รายชื่อเจ้าหน้าที่!$E$4:$E$109,"")</f>
        <v/>
      </c>
      <c r="O283" s="2" t="str">
        <f>_xlfn.XLOOKUP(ไฟล์หลัก!A283,ภาคส่งกลับ!$A$2:$A$1192,ภาคส่งกลับ!$L$2:$L$1192,"")</f>
        <v>นางสาว</v>
      </c>
      <c r="P283" s="2" t="str">
        <f>_xlfn.XLOOKUP(ไฟล์หลัก!A283,ภาคส่งกลับ!$A$2:$A$1192,ภาคส่งกลับ!$M$2:$M$1192,"")</f>
        <v>มนัสชนก</v>
      </c>
      <c r="Q283" s="2" t="str">
        <f>_xlfn.XLOOKUP(ไฟล์หลัก!A283,ภาคส่งกลับ!$A$2:$A$1192,ภาคส่งกลับ!$N$2:$N$1192,"")</f>
        <v>จงประสิทธิ์พร</v>
      </c>
      <c r="R283" s="71">
        <f>_xlfn.XLOOKUP(ไฟล์หลัก!A283,ภาคส่งกลับ!$A$2:$A$1192,ภาคส่งกลับ!$O$2:$O$1192,"")</f>
        <v>0</v>
      </c>
      <c r="S283" s="72" t="str">
        <f>IF(AND(ลงเจ้าหน้าที่!O285=ไฟล์หลัก!P283,ลงเจ้าหน้าที่!P285=ไฟล์หลัก!Q283)=TRUE,"Correct","No")</f>
        <v>No</v>
      </c>
    </row>
    <row r="284" spans="1:19" hidden="1">
      <c r="A284" s="209">
        <v>1095</v>
      </c>
      <c r="B284" s="209" t="s">
        <v>179</v>
      </c>
      <c r="C284" s="211" t="s">
        <v>136</v>
      </c>
      <c r="D284" s="210" t="s">
        <v>154</v>
      </c>
      <c r="E284" s="211" t="s">
        <v>531</v>
      </c>
      <c r="F284" s="210"/>
      <c r="G284" s="210"/>
      <c r="H284" s="210"/>
      <c r="I284" s="211"/>
      <c r="J284" s="210" t="s">
        <v>101</v>
      </c>
      <c r="K284" s="210" t="s">
        <v>176</v>
      </c>
      <c r="L284" s="210">
        <v>69</v>
      </c>
      <c r="M284" s="209" t="s">
        <v>42</v>
      </c>
      <c r="N284" s="210" t="str" cm="1">
        <f t="array" ref="N284">_xlfn.XLOOKUP(1,(รายชื่อเจ้าหน้าที่!$C$4:$C$109=P284)*(รายชื่อเจ้าหน้าที่!$D$4:$D$109=Q284),รายชื่อเจ้าหน้าที่!$E$4:$E$109,"")</f>
        <v>จ.โยธา</v>
      </c>
      <c r="O284" s="202" t="str">
        <f>_xlfn.XLOOKUP(ไฟล์หลัก!A284,ภาคส่งกลับ!$A$2:$A$1192,ภาคส่งกลับ!$L$2:$L$1192,"")</f>
        <v>นาย</v>
      </c>
      <c r="P284" s="202" t="str">
        <f>_xlfn.XLOOKUP(ไฟล์หลัก!A284,ภาคส่งกลับ!$A$2:$A$1192,ภาคส่งกลับ!$M$2:$M$1192,"")</f>
        <v>มนิตย์</v>
      </c>
      <c r="Q284" s="202" t="str">
        <f>_xlfn.XLOOKUP(ไฟล์หลัก!A284,ภาคส่งกลับ!$A$2:$A$1192,ภาคส่งกลับ!$N$2:$N$1192,"")</f>
        <v>บุบผาชาติ</v>
      </c>
      <c r="R284" s="203">
        <f>_xlfn.XLOOKUP(ไฟล์หลัก!A284,ภาคส่งกลับ!$A$2:$A$1192,ภาคส่งกลับ!$O$2:$O$1192,"")</f>
        <v>0</v>
      </c>
      <c r="S284" s="72" t="str">
        <f>IF(AND(ลงเจ้าหน้าที่!O286=ไฟล์หลัก!P284,ลงเจ้าหน้าที่!P286=ไฟล์หลัก!Q284)=TRUE,"Correct","No")</f>
        <v>Correct</v>
      </c>
    </row>
    <row r="285" spans="1:19" hidden="1">
      <c r="A285" s="250">
        <v>270</v>
      </c>
      <c r="B285" s="250" t="s">
        <v>532</v>
      </c>
      <c r="C285" s="256" t="s">
        <v>13</v>
      </c>
      <c r="D285" s="257" t="s">
        <v>28</v>
      </c>
      <c r="E285" s="256" t="s">
        <v>543</v>
      </c>
      <c r="F285" s="257" t="s">
        <v>16</v>
      </c>
      <c r="G285" s="257" t="s">
        <v>14</v>
      </c>
      <c r="H285" s="257" t="s">
        <v>28</v>
      </c>
      <c r="I285" s="256" t="s">
        <v>544</v>
      </c>
      <c r="J285" s="257" t="s">
        <v>38</v>
      </c>
      <c r="K285" s="257" t="s">
        <v>39</v>
      </c>
      <c r="L285" s="257" t="s">
        <v>545</v>
      </c>
      <c r="M285" s="250" t="s">
        <v>1668</v>
      </c>
      <c r="N285" s="257" t="str" cm="1">
        <f t="array" ref="N285">_xlfn.XLOOKUP(1,(รายชื่อเจ้าหน้าที่!$C$4:$C$109=P285)*(รายชื่อเจ้าหน้าที่!$D$4:$D$109=Q285),รายชื่อเจ้าหน้าที่!$E$4:$E$109,"")</f>
        <v/>
      </c>
      <c r="O285" s="2" t="str">
        <f>_xlfn.XLOOKUP(ไฟล์หลัก!A285,ภาคส่งกลับ!$A$2:$A$1192,ภาคส่งกลับ!$L$2:$L$1192,"")</f>
        <v>นาย</v>
      </c>
      <c r="P285" s="2" t="str">
        <f>_xlfn.XLOOKUP(ไฟล์หลัก!A285,ภาคส่งกลับ!$A$2:$A$1192,ภาคส่งกลับ!$M$2:$M$1192,"")</f>
        <v>กฤษณ์</v>
      </c>
      <c r="Q285" s="2" t="str">
        <f>_xlfn.XLOOKUP(ไฟล์หลัก!A285,ภาคส่งกลับ!$A$2:$A$1192,ภาคส่งกลับ!$N$2:$N$1192,"")</f>
        <v>วงรุจิระ</v>
      </c>
      <c r="R285" s="71">
        <f>_xlfn.XLOOKUP(ไฟล์หลัก!A285,ภาคส่งกลับ!$A$2:$A$1192,ภาคส่งกลับ!$O$2:$O$1192,"")</f>
        <v>0</v>
      </c>
      <c r="S285" s="72" t="str">
        <f>IF(AND(ลงเจ้าหน้าที่!O287=ไฟล์หลัก!P285,ลงเจ้าหน้าที่!P287=ไฟล์หลัก!Q285)=TRUE,"Correct","No")</f>
        <v>No</v>
      </c>
    </row>
    <row r="286" spans="1:19" hidden="1">
      <c r="A286" s="250">
        <v>271</v>
      </c>
      <c r="B286" s="250" t="s">
        <v>532</v>
      </c>
      <c r="C286" s="256" t="s">
        <v>13</v>
      </c>
      <c r="D286" s="257"/>
      <c r="E286" s="256" t="s">
        <v>543</v>
      </c>
      <c r="F286" s="257"/>
      <c r="G286" s="257"/>
      <c r="H286" s="257"/>
      <c r="I286" s="256"/>
      <c r="J286" s="257" t="s">
        <v>38</v>
      </c>
      <c r="K286" s="257" t="s">
        <v>39</v>
      </c>
      <c r="L286" s="257"/>
      <c r="M286" s="250" t="s">
        <v>42</v>
      </c>
      <c r="N286" s="257" t="str" cm="1">
        <f t="array" ref="N286">_xlfn.XLOOKUP(1,(รายชื่อเจ้าหน้าที่!$C$4:$C$109=P286)*(รายชื่อเจ้าหน้าที่!$D$4:$D$109=Q286),รายชื่อเจ้าหน้าที่!$E$4:$E$109,"")</f>
        <v>จ.โทรคม</v>
      </c>
      <c r="O286" s="2" t="str">
        <f>_xlfn.XLOOKUP(ไฟล์หลัก!A286,ภาคส่งกลับ!$A$2:$A$1192,ภาคส่งกลับ!$L$2:$L$1192,"")</f>
        <v>นางสาว</v>
      </c>
      <c r="P286" s="2" t="str">
        <f>_xlfn.XLOOKUP(ไฟล์หลัก!A286,ภาคส่งกลับ!$A$2:$A$1192,ภาคส่งกลับ!$M$2:$M$1192,"")</f>
        <v>มณีรัตน์</v>
      </c>
      <c r="Q286" s="2" t="str">
        <f>_xlfn.XLOOKUP(ไฟล์หลัก!A286,ภาคส่งกลับ!$A$2:$A$1192,ภาคส่งกลับ!$N$2:$N$1192,"")</f>
        <v>อนุพันธ์สืบสาย</v>
      </c>
      <c r="R286" s="71">
        <f>_xlfn.XLOOKUP(ไฟล์หลัก!A286,ภาคส่งกลับ!$A$2:$A$1192,ภาคส่งกลับ!$O$2:$O$1192,"")</f>
        <v>0</v>
      </c>
      <c r="S286" s="72" t="str">
        <f>IF(AND(ลงเจ้าหน้าที่!O288=ไฟล์หลัก!P286,ลงเจ้าหน้าที่!P288=ไฟล์หลัก!Q286)=TRUE,"Correct","No")</f>
        <v>Correct</v>
      </c>
    </row>
    <row r="287" spans="1:19" hidden="1">
      <c r="A287" s="250">
        <v>272</v>
      </c>
      <c r="B287" s="250" t="s">
        <v>532</v>
      </c>
      <c r="C287" s="256" t="s">
        <v>13</v>
      </c>
      <c r="D287" s="257" t="s">
        <v>239</v>
      </c>
      <c r="E287" s="256" t="s">
        <v>546</v>
      </c>
      <c r="F287" s="257" t="s">
        <v>16</v>
      </c>
      <c r="G287" s="257" t="s">
        <v>17</v>
      </c>
      <c r="H287" s="257" t="s">
        <v>246</v>
      </c>
      <c r="I287" s="256" t="s">
        <v>144</v>
      </c>
      <c r="J287" s="257" t="s">
        <v>38</v>
      </c>
      <c r="K287" s="257" t="s">
        <v>434</v>
      </c>
      <c r="L287" s="257" t="s">
        <v>547</v>
      </c>
      <c r="M287" s="250" t="s">
        <v>1660</v>
      </c>
      <c r="N287" s="257" t="str" cm="1">
        <f t="array" ref="N287">_xlfn.XLOOKUP(1,(รายชื่อเจ้าหน้าที่!$C$4:$C$109=P287)*(รายชื่อเจ้าหน้าที่!$D$4:$D$109=Q287),รายชื่อเจ้าหน้าที่!$E$4:$E$109,"")</f>
        <v/>
      </c>
      <c r="O287" s="2" t="str">
        <f>_xlfn.XLOOKUP(ไฟล์หลัก!A287,ภาคส่งกลับ!$A$2:$A$1192,ภาคส่งกลับ!$L$2:$L$1192,"")</f>
        <v>นาย</v>
      </c>
      <c r="P287" s="2" t="str">
        <f>_xlfn.XLOOKUP(ไฟล์หลัก!A287,ภาคส่งกลับ!$A$2:$A$1192,ภาคส่งกลับ!$M$2:$M$1192,"")</f>
        <v>จิรวัฒน์</v>
      </c>
      <c r="Q287" s="2" t="str">
        <f>_xlfn.XLOOKUP(ไฟล์หลัก!A287,ภาคส่งกลับ!$A$2:$A$1192,ภาคส่งกลับ!$N$2:$N$1192,"")</f>
        <v>ปานกลาง</v>
      </c>
      <c r="R287" s="71">
        <f>_xlfn.XLOOKUP(ไฟล์หลัก!A287,ภาคส่งกลับ!$A$2:$A$1192,ภาคส่งกลับ!$O$2:$O$1192,"")</f>
        <v>0</v>
      </c>
      <c r="S287" s="72" t="str">
        <f>IF(AND(ลงเจ้าหน้าที่!O289=ไฟล์หลัก!P287,ลงเจ้าหน้าที่!P289=ไฟล์หลัก!Q287)=TRUE,"Correct","No")</f>
        <v>No</v>
      </c>
    </row>
    <row r="288" spans="1:19" hidden="1">
      <c r="A288" s="250">
        <v>273</v>
      </c>
      <c r="B288" s="250" t="s">
        <v>532</v>
      </c>
      <c r="C288" s="256" t="s">
        <v>13</v>
      </c>
      <c r="D288" s="257"/>
      <c r="E288" s="256" t="s">
        <v>546</v>
      </c>
      <c r="F288" s="257"/>
      <c r="G288" s="257"/>
      <c r="H288" s="257"/>
      <c r="I288" s="256"/>
      <c r="J288" s="257" t="s">
        <v>38</v>
      </c>
      <c r="K288" s="257" t="s">
        <v>434</v>
      </c>
      <c r="L288" s="257"/>
      <c r="M288" s="250" t="s">
        <v>42</v>
      </c>
      <c r="N288" s="257" t="str" cm="1">
        <f t="array" ref="N288">_xlfn.XLOOKUP(1,(รายชื่อเจ้าหน้าที่!$C$4:$C$109=P288)*(รายชื่อเจ้าหน้าที่!$D$4:$D$109=Q288),รายชื่อเจ้าหน้าที่!$E$4:$E$109,"")</f>
        <v>EIDTs</v>
      </c>
      <c r="O288" s="2" t="str">
        <f>_xlfn.XLOOKUP(ไฟล์หลัก!A288,ภาคส่งกลับ!$A$2:$A$1192,ภาคส่งกลับ!$L$2:$L$1192,"")</f>
        <v>นางสาว</v>
      </c>
      <c r="P288" s="2" t="str">
        <f>_xlfn.XLOOKUP(ไฟล์หลัก!A288,ภาคส่งกลับ!$A$2:$A$1192,ภาคส่งกลับ!$M$2:$M$1192,"")</f>
        <v>ฐาปนี</v>
      </c>
      <c r="Q288" s="2" t="str">
        <f>_xlfn.XLOOKUP(ไฟล์หลัก!A288,ภาคส่งกลับ!$A$2:$A$1192,ภาคส่งกลับ!$N$2:$N$1192,"")</f>
        <v>ศุภกิจวัฒนา</v>
      </c>
      <c r="R288" s="71">
        <f>_xlfn.XLOOKUP(ไฟล์หลัก!A288,ภาคส่งกลับ!$A$2:$A$1192,ภาคส่งกลับ!$O$2:$O$1192,"")</f>
        <v>0</v>
      </c>
      <c r="S288" s="72" t="str">
        <f>IF(AND(ลงเจ้าหน้าที่!O290=ไฟล์หลัก!P288,ลงเจ้าหน้าที่!P290=ไฟล์หลัก!Q288)=TRUE,"Correct","No")</f>
        <v>Correct</v>
      </c>
    </row>
    <row r="289" spans="1:19" hidden="1">
      <c r="A289" s="250">
        <v>274</v>
      </c>
      <c r="B289" s="250" t="s">
        <v>532</v>
      </c>
      <c r="C289" s="256" t="s">
        <v>13</v>
      </c>
      <c r="D289" s="257" t="s">
        <v>18</v>
      </c>
      <c r="E289" s="256" t="s">
        <v>538</v>
      </c>
      <c r="F289" s="257" t="s">
        <v>16</v>
      </c>
      <c r="G289" s="257" t="s">
        <v>21</v>
      </c>
      <c r="H289" s="257" t="s">
        <v>193</v>
      </c>
      <c r="I289" s="256" t="s">
        <v>144</v>
      </c>
      <c r="J289" s="257" t="s">
        <v>38</v>
      </c>
      <c r="K289" s="257" t="s">
        <v>43</v>
      </c>
      <c r="L289" s="257" t="s">
        <v>548</v>
      </c>
      <c r="M289" s="250" t="s">
        <v>1660</v>
      </c>
      <c r="N289" s="257" t="str" cm="1">
        <f t="array" ref="N289">_xlfn.XLOOKUP(1,(รายชื่อเจ้าหน้าที่!$C$4:$C$109=P289)*(รายชื่อเจ้าหน้าที่!$D$4:$D$109=Q289),รายชื่อเจ้าหน้าที่!$E$4:$E$109,"")</f>
        <v/>
      </c>
      <c r="O289" s="2" t="str">
        <f>_xlfn.XLOOKUP(ไฟล์หลัก!A289,ภาคส่งกลับ!$A$2:$A$1192,ภาคส่งกลับ!$L$2:$L$1192,"")</f>
        <v>นาย</v>
      </c>
      <c r="P289" s="2" t="str">
        <f>_xlfn.XLOOKUP(ไฟล์หลัก!A289,ภาคส่งกลับ!$A$2:$A$1192,ภาคส่งกลับ!$M$2:$M$1192,"")</f>
        <v>ยุทธนา</v>
      </c>
      <c r="Q289" s="2" t="str">
        <f>_xlfn.XLOOKUP(ไฟล์หลัก!A289,ภาคส่งกลับ!$A$2:$A$1192,ภาคส่งกลับ!$N$2:$N$1192,"")</f>
        <v>คิดใจเดียว</v>
      </c>
      <c r="R289" s="71">
        <f>_xlfn.XLOOKUP(ไฟล์หลัก!A289,ภาคส่งกลับ!$A$2:$A$1192,ภาคส่งกลับ!$O$2:$O$1192,"")</f>
        <v>0</v>
      </c>
      <c r="S289" s="72" t="str">
        <f>IF(AND(ลงเจ้าหน้าที่!O291=ไฟล์หลัก!P289,ลงเจ้าหน้าที่!P291=ไฟล์หลัก!Q289)=TRUE,"Correct","No")</f>
        <v>No</v>
      </c>
    </row>
    <row r="290" spans="1:19" hidden="1">
      <c r="A290" s="250">
        <v>275</v>
      </c>
      <c r="B290" s="250" t="s">
        <v>532</v>
      </c>
      <c r="C290" s="256" t="s">
        <v>13</v>
      </c>
      <c r="D290" s="257"/>
      <c r="E290" s="256" t="s">
        <v>538</v>
      </c>
      <c r="F290" s="257"/>
      <c r="G290" s="257"/>
      <c r="H290" s="257"/>
      <c r="I290" s="256"/>
      <c r="J290" s="257" t="s">
        <v>38</v>
      </c>
      <c r="K290" s="257" t="s">
        <v>43</v>
      </c>
      <c r="L290" s="257"/>
      <c r="M290" s="250" t="s">
        <v>42</v>
      </c>
      <c r="N290" s="257" t="str" cm="1">
        <f t="array" ref="N290">_xlfn.XLOOKUP(1,(รายชื่อเจ้าหน้าที่!$C$4:$C$109=P290)*(รายชื่อเจ้าหน้าที่!$D$4:$D$109=Q290),รายชื่อเจ้าหน้าที่!$E$4:$E$109,"")</f>
        <v>จ.อุต</v>
      </c>
      <c r="O290" s="2" t="str">
        <f>_xlfn.XLOOKUP(ไฟล์หลัก!A290,ภาคส่งกลับ!$A$2:$A$1192,ภาคส่งกลับ!$L$2:$L$1192,"")</f>
        <v>นาย</v>
      </c>
      <c r="P290" s="2" t="str">
        <f>_xlfn.XLOOKUP(ไฟล์หลัก!A290,ภาคส่งกลับ!$A$2:$A$1192,ภาคส่งกลับ!$M$2:$M$1192,"")</f>
        <v>กำธร</v>
      </c>
      <c r="Q290" s="2" t="str">
        <f>_xlfn.XLOOKUP(ไฟล์หลัก!A290,ภาคส่งกลับ!$A$2:$A$1192,ภาคส่งกลับ!$N$2:$N$1192,"")</f>
        <v>สุขพิมาย</v>
      </c>
      <c r="R290" s="71">
        <f>_xlfn.XLOOKUP(ไฟล์หลัก!A290,ภาคส่งกลับ!$A$2:$A$1192,ภาคส่งกลับ!$O$2:$O$1192,"")</f>
        <v>0</v>
      </c>
      <c r="S290" s="72" t="str">
        <f>IF(AND(ลงเจ้าหน้าที่!O292=ไฟล์หลัก!P290,ลงเจ้าหน้าที่!P292=ไฟล์หลัก!Q290)=TRUE,"Correct","No")</f>
        <v>No</v>
      </c>
    </row>
    <row r="291" spans="1:19" hidden="1">
      <c r="A291" s="250">
        <v>276</v>
      </c>
      <c r="B291" s="250" t="s">
        <v>532</v>
      </c>
      <c r="C291" s="256" t="s">
        <v>13</v>
      </c>
      <c r="D291" s="257" t="s">
        <v>18</v>
      </c>
      <c r="E291" s="256" t="s">
        <v>538</v>
      </c>
      <c r="F291" s="257" t="s">
        <v>21</v>
      </c>
      <c r="G291" s="257" t="s">
        <v>21</v>
      </c>
      <c r="H291" s="257" t="s">
        <v>199</v>
      </c>
      <c r="I291" s="256" t="s">
        <v>144</v>
      </c>
      <c r="J291" s="257" t="s">
        <v>38</v>
      </c>
      <c r="K291" s="257" t="s">
        <v>45</v>
      </c>
      <c r="L291" s="257" t="s">
        <v>549</v>
      </c>
      <c r="M291" s="250" t="s">
        <v>1664</v>
      </c>
      <c r="N291" s="257" t="str" cm="1">
        <f t="array" ref="N291">_xlfn.XLOOKUP(1,(รายชื่อเจ้าหน้าที่!$C$4:$C$109=P291)*(รายชื่อเจ้าหน้าที่!$D$4:$D$109=Q291),รายชื่อเจ้าหน้าที่!$E$4:$E$109,"")</f>
        <v/>
      </c>
      <c r="O291" s="2" t="str">
        <f>_xlfn.XLOOKUP(ไฟล์หลัก!A291,ภาคส่งกลับ!$A$2:$A$1192,ภาคส่งกลับ!$L$2:$L$1192,"")</f>
        <v>นาย</v>
      </c>
      <c r="P291" s="2" t="str">
        <f>_xlfn.XLOOKUP(ไฟล์หลัก!A291,ภาคส่งกลับ!$A$2:$A$1192,ภาคส่งกลับ!$M$2:$M$1192,"")</f>
        <v>วิบูลย์</v>
      </c>
      <c r="Q291" s="2" t="str">
        <f>_xlfn.XLOOKUP(ไฟล์หลัก!A291,ภาคส่งกลับ!$A$2:$A$1192,ภาคส่งกลับ!$N$2:$N$1192,"")</f>
        <v>ปิยวัฒนเมธา</v>
      </c>
      <c r="R291" s="71">
        <f>_xlfn.XLOOKUP(ไฟล์หลัก!A291,ภาคส่งกลับ!$A$2:$A$1192,ภาคส่งกลับ!$O$2:$O$1192,"")</f>
        <v>0</v>
      </c>
      <c r="S291" s="72" t="str">
        <f>IF(AND(ลงเจ้าหน้าที่!O293=ไฟล์หลัก!P291,ลงเจ้าหน้าที่!P293=ไฟล์หลัก!Q291)=TRUE,"Correct","No")</f>
        <v>No</v>
      </c>
    </row>
    <row r="292" spans="1:19" hidden="1">
      <c r="A292" s="250">
        <v>277</v>
      </c>
      <c r="B292" s="250" t="s">
        <v>532</v>
      </c>
      <c r="C292" s="256" t="s">
        <v>13</v>
      </c>
      <c r="D292" s="257"/>
      <c r="E292" s="256" t="s">
        <v>538</v>
      </c>
      <c r="F292" s="257"/>
      <c r="G292" s="257"/>
      <c r="H292" s="257"/>
      <c r="I292" s="256"/>
      <c r="J292" s="257" t="s">
        <v>38</v>
      </c>
      <c r="K292" s="257" t="s">
        <v>45</v>
      </c>
      <c r="L292" s="257"/>
      <c r="M292" s="250" t="s">
        <v>42</v>
      </c>
      <c r="N292" s="257" t="str" cm="1">
        <f t="array" ref="N292">_xlfn.XLOOKUP(1,(รายชื่อเจ้าหน้าที่!$C$4:$C$109=P292)*(รายชื่อเจ้าหน้าที่!$D$4:$D$109=Q292),รายชื่อเจ้าหน้าที่!$E$4:$E$109,"")</f>
        <v>EIDTs</v>
      </c>
      <c r="O292" s="2" t="str">
        <f>_xlfn.XLOOKUP(ไฟล์หลัก!A292,ภาคส่งกลับ!$A$2:$A$1192,ภาคส่งกลับ!$L$2:$L$1192,"")</f>
        <v>นางสาว</v>
      </c>
      <c r="P292" s="2" t="str">
        <f>_xlfn.XLOOKUP(ไฟล์หลัก!A292,ภาคส่งกลับ!$A$2:$A$1192,ภาคส่งกลับ!$M$2:$M$1192,"")</f>
        <v>ชมพูนุช</v>
      </c>
      <c r="Q292" s="2" t="str">
        <f>_xlfn.XLOOKUP(ไฟล์หลัก!A292,ภาคส่งกลับ!$A$2:$A$1192,ภาคส่งกลับ!$N$2:$N$1192,"")</f>
        <v>ดวงดีวงศ์</v>
      </c>
      <c r="R292" s="71">
        <f>_xlfn.XLOOKUP(ไฟล์หลัก!A292,ภาคส่งกลับ!$A$2:$A$1192,ภาคส่งกลับ!$O$2:$O$1192,"")</f>
        <v>0</v>
      </c>
      <c r="S292" s="72" t="str">
        <f>IF(AND(ลงเจ้าหน้าที่!O294=ไฟล์หลัก!P292,ลงเจ้าหน้าที่!P294=ไฟล์หลัก!Q292)=TRUE,"Correct","No")</f>
        <v>Correct</v>
      </c>
    </row>
    <row r="293" spans="1:19" hidden="1">
      <c r="A293" s="250">
        <v>278</v>
      </c>
      <c r="B293" s="250" t="s">
        <v>550</v>
      </c>
      <c r="C293" s="256" t="s">
        <v>13</v>
      </c>
      <c r="D293" s="257" t="s">
        <v>16</v>
      </c>
      <c r="E293" s="256" t="s">
        <v>551</v>
      </c>
      <c r="F293" s="257" t="s">
        <v>37</v>
      </c>
      <c r="G293" s="257" t="s">
        <v>16</v>
      </c>
      <c r="H293" s="257" t="s">
        <v>299</v>
      </c>
      <c r="I293" s="256" t="s">
        <v>1709</v>
      </c>
      <c r="J293" s="257" t="s">
        <v>38</v>
      </c>
      <c r="K293" s="257" t="s">
        <v>207</v>
      </c>
      <c r="L293" s="257" t="s">
        <v>302</v>
      </c>
      <c r="M293" s="250" t="s">
        <v>1668</v>
      </c>
      <c r="N293" s="257" t="str" cm="1">
        <f t="array" ref="N293">_xlfn.XLOOKUP(1,(รายชื่อเจ้าหน้าที่!$C$4:$C$109=P293)*(รายชื่อเจ้าหน้าที่!$D$4:$D$109=Q293),รายชื่อเจ้าหน้าที่!$E$4:$E$109,"")</f>
        <v/>
      </c>
      <c r="O293" s="2" t="str">
        <f>_xlfn.XLOOKUP(ไฟล์หลัก!A293,ภาคส่งกลับ!$A$2:$A$1192,ภาคส่งกลับ!$L$2:$L$1192,"")</f>
        <v>นาย</v>
      </c>
      <c r="P293" s="2" t="str">
        <f>_xlfn.XLOOKUP(ไฟล์หลัก!A293,ภาคส่งกลับ!$A$2:$A$1192,ภาคส่งกลับ!$M$2:$M$1192,"")</f>
        <v>มนต์ชัย</v>
      </c>
      <c r="Q293" s="2" t="str">
        <f>_xlfn.XLOOKUP(ไฟล์หลัก!A293,ภาคส่งกลับ!$A$2:$A$1192,ภาคส่งกลับ!$N$2:$N$1192,"")</f>
        <v>แช่มช้อย</v>
      </c>
      <c r="R293" s="71">
        <f>_xlfn.XLOOKUP(ไฟล์หลัก!A293,ภาคส่งกลับ!$A$2:$A$1192,ภาคส่งกลับ!$O$2:$O$1192,"")</f>
        <v>0</v>
      </c>
      <c r="S293" s="72" t="str">
        <f>IF(AND(ลงเจ้าหน้าที่!O295=ไฟล์หลัก!P293,ลงเจ้าหน้าที่!P295=ไฟล์หลัก!Q293)=TRUE,"Correct","No")</f>
        <v>No</v>
      </c>
    </row>
    <row r="294" spans="1:19" hidden="1">
      <c r="A294" s="250">
        <v>279</v>
      </c>
      <c r="B294" s="250" t="s">
        <v>532</v>
      </c>
      <c r="C294" s="256" t="s">
        <v>13</v>
      </c>
      <c r="D294" s="257" t="s">
        <v>35</v>
      </c>
      <c r="E294" s="256" t="s">
        <v>553</v>
      </c>
      <c r="F294" s="257" t="s">
        <v>16</v>
      </c>
      <c r="G294" s="257" t="s">
        <v>21</v>
      </c>
      <c r="H294" s="257" t="s">
        <v>309</v>
      </c>
      <c r="I294" s="256" t="s">
        <v>554</v>
      </c>
      <c r="J294" s="257" t="s">
        <v>38</v>
      </c>
      <c r="K294" s="257" t="s">
        <v>207</v>
      </c>
      <c r="L294" s="257" t="s">
        <v>312</v>
      </c>
      <c r="M294" s="250" t="s">
        <v>1672</v>
      </c>
      <c r="N294" s="257" t="str" cm="1">
        <f t="array" ref="N294">_xlfn.XLOOKUP(1,(รายชื่อเจ้าหน้าที่!$C$4:$C$109=P294)*(รายชื่อเจ้าหน้าที่!$D$4:$D$109=Q294),รายชื่อเจ้าหน้าที่!$E$4:$E$109,"")</f>
        <v/>
      </c>
      <c r="O294" s="2" t="str">
        <f>_xlfn.XLOOKUP(ไฟล์หลัก!A294,ภาคส่งกลับ!$A$2:$A$1192,ภาคส่งกลับ!$L$2:$L$1192,"")</f>
        <v>นาย</v>
      </c>
      <c r="P294" s="2" t="str">
        <f>_xlfn.XLOOKUP(ไฟล์หลัก!A294,ภาคส่งกลับ!$A$2:$A$1192,ภาคส่งกลับ!$M$2:$M$1192,"")</f>
        <v>อนุวัฒน์</v>
      </c>
      <c r="Q294" s="2" t="str">
        <f>_xlfn.XLOOKUP(ไฟล์หลัก!A294,ภาคส่งกลับ!$A$2:$A$1192,ภาคส่งกลับ!$N$2:$N$1192,"")</f>
        <v>จางวนิชเลิศ</v>
      </c>
      <c r="R294" s="71">
        <f>_xlfn.XLOOKUP(ไฟล์หลัก!A294,ภาคส่งกลับ!$A$2:$A$1192,ภาคส่งกลับ!$O$2:$O$1192,"")</f>
        <v>0</v>
      </c>
      <c r="S294" s="72" t="str">
        <f>IF(AND(ลงเจ้าหน้าที่!O296=ไฟล์หลัก!P294,ลงเจ้าหน้าที่!P296=ไฟล์หลัก!Q294)=TRUE,"Correct","No")</f>
        <v>Correct</v>
      </c>
    </row>
    <row r="295" spans="1:19" hidden="1">
      <c r="A295" s="250">
        <v>280</v>
      </c>
      <c r="B295" s="250" t="s">
        <v>550</v>
      </c>
      <c r="C295" s="256" t="s">
        <v>13</v>
      </c>
      <c r="D295" s="257" t="s">
        <v>16</v>
      </c>
      <c r="E295" s="256" t="s">
        <v>551</v>
      </c>
      <c r="F295" s="257" t="s">
        <v>37</v>
      </c>
      <c r="G295" s="257" t="s">
        <v>16</v>
      </c>
      <c r="H295" s="257" t="s">
        <v>299</v>
      </c>
      <c r="I295" s="256" t="s">
        <v>1709</v>
      </c>
      <c r="J295" s="257" t="s">
        <v>38</v>
      </c>
      <c r="K295" s="257" t="s">
        <v>213</v>
      </c>
      <c r="L295" s="257" t="s">
        <v>307</v>
      </c>
      <c r="M295" s="250" t="s">
        <v>1668</v>
      </c>
      <c r="N295" s="257" t="str" cm="1">
        <f t="array" ref="N295">_xlfn.XLOOKUP(1,(รายชื่อเจ้าหน้าที่!$C$4:$C$109=P295)*(รายชื่อเจ้าหน้าที่!$D$4:$D$109=Q295),รายชื่อเจ้าหน้าที่!$E$4:$E$109,"")</f>
        <v/>
      </c>
      <c r="O295" s="2" t="str">
        <f>_xlfn.XLOOKUP(ไฟล์หลัก!A295,ภาคส่งกลับ!$A$2:$A$1192,ภาคส่งกลับ!$L$2:$L$1192,"")</f>
        <v>นาย</v>
      </c>
      <c r="P295" s="2" t="str">
        <f>_xlfn.XLOOKUP(ไฟล์หลัก!A295,ภาคส่งกลับ!$A$2:$A$1192,ภาคส่งกลับ!$M$2:$M$1192,"")</f>
        <v xml:space="preserve">เวธิต </v>
      </c>
      <c r="Q295" s="2" t="str">
        <f>_xlfn.XLOOKUP(ไฟล์หลัก!A295,ภาคส่งกลับ!$A$2:$A$1192,ภาคส่งกลับ!$N$2:$N$1192,"")</f>
        <v>ภาคพิสุทธิ์</v>
      </c>
      <c r="R295" s="71" t="str">
        <f>_xlfn.XLOOKUP(ไฟล์หลัก!A295,ภาคส่งกลับ!$A$2:$A$1192,ภาคส่งกลับ!$O$2:$O$1192,"")</f>
        <v>นายอนุสรณ์ วงค์ษา ป.เอก รหัส 64601165</v>
      </c>
      <c r="S295" s="72" t="str">
        <f>IF(AND(ลงเจ้าหน้าที่!O297=ไฟล์หลัก!P295,ลงเจ้าหน้าที่!P297=ไฟล์หลัก!Q295)=TRUE,"Correct","No")</f>
        <v>No</v>
      </c>
    </row>
    <row r="296" spans="1:19" hidden="1">
      <c r="A296" s="250">
        <v>281</v>
      </c>
      <c r="B296" s="250" t="s">
        <v>532</v>
      </c>
      <c r="C296" s="256" t="s">
        <v>13</v>
      </c>
      <c r="D296" s="257" t="s">
        <v>35</v>
      </c>
      <c r="E296" s="256" t="s">
        <v>553</v>
      </c>
      <c r="F296" s="257" t="s">
        <v>16</v>
      </c>
      <c r="G296" s="257" t="s">
        <v>21</v>
      </c>
      <c r="H296" s="257" t="s">
        <v>309</v>
      </c>
      <c r="I296" s="256" t="s">
        <v>554</v>
      </c>
      <c r="J296" s="257" t="s">
        <v>38</v>
      </c>
      <c r="K296" s="257" t="s">
        <v>213</v>
      </c>
      <c r="L296" s="257" t="s">
        <v>315</v>
      </c>
      <c r="M296" s="250" t="s">
        <v>1672</v>
      </c>
      <c r="N296" s="257" t="str" cm="1">
        <f t="array" ref="N296">_xlfn.XLOOKUP(1,(รายชื่อเจ้าหน้าที่!$C$4:$C$109=P296)*(รายชื่อเจ้าหน้าที่!$D$4:$D$109=Q296),รายชื่อเจ้าหน้าที่!$E$4:$E$109,"")</f>
        <v/>
      </c>
      <c r="O296" s="2" t="str">
        <f>_xlfn.XLOOKUP(ไฟล์หลัก!A296,ภาคส่งกลับ!$A$2:$A$1192,ภาคส่งกลับ!$L$2:$L$1192,"")</f>
        <v>นาย</v>
      </c>
      <c r="P296" s="2" t="str">
        <f>_xlfn.XLOOKUP(ไฟล์หลัก!A296,ภาคส่งกลับ!$A$2:$A$1192,ภาคส่งกลับ!$M$2:$M$1192,"")</f>
        <v>ธีรยศ</v>
      </c>
      <c r="Q296" s="2" t="str">
        <f>_xlfn.XLOOKUP(ไฟล์หลัก!A296,ภาคส่งกลับ!$A$2:$A$1192,ภาคส่งกลับ!$N$2:$N$1192,"")</f>
        <v>เวียงทอง</v>
      </c>
      <c r="R296" s="71">
        <f>_xlfn.XLOOKUP(ไฟล์หลัก!A296,ภาคส่งกลับ!$A$2:$A$1192,ภาคส่งกลับ!$O$2:$O$1192,"")</f>
        <v>0</v>
      </c>
      <c r="S296" s="72" t="str">
        <f>IF(AND(ลงเจ้าหน้าที่!O298=ไฟล์หลัก!P296,ลงเจ้าหน้าที่!P298=ไฟล์หลัก!Q296)=TRUE,"Correct","No")</f>
        <v>No</v>
      </c>
    </row>
    <row r="297" spans="1:19" hidden="1">
      <c r="A297" s="250">
        <v>282</v>
      </c>
      <c r="B297" s="250" t="s">
        <v>550</v>
      </c>
      <c r="C297" s="256" t="s">
        <v>13</v>
      </c>
      <c r="D297" s="257" t="s">
        <v>16</v>
      </c>
      <c r="E297" s="256" t="s">
        <v>551</v>
      </c>
      <c r="F297" s="257" t="s">
        <v>94</v>
      </c>
      <c r="G297" s="257" t="s">
        <v>16</v>
      </c>
      <c r="H297" s="257" t="s">
        <v>413</v>
      </c>
      <c r="I297" s="256" t="s">
        <v>1416</v>
      </c>
      <c r="J297" s="257" t="s">
        <v>38</v>
      </c>
      <c r="K297" s="257" t="s">
        <v>215</v>
      </c>
      <c r="L297" s="257" t="s">
        <v>556</v>
      </c>
      <c r="M297" s="250" t="s">
        <v>1654</v>
      </c>
      <c r="N297" s="257" t="str" cm="1">
        <f t="array" ref="N297">_xlfn.XLOOKUP(1,(รายชื่อเจ้าหน้าที่!$C$4:$C$109=P297)*(รายชื่อเจ้าหน้าที่!$D$4:$D$109=Q297),รายชื่อเจ้าหน้าที่!$E$4:$E$109,"")</f>
        <v/>
      </c>
      <c r="O297" s="2" t="str">
        <f>_xlfn.XLOOKUP(ไฟล์หลัก!A297,ภาคส่งกลับ!$A$2:$A$1192,ภาคส่งกลับ!$L$2:$L$1192,"")</f>
        <v>นาย</v>
      </c>
      <c r="P297" s="2" t="str">
        <f>_xlfn.XLOOKUP(ไฟล์หลัก!A297,ภาคส่งกลับ!$A$2:$A$1192,ภาคส่งกลับ!$M$2:$M$1192,"")</f>
        <v>จำรัส</v>
      </c>
      <c r="Q297" s="2" t="str">
        <f>_xlfn.XLOOKUP(ไฟล์หลัก!A297,ภาคส่งกลับ!$A$2:$A$1192,ภาคส่งกลับ!$N$2:$N$1192,"")</f>
        <v>พิทักษ์ศฤงคาร</v>
      </c>
      <c r="R297" s="71">
        <f>_xlfn.XLOOKUP(ไฟล์หลัก!A297,ภาคส่งกลับ!$A$2:$A$1192,ภาคส่งกลับ!$O$2:$O$1192,"")</f>
        <v>0</v>
      </c>
      <c r="S297" s="72" t="str">
        <f>IF(AND(ลงเจ้าหน้าที่!O299=ไฟล์หลัก!P297,ลงเจ้าหน้าที่!P299=ไฟล์หลัก!Q297)=TRUE,"Correct","No")</f>
        <v>No</v>
      </c>
    </row>
    <row r="298" spans="1:19" hidden="1">
      <c r="A298" s="250">
        <v>283</v>
      </c>
      <c r="B298" s="250" t="s">
        <v>532</v>
      </c>
      <c r="C298" s="256" t="s">
        <v>13</v>
      </c>
      <c r="D298" s="257" t="s">
        <v>35</v>
      </c>
      <c r="E298" s="256" t="s">
        <v>553</v>
      </c>
      <c r="F298" s="257" t="s">
        <v>21</v>
      </c>
      <c r="G298" s="257" t="s">
        <v>21</v>
      </c>
      <c r="H298" s="257" t="s">
        <v>303</v>
      </c>
      <c r="I298" s="256" t="s">
        <v>1682</v>
      </c>
      <c r="J298" s="257" t="s">
        <v>38</v>
      </c>
      <c r="K298" s="257" t="s">
        <v>215</v>
      </c>
      <c r="L298" s="257" t="s">
        <v>305</v>
      </c>
      <c r="M298" s="250" t="s">
        <v>1672</v>
      </c>
      <c r="N298" s="257" t="str" cm="1">
        <f t="array" ref="N298">_xlfn.XLOOKUP(1,(รายชื่อเจ้าหน้าที่!$C$4:$C$109=P298)*(รายชื่อเจ้าหน้าที่!$D$4:$D$109=Q298),รายชื่อเจ้าหน้าที่!$E$4:$E$109,"")</f>
        <v/>
      </c>
      <c r="O298" s="2" t="str">
        <f>_xlfn.XLOOKUP(ไฟล์หลัก!A298,ภาคส่งกลับ!$A$2:$A$1192,ภาคส่งกลับ!$L$2:$L$1192,"")</f>
        <v>นาย</v>
      </c>
      <c r="P298" s="2" t="str">
        <f>_xlfn.XLOOKUP(ไฟล์หลัก!A298,ภาคส่งกลับ!$A$2:$A$1192,ภาคส่งกลับ!$M$2:$M$1192,"")</f>
        <v>นิรุธ</v>
      </c>
      <c r="Q298" s="2" t="str">
        <f>_xlfn.XLOOKUP(ไฟล์หลัก!A298,ภาคส่งกลับ!$A$2:$A$1192,ภาคส่งกลับ!$N$2:$N$1192,"")</f>
        <v>จิรสุวรรณกุล</v>
      </c>
      <c r="R298" s="71">
        <f>_xlfn.XLOOKUP(ไฟล์หลัก!A298,ภาคส่งกลับ!$A$2:$A$1192,ภาคส่งกลับ!$O$2:$O$1192,"")</f>
        <v>0</v>
      </c>
      <c r="S298" s="72" t="str">
        <f>IF(AND(ลงเจ้าหน้าที่!O300=ไฟล์หลัก!P298,ลงเจ้าหน้าที่!P300=ไฟล์หลัก!Q298)=TRUE,"Correct","No")</f>
        <v>No</v>
      </c>
    </row>
    <row r="299" spans="1:19" hidden="1">
      <c r="A299" s="250">
        <v>284</v>
      </c>
      <c r="B299" s="250" t="s">
        <v>532</v>
      </c>
      <c r="C299" s="256" t="s">
        <v>13</v>
      </c>
      <c r="D299" s="257" t="s">
        <v>16</v>
      </c>
      <c r="E299" s="256" t="s">
        <v>551</v>
      </c>
      <c r="F299" s="257" t="s">
        <v>94</v>
      </c>
      <c r="G299" s="257" t="s">
        <v>16</v>
      </c>
      <c r="H299" s="257" t="s">
        <v>413</v>
      </c>
      <c r="I299" s="256" t="s">
        <v>1416</v>
      </c>
      <c r="J299" s="257" t="s">
        <v>38</v>
      </c>
      <c r="K299" s="257" t="s">
        <v>222</v>
      </c>
      <c r="L299" s="257" t="s">
        <v>556</v>
      </c>
      <c r="M299" s="250" t="s">
        <v>1665</v>
      </c>
      <c r="N299" s="257" t="str" cm="1">
        <f t="array" ref="N299">_xlfn.XLOOKUP(1,(รายชื่อเจ้าหน้าที่!$C$4:$C$109=P299)*(รายชื่อเจ้าหน้าที่!$D$4:$D$109=Q299),รายชื่อเจ้าหน้าที่!$E$4:$E$109,"")</f>
        <v>จ.เคมี</v>
      </c>
      <c r="O299" s="2" t="str">
        <f>_xlfn.XLOOKUP(ไฟล์หลัก!A299,ภาคส่งกลับ!$A$2:$A$1192,ภาคส่งกลับ!$L$2:$L$1192,"")</f>
        <v>นาง</v>
      </c>
      <c r="P299" s="2" t="str">
        <f>_xlfn.XLOOKUP(ไฟล์หลัก!A299,ภาคส่งกลับ!$A$2:$A$1192,ภาคส่งกลับ!$M$2:$M$1192,"")</f>
        <v>พิมใจ</v>
      </c>
      <c r="Q299" s="2" t="str">
        <f>_xlfn.XLOOKUP(ไฟล์หลัก!A299,ภาคส่งกลับ!$A$2:$A$1192,ภาคส่งกลับ!$N$2:$N$1192,"")</f>
        <v>ภู่ชนะกิจ</v>
      </c>
      <c r="R299" s="71">
        <f>_xlfn.XLOOKUP(ไฟล์หลัก!A299,ภาคส่งกลับ!$A$2:$A$1192,ภาคส่งกลับ!$O$2:$O$1192,"")</f>
        <v>0</v>
      </c>
      <c r="S299" s="72" t="str">
        <f>IF(AND(ลงเจ้าหน้าที่!O301=ไฟล์หลัก!P299,ลงเจ้าหน้าที่!P301=ไฟล์หลัก!Q299)=TRUE,"Correct","No")</f>
        <v>Correct</v>
      </c>
    </row>
    <row r="300" spans="1:19" hidden="1">
      <c r="A300" s="250">
        <v>285</v>
      </c>
      <c r="B300" s="250" t="s">
        <v>532</v>
      </c>
      <c r="C300" s="256" t="s">
        <v>13</v>
      </c>
      <c r="D300" s="257" t="s">
        <v>35</v>
      </c>
      <c r="E300" s="256" t="s">
        <v>553</v>
      </c>
      <c r="F300" s="257" t="s">
        <v>21</v>
      </c>
      <c r="G300" s="257" t="s">
        <v>21</v>
      </c>
      <c r="H300" s="257" t="s">
        <v>303</v>
      </c>
      <c r="I300" s="256" t="s">
        <v>1682</v>
      </c>
      <c r="J300" s="257" t="s">
        <v>38</v>
      </c>
      <c r="K300" s="257" t="s">
        <v>222</v>
      </c>
      <c r="L300" s="257" t="s">
        <v>308</v>
      </c>
      <c r="M300" s="250" t="s">
        <v>1672</v>
      </c>
      <c r="N300" s="257" t="str" cm="1">
        <f t="array" ref="N300">_xlfn.XLOOKUP(1,(รายชื่อเจ้าหน้าที่!$C$4:$C$109=P300)*(รายชื่อเจ้าหน้าที่!$D$4:$D$109=Q300),รายชื่อเจ้าหน้าที่!$E$4:$E$109,"")</f>
        <v/>
      </c>
      <c r="O300" s="2" t="str">
        <f>_xlfn.XLOOKUP(ไฟล์หลัก!A300,ภาคส่งกลับ!$A$2:$A$1192,ภาคส่งกลับ!$L$2:$L$1192,"")</f>
        <v>นาย</v>
      </c>
      <c r="P300" s="2" t="str">
        <f>_xlfn.XLOOKUP(ไฟล์หลัก!A300,ภาคส่งกลับ!$A$2:$A$1192,ภาคส่งกลับ!$M$2:$M$1192,"")</f>
        <v>ภพ</v>
      </c>
      <c r="Q300" s="2" t="str">
        <f>_xlfn.XLOOKUP(ไฟล์หลัก!A300,ภาคส่งกลับ!$A$2:$A$1192,ภาคส่งกลับ!$N$2:$N$1192,"")</f>
        <v>จันทร์เจริญสุข</v>
      </c>
      <c r="R300" s="71">
        <f>_xlfn.XLOOKUP(ไฟล์หลัก!A300,ภาคส่งกลับ!$A$2:$A$1192,ภาคส่งกลับ!$O$2:$O$1192,"")</f>
        <v>0</v>
      </c>
      <c r="S300" s="72" t="str">
        <f>IF(AND(ลงเจ้าหน้าที่!O302=ไฟล์หลัก!P300,ลงเจ้าหน้าที่!P302=ไฟล์หลัก!Q300)=TRUE,"Correct","No")</f>
        <v>No</v>
      </c>
    </row>
    <row r="301" spans="1:19" hidden="1">
      <c r="A301" s="250">
        <v>286</v>
      </c>
      <c r="B301" s="250" t="s">
        <v>532</v>
      </c>
      <c r="C301" s="256" t="s">
        <v>13</v>
      </c>
      <c r="D301" s="257" t="s">
        <v>16</v>
      </c>
      <c r="E301" s="256" t="s">
        <v>551</v>
      </c>
      <c r="F301" s="257" t="s">
        <v>401</v>
      </c>
      <c r="G301" s="257" t="s">
        <v>16</v>
      </c>
      <c r="H301" s="257" t="s">
        <v>182</v>
      </c>
      <c r="I301" s="256" t="s">
        <v>1416</v>
      </c>
      <c r="J301" s="257" t="s">
        <v>38</v>
      </c>
      <c r="K301" s="257" t="s">
        <v>225</v>
      </c>
      <c r="L301" s="257" t="s">
        <v>557</v>
      </c>
      <c r="M301" s="250" t="s">
        <v>1654</v>
      </c>
      <c r="N301" s="257" t="str" cm="1">
        <f t="array" ref="N301">_xlfn.XLOOKUP(1,(รายชื่อเจ้าหน้าที่!$C$4:$C$109=P301)*(รายชื่อเจ้าหน้าที่!$D$4:$D$109=Q301),รายชื่อเจ้าหน้าที่!$E$4:$E$109,"")</f>
        <v/>
      </c>
      <c r="O301" s="2" t="str">
        <f>_xlfn.XLOOKUP(ไฟล์หลัก!A301,ภาคส่งกลับ!$A$2:$A$1192,ภาคส่งกลับ!$L$2:$L$1192,"")</f>
        <v>นาย</v>
      </c>
      <c r="P301" s="2" t="str">
        <f>_xlfn.XLOOKUP(ไฟล์หลัก!A301,ภาคส่งกลับ!$A$2:$A$1192,ภาคส่งกลับ!$M$2:$M$1192,"")</f>
        <v>แหลมทอง</v>
      </c>
      <c r="Q301" s="2" t="str">
        <f>_xlfn.XLOOKUP(ไฟล์หลัก!A301,ภาคส่งกลับ!$A$2:$A$1192,ภาคส่งกลับ!$N$2:$N$1192,"")</f>
        <v>เหล่าคงถาวร</v>
      </c>
      <c r="R301" s="71">
        <f>_xlfn.XLOOKUP(ไฟล์หลัก!A301,ภาคส่งกลับ!$A$2:$A$1192,ภาคส่งกลับ!$O$2:$O$1192,"")</f>
        <v>0</v>
      </c>
      <c r="S301" s="72" t="str">
        <f>IF(AND(ลงเจ้าหน้าที่!O303=ไฟล์หลัก!P301,ลงเจ้าหน้าที่!P303=ไฟล์หลัก!Q301)=TRUE,"Correct","No")</f>
        <v>No</v>
      </c>
    </row>
    <row r="302" spans="1:19" hidden="1">
      <c r="A302" s="250">
        <v>287</v>
      </c>
      <c r="B302" s="250" t="s">
        <v>532</v>
      </c>
      <c r="C302" s="256" t="s">
        <v>13</v>
      </c>
      <c r="D302" s="257" t="s">
        <v>35</v>
      </c>
      <c r="E302" s="256" t="s">
        <v>553</v>
      </c>
      <c r="F302" s="257" t="s">
        <v>17</v>
      </c>
      <c r="G302" s="257" t="s">
        <v>21</v>
      </c>
      <c r="H302" s="257" t="s">
        <v>220</v>
      </c>
      <c r="I302" s="256" t="s">
        <v>1710</v>
      </c>
      <c r="J302" s="257" t="s">
        <v>38</v>
      </c>
      <c r="K302" s="257" t="s">
        <v>225</v>
      </c>
      <c r="L302" s="257" t="s">
        <v>223</v>
      </c>
      <c r="M302" s="250" t="s">
        <v>1672</v>
      </c>
      <c r="N302" s="257" t="str" cm="1">
        <f t="array" ref="N302">_xlfn.XLOOKUP(1,(รายชื่อเจ้าหน้าที่!$C$4:$C$109=P302)*(รายชื่อเจ้าหน้าที่!$D$4:$D$109=Q302),รายชื่อเจ้าหน้าที่!$E$4:$E$109,"")</f>
        <v/>
      </c>
      <c r="O302" s="2" t="str">
        <f>_xlfn.XLOOKUP(ไฟล์หลัก!A302,ภาคส่งกลับ!$A$2:$A$1192,ภาคส่งกลับ!$L$2:$L$1192,"")</f>
        <v>นาย</v>
      </c>
      <c r="P302" s="2" t="str">
        <f>_xlfn.XLOOKUP(ไฟล์หลัก!A302,ภาคส่งกลับ!$A$2:$A$1192,ภาคส่งกลับ!$M$2:$M$1192,"")</f>
        <v>เฉลิมชาติ</v>
      </c>
      <c r="Q302" s="2" t="str">
        <f>_xlfn.XLOOKUP(ไฟล์หลัก!A302,ภาคส่งกลับ!$A$2:$A$1192,ภาคส่งกลับ!$N$2:$N$1192,"")</f>
        <v>มานพ</v>
      </c>
      <c r="R302" s="71">
        <f>_xlfn.XLOOKUP(ไฟล์หลัก!A302,ภาคส่งกลับ!$A$2:$A$1192,ภาคส่งกลับ!$O$2:$O$1192,"")</f>
        <v>0</v>
      </c>
      <c r="S302" s="72" t="str">
        <f>IF(AND(ลงเจ้าหน้าที่!O304=ไฟล์หลัก!P302,ลงเจ้าหน้าที่!P304=ไฟล์หลัก!Q302)=TRUE,"Correct","No")</f>
        <v>No</v>
      </c>
    </row>
    <row r="303" spans="1:19" hidden="1">
      <c r="A303" s="250">
        <v>288</v>
      </c>
      <c r="B303" s="250" t="s">
        <v>532</v>
      </c>
      <c r="C303" s="256" t="s">
        <v>13</v>
      </c>
      <c r="D303" s="257" t="s">
        <v>16</v>
      </c>
      <c r="E303" s="256" t="s">
        <v>551</v>
      </c>
      <c r="F303" s="257" t="s">
        <v>401</v>
      </c>
      <c r="G303" s="257" t="s">
        <v>16</v>
      </c>
      <c r="H303" s="257" t="s">
        <v>182</v>
      </c>
      <c r="I303" s="256" t="s">
        <v>1416</v>
      </c>
      <c r="J303" s="257" t="s">
        <v>38</v>
      </c>
      <c r="K303" s="257" t="s">
        <v>229</v>
      </c>
      <c r="L303" s="257" t="s">
        <v>559</v>
      </c>
      <c r="M303" s="250" t="s">
        <v>1652</v>
      </c>
      <c r="N303" s="257" t="str" cm="1">
        <f t="array" ref="N303">_xlfn.XLOOKUP(1,(รายชื่อเจ้าหน้าที่!$C$4:$C$109=P303)*(รายชื่อเจ้าหน้าที่!$D$4:$D$109=Q303),รายชื่อเจ้าหน้าที่!$E$4:$E$109,"")</f>
        <v/>
      </c>
      <c r="O303" s="2" t="str">
        <f>_xlfn.XLOOKUP(ไฟล์หลัก!A303,ภาคส่งกลับ!$A$2:$A$1192,ภาคส่งกลับ!$L$2:$L$1192,"")</f>
        <v>นาย</v>
      </c>
      <c r="P303" s="2" t="str">
        <f>_xlfn.XLOOKUP(ไฟล์หลัก!A303,ภาคส่งกลับ!$A$2:$A$1192,ภาคส่งกลับ!$M$2:$M$1192,"")</f>
        <v>กฤษณ์</v>
      </c>
      <c r="Q303" s="2" t="str">
        <f>_xlfn.XLOOKUP(ไฟล์หลัก!A303,ภาคส่งกลับ!$A$2:$A$1192,ภาคส่งกลับ!$N$2:$N$1192,"")</f>
        <v>เสมอพิทักษ์</v>
      </c>
      <c r="R303" s="71">
        <f>_xlfn.XLOOKUP(ไฟล์หลัก!A303,ภาคส่งกลับ!$A$2:$A$1192,ภาคส่งกลับ!$O$2:$O$1192,"")</f>
        <v>0</v>
      </c>
      <c r="S303" s="72" t="str">
        <f>IF(AND(ลงเจ้าหน้าที่!O305=ไฟล์หลัก!P303,ลงเจ้าหน้าที่!P305=ไฟล์หลัก!Q303)=TRUE,"Correct","No")</f>
        <v>No</v>
      </c>
    </row>
    <row r="304" spans="1:19" hidden="1">
      <c r="A304" s="250">
        <v>289</v>
      </c>
      <c r="B304" s="250" t="s">
        <v>532</v>
      </c>
      <c r="C304" s="256" t="s">
        <v>13</v>
      </c>
      <c r="D304" s="257" t="s">
        <v>35</v>
      </c>
      <c r="E304" s="256" t="s">
        <v>553</v>
      </c>
      <c r="F304" s="257" t="s">
        <v>17</v>
      </c>
      <c r="G304" s="257" t="s">
        <v>21</v>
      </c>
      <c r="H304" s="257" t="s">
        <v>220</v>
      </c>
      <c r="I304" s="256" t="s">
        <v>1710</v>
      </c>
      <c r="J304" s="257" t="s">
        <v>38</v>
      </c>
      <c r="K304" s="257" t="s">
        <v>229</v>
      </c>
      <c r="L304" s="257" t="s">
        <v>226</v>
      </c>
      <c r="M304" s="250" t="s">
        <v>1652</v>
      </c>
      <c r="N304" s="257" t="str" cm="1">
        <f t="array" ref="N304">_xlfn.XLOOKUP(1,(รายชื่อเจ้าหน้าที่!$C$4:$C$109=P304)*(รายชื่อเจ้าหน้าที่!$D$4:$D$109=Q304),รายชื่อเจ้าหน้าที่!$E$4:$E$109,"")</f>
        <v/>
      </c>
      <c r="O304" s="2" t="str">
        <f>_xlfn.XLOOKUP(ไฟล์หลัก!A304,ภาคส่งกลับ!$A$2:$A$1192,ภาคส่งกลับ!$L$2:$L$1192,"")</f>
        <v>นาย</v>
      </c>
      <c r="P304" s="2" t="str">
        <f>_xlfn.XLOOKUP(ไฟล์หลัก!A304,ภาคส่งกลับ!$A$2:$A$1192,ภาคส่งกลับ!$M$2:$M$1192,"")</f>
        <v xml:space="preserve">ชนินทร์ </v>
      </c>
      <c r="Q304" s="2" t="str">
        <f>_xlfn.XLOOKUP(ไฟล์หลัก!A304,ภาคส่งกลับ!$A$2:$A$1192,ภาคส่งกลับ!$N$2:$N$1192,"")</f>
        <v>บุญลักษณานุสรณ์</v>
      </c>
      <c r="R304" s="71">
        <f>_xlfn.XLOOKUP(ไฟล์หลัก!A304,ภาคส่งกลับ!$A$2:$A$1192,ภาคส่งกลับ!$O$2:$O$1192,"")</f>
        <v>0</v>
      </c>
      <c r="S304" s="72" t="str">
        <f>IF(AND(ลงเจ้าหน้าที่!O306=ไฟล์หลัก!P304,ลงเจ้าหน้าที่!P306=ไฟล์หลัก!Q304)=TRUE,"Correct","No")</f>
        <v>No</v>
      </c>
    </row>
    <row r="305" spans="1:19" hidden="1">
      <c r="A305" s="250">
        <v>290</v>
      </c>
      <c r="B305" s="250" t="s">
        <v>532</v>
      </c>
      <c r="C305" s="256" t="s">
        <v>13</v>
      </c>
      <c r="D305" s="257" t="s">
        <v>16</v>
      </c>
      <c r="E305" s="256" t="s">
        <v>551</v>
      </c>
      <c r="F305" s="257" t="s">
        <v>185</v>
      </c>
      <c r="G305" s="257" t="s">
        <v>16</v>
      </c>
      <c r="H305" s="257" t="s">
        <v>403</v>
      </c>
      <c r="I305" s="256" t="s">
        <v>1416</v>
      </c>
      <c r="J305" s="257" t="s">
        <v>38</v>
      </c>
      <c r="K305" s="257" t="s">
        <v>230</v>
      </c>
      <c r="L305" s="257" t="s">
        <v>449</v>
      </c>
      <c r="M305" s="250" t="s">
        <v>1665</v>
      </c>
      <c r="N305" s="257" t="str" cm="1">
        <f t="array" ref="N305">_xlfn.XLOOKUP(1,(รายชื่อเจ้าหน้าที่!$C$4:$C$109=P305)*(รายชื่อเจ้าหน้าที่!$D$4:$D$109=Q305),รายชื่อเจ้าหน้าที่!$E$4:$E$109,"")</f>
        <v>จ.อาหาร</v>
      </c>
      <c r="O305" s="2" t="str">
        <f>_xlfn.XLOOKUP(ไฟล์หลัก!A305,ภาคส่งกลับ!$A$2:$A$1192,ภาคส่งกลับ!$L$2:$L$1192,"")</f>
        <v>นาง</v>
      </c>
      <c r="P305" s="2" t="str">
        <f>_xlfn.XLOOKUP(ไฟล์หลัก!A305,ภาคส่งกลับ!$A$2:$A$1192,ภาคส่งกลับ!$M$2:$M$1192,"")</f>
        <v>บุญนำ</v>
      </c>
      <c r="Q305" s="2" t="str">
        <f>_xlfn.XLOOKUP(ไฟล์หลัก!A305,ภาคส่งกลับ!$A$2:$A$1192,ภาคส่งกลับ!$N$2:$N$1192,"")</f>
        <v>ผลโพธิ์</v>
      </c>
      <c r="R305" s="71">
        <f>_xlfn.XLOOKUP(ไฟล์หลัก!A305,ภาคส่งกลับ!$A$2:$A$1192,ภาคส่งกลับ!$O$2:$O$1192,"")</f>
        <v>0</v>
      </c>
      <c r="S305" s="72" t="str">
        <f>IF(AND(ลงเจ้าหน้าที่!O307=ไฟล์หลัก!P305,ลงเจ้าหน้าที่!P307=ไฟล์หลัก!Q305)=TRUE,"Correct","No")</f>
        <v>Correct</v>
      </c>
    </row>
    <row r="306" spans="1:19" hidden="1">
      <c r="A306" s="250">
        <v>291</v>
      </c>
      <c r="B306" s="250" t="s">
        <v>532</v>
      </c>
      <c r="C306" s="256" t="s">
        <v>13</v>
      </c>
      <c r="D306" s="257" t="s">
        <v>68</v>
      </c>
      <c r="E306" s="256" t="s">
        <v>560</v>
      </c>
      <c r="F306" s="257" t="s">
        <v>16</v>
      </c>
      <c r="G306" s="257" t="s">
        <v>21</v>
      </c>
      <c r="H306" s="257" t="s">
        <v>293</v>
      </c>
      <c r="I306" s="256" t="s">
        <v>1711</v>
      </c>
      <c r="J306" s="257" t="s">
        <v>38</v>
      </c>
      <c r="K306" s="257" t="s">
        <v>230</v>
      </c>
      <c r="L306" s="257" t="s">
        <v>295</v>
      </c>
      <c r="M306" s="250" t="s">
        <v>1660</v>
      </c>
      <c r="N306" s="257" t="str" cm="1">
        <f t="array" ref="N306">_xlfn.XLOOKUP(1,(รายชื่อเจ้าหน้าที่!$C$4:$C$109=P306)*(รายชื่อเจ้าหน้าที่!$D$4:$D$109=Q306),รายชื่อเจ้าหน้าที่!$E$4:$E$109,"")</f>
        <v/>
      </c>
      <c r="O306" s="2" t="str">
        <f>_xlfn.XLOOKUP(ไฟล์หลัก!A306,ภาคส่งกลับ!$A$2:$A$1192,ภาคส่งกลับ!$L$2:$L$1192,"")</f>
        <v>นาย</v>
      </c>
      <c r="P306" s="2" t="str">
        <f>_xlfn.XLOOKUP(ไฟล์หลัก!A306,ภาคส่งกลับ!$A$2:$A$1192,ภาคส่งกลับ!$M$2:$M$1192,"")</f>
        <v>เทอดศักดิ์</v>
      </c>
      <c r="Q306" s="2" t="str">
        <f>_xlfn.XLOOKUP(ไฟล์หลัก!A306,ภาคส่งกลับ!$A$2:$A$1192,ภาคส่งกลับ!$N$2:$N$1192,"")</f>
        <v>ลิ่วหาทอง</v>
      </c>
      <c r="R306" s="71">
        <f>_xlfn.XLOOKUP(ไฟล์หลัก!A306,ภาคส่งกลับ!$A$2:$A$1192,ภาคส่งกลับ!$O$2:$O$1192,"")</f>
        <v>0</v>
      </c>
      <c r="S306" s="72" t="str">
        <f>IF(AND(ลงเจ้าหน้าที่!O308=ไฟล์หลัก!P306,ลงเจ้าหน้าที่!P308=ไฟล์หลัก!Q306)=TRUE,"Correct","No")</f>
        <v>No</v>
      </c>
    </row>
    <row r="307" spans="1:19" hidden="1">
      <c r="A307" s="250">
        <v>292</v>
      </c>
      <c r="B307" s="250" t="s">
        <v>532</v>
      </c>
      <c r="C307" s="256" t="s">
        <v>13</v>
      </c>
      <c r="D307" s="257" t="s">
        <v>16</v>
      </c>
      <c r="E307" s="256" t="s">
        <v>551</v>
      </c>
      <c r="F307" s="257" t="s">
        <v>185</v>
      </c>
      <c r="G307" s="257" t="s">
        <v>16</v>
      </c>
      <c r="H307" s="257" t="s">
        <v>403</v>
      </c>
      <c r="I307" s="256" t="s">
        <v>1416</v>
      </c>
      <c r="J307" s="257" t="s">
        <v>38</v>
      </c>
      <c r="K307" s="257" t="s">
        <v>232</v>
      </c>
      <c r="L307" s="257" t="s">
        <v>450</v>
      </c>
      <c r="M307" s="250" t="s">
        <v>1660</v>
      </c>
      <c r="N307" s="257" t="str" cm="1">
        <f t="array" ref="N307">_xlfn.XLOOKUP(1,(รายชื่อเจ้าหน้าที่!$C$4:$C$109=P307)*(รายชื่อเจ้าหน้าที่!$D$4:$D$109=Q307),รายชื่อเจ้าหน้าที่!$E$4:$E$109,"")</f>
        <v/>
      </c>
      <c r="O307" s="2" t="str">
        <f>_xlfn.XLOOKUP(ไฟล์หลัก!A307,ภาคส่งกลับ!$A$2:$A$1192,ภาคส่งกลับ!$L$2:$L$1192,"")</f>
        <v>นาย</v>
      </c>
      <c r="P307" s="2" t="str">
        <f>_xlfn.XLOOKUP(ไฟล์หลัก!A307,ภาคส่งกลับ!$A$2:$A$1192,ภาคส่งกลับ!$M$2:$M$1192,"")</f>
        <v>สุเมฆ</v>
      </c>
      <c r="Q307" s="2" t="str">
        <f>_xlfn.XLOOKUP(ไฟล์หลัก!A307,ภาคส่งกลับ!$A$2:$A$1192,ภาคส่งกลับ!$N$2:$N$1192,"")</f>
        <v>วิศยทักษิณ</v>
      </c>
      <c r="R307" s="71">
        <f>_xlfn.XLOOKUP(ไฟล์หลัก!A307,ภาคส่งกลับ!$A$2:$A$1192,ภาคส่งกลับ!$O$2:$O$1192,"")</f>
        <v>0</v>
      </c>
      <c r="S307" s="72" t="str">
        <f>IF(AND(ลงเจ้าหน้าที่!O309=ไฟล์หลัก!P307,ลงเจ้าหน้าที่!P309=ไฟล์หลัก!Q307)=TRUE,"Correct","No")</f>
        <v>No</v>
      </c>
    </row>
    <row r="308" spans="1:19" hidden="1">
      <c r="A308" s="250">
        <v>293</v>
      </c>
      <c r="B308" s="250" t="s">
        <v>532</v>
      </c>
      <c r="C308" s="256" t="s">
        <v>13</v>
      </c>
      <c r="D308" s="257" t="s">
        <v>68</v>
      </c>
      <c r="E308" s="256" t="s">
        <v>560</v>
      </c>
      <c r="F308" s="257" t="s">
        <v>16</v>
      </c>
      <c r="G308" s="257" t="s">
        <v>21</v>
      </c>
      <c r="H308" s="257" t="s">
        <v>293</v>
      </c>
      <c r="I308" s="256" t="s">
        <v>1711</v>
      </c>
      <c r="J308" s="257" t="s">
        <v>38</v>
      </c>
      <c r="K308" s="257" t="s">
        <v>232</v>
      </c>
      <c r="L308" s="257" t="s">
        <v>297</v>
      </c>
      <c r="M308" s="250" t="s">
        <v>1660</v>
      </c>
      <c r="N308" s="257" t="str" cm="1">
        <f t="array" ref="N308">_xlfn.XLOOKUP(1,(รายชื่อเจ้าหน้าที่!$C$4:$C$109=P308)*(รายชื่อเจ้าหน้าที่!$D$4:$D$109=Q308),รายชื่อเจ้าหน้าที่!$E$4:$E$109,"")</f>
        <v/>
      </c>
      <c r="O308" s="2" t="str">
        <f>_xlfn.XLOOKUP(ไฟล์หลัก!A308,ภาคส่งกลับ!$A$2:$A$1192,ภาคส่งกลับ!$L$2:$L$1192,"")</f>
        <v>นาย</v>
      </c>
      <c r="P308" s="2" t="str">
        <f>_xlfn.XLOOKUP(ไฟล์หลัก!A308,ภาคส่งกลับ!$A$2:$A$1192,ภาคส่งกลับ!$M$2:$M$1192,"")</f>
        <v>วีระ</v>
      </c>
      <c r="Q308" s="2" t="str">
        <f>_xlfn.XLOOKUP(ไฟล์หลัก!A308,ภาคส่งกลับ!$A$2:$A$1192,ภาคส่งกลับ!$N$2:$N$1192,"")</f>
        <v>เพ็งจันทร์</v>
      </c>
      <c r="R308" s="71">
        <f>_xlfn.XLOOKUP(ไฟล์หลัก!A308,ภาคส่งกลับ!$A$2:$A$1192,ภาคส่งกลับ!$O$2:$O$1192,"")</f>
        <v>0</v>
      </c>
      <c r="S308" s="72" t="str">
        <f>IF(AND(ลงเจ้าหน้าที่!O310=ไฟล์หลัก!P308,ลงเจ้าหน้าที่!P310=ไฟล์หลัก!Q308)=TRUE,"Correct","No")</f>
        <v>No</v>
      </c>
    </row>
    <row r="309" spans="1:19">
      <c r="A309" s="250">
        <v>294</v>
      </c>
      <c r="B309" s="250" t="s">
        <v>532</v>
      </c>
      <c r="C309" s="256" t="s">
        <v>13</v>
      </c>
      <c r="D309" s="257" t="s">
        <v>16</v>
      </c>
      <c r="E309" s="256" t="s">
        <v>551</v>
      </c>
      <c r="F309" s="257" t="s">
        <v>204</v>
      </c>
      <c r="G309" s="257" t="s">
        <v>16</v>
      </c>
      <c r="H309" s="257" t="s">
        <v>253</v>
      </c>
      <c r="I309" s="256" t="s">
        <v>562</v>
      </c>
      <c r="J309" s="257" t="s">
        <v>38</v>
      </c>
      <c r="K309" s="257" t="s">
        <v>236</v>
      </c>
      <c r="L309" s="257" t="s">
        <v>256</v>
      </c>
      <c r="M309" s="250" t="s">
        <v>1651</v>
      </c>
      <c r="N309" s="257" t="str" cm="1">
        <f t="array" ref="N309">_xlfn.XLOOKUP(1,(รายชื่อเจ้าหน้าที่!$C$4:$C$109=P309)*(รายชื่อเจ้าหน้าที่!$D$4:$D$109=Q309),รายชื่อเจ้าหน้าที่!$E$4:$E$109,"")</f>
        <v/>
      </c>
      <c r="O309" s="2" t="str">
        <f>_xlfn.XLOOKUP(ไฟล์หลัก!A309,ภาคส่งกลับ!$A$2:$A$1192,ภาคส่งกลับ!$L$2:$L$1192,"")</f>
        <v>นาย</v>
      </c>
      <c r="P309" s="2" t="str">
        <f>_xlfn.XLOOKUP(ไฟล์หลัก!A309,ภาคส่งกลับ!$A$2:$A$1192,ภาคส่งกลับ!$M$2:$M$1192,"")</f>
        <v>วิบูลย์</v>
      </c>
      <c r="Q309" s="2" t="str">
        <f>_xlfn.XLOOKUP(ไฟล์หลัก!A309,ภาคส่งกลับ!$A$2:$A$1192,ภาคส่งกลับ!$N$2:$N$1192,"")</f>
        <v>พร้อมพานิชย์</v>
      </c>
      <c r="R309" s="71">
        <f>_xlfn.XLOOKUP(ไฟล์หลัก!A309,ภาคส่งกลับ!$A$2:$A$1192,ภาคส่งกลับ!$O$2:$O$1192,"")</f>
        <v>0</v>
      </c>
      <c r="S309" s="72" t="str">
        <f>IF(AND(ลงเจ้าหน้าที่!O311=ไฟล์หลัก!P309,ลงเจ้าหน้าที่!P311=ไฟล์หลัก!Q309)=TRUE,"Correct","No")</f>
        <v>No</v>
      </c>
    </row>
    <row r="310" spans="1:19" hidden="1">
      <c r="A310" s="250">
        <v>295</v>
      </c>
      <c r="B310" s="250" t="s">
        <v>532</v>
      </c>
      <c r="C310" s="256" t="s">
        <v>13</v>
      </c>
      <c r="D310" s="257" t="s">
        <v>68</v>
      </c>
      <c r="E310" s="256" t="s">
        <v>560</v>
      </c>
      <c r="F310" s="257" t="s">
        <v>21</v>
      </c>
      <c r="G310" s="257" t="s">
        <v>21</v>
      </c>
      <c r="H310" s="257" t="s">
        <v>85</v>
      </c>
      <c r="I310" s="256" t="s">
        <v>563</v>
      </c>
      <c r="J310" s="257" t="s">
        <v>38</v>
      </c>
      <c r="K310" s="257" t="s">
        <v>236</v>
      </c>
      <c r="L310" s="257" t="s">
        <v>267</v>
      </c>
      <c r="M310" s="250" t="s">
        <v>1660</v>
      </c>
      <c r="N310" s="257" t="str" cm="1">
        <f t="array" ref="N310">_xlfn.XLOOKUP(1,(รายชื่อเจ้าหน้าที่!$C$4:$C$109=P310)*(รายชื่อเจ้าหน้าที่!$D$4:$D$109=Q310),รายชื่อเจ้าหน้าที่!$E$4:$E$109,"")</f>
        <v/>
      </c>
      <c r="O310" s="2" t="str">
        <f>_xlfn.XLOOKUP(ไฟล์หลัก!A310,ภาคส่งกลับ!$A$2:$A$1192,ภาคส่งกลับ!$L$2:$L$1192,"")</f>
        <v>นาย</v>
      </c>
      <c r="P310" s="2" t="str">
        <f>_xlfn.XLOOKUP(ไฟล์หลัก!A310,ภาคส่งกลับ!$A$2:$A$1192,ภาคส่งกลับ!$M$2:$M$1192,"")</f>
        <v>สุรเดช</v>
      </c>
      <c r="Q310" s="2" t="str">
        <f>_xlfn.XLOOKUP(ไฟล์หลัก!A310,ภาคส่งกลับ!$A$2:$A$1192,ภาคส่งกลับ!$N$2:$N$1192,"")</f>
        <v>ตรีไตรลักษณะ</v>
      </c>
      <c r="R310" s="71">
        <f>_xlfn.XLOOKUP(ไฟล์หลัก!A310,ภาคส่งกลับ!$A$2:$A$1192,ภาคส่งกลับ!$O$2:$O$1192,"")</f>
        <v>0</v>
      </c>
      <c r="S310" s="72" t="str">
        <f>IF(AND(ลงเจ้าหน้าที่!O312=ไฟล์หลัก!P310,ลงเจ้าหน้าที่!P312=ไฟล์หลัก!Q310)=TRUE,"Correct","No")</f>
        <v>No</v>
      </c>
    </row>
    <row r="311" spans="1:19" hidden="1">
      <c r="A311" s="250">
        <v>296</v>
      </c>
      <c r="B311" s="250" t="s">
        <v>532</v>
      </c>
      <c r="C311" s="256" t="s">
        <v>13</v>
      </c>
      <c r="D311" s="257" t="s">
        <v>16</v>
      </c>
      <c r="E311" s="256" t="s">
        <v>551</v>
      </c>
      <c r="F311" s="257" t="s">
        <v>204</v>
      </c>
      <c r="G311" s="257" t="s">
        <v>16</v>
      </c>
      <c r="H311" s="257" t="s">
        <v>253</v>
      </c>
      <c r="I311" s="256" t="s">
        <v>562</v>
      </c>
      <c r="J311" s="257" t="s">
        <v>38</v>
      </c>
      <c r="K311" s="257" t="s">
        <v>240</v>
      </c>
      <c r="L311" s="257" t="s">
        <v>258</v>
      </c>
      <c r="M311" s="250" t="s">
        <v>1652</v>
      </c>
      <c r="N311" s="257" t="str" cm="1">
        <f t="array" ref="N311">_xlfn.XLOOKUP(1,(รายชื่อเจ้าหน้าที่!$C$4:$C$109=P311)*(รายชื่อเจ้าหน้าที่!$D$4:$D$109=Q311),รายชื่อเจ้าหน้าที่!$E$4:$E$109,"")</f>
        <v/>
      </c>
      <c r="O311" s="2" t="str">
        <f>_xlfn.XLOOKUP(ไฟล์หลัก!A311,ภาคส่งกลับ!$A$2:$A$1192,ภาคส่งกลับ!$L$2:$L$1192,"")</f>
        <v>นาย</v>
      </c>
      <c r="P311" s="2" t="str">
        <f>_xlfn.XLOOKUP(ไฟล์หลัก!A311,ภาคส่งกลับ!$A$2:$A$1192,ภาคส่งกลับ!$M$2:$M$1192,"")</f>
        <v>นพดล</v>
      </c>
      <c r="Q311" s="2" t="str">
        <f>_xlfn.XLOOKUP(ไฟล์หลัก!A311,ภาคส่งกลับ!$A$2:$A$1192,ภาคส่งกลับ!$N$2:$N$1192,"")</f>
        <v>มณีรัตน์</v>
      </c>
      <c r="R311" s="71">
        <f>_xlfn.XLOOKUP(ไฟล์หลัก!A311,ภาคส่งกลับ!$A$2:$A$1192,ภาคส่งกลับ!$O$2:$O$1192,"")</f>
        <v>0</v>
      </c>
      <c r="S311" s="72" t="str">
        <f>IF(AND(ลงเจ้าหน้าที่!O313=ไฟล์หลัก!P311,ลงเจ้าหน้าที่!P313=ไฟล์หลัก!Q311)=TRUE,"Correct","No")</f>
        <v>No</v>
      </c>
    </row>
    <row r="312" spans="1:19" hidden="1">
      <c r="A312" s="250">
        <v>297</v>
      </c>
      <c r="B312" s="250" t="s">
        <v>532</v>
      </c>
      <c r="C312" s="256" t="s">
        <v>13</v>
      </c>
      <c r="D312" s="257" t="s">
        <v>68</v>
      </c>
      <c r="E312" s="256" t="s">
        <v>560</v>
      </c>
      <c r="F312" s="257" t="s">
        <v>21</v>
      </c>
      <c r="G312" s="257" t="s">
        <v>21</v>
      </c>
      <c r="H312" s="257" t="s">
        <v>85</v>
      </c>
      <c r="I312" s="256" t="s">
        <v>563</v>
      </c>
      <c r="J312" s="257" t="s">
        <v>38</v>
      </c>
      <c r="K312" s="257" t="s">
        <v>240</v>
      </c>
      <c r="L312" s="257" t="s">
        <v>270</v>
      </c>
      <c r="M312" s="250" t="s">
        <v>1660</v>
      </c>
      <c r="N312" s="257" t="str" cm="1">
        <f t="array" ref="N312">_xlfn.XLOOKUP(1,(รายชื่อเจ้าหน้าที่!$C$4:$C$109=P312)*(รายชื่อเจ้าหน้าที่!$D$4:$D$109=Q312),รายชื่อเจ้าหน้าที่!$E$4:$E$109,"")</f>
        <v/>
      </c>
      <c r="O312" s="2" t="str">
        <f>_xlfn.XLOOKUP(ไฟล์หลัก!A312,ภาคส่งกลับ!$A$2:$A$1192,ภาคส่งกลับ!$L$2:$L$1192,"")</f>
        <v>นาย</v>
      </c>
      <c r="P312" s="2" t="str">
        <f>_xlfn.XLOOKUP(ไฟล์หลัก!A312,ภาคส่งกลับ!$A$2:$A$1192,ภาคส่งกลับ!$M$2:$M$1192,"")</f>
        <v>วรากร</v>
      </c>
      <c r="Q312" s="2" t="str">
        <f>_xlfn.XLOOKUP(ไฟล์หลัก!A312,ภาคส่งกลับ!$A$2:$A$1192,ภาคส่งกลับ!$N$2:$N$1192,"")</f>
        <v>เกษมสุวรรณ์</v>
      </c>
      <c r="R312" s="71">
        <f>_xlfn.XLOOKUP(ไฟล์หลัก!A312,ภาคส่งกลับ!$A$2:$A$1192,ภาคส่งกลับ!$O$2:$O$1192,"")</f>
        <v>0</v>
      </c>
      <c r="S312" s="72" t="str">
        <f>IF(AND(ลงเจ้าหน้าที่!O314=ไฟล์หลัก!P312,ลงเจ้าหน้าที่!P314=ไฟล์หลัก!Q312)=TRUE,"Correct","No")</f>
        <v>No</v>
      </c>
    </row>
    <row r="313" spans="1:19" hidden="1">
      <c r="A313" s="250">
        <v>298</v>
      </c>
      <c r="B313" s="250" t="s">
        <v>532</v>
      </c>
      <c r="C313" s="256" t="s">
        <v>13</v>
      </c>
      <c r="D313" s="257" t="s">
        <v>16</v>
      </c>
      <c r="E313" s="256" t="s">
        <v>551</v>
      </c>
      <c r="F313" s="257" t="s">
        <v>219</v>
      </c>
      <c r="G313" s="257" t="s">
        <v>16</v>
      </c>
      <c r="H313" s="257" t="s">
        <v>175</v>
      </c>
      <c r="I313" s="256" t="s">
        <v>562</v>
      </c>
      <c r="J313" s="257" t="s">
        <v>38</v>
      </c>
      <c r="K313" s="257" t="s">
        <v>244</v>
      </c>
      <c r="L313" s="257" t="s">
        <v>218</v>
      </c>
      <c r="M313" s="250" t="s">
        <v>1665</v>
      </c>
      <c r="N313" s="257" t="str" cm="1">
        <f t="array" ref="N313">_xlfn.XLOOKUP(1,(รายชื่อเจ้าหน้าที่!$C$4:$C$109=P313)*(รายชื่อเจ้าหน้าที่!$D$4:$D$109=Q313),รายชื่อเจ้าหน้าที่!$E$4:$E$109,"")</f>
        <v>กิจการนศ.</v>
      </c>
      <c r="O313" s="2" t="str">
        <f>_xlfn.XLOOKUP(ไฟล์หลัก!A313,ภาคส่งกลับ!$A$2:$A$1192,ภาคส่งกลับ!$L$2:$L$1192,"")</f>
        <v>นาง</v>
      </c>
      <c r="P313" s="2" t="s">
        <v>1337</v>
      </c>
      <c r="Q313" s="2" t="s">
        <v>1338</v>
      </c>
      <c r="R313" s="71">
        <f>_xlfn.XLOOKUP(ไฟล์หลัก!A313,ภาคส่งกลับ!$A$2:$A$1192,ภาคส่งกลับ!$O$2:$O$1192,"")</f>
        <v>0</v>
      </c>
      <c r="S313" s="72" t="str">
        <f>IF(AND(ลงเจ้าหน้าที่!O315=ไฟล์หลัก!P313,ลงเจ้าหน้าที่!P315=ไฟล์หลัก!Q313)=TRUE,"Correct","No")</f>
        <v>No</v>
      </c>
    </row>
    <row r="314" spans="1:19">
      <c r="A314" s="250">
        <v>299</v>
      </c>
      <c r="B314" s="250" t="s">
        <v>532</v>
      </c>
      <c r="C314" s="256" t="s">
        <v>13</v>
      </c>
      <c r="D314" s="257" t="s">
        <v>94</v>
      </c>
      <c r="E314" s="256" t="s">
        <v>564</v>
      </c>
      <c r="F314" s="257" t="s">
        <v>154</v>
      </c>
      <c r="G314" s="257" t="s">
        <v>16</v>
      </c>
      <c r="H314" s="257" t="s">
        <v>191</v>
      </c>
      <c r="I314" s="256" t="s">
        <v>1712</v>
      </c>
      <c r="J314" s="257" t="s">
        <v>38</v>
      </c>
      <c r="K314" s="257" t="s">
        <v>244</v>
      </c>
      <c r="L314" s="257" t="s">
        <v>324</v>
      </c>
      <c r="M314" s="250" t="s">
        <v>1651</v>
      </c>
      <c r="N314" s="257" t="str" cm="1">
        <f t="array" ref="N314">_xlfn.XLOOKUP(1,(รายชื่อเจ้าหน้าที่!$C$4:$C$109=P314)*(รายชื่อเจ้าหน้าที่!$D$4:$D$109=Q314),รายชื่อเจ้าหน้าที่!$E$4:$E$109,"")</f>
        <v/>
      </c>
      <c r="O314" s="2" t="str">
        <f>_xlfn.XLOOKUP(ไฟล์หลัก!A314,ภาคส่งกลับ!$A$2:$A$1192,ภาคส่งกลับ!$L$2:$L$1192,"")</f>
        <v>นาย</v>
      </c>
      <c r="P314" s="2" t="str">
        <f>_xlfn.XLOOKUP(ไฟล์หลัก!A314,ภาคส่งกลับ!$A$2:$A$1192,ภาคส่งกลับ!$M$2:$M$1192,"")</f>
        <v>จิระศักดิ์</v>
      </c>
      <c r="Q314" s="2" t="str">
        <f>_xlfn.XLOOKUP(ไฟล์หลัก!A314,ภาคส่งกลับ!$A$2:$A$1192,ภาคส่งกลับ!$N$2:$N$1192,"")</f>
        <v>สิทธิกร</v>
      </c>
      <c r="R314" s="71">
        <f>_xlfn.XLOOKUP(ไฟล์หลัก!A314,ภาคส่งกลับ!$A$2:$A$1192,ภาคส่งกลับ!$O$2:$O$1192,"")</f>
        <v>0</v>
      </c>
      <c r="S314" s="72" t="str">
        <f>IF(AND(ลงเจ้าหน้าที่!O316=ไฟล์หลัก!P314,ลงเจ้าหน้าที่!P316=ไฟล์หลัก!Q314)=TRUE,"Correct","No")</f>
        <v>No</v>
      </c>
    </row>
    <row r="315" spans="1:19" hidden="1">
      <c r="A315" s="250">
        <v>300</v>
      </c>
      <c r="B315" s="250" t="s">
        <v>532</v>
      </c>
      <c r="C315" s="256" t="s">
        <v>13</v>
      </c>
      <c r="D315" s="257" t="s">
        <v>16</v>
      </c>
      <c r="E315" s="256" t="s">
        <v>551</v>
      </c>
      <c r="F315" s="257" t="s">
        <v>219</v>
      </c>
      <c r="G315" s="257" t="s">
        <v>16</v>
      </c>
      <c r="H315" s="257" t="s">
        <v>175</v>
      </c>
      <c r="I315" s="256" t="s">
        <v>562</v>
      </c>
      <c r="J315" s="257" t="s">
        <v>38</v>
      </c>
      <c r="K315" s="257" t="s">
        <v>247</v>
      </c>
      <c r="L315" s="257" t="s">
        <v>224</v>
      </c>
      <c r="M315" s="250" t="s">
        <v>1665</v>
      </c>
      <c r="N315" s="257" t="str" cm="1">
        <f t="array" ref="N315">_xlfn.XLOOKUP(1,(รายชื่อเจ้าหน้าที่!$C$4:$C$109=P315)*(รายชื่อเจ้าหน้าที่!$D$4:$D$109=Q315),รายชื่อเจ้าหน้าที่!$E$4:$E$109,"")</f>
        <v>จ.ไฟฟ้า</v>
      </c>
      <c r="O315" s="2" t="str">
        <f>_xlfn.XLOOKUP(ไฟล์หลัก!A315,ภาคส่งกลับ!$A$2:$A$1192,ภาคส่งกลับ!$L$2:$L$1192,"")</f>
        <v>นาง</v>
      </c>
      <c r="P315" s="2" t="str">
        <f>_xlfn.XLOOKUP(ไฟล์หลัก!A315,ภาคส่งกลับ!$A$2:$A$1192,ภาคส่งกลับ!$M$2:$M$1192,"")</f>
        <v>กมลวรรณ</v>
      </c>
      <c r="Q315" s="2" t="str">
        <f>_xlfn.XLOOKUP(ไฟล์หลัก!A315,ภาคส่งกลับ!$A$2:$A$1192,ภาคส่งกลับ!$N$2:$N$1192,"")</f>
        <v>ถาวร</v>
      </c>
      <c r="R315" s="71">
        <f>_xlfn.XLOOKUP(ไฟล์หลัก!A315,ภาคส่งกลับ!$A$2:$A$1192,ภาคส่งกลับ!$O$2:$O$1192,"")</f>
        <v>0</v>
      </c>
      <c r="S315" s="72" t="str">
        <f>IF(AND(ลงเจ้าหน้าที่!O318=ไฟล์หลัก!P315,ลงเจ้าหน้าที่!P318=ไฟล์หลัก!Q315)=TRUE,"Correct","No")</f>
        <v>Correct</v>
      </c>
    </row>
    <row r="316" spans="1:19">
      <c r="A316" s="250">
        <v>301</v>
      </c>
      <c r="B316" s="250" t="s">
        <v>532</v>
      </c>
      <c r="C316" s="256" t="s">
        <v>13</v>
      </c>
      <c r="D316" s="257" t="s">
        <v>94</v>
      </c>
      <c r="E316" s="256" t="s">
        <v>564</v>
      </c>
      <c r="F316" s="257" t="s">
        <v>154</v>
      </c>
      <c r="G316" s="257" t="s">
        <v>16</v>
      </c>
      <c r="H316" s="257" t="s">
        <v>191</v>
      </c>
      <c r="I316" s="256" t="s">
        <v>1712</v>
      </c>
      <c r="J316" s="257" t="s">
        <v>38</v>
      </c>
      <c r="K316" s="257" t="s">
        <v>247</v>
      </c>
      <c r="L316" s="257" t="s">
        <v>326</v>
      </c>
      <c r="M316" s="250" t="s">
        <v>1651</v>
      </c>
      <c r="N316" s="257" t="str" cm="1">
        <f t="array" ref="N316">_xlfn.XLOOKUP(1,(รายชื่อเจ้าหน้าที่!$C$4:$C$109=P316)*(รายชื่อเจ้าหน้าที่!$D$4:$D$109=Q316),รายชื่อเจ้าหน้าที่!$E$4:$E$109,"")</f>
        <v/>
      </c>
      <c r="O316" s="2" t="str">
        <f>_xlfn.XLOOKUP(ไฟล์หลัก!A316,ภาคส่งกลับ!$A$2:$A$1192,ภาคส่งกลับ!$L$2:$L$1192,"")</f>
        <v>นาย</v>
      </c>
      <c r="P316" s="2" t="str">
        <f>_xlfn.XLOOKUP(ไฟล์หลัก!A316,ภาคส่งกลับ!$A$2:$A$1192,ภาคส่งกลับ!$M$2:$M$1192,"")</f>
        <v>ธนา</v>
      </c>
      <c r="Q316" s="2" t="str">
        <f>_xlfn.XLOOKUP(ไฟล์หลัก!A316,ภาคส่งกลับ!$A$2:$A$1192,ภาคส่งกลับ!$N$2:$N$1192,"")</f>
        <v>หงษ์สุวรรณ</v>
      </c>
      <c r="R316" s="71">
        <f>_xlfn.XLOOKUP(ไฟล์หลัก!A316,ภาคส่งกลับ!$A$2:$A$1192,ภาคส่งกลับ!$O$2:$O$1192,"")</f>
        <v>0</v>
      </c>
      <c r="S316" s="72" t="str">
        <f>IF(AND(ลงเจ้าหน้าที่!O319=ไฟล์หลัก!P316,ลงเจ้าหน้าที่!P319=ไฟล์หลัก!Q316)=TRUE,"Correct","No")</f>
        <v>No</v>
      </c>
    </row>
    <row r="317" spans="1:19" hidden="1">
      <c r="A317" s="250">
        <v>302</v>
      </c>
      <c r="B317" s="250" t="s">
        <v>532</v>
      </c>
      <c r="C317" s="256" t="s">
        <v>13</v>
      </c>
      <c r="D317" s="257" t="s">
        <v>16</v>
      </c>
      <c r="E317" s="256" t="s">
        <v>551</v>
      </c>
      <c r="F317" s="257" t="s">
        <v>280</v>
      </c>
      <c r="G317" s="257" t="s">
        <v>16</v>
      </c>
      <c r="H317" s="257" t="s">
        <v>261</v>
      </c>
      <c r="I317" s="256" t="s">
        <v>1460</v>
      </c>
      <c r="J317" s="257" t="s">
        <v>38</v>
      </c>
      <c r="K317" s="257" t="s">
        <v>251</v>
      </c>
      <c r="L317" s="257" t="s">
        <v>264</v>
      </c>
      <c r="M317" s="250" t="s">
        <v>1654</v>
      </c>
      <c r="N317" s="257" t="str" cm="1">
        <f t="array" ref="N317">_xlfn.XLOOKUP(1,(รายชื่อเจ้าหน้าที่!$C$4:$C$109=P317)*(รายชื่อเจ้าหน้าที่!$D$4:$D$109=Q317),รายชื่อเจ้าหน้าที่!$E$4:$E$109,"")</f>
        <v/>
      </c>
      <c r="O317" s="2" t="str">
        <f>_xlfn.XLOOKUP(ไฟล์หลัก!A317,ภาคส่งกลับ!$A$2:$A$1192,ภาคส่งกลับ!$L$2:$L$1192,"")</f>
        <v>นาย</v>
      </c>
      <c r="P317" s="2" t="str">
        <f>_xlfn.XLOOKUP(ไฟล์หลัก!A317,ภาคส่งกลับ!$A$2:$A$1192,ภาคส่งกลับ!$M$2:$M$1192,"")</f>
        <v>ภาสกร</v>
      </c>
      <c r="Q317" s="2" t="str">
        <f>_xlfn.XLOOKUP(ไฟล์หลัก!A317,ภาคส่งกลับ!$A$2:$A$1192,ภาคส่งกลับ!$N$2:$N$1192,"")</f>
        <v>ขันทองทิพย์</v>
      </c>
      <c r="R317" s="71">
        <f>_xlfn.XLOOKUP(ไฟล์หลัก!A317,ภาคส่งกลับ!$A$2:$A$1192,ภาคส่งกลับ!$O$2:$O$1192,"")</f>
        <v>0</v>
      </c>
      <c r="S317" s="72" t="str">
        <f>IF(AND(ลงเจ้าหน้าที่!O320=ไฟล์หลัก!P317,ลงเจ้าหน้าที่!P320=ไฟล์หลัก!Q317)=TRUE,"Correct","No")</f>
        <v>No</v>
      </c>
    </row>
    <row r="318" spans="1:19">
      <c r="A318" s="250">
        <v>303</v>
      </c>
      <c r="B318" s="250" t="s">
        <v>532</v>
      </c>
      <c r="C318" s="256" t="s">
        <v>13</v>
      </c>
      <c r="D318" s="257" t="s">
        <v>94</v>
      </c>
      <c r="E318" s="256" t="s">
        <v>564</v>
      </c>
      <c r="F318" s="257" t="s">
        <v>287</v>
      </c>
      <c r="G318" s="257" t="s">
        <v>16</v>
      </c>
      <c r="H318" s="257" t="s">
        <v>191</v>
      </c>
      <c r="I318" s="256" t="s">
        <v>1712</v>
      </c>
      <c r="J318" s="257" t="s">
        <v>38</v>
      </c>
      <c r="K318" s="257" t="s">
        <v>251</v>
      </c>
      <c r="L318" s="257" t="s">
        <v>324</v>
      </c>
      <c r="M318" s="250" t="s">
        <v>1651</v>
      </c>
      <c r="N318" s="257" t="str" cm="1">
        <f t="array" ref="N318">_xlfn.XLOOKUP(1,(รายชื่อเจ้าหน้าที่!$C$4:$C$109=P318)*(รายชื่อเจ้าหน้าที่!$D$4:$D$109=Q318),รายชื่อเจ้าหน้าที่!$E$4:$E$109,"")</f>
        <v/>
      </c>
      <c r="O318" s="2" t="str">
        <f>_xlfn.XLOOKUP(ไฟล์หลัก!A318,ภาคส่งกลับ!$A$2:$A$1192,ภาคส่งกลับ!$L$2:$L$1192,"")</f>
        <v>นาย</v>
      </c>
      <c r="P318" s="2" t="str">
        <f>_xlfn.XLOOKUP(ไฟล์หลัก!A318,ภาคส่งกลับ!$A$2:$A$1192,ภาคส่งกลับ!$M$2:$M$1192,"")</f>
        <v>เกียรติกูล</v>
      </c>
      <c r="Q318" s="2" t="str">
        <f>_xlfn.XLOOKUP(ไฟล์หลัก!A318,ภาคส่งกลับ!$A$2:$A$1192,ภาคส่งกลับ!$N$2:$N$1192,"")</f>
        <v>เจียรนัยธนะกิจ</v>
      </c>
      <c r="R318" s="71">
        <f>_xlfn.XLOOKUP(ไฟล์หลัก!A318,ภาคส่งกลับ!$A$2:$A$1192,ภาคส่งกลับ!$O$2:$O$1192,"")</f>
        <v>0</v>
      </c>
      <c r="S318" s="72" t="str">
        <f>IF(AND(ลงเจ้าหน้าที่!O321=ไฟล์หลัก!P318,ลงเจ้าหน้าที่!P321=ไฟล์หลัก!Q318)=TRUE,"Correct","No")</f>
        <v>No</v>
      </c>
    </row>
    <row r="319" spans="1:19" hidden="1">
      <c r="A319" s="250">
        <v>304</v>
      </c>
      <c r="B319" s="250" t="s">
        <v>532</v>
      </c>
      <c r="C319" s="256" t="s">
        <v>13</v>
      </c>
      <c r="D319" s="257" t="s">
        <v>16</v>
      </c>
      <c r="E319" s="256" t="s">
        <v>551</v>
      </c>
      <c r="F319" s="257" t="s">
        <v>280</v>
      </c>
      <c r="G319" s="257" t="s">
        <v>16</v>
      </c>
      <c r="H319" s="257" t="s">
        <v>261</v>
      </c>
      <c r="I319" s="256" t="s">
        <v>1460</v>
      </c>
      <c r="J319" s="257" t="s">
        <v>38</v>
      </c>
      <c r="K319" s="257" t="s">
        <v>255</v>
      </c>
      <c r="L319" s="257" t="s">
        <v>269</v>
      </c>
      <c r="M319" s="250" t="s">
        <v>1660</v>
      </c>
      <c r="N319" s="257" t="str" cm="1">
        <f t="array" ref="N319">_xlfn.XLOOKUP(1,(รายชื่อเจ้าหน้าที่!$C$4:$C$109=P319)*(รายชื่อเจ้าหน้าที่!$D$4:$D$109=Q319),รายชื่อเจ้าหน้าที่!$E$4:$E$109,"")</f>
        <v/>
      </c>
      <c r="O319" s="2" t="str">
        <f>_xlfn.XLOOKUP(ไฟล์หลัก!A319,ภาคส่งกลับ!$A$2:$A$1192,ภาคส่งกลับ!$L$2:$L$1192,"")</f>
        <v>นาย</v>
      </c>
      <c r="P319" s="2" t="str">
        <f>_xlfn.XLOOKUP(ไฟล์หลัก!A319,ภาคส่งกลับ!$A$2:$A$1192,ภาคส่งกลับ!$M$2:$M$1192,"")</f>
        <v>ชินภัทร</v>
      </c>
      <c r="Q319" s="2" t="str">
        <f>_xlfn.XLOOKUP(ไฟล์หลัก!A319,ภาคส่งกลับ!$A$2:$A$1192,ภาคส่งกลับ!$N$2:$N$1192,"")</f>
        <v>นันทจิวากรชัย</v>
      </c>
      <c r="R319" s="71">
        <f>_xlfn.XLOOKUP(ไฟล์หลัก!A319,ภาคส่งกลับ!$A$2:$A$1192,ภาคส่งกลับ!$O$2:$O$1192,"")</f>
        <v>0</v>
      </c>
      <c r="S319" s="72" t="str">
        <f>IF(AND(ลงเจ้าหน้าที่!O322=ไฟล์หลัก!P319,ลงเจ้าหน้าที่!P322=ไฟล์หลัก!Q319)=TRUE,"Correct","No")</f>
        <v>No</v>
      </c>
    </row>
    <row r="320" spans="1:19">
      <c r="A320" s="250">
        <v>305</v>
      </c>
      <c r="B320" s="250" t="s">
        <v>532</v>
      </c>
      <c r="C320" s="256" t="s">
        <v>13</v>
      </c>
      <c r="D320" s="257" t="s">
        <v>94</v>
      </c>
      <c r="E320" s="256" t="s">
        <v>564</v>
      </c>
      <c r="F320" s="257" t="s">
        <v>287</v>
      </c>
      <c r="G320" s="257" t="s">
        <v>16</v>
      </c>
      <c r="H320" s="257" t="s">
        <v>191</v>
      </c>
      <c r="I320" s="256" t="s">
        <v>1712</v>
      </c>
      <c r="J320" s="257" t="s">
        <v>38</v>
      </c>
      <c r="K320" s="257" t="s">
        <v>255</v>
      </c>
      <c r="L320" s="257" t="s">
        <v>326</v>
      </c>
      <c r="M320" s="250" t="s">
        <v>1651</v>
      </c>
      <c r="N320" s="257" t="str" cm="1">
        <f t="array" ref="N320">_xlfn.XLOOKUP(1,(รายชื่อเจ้าหน้าที่!$C$4:$C$109=P320)*(รายชื่อเจ้าหน้าที่!$D$4:$D$109=Q320),รายชื่อเจ้าหน้าที่!$E$4:$E$109,"")</f>
        <v/>
      </c>
      <c r="O320" s="2" t="str">
        <f>_xlfn.XLOOKUP(ไฟล์หลัก!A320,ภาคส่งกลับ!$A$2:$A$1192,ภาคส่งกลับ!$L$2:$L$1192,"")</f>
        <v>นาย</v>
      </c>
      <c r="P320" s="2" t="str">
        <f>_xlfn.XLOOKUP(ไฟล์หลัก!A320,ภาคส่งกลับ!$A$2:$A$1192,ภาคส่งกลับ!$M$2:$M$1192,"")</f>
        <v>ปริญญา</v>
      </c>
      <c r="Q320" s="2" t="str">
        <f>_xlfn.XLOOKUP(ไฟล์หลัก!A320,ภาคส่งกลับ!$A$2:$A$1192,ภาคส่งกลับ!$N$2:$N$1192,"")</f>
        <v>เอกปริญญา</v>
      </c>
      <c r="R320" s="71">
        <f>_xlfn.XLOOKUP(ไฟล์หลัก!A320,ภาคส่งกลับ!$A$2:$A$1192,ภาคส่งกลับ!$O$2:$O$1192,"")</f>
        <v>0</v>
      </c>
      <c r="S320" s="72" t="str">
        <f>IF(AND(ลงเจ้าหน้าที่!O323=ไฟล์หลัก!P320,ลงเจ้าหน้าที่!P323=ไฟล์หลัก!Q320)=TRUE,"Correct","No")</f>
        <v>No</v>
      </c>
    </row>
    <row r="321" spans="1:19" hidden="1">
      <c r="A321" s="250">
        <v>306</v>
      </c>
      <c r="B321" s="250" t="s">
        <v>532</v>
      </c>
      <c r="C321" s="256" t="s">
        <v>13</v>
      </c>
      <c r="D321" s="257" t="s">
        <v>16</v>
      </c>
      <c r="E321" s="256" t="s">
        <v>551</v>
      </c>
      <c r="F321" s="257" t="s">
        <v>81</v>
      </c>
      <c r="G321" s="257" t="s">
        <v>16</v>
      </c>
      <c r="H321" s="257" t="s">
        <v>253</v>
      </c>
      <c r="I321" s="256" t="s">
        <v>1460</v>
      </c>
      <c r="J321" s="257" t="s">
        <v>38</v>
      </c>
      <c r="K321" s="257" t="s">
        <v>257</v>
      </c>
      <c r="L321" s="257" t="s">
        <v>256</v>
      </c>
      <c r="M321" s="250" t="s">
        <v>1654</v>
      </c>
      <c r="N321" s="257" t="str" cm="1">
        <f t="array" ref="N321">_xlfn.XLOOKUP(1,(รายชื่อเจ้าหน้าที่!$C$4:$C$109=P321)*(รายชื่อเจ้าหน้าที่!$D$4:$D$109=Q321),รายชื่อเจ้าหน้าที่!$E$4:$E$109,"")</f>
        <v/>
      </c>
      <c r="O321" s="2" t="str">
        <f>_xlfn.XLOOKUP(ไฟล์หลัก!A321,ภาคส่งกลับ!$A$2:$A$1192,ภาคส่งกลับ!$L$2:$L$1192,"")</f>
        <v>นางสาว</v>
      </c>
      <c r="P321" s="2" t="str">
        <f>_xlfn.XLOOKUP(ไฟล์หลัก!A321,ภาคส่งกลับ!$A$2:$A$1192,ภาคส่งกลับ!$M$2:$M$1192,"")</f>
        <v>อุบะ</v>
      </c>
      <c r="Q321" s="2" t="str">
        <f>_xlfn.XLOOKUP(ไฟล์หลัก!A321,ภาคส่งกลับ!$A$2:$A$1192,ภาคส่งกลับ!$N$2:$N$1192,"")</f>
        <v>ศิริแก้ว</v>
      </c>
      <c r="R321" s="71">
        <f>_xlfn.XLOOKUP(ไฟล์หลัก!A321,ภาคส่งกลับ!$A$2:$A$1192,ภาคส่งกลับ!$O$2:$O$1192,"")</f>
        <v>0</v>
      </c>
      <c r="S321" s="72" t="str">
        <f>IF(AND(ลงเจ้าหน้าที่!O324=ไฟล์หลัก!P321,ลงเจ้าหน้าที่!P324=ไฟล์หลัก!Q321)=TRUE,"Correct","No")</f>
        <v>No</v>
      </c>
    </row>
    <row r="322" spans="1:19">
      <c r="A322" s="250">
        <v>307</v>
      </c>
      <c r="B322" s="250" t="s">
        <v>532</v>
      </c>
      <c r="C322" s="256" t="s">
        <v>13</v>
      </c>
      <c r="D322" s="257" t="s">
        <v>185</v>
      </c>
      <c r="E322" s="256" t="s">
        <v>567</v>
      </c>
      <c r="F322" s="257" t="s">
        <v>16</v>
      </c>
      <c r="G322" s="257" t="s">
        <v>17</v>
      </c>
      <c r="H322" s="257" t="s">
        <v>253</v>
      </c>
      <c r="I322" s="256" t="s">
        <v>1713</v>
      </c>
      <c r="J322" s="257" t="s">
        <v>38</v>
      </c>
      <c r="K322" s="257" t="s">
        <v>257</v>
      </c>
      <c r="L322" s="257" t="s">
        <v>256</v>
      </c>
      <c r="M322" s="250" t="s">
        <v>1651</v>
      </c>
      <c r="N322" s="257" t="str" cm="1">
        <f t="array" ref="N322">_xlfn.XLOOKUP(1,(รายชื่อเจ้าหน้าที่!$C$4:$C$109=P322)*(รายชื่อเจ้าหน้าที่!$D$4:$D$109=Q322),รายชื่อเจ้าหน้าที่!$E$4:$E$109,"")</f>
        <v/>
      </c>
      <c r="O322" s="2" t="str">
        <f>_xlfn.XLOOKUP(ไฟล์หลัก!A322,ภาคส่งกลับ!$A$2:$A$1192,ภาคส่งกลับ!$L$2:$L$1192,"")</f>
        <v>นาย</v>
      </c>
      <c r="P322" s="2" t="str">
        <f>_xlfn.XLOOKUP(ไฟล์หลัก!A322,ภาคส่งกลับ!$A$2:$A$1192,ภาคส่งกลับ!$M$2:$M$1192,"")</f>
        <v>วัจนพงศ์</v>
      </c>
      <c r="Q322" s="2" t="str">
        <f>_xlfn.XLOOKUP(ไฟล์หลัก!A322,ภาคส่งกลับ!$A$2:$A$1192,ภาคส่งกลับ!$N$2:$N$1192,"")</f>
        <v>เกษมศิริ</v>
      </c>
      <c r="R322" s="71">
        <f>_xlfn.XLOOKUP(ไฟล์หลัก!A322,ภาคส่งกลับ!$A$2:$A$1192,ภาคส่งกลับ!$O$2:$O$1192,"")</f>
        <v>0</v>
      </c>
      <c r="S322" s="72" t="str">
        <f>IF(AND(ลงเจ้าหน้าที่!O325=ไฟล์หลัก!P322,ลงเจ้าหน้าที่!P325=ไฟล์หลัก!Q322)=TRUE,"Correct","No")</f>
        <v>No</v>
      </c>
    </row>
    <row r="323" spans="1:19" hidden="1">
      <c r="A323" s="250">
        <v>308</v>
      </c>
      <c r="B323" s="250" t="s">
        <v>532</v>
      </c>
      <c r="C323" s="256" t="s">
        <v>13</v>
      </c>
      <c r="D323" s="257" t="s">
        <v>16</v>
      </c>
      <c r="E323" s="256" t="s">
        <v>551</v>
      </c>
      <c r="F323" s="257" t="s">
        <v>81</v>
      </c>
      <c r="G323" s="257" t="s">
        <v>16</v>
      </c>
      <c r="H323" s="257" t="s">
        <v>253</v>
      </c>
      <c r="I323" s="256" t="s">
        <v>1460</v>
      </c>
      <c r="J323" s="257" t="s">
        <v>38</v>
      </c>
      <c r="K323" s="257" t="s">
        <v>259</v>
      </c>
      <c r="L323" s="257" t="s">
        <v>258</v>
      </c>
      <c r="M323" s="250" t="s">
        <v>1665</v>
      </c>
      <c r="N323" s="257" t="str" cm="1">
        <f t="array" ref="N323">_xlfn.XLOOKUP(1,(รายชื่อเจ้าหน้าที่!$C$4:$C$109=P323)*(รายชื่อเจ้าหน้าที่!$D$4:$D$109=Q323),รายชื่อเจ้าหน้าที่!$E$4:$E$109,"")</f>
        <v>จ.ไฟฟ้า</v>
      </c>
      <c r="O323" s="2" t="str">
        <f>_xlfn.XLOOKUP(ไฟล์หลัก!A323,ภาคส่งกลับ!$A$2:$A$1192,ภาคส่งกลับ!$L$2:$L$1192,"")</f>
        <v>นาย</v>
      </c>
      <c r="P323" s="2" t="str">
        <f>_xlfn.XLOOKUP(ไฟล์หลัก!A323,ภาคส่งกลับ!$A$2:$A$1192,ภาคส่งกลับ!$M$2:$M$1192,"")</f>
        <v>ณัฐพันธ์</v>
      </c>
      <c r="Q323" s="2" t="str">
        <f>_xlfn.XLOOKUP(ไฟล์หลัก!A323,ภาคส่งกลับ!$A$2:$A$1192,ภาคส่งกลับ!$N$2:$N$1192,"")</f>
        <v>บุญเสนอ</v>
      </c>
      <c r="R323" s="71">
        <f>_xlfn.XLOOKUP(ไฟล์หลัก!A323,ภาคส่งกลับ!$A$2:$A$1192,ภาคส่งกลับ!$O$2:$O$1192,"")</f>
        <v>0</v>
      </c>
      <c r="S323" s="72" t="str">
        <f>IF(AND(ลงเจ้าหน้าที่!O326=ไฟล์หลัก!P323,ลงเจ้าหน้าที่!P326=ไฟล์หลัก!Q323)=TRUE,"Correct","No")</f>
        <v>Correct</v>
      </c>
    </row>
    <row r="324" spans="1:19">
      <c r="A324" s="250">
        <v>309</v>
      </c>
      <c r="B324" s="250" t="s">
        <v>532</v>
      </c>
      <c r="C324" s="256" t="s">
        <v>13</v>
      </c>
      <c r="D324" s="257" t="s">
        <v>185</v>
      </c>
      <c r="E324" s="256" t="s">
        <v>567</v>
      </c>
      <c r="F324" s="257" t="s">
        <v>16</v>
      </c>
      <c r="G324" s="257" t="s">
        <v>17</v>
      </c>
      <c r="H324" s="257" t="s">
        <v>253</v>
      </c>
      <c r="I324" s="256" t="s">
        <v>1713</v>
      </c>
      <c r="J324" s="257" t="s">
        <v>38</v>
      </c>
      <c r="K324" s="257" t="s">
        <v>259</v>
      </c>
      <c r="L324" s="257" t="s">
        <v>258</v>
      </c>
      <c r="M324" s="250" t="s">
        <v>1651</v>
      </c>
      <c r="N324" s="257" t="str" cm="1">
        <f t="array" ref="N324">_xlfn.XLOOKUP(1,(รายชื่อเจ้าหน้าที่!$C$4:$C$109=P324)*(รายชื่อเจ้าหน้าที่!$D$4:$D$109=Q324),รายชื่อเจ้าหน้าที่!$E$4:$E$109,"")</f>
        <v/>
      </c>
      <c r="O324" s="2" t="str">
        <f>_xlfn.XLOOKUP(ไฟล์หลัก!A324,ภาคส่งกลับ!$A$2:$A$1192,ภาคส่งกลับ!$L$2:$L$1192,"")</f>
        <v>นาง</v>
      </c>
      <c r="P324" s="2" t="str">
        <f>_xlfn.XLOOKUP(ไฟล์หลัก!A324,ภาคส่งกลับ!$A$2:$A$1192,ภาคส่งกลับ!$M$2:$M$1192,"")</f>
        <v>อรฉัตร</v>
      </c>
      <c r="Q324" s="2" t="str">
        <f>_xlfn.XLOOKUP(ไฟล์หลัก!A324,ภาคส่งกลับ!$A$2:$A$1192,ภาคส่งกลับ!$N$2:$N$1192,"")</f>
        <v>จิตต์โสภักตร์</v>
      </c>
      <c r="R324" s="71">
        <f>_xlfn.XLOOKUP(ไฟล์หลัก!A324,ภาคส่งกลับ!$A$2:$A$1192,ภาคส่งกลับ!$O$2:$O$1192,"")</f>
        <v>0</v>
      </c>
      <c r="S324" s="72" t="str">
        <f>IF(AND(ลงเจ้าหน้าที่!O327=ไฟล์หลัก!P324,ลงเจ้าหน้าที่!P327=ไฟล์หลัก!Q324)=TRUE,"Correct","No")</f>
        <v>No</v>
      </c>
    </row>
    <row r="325" spans="1:19" hidden="1">
      <c r="A325" s="250">
        <v>310</v>
      </c>
      <c r="B325" s="250" t="s">
        <v>532</v>
      </c>
      <c r="C325" s="256" t="s">
        <v>13</v>
      </c>
      <c r="D325" s="257" t="s">
        <v>16</v>
      </c>
      <c r="E325" s="256" t="s">
        <v>551</v>
      </c>
      <c r="F325" s="257" t="s">
        <v>374</v>
      </c>
      <c r="G325" s="257" t="s">
        <v>16</v>
      </c>
      <c r="H325" s="257" t="s">
        <v>293</v>
      </c>
      <c r="I325" s="256" t="s">
        <v>569</v>
      </c>
      <c r="J325" s="257" t="s">
        <v>38</v>
      </c>
      <c r="K325" s="257" t="s">
        <v>260</v>
      </c>
      <c r="L325" s="257" t="s">
        <v>295</v>
      </c>
      <c r="M325" s="250" t="s">
        <v>1665</v>
      </c>
      <c r="N325" s="257" t="str" cm="1">
        <f t="array" ref="N325">_xlfn.XLOOKUP(1,(รายชื่อเจ้าหน้าที่!$C$4:$C$109=P325)*(รายชื่อเจ้าหน้าที่!$D$4:$D$109=Q325),รายชื่อเจ้าหน้าที่!$E$4:$E$109,"")</f>
        <v>กิจการนศ.</v>
      </c>
      <c r="O325" s="2" t="str">
        <f>_xlfn.XLOOKUP(ไฟล์หลัก!A325,ภาคส่งกลับ!$A$2:$A$1192,ภาคส่งกลับ!$L$2:$L$1192,"")</f>
        <v>นาย</v>
      </c>
      <c r="P325" s="2" t="str">
        <f>_xlfn.XLOOKUP(ไฟล์หลัก!A325,ภาคส่งกลับ!$A$2:$A$1192,ภาคส่งกลับ!$M$2:$M$1192,"")</f>
        <v>สิทธา</v>
      </c>
      <c r="Q325" s="2" t="str">
        <f>_xlfn.XLOOKUP(ไฟล์หลัก!A325,ภาคส่งกลับ!$A$2:$A$1192,ภาคส่งกลับ!$N$2:$N$1192,"")</f>
        <v>แซ่โค้ว</v>
      </c>
      <c r="R325" s="71">
        <f>_xlfn.XLOOKUP(ไฟล์หลัก!A325,ภาคส่งกลับ!$A$2:$A$1192,ภาคส่งกลับ!$O$2:$O$1192,"")</f>
        <v>0</v>
      </c>
      <c r="S325" s="72" t="str">
        <f>IF(AND(ลงเจ้าหน้าที่!O328=ไฟล์หลัก!P325,ลงเจ้าหน้าที่!P328=ไฟล์หลัก!Q325)=TRUE,"Correct","No")</f>
        <v>Correct</v>
      </c>
    </row>
    <row r="326" spans="1:19">
      <c r="A326" s="250">
        <v>311</v>
      </c>
      <c r="B326" s="250" t="s">
        <v>532</v>
      </c>
      <c r="C326" s="256" t="s">
        <v>13</v>
      </c>
      <c r="D326" s="257" t="s">
        <v>185</v>
      </c>
      <c r="E326" s="256" t="s">
        <v>567</v>
      </c>
      <c r="F326" s="257" t="s">
        <v>21</v>
      </c>
      <c r="G326" s="257" t="s">
        <v>17</v>
      </c>
      <c r="H326" s="257" t="s">
        <v>418</v>
      </c>
      <c r="I326" s="256" t="s">
        <v>1713</v>
      </c>
      <c r="J326" s="257" t="s">
        <v>38</v>
      </c>
      <c r="K326" s="257" t="s">
        <v>260</v>
      </c>
      <c r="L326" s="257" t="s">
        <v>570</v>
      </c>
      <c r="M326" s="250" t="s">
        <v>1651</v>
      </c>
      <c r="N326" s="257" t="str" cm="1">
        <f t="array" ref="N326">_xlfn.XLOOKUP(1,(รายชื่อเจ้าหน้าที่!$C$4:$C$109=P326)*(รายชื่อเจ้าหน้าที่!$D$4:$D$109=Q326),รายชื่อเจ้าหน้าที่!$E$4:$E$109,"")</f>
        <v/>
      </c>
      <c r="O326" s="2" t="str">
        <f>_xlfn.XLOOKUP(ไฟล์หลัก!A326,ภาคส่งกลับ!$A$2:$A$1192,ภาคส่งกลับ!$L$2:$L$1192,"")</f>
        <v>นางสาว</v>
      </c>
      <c r="P326" s="2" t="str">
        <f>_xlfn.XLOOKUP(ไฟล์หลัก!A326,ภาคส่งกลับ!$A$2:$A$1192,ภาคส่งกลับ!$M$2:$M$1192,"")</f>
        <v>ชุติเมษฎ์</v>
      </c>
      <c r="Q326" s="2" t="str">
        <f>_xlfn.XLOOKUP(ไฟล์หลัก!A326,ภาคส่งกลับ!$A$2:$A$1192,ภาคส่งกลับ!$N$2:$N$1192,"")</f>
        <v>ศรีนิลทา</v>
      </c>
      <c r="R326" s="71">
        <f>_xlfn.XLOOKUP(ไฟล์หลัก!A326,ภาคส่งกลับ!$A$2:$A$1192,ภาคส่งกลับ!$O$2:$O$1192,"")</f>
        <v>0</v>
      </c>
      <c r="S326" s="72" t="str">
        <f>IF(AND(ลงเจ้าหน้าที่!O329=ไฟล์หลัก!P326,ลงเจ้าหน้าที่!P329=ไฟล์หลัก!Q326)=TRUE,"Correct","No")</f>
        <v>No</v>
      </c>
    </row>
    <row r="327" spans="1:19" hidden="1">
      <c r="A327" s="250">
        <v>312</v>
      </c>
      <c r="B327" s="250" t="s">
        <v>532</v>
      </c>
      <c r="C327" s="256" t="s">
        <v>13</v>
      </c>
      <c r="D327" s="257" t="s">
        <v>16</v>
      </c>
      <c r="E327" s="256" t="s">
        <v>551</v>
      </c>
      <c r="F327" s="257" t="s">
        <v>374</v>
      </c>
      <c r="G327" s="257" t="s">
        <v>16</v>
      </c>
      <c r="H327" s="257" t="s">
        <v>293</v>
      </c>
      <c r="I327" s="256" t="s">
        <v>569</v>
      </c>
      <c r="J327" s="257" t="s">
        <v>38</v>
      </c>
      <c r="K327" s="257" t="s">
        <v>263</v>
      </c>
      <c r="L327" s="257" t="s">
        <v>297</v>
      </c>
      <c r="M327" s="250" t="s">
        <v>1665</v>
      </c>
      <c r="N327" s="257" t="str" cm="1">
        <f t="array" ref="N327">_xlfn.XLOOKUP(1,(รายชื่อเจ้าหน้าที่!$C$4:$C$109=P327)*(รายชื่อเจ้าหน้าที่!$D$4:$D$109=Q327),รายชื่อเจ้าหน้าที่!$E$4:$E$109,"")</f>
        <v>บัณฑิต</v>
      </c>
      <c r="O327" s="2" t="str">
        <f>_xlfn.XLOOKUP(ไฟล์หลัก!A327,ภาคส่งกลับ!$A$2:$A$1192,ภาคส่งกลับ!$L$2:$L$1192,"")</f>
        <v>นางสาว</v>
      </c>
      <c r="P327" s="2" t="str">
        <f>_xlfn.XLOOKUP(ไฟล์หลัก!A327,ภาคส่งกลับ!$A$2:$A$1192,ภาคส่งกลับ!$M$2:$M$1192,"")</f>
        <v>ยุวรี</v>
      </c>
      <c r="Q327" s="2" t="str">
        <f>_xlfn.XLOOKUP(ไฟล์หลัก!A327,ภาคส่งกลับ!$A$2:$A$1192,ภาคส่งกลับ!$N$2:$N$1192,"")</f>
        <v>ดีมิตร</v>
      </c>
      <c r="R327" s="71">
        <f>_xlfn.XLOOKUP(ไฟล์หลัก!A327,ภาคส่งกลับ!$A$2:$A$1192,ภาคส่งกลับ!$O$2:$O$1192,"")</f>
        <v>0</v>
      </c>
      <c r="S327" s="72" t="str">
        <f>IF(AND(ลงเจ้าหน้าที่!O330=ไฟล์หลัก!P327,ลงเจ้าหน้าที่!P330=ไฟล์หลัก!Q327)=TRUE,"Correct","No")</f>
        <v>Correct</v>
      </c>
    </row>
    <row r="328" spans="1:19">
      <c r="A328" s="250">
        <v>313</v>
      </c>
      <c r="B328" s="250" t="s">
        <v>532</v>
      </c>
      <c r="C328" s="256" t="s">
        <v>13</v>
      </c>
      <c r="D328" s="257" t="s">
        <v>185</v>
      </c>
      <c r="E328" s="256" t="s">
        <v>567</v>
      </c>
      <c r="F328" s="257" t="s">
        <v>21</v>
      </c>
      <c r="G328" s="257" t="s">
        <v>17</v>
      </c>
      <c r="H328" s="257" t="s">
        <v>418</v>
      </c>
      <c r="I328" s="256" t="s">
        <v>1713</v>
      </c>
      <c r="J328" s="257" t="s">
        <v>38</v>
      </c>
      <c r="K328" s="257" t="s">
        <v>263</v>
      </c>
      <c r="L328" s="257" t="s">
        <v>571</v>
      </c>
      <c r="M328" s="250" t="s">
        <v>1651</v>
      </c>
      <c r="N328" s="257" t="str" cm="1">
        <f t="array" ref="N328">_xlfn.XLOOKUP(1,(รายชื่อเจ้าหน้าที่!$C$4:$C$109=P328)*(รายชื่อเจ้าหน้าที่!$D$4:$D$109=Q328),รายชื่อเจ้าหน้าที่!$E$4:$E$109,"")</f>
        <v/>
      </c>
      <c r="O328" s="2" t="str">
        <f>_xlfn.XLOOKUP(ไฟล์หลัก!A328,ภาคส่งกลับ!$A$2:$A$1192,ภาคส่งกลับ!$L$2:$L$1192,"")</f>
        <v>นาย</v>
      </c>
      <c r="P328" s="2" t="str">
        <f>_xlfn.XLOOKUP(ไฟล์หลัก!A328,ภาคส่งกลับ!$A$2:$A$1192,ภาคส่งกลับ!$M$2:$M$1192,"")</f>
        <v>จิรายุ</v>
      </c>
      <c r="Q328" s="2" t="str">
        <f>_xlfn.XLOOKUP(ไฟล์หลัก!A328,ภาคส่งกลับ!$A$2:$A$1192,ภาคส่งกลับ!$N$2:$N$1192,"")</f>
        <v>เพชรแหน</v>
      </c>
      <c r="R328" s="71">
        <f>_xlfn.XLOOKUP(ไฟล์หลัก!A328,ภาคส่งกลับ!$A$2:$A$1192,ภาคส่งกลับ!$O$2:$O$1192,"")</f>
        <v>0</v>
      </c>
      <c r="S328" s="72" t="str">
        <f>IF(AND(ลงเจ้าหน้าที่!O331=ไฟล์หลัก!P328,ลงเจ้าหน้าที่!P331=ไฟล์หลัก!Q328)=TRUE,"Correct","No")</f>
        <v>No</v>
      </c>
    </row>
    <row r="329" spans="1:19" hidden="1">
      <c r="A329" s="250">
        <v>314</v>
      </c>
      <c r="B329" s="250" t="s">
        <v>532</v>
      </c>
      <c r="C329" s="256" t="s">
        <v>13</v>
      </c>
      <c r="D329" s="257" t="s">
        <v>16</v>
      </c>
      <c r="E329" s="256" t="s">
        <v>551</v>
      </c>
      <c r="F329" s="257" t="s">
        <v>193</v>
      </c>
      <c r="G329" s="257" t="s">
        <v>16</v>
      </c>
      <c r="H329" s="257" t="s">
        <v>261</v>
      </c>
      <c r="I329" s="256" t="s">
        <v>1460</v>
      </c>
      <c r="J329" s="257" t="s">
        <v>38</v>
      </c>
      <c r="K329" s="257" t="s">
        <v>268</v>
      </c>
      <c r="L329" s="257" t="s">
        <v>264</v>
      </c>
      <c r="M329" s="250" t="s">
        <v>1665</v>
      </c>
      <c r="N329" s="257" t="str" cm="1">
        <f t="array" ref="N329">_xlfn.XLOOKUP(1,(รายชื่อเจ้าหน้าที่!$C$4:$C$109=P329)*(รายชื่อเจ้าหน้าที่!$D$4:$D$109=Q329),รายชื่อเจ้าหน้าที่!$E$4:$E$109,"")</f>
        <v>ประกัน</v>
      </c>
      <c r="O329" s="2" t="str">
        <f>_xlfn.XLOOKUP(ไฟล์หลัก!A329,ภาคส่งกลับ!$A$2:$A$1192,ภาคส่งกลับ!$L$2:$L$1192,"")</f>
        <v>นางสาว</v>
      </c>
      <c r="P329" s="2" t="str">
        <f>_xlfn.XLOOKUP(ไฟล์หลัก!A329,ภาคส่งกลับ!$A$2:$A$1192,ภาคส่งกลับ!$M$2:$M$1192,"")</f>
        <v>ณัฐธยาน์</v>
      </c>
      <c r="Q329" s="2" t="str">
        <f>_xlfn.XLOOKUP(ไฟล์หลัก!A329,ภาคส่งกลับ!$A$2:$A$1192,ภาคส่งกลับ!$N$2:$N$1192,"")</f>
        <v>แป้นประสิทธิ์</v>
      </c>
      <c r="R329" s="71">
        <f>_xlfn.XLOOKUP(ไฟล์หลัก!A329,ภาคส่งกลับ!$A$2:$A$1192,ภาคส่งกลับ!$O$2:$O$1192,"")</f>
        <v>0</v>
      </c>
      <c r="S329" s="72" t="str">
        <f>IF(AND(ลงเจ้าหน้าที่!O332=ไฟล์หลัก!P329,ลงเจ้าหน้าที่!P332=ไฟล์หลัก!Q329)=TRUE,"Correct","No")</f>
        <v>Correct</v>
      </c>
    </row>
    <row r="330" spans="1:19">
      <c r="A330" s="250">
        <v>315</v>
      </c>
      <c r="B330" s="250" t="s">
        <v>532</v>
      </c>
      <c r="C330" s="256" t="s">
        <v>13</v>
      </c>
      <c r="D330" s="257" t="s">
        <v>204</v>
      </c>
      <c r="E330" s="256" t="s">
        <v>572</v>
      </c>
      <c r="F330" s="257" t="s">
        <v>16</v>
      </c>
      <c r="G330" s="257" t="s">
        <v>14</v>
      </c>
      <c r="H330" s="257" t="s">
        <v>123</v>
      </c>
      <c r="I330" s="256" t="s">
        <v>1714</v>
      </c>
      <c r="J330" s="257" t="s">
        <v>38</v>
      </c>
      <c r="K330" s="257" t="s">
        <v>268</v>
      </c>
      <c r="L330" s="257" t="s">
        <v>457</v>
      </c>
      <c r="M330" s="250" t="s">
        <v>1651</v>
      </c>
      <c r="N330" s="257" t="str" cm="1">
        <f t="array" ref="N330">_xlfn.XLOOKUP(1,(รายชื่อเจ้าหน้าที่!$C$4:$C$109=P330)*(รายชื่อเจ้าหน้าที่!$D$4:$D$109=Q330),รายชื่อเจ้าหน้าที่!$E$4:$E$109,"")</f>
        <v/>
      </c>
      <c r="O330" s="2" t="str">
        <f>_xlfn.XLOOKUP(ไฟล์หลัก!A330,ภาคส่งกลับ!$A$2:$A$1192,ภาคส่งกลับ!$L$2:$L$1192,"")</f>
        <v>นาย</v>
      </c>
      <c r="P330" s="2" t="str">
        <f>_xlfn.XLOOKUP(ไฟล์หลัก!A330,ภาคส่งกลับ!$A$2:$A$1192,ภาคส่งกลับ!$M$2:$M$1192,"")</f>
        <v>รัฐชัย</v>
      </c>
      <c r="Q330" s="2" t="str">
        <f>_xlfn.XLOOKUP(ไฟล์หลัก!A330,ภาคส่งกลับ!$A$2:$A$1192,ภาคส่งกลับ!$N$2:$N$1192,"")</f>
        <v>ชาวอุทัย</v>
      </c>
      <c r="R330" s="71">
        <f>_xlfn.XLOOKUP(ไฟล์หลัก!A330,ภาคส่งกลับ!$A$2:$A$1192,ภาคส่งกลับ!$O$2:$O$1192,"")</f>
        <v>0</v>
      </c>
      <c r="S330" s="72" t="str">
        <f>IF(AND(ลงเจ้าหน้าที่!O333=ไฟล์หลัก!P330,ลงเจ้าหน้าที่!P333=ไฟล์หลัก!Q330)=TRUE,"Correct","No")</f>
        <v>No</v>
      </c>
    </row>
    <row r="331" spans="1:19" hidden="1">
      <c r="A331" s="250">
        <v>316</v>
      </c>
      <c r="B331" s="250" t="s">
        <v>532</v>
      </c>
      <c r="C331" s="256" t="s">
        <v>13</v>
      </c>
      <c r="D331" s="257" t="s">
        <v>16</v>
      </c>
      <c r="E331" s="256" t="s">
        <v>551</v>
      </c>
      <c r="F331" s="257" t="s">
        <v>193</v>
      </c>
      <c r="G331" s="257" t="s">
        <v>16</v>
      </c>
      <c r="H331" s="257" t="s">
        <v>261</v>
      </c>
      <c r="I331" s="256" t="s">
        <v>1460</v>
      </c>
      <c r="J331" s="257" t="s">
        <v>38</v>
      </c>
      <c r="K331" s="257" t="s">
        <v>271</v>
      </c>
      <c r="L331" s="257" t="s">
        <v>269</v>
      </c>
      <c r="M331" s="250" t="s">
        <v>320</v>
      </c>
      <c r="N331" s="257" t="str" cm="1">
        <f t="array" ref="N331">_xlfn.XLOOKUP(1,(รายชื่อเจ้าหน้าที่!$C$4:$C$109=P331)*(รายชื่อเจ้าหน้าที่!$D$4:$D$109=Q331),รายชื่อเจ้าหน้าที่!$E$4:$E$109,"")</f>
        <v/>
      </c>
      <c r="O331" s="2" t="str">
        <f>_xlfn.XLOOKUP(ไฟล์หลัก!A331,ภาคส่งกลับ!$A$2:$A$1192,ภาคส่งกลับ!$L$2:$L$1192,"")</f>
        <v>นาย</v>
      </c>
      <c r="P331" s="2" t="str">
        <f>_xlfn.XLOOKUP(ไฟล์หลัก!A331,ภาคส่งกลับ!$A$2:$A$1192,ภาคส่งกลับ!$M$2:$M$1192,"")</f>
        <v>เอกพงษ์</v>
      </c>
      <c r="Q331" s="2" t="str">
        <f>_xlfn.XLOOKUP(ไฟล์หลัก!A331,ภาคส่งกลับ!$A$2:$A$1192,ภาคส่งกลับ!$N$2:$N$1192,"")</f>
        <v>ชีวิตโสภณ</v>
      </c>
      <c r="R331" s="71">
        <f>_xlfn.XLOOKUP(ไฟล์หลัก!A331,ภาคส่งกลับ!$A$2:$A$1192,ภาคส่งกลับ!$O$2:$O$1192,"")</f>
        <v>0</v>
      </c>
      <c r="S331" s="72" t="str">
        <f>IF(AND(ลงเจ้าหน้าที่!O334=ไฟล์หลัก!P331,ลงเจ้าหน้าที่!P334=ไฟล์หลัก!Q331)=TRUE,"Correct","No")</f>
        <v>No</v>
      </c>
    </row>
    <row r="332" spans="1:19">
      <c r="A332" s="250">
        <v>317</v>
      </c>
      <c r="B332" s="250" t="s">
        <v>532</v>
      </c>
      <c r="C332" s="256" t="s">
        <v>13</v>
      </c>
      <c r="D332" s="257" t="s">
        <v>204</v>
      </c>
      <c r="E332" s="256" t="s">
        <v>572</v>
      </c>
      <c r="F332" s="257" t="s">
        <v>16</v>
      </c>
      <c r="G332" s="257" t="s">
        <v>14</v>
      </c>
      <c r="H332" s="257" t="s">
        <v>123</v>
      </c>
      <c r="I332" s="256" t="s">
        <v>1714</v>
      </c>
      <c r="J332" s="257" t="s">
        <v>38</v>
      </c>
      <c r="K332" s="257" t="s">
        <v>271</v>
      </c>
      <c r="L332" s="257" t="s">
        <v>458</v>
      </c>
      <c r="M332" s="250" t="s">
        <v>1651</v>
      </c>
      <c r="N332" s="257" t="str" cm="1">
        <f t="array" ref="N332">_xlfn.XLOOKUP(1,(รายชื่อเจ้าหน้าที่!$C$4:$C$109=P332)*(รายชื่อเจ้าหน้าที่!$D$4:$D$109=Q332),รายชื่อเจ้าหน้าที่!$E$4:$E$109,"")</f>
        <v/>
      </c>
      <c r="O332" s="2" t="str">
        <f>_xlfn.XLOOKUP(ไฟล์หลัก!A332,ภาคส่งกลับ!$A$2:$A$1192,ภาคส่งกลับ!$L$2:$L$1192,"")</f>
        <v>นาย</v>
      </c>
      <c r="P332" s="2" t="str">
        <f>_xlfn.XLOOKUP(ไฟล์หลัก!A332,ภาคส่งกลับ!$A$2:$A$1192,ภาคส่งกลับ!$M$2:$M$1192,"")</f>
        <v>เกียรติณรงค์</v>
      </c>
      <c r="Q332" s="2" t="str">
        <f>_xlfn.XLOOKUP(ไฟล์หลัก!A332,ภาคส่งกลับ!$A$2:$A$1192,ภาคส่งกลับ!$N$2:$N$1192,"")</f>
        <v>ทองประเสริฐ</v>
      </c>
      <c r="R332" s="71">
        <f>_xlfn.XLOOKUP(ไฟล์หลัก!A332,ภาคส่งกลับ!$A$2:$A$1192,ภาคส่งกลับ!$O$2:$O$1192,"")</f>
        <v>0</v>
      </c>
      <c r="S332" s="72" t="str">
        <f>IF(AND(ลงเจ้าหน้าที่!O335=ไฟล์หลัก!P332,ลงเจ้าหน้าที่!P335=ไฟล์หลัก!Q332)=TRUE,"Correct","No")</f>
        <v>No</v>
      </c>
    </row>
    <row r="333" spans="1:19" hidden="1">
      <c r="A333" s="250">
        <v>318</v>
      </c>
      <c r="B333" s="250" t="s">
        <v>532</v>
      </c>
      <c r="C333" s="256" t="s">
        <v>13</v>
      </c>
      <c r="D333" s="257" t="s">
        <v>16</v>
      </c>
      <c r="E333" s="256" t="s">
        <v>551</v>
      </c>
      <c r="F333" s="257" t="s">
        <v>22</v>
      </c>
      <c r="G333" s="257" t="s">
        <v>16</v>
      </c>
      <c r="H333" s="257" t="s">
        <v>68</v>
      </c>
      <c r="I333" s="256" t="s">
        <v>1575</v>
      </c>
      <c r="J333" s="257" t="s">
        <v>38</v>
      </c>
      <c r="K333" s="257" t="s">
        <v>274</v>
      </c>
      <c r="L333" s="257" t="s">
        <v>575</v>
      </c>
      <c r="M333" s="250" t="s">
        <v>1665</v>
      </c>
      <c r="N333" s="257" t="str" cm="1">
        <f t="array" ref="N333">_xlfn.XLOOKUP(1,(รายชื่อเจ้าหน้าที่!$C$4:$C$109=P333)*(รายชื่อเจ้าหน้าที่!$D$4:$D$109=Q333),รายชื่อเจ้าหน้าที่!$E$4:$E$109,"")</f>
        <v>พัสดุ</v>
      </c>
      <c r="O333" s="2" t="str">
        <f>_xlfn.XLOOKUP(ไฟล์หลัก!A333,ภาคส่งกลับ!$A$2:$A$1192,ภาคส่งกลับ!$L$2:$L$1192,"")</f>
        <v>นางสาว</v>
      </c>
      <c r="P333" s="2" t="str">
        <f>_xlfn.XLOOKUP(ไฟล์หลัก!A333,ภาคส่งกลับ!$A$2:$A$1192,ภาคส่งกลับ!$M$2:$M$1192,"")</f>
        <v>วาสนา</v>
      </c>
      <c r="Q333" s="2" t="str">
        <f>_xlfn.XLOOKUP(ไฟล์หลัก!A333,ภาคส่งกลับ!$A$2:$A$1192,ภาคส่งกลับ!$N$2:$N$1192,"")</f>
        <v>นุชรอด</v>
      </c>
      <c r="R333" s="71">
        <f>_xlfn.XLOOKUP(ไฟล์หลัก!A333,ภาคส่งกลับ!$A$2:$A$1192,ภาคส่งกลับ!$O$2:$O$1192,"")</f>
        <v>0</v>
      </c>
      <c r="S333" s="72" t="str">
        <f>IF(AND(ลงเจ้าหน้าที่!O336=ไฟล์หลัก!P333,ลงเจ้าหน้าที่!P336=ไฟล์หลัก!Q333)=TRUE,"Correct","No")</f>
        <v>Correct</v>
      </c>
    </row>
    <row r="334" spans="1:19">
      <c r="A334" s="250">
        <v>319</v>
      </c>
      <c r="B334" s="250" t="s">
        <v>532</v>
      </c>
      <c r="C334" s="256" t="s">
        <v>13</v>
      </c>
      <c r="D334" s="257" t="s">
        <v>204</v>
      </c>
      <c r="E334" s="256" t="s">
        <v>572</v>
      </c>
      <c r="F334" s="257" t="s">
        <v>418</v>
      </c>
      <c r="G334" s="257" t="s">
        <v>17</v>
      </c>
      <c r="H334" s="257" t="s">
        <v>239</v>
      </c>
      <c r="I334" s="256" t="s">
        <v>1714</v>
      </c>
      <c r="J334" s="257" t="s">
        <v>38</v>
      </c>
      <c r="K334" s="257" t="s">
        <v>274</v>
      </c>
      <c r="L334" s="257" t="s">
        <v>576</v>
      </c>
      <c r="M334" s="250" t="s">
        <v>1651</v>
      </c>
      <c r="N334" s="257" t="str" cm="1">
        <f t="array" ref="N334">_xlfn.XLOOKUP(1,(รายชื่อเจ้าหน้าที่!$C$4:$C$109=P334)*(รายชื่อเจ้าหน้าที่!$D$4:$D$109=Q334),รายชื่อเจ้าหน้าที่!$E$4:$E$109,"")</f>
        <v/>
      </c>
      <c r="O334" s="2" t="str">
        <f>_xlfn.XLOOKUP(ไฟล์หลัก!A334,ภาคส่งกลับ!$A$2:$A$1192,ภาคส่งกลับ!$L$2:$L$1192,"")</f>
        <v>นางสาว</v>
      </c>
      <c r="P334" s="2" t="str">
        <f>_xlfn.XLOOKUP(ไฟล์หลัก!A334,ภาคส่งกลับ!$A$2:$A$1192,ภาคส่งกลับ!$M$2:$M$1192,"")</f>
        <v>เกล็ดดาว</v>
      </c>
      <c r="Q334" s="2" t="str">
        <f>_xlfn.XLOOKUP(ไฟล์หลัก!A334,ภาคส่งกลับ!$A$2:$A$1192,ภาคส่งกลับ!$N$2:$N$1192,"")</f>
        <v>สัตย์เจริญ</v>
      </c>
      <c r="R334" s="71">
        <f>_xlfn.XLOOKUP(ไฟล์หลัก!A334,ภาคส่งกลับ!$A$2:$A$1192,ภาคส่งกลับ!$O$2:$O$1192,"")</f>
        <v>0</v>
      </c>
      <c r="S334" s="72" t="str">
        <f>IF(AND(ลงเจ้าหน้าที่!O337=ไฟล์หลัก!P334,ลงเจ้าหน้าที่!P337=ไฟล์หลัก!Q334)=TRUE,"Correct","No")</f>
        <v>No</v>
      </c>
    </row>
    <row r="335" spans="1:19" hidden="1">
      <c r="A335" s="250">
        <v>320</v>
      </c>
      <c r="B335" s="250" t="s">
        <v>532</v>
      </c>
      <c r="C335" s="256" t="s">
        <v>13</v>
      </c>
      <c r="D335" s="257" t="s">
        <v>16</v>
      </c>
      <c r="E335" s="256" t="s">
        <v>551</v>
      </c>
      <c r="F335" s="257" t="s">
        <v>239</v>
      </c>
      <c r="G335" s="257" t="s">
        <v>16</v>
      </c>
      <c r="H335" s="257" t="s">
        <v>131</v>
      </c>
      <c r="I335" s="256" t="s">
        <v>569</v>
      </c>
      <c r="J335" s="257" t="s">
        <v>38</v>
      </c>
      <c r="K335" s="257" t="s">
        <v>52</v>
      </c>
      <c r="L335" s="257" t="s">
        <v>577</v>
      </c>
      <c r="M335" s="250" t="s">
        <v>1665</v>
      </c>
      <c r="N335" s="257" t="str" cm="1">
        <f t="array" ref="N335">_xlfn.XLOOKUP(1,(รายชื่อเจ้าหน้าที่!$C$4:$C$109=P335)*(รายชื่อเจ้าหน้าที่!$D$4:$D$109=Q335),รายชื่อเจ้าหน้าที่!$E$4:$E$109,"")</f>
        <v>จ.ชีว</v>
      </c>
      <c r="O335" s="2" t="str">
        <f>_xlfn.XLOOKUP(ไฟล์หลัก!A335,ภาคส่งกลับ!$A$2:$A$1192,ภาคส่งกลับ!$L$2:$L$1192,"")</f>
        <v>นาง</v>
      </c>
      <c r="P335" s="2" t="str">
        <f>_xlfn.XLOOKUP(ไฟล์หลัก!A335,ภาคส่งกลับ!$A$2:$A$1192,ภาคส่งกลับ!$M$2:$M$1192,"")</f>
        <v>ทัศนีย์</v>
      </c>
      <c r="Q335" s="2" t="str">
        <f>_xlfn.XLOOKUP(ไฟล์หลัก!A335,ภาคส่งกลับ!$A$2:$A$1192,ภาคส่งกลับ!$N$2:$N$1192,"")</f>
        <v>แสงแผ้ว</v>
      </c>
      <c r="R335" s="71">
        <f>_xlfn.XLOOKUP(ไฟล์หลัก!A335,ภาคส่งกลับ!$A$2:$A$1192,ภาคส่งกลับ!$O$2:$O$1192,"")</f>
        <v>0</v>
      </c>
      <c r="S335" s="72" t="str">
        <f>IF(AND(ลงเจ้าหน้าที่!O338=ไฟล์หลัก!P335,ลงเจ้าหน้าที่!P338=ไฟล์หลัก!Q335)=TRUE,"Correct","No")</f>
        <v>Correct</v>
      </c>
    </row>
    <row r="336" spans="1:19" hidden="1">
      <c r="A336" s="250">
        <v>321</v>
      </c>
      <c r="B336" s="250" t="s">
        <v>532</v>
      </c>
      <c r="C336" s="256" t="s">
        <v>13</v>
      </c>
      <c r="D336" s="257" t="s">
        <v>219</v>
      </c>
      <c r="E336" s="256" t="s">
        <v>578</v>
      </c>
      <c r="F336" s="257" t="s">
        <v>30</v>
      </c>
      <c r="G336" s="257" t="s">
        <v>21</v>
      </c>
      <c r="H336" s="257" t="s">
        <v>579</v>
      </c>
      <c r="I336" s="256" t="s">
        <v>580</v>
      </c>
      <c r="J336" s="257" t="s">
        <v>38</v>
      </c>
      <c r="K336" s="257" t="s">
        <v>52</v>
      </c>
      <c r="L336" s="257" t="s">
        <v>581</v>
      </c>
      <c r="M336" s="250" t="s">
        <v>1660</v>
      </c>
      <c r="N336" s="257" t="str" cm="1">
        <f t="array" ref="N336">_xlfn.XLOOKUP(1,(รายชื่อเจ้าหน้าที่!$C$4:$C$109=P336)*(รายชื่อเจ้าหน้าที่!$D$4:$D$109=Q336),รายชื่อเจ้าหน้าที่!$E$4:$E$109,"")</f>
        <v/>
      </c>
      <c r="O336" s="2" t="str">
        <f>_xlfn.XLOOKUP(ไฟล์หลัก!A336,ภาคส่งกลับ!$A$2:$A$1192,ภาคส่งกลับ!$L$2:$L$1192,"")</f>
        <v>นาย</v>
      </c>
      <c r="P336" s="2" t="str">
        <f>_xlfn.XLOOKUP(ไฟล์หลัก!A336,ภาคส่งกลับ!$A$2:$A$1192,ภาคส่งกลับ!$M$2:$M$1192,"")</f>
        <v>รังสรรค์</v>
      </c>
      <c r="Q336" s="2" t="str">
        <f>_xlfn.XLOOKUP(ไฟล์หลัก!A336,ภาคส่งกลับ!$A$2:$A$1192,ภาคส่งกลับ!$N$2:$N$1192,"")</f>
        <v>เมืองเหลือ</v>
      </c>
      <c r="R336" s="71">
        <f>_xlfn.XLOOKUP(ไฟล์หลัก!A336,ภาคส่งกลับ!$A$2:$A$1192,ภาคส่งกลับ!$O$2:$O$1192,"")</f>
        <v>0</v>
      </c>
      <c r="S336" s="72" t="str">
        <f>IF(AND(ลงเจ้าหน้าที่!O339=ไฟล์หลัก!P336,ลงเจ้าหน้าที่!P339=ไฟล์หลัก!Q336)=TRUE,"Correct","No")</f>
        <v>No</v>
      </c>
    </row>
    <row r="337" spans="1:19" hidden="1">
      <c r="A337" s="250">
        <v>322</v>
      </c>
      <c r="B337" s="250" t="s">
        <v>532</v>
      </c>
      <c r="C337" s="256" t="s">
        <v>13</v>
      </c>
      <c r="D337" s="257" t="s">
        <v>16</v>
      </c>
      <c r="E337" s="256" t="s">
        <v>551</v>
      </c>
      <c r="F337" s="257" t="s">
        <v>239</v>
      </c>
      <c r="G337" s="257" t="s">
        <v>16</v>
      </c>
      <c r="H337" s="257" t="s">
        <v>131</v>
      </c>
      <c r="I337" s="256" t="s">
        <v>569</v>
      </c>
      <c r="J337" s="257" t="s">
        <v>38</v>
      </c>
      <c r="K337" s="257" t="s">
        <v>55</v>
      </c>
      <c r="L337" s="257" t="s">
        <v>582</v>
      </c>
      <c r="M337" s="250" t="s">
        <v>1665</v>
      </c>
      <c r="N337" s="257" t="str" cm="1">
        <f t="array" ref="N337">_xlfn.XLOOKUP(1,(รายชื่อเจ้าหน้าที่!$C$4:$C$109=P337)*(รายชื่อเจ้าหน้าที่!$D$4:$D$109=Q337),รายชื่อเจ้าหน้าที่!$E$4:$E$109,"")</f>
        <v>จ.อิเล็ก</v>
      </c>
      <c r="O337" s="2" t="s">
        <v>1252</v>
      </c>
      <c r="P337" s="2" t="s">
        <v>1515</v>
      </c>
      <c r="Q337" s="2" t="s">
        <v>1516</v>
      </c>
      <c r="R337" s="71">
        <f>_xlfn.XLOOKUP(ไฟล์หลัก!A337,ภาคส่งกลับ!$A$2:$A$1192,ภาคส่งกลับ!$O$2:$O$1192,"")</f>
        <v>0</v>
      </c>
      <c r="S337" s="72" t="str">
        <f>IF(AND(ลงเจ้าหน้าที่!O340=ไฟล์หลัก!P337,ลงเจ้าหน้าที่!P340=ไฟล์หลัก!Q337)=TRUE,"Correct","No")</f>
        <v>No</v>
      </c>
    </row>
    <row r="338" spans="1:19" hidden="1">
      <c r="A338" s="250">
        <v>323</v>
      </c>
      <c r="B338" s="250" t="s">
        <v>532</v>
      </c>
      <c r="C338" s="256" t="s">
        <v>13</v>
      </c>
      <c r="D338" s="257" t="s">
        <v>219</v>
      </c>
      <c r="E338" s="256" t="s">
        <v>578</v>
      </c>
      <c r="F338" s="257" t="s">
        <v>30</v>
      </c>
      <c r="G338" s="257" t="s">
        <v>21</v>
      </c>
      <c r="H338" s="257" t="s">
        <v>579</v>
      </c>
      <c r="I338" s="256" t="s">
        <v>580</v>
      </c>
      <c r="J338" s="257" t="s">
        <v>38</v>
      </c>
      <c r="K338" s="257" t="s">
        <v>55</v>
      </c>
      <c r="L338" s="257" t="s">
        <v>583</v>
      </c>
      <c r="M338" s="250" t="s">
        <v>320</v>
      </c>
      <c r="N338" s="257" t="str" cm="1">
        <f t="array" ref="N338">_xlfn.XLOOKUP(1,(รายชื่อเจ้าหน้าที่!$C$4:$C$109=P338)*(รายชื่อเจ้าหน้าที่!$D$4:$D$109=Q338),รายชื่อเจ้าหน้าที่!$E$4:$E$109,"")</f>
        <v/>
      </c>
      <c r="O338" s="2" t="str">
        <f>_xlfn.XLOOKUP(ไฟล์หลัก!A338,ภาคส่งกลับ!$A$2:$A$1192,ภาคส่งกลับ!$L$2:$L$1192,"")</f>
        <v>นาย</v>
      </c>
      <c r="P338" s="2" t="str">
        <f>_xlfn.XLOOKUP(ไฟล์หลัก!A338,ภาคส่งกลับ!$A$2:$A$1192,ภาคส่งกลับ!$M$2:$M$1192,"")</f>
        <v xml:space="preserve">เอกสิทธิ์  </v>
      </c>
      <c r="Q338" s="2" t="str">
        <f>_xlfn.XLOOKUP(ไฟล์หลัก!A338,ภาคส่งกลับ!$A$2:$A$1192,ภาคส่งกลับ!$N$2:$N$1192,"")</f>
        <v>ศรีธรรม</v>
      </c>
      <c r="R338" s="71">
        <f>_xlfn.XLOOKUP(ไฟล์หลัก!A338,ภาคส่งกลับ!$A$2:$A$1192,ภาคส่งกลับ!$O$2:$O$1192,"")</f>
        <v>0</v>
      </c>
      <c r="S338" s="72" t="str">
        <f>IF(AND(ลงเจ้าหน้าที่!O341=ไฟล์หลัก!P338,ลงเจ้าหน้าที่!P341=ไฟล์หลัก!Q338)=TRUE,"Correct","No")</f>
        <v>No</v>
      </c>
    </row>
    <row r="339" spans="1:19" hidden="1">
      <c r="A339" s="209">
        <v>1096</v>
      </c>
      <c r="B339" s="209" t="s">
        <v>532</v>
      </c>
      <c r="C339" s="211" t="s">
        <v>13</v>
      </c>
      <c r="D339" s="210" t="s">
        <v>219</v>
      </c>
      <c r="E339" s="211" t="s">
        <v>578</v>
      </c>
      <c r="F339" s="210"/>
      <c r="G339" s="210"/>
      <c r="H339" s="210"/>
      <c r="I339" s="211"/>
      <c r="J339" s="210" t="s">
        <v>38</v>
      </c>
      <c r="K339" s="210" t="s">
        <v>55</v>
      </c>
      <c r="L339" s="210">
        <v>69</v>
      </c>
      <c r="M339" s="209" t="s">
        <v>42</v>
      </c>
      <c r="N339" s="210" t="str" cm="1">
        <f t="array" ref="N339">_xlfn.XLOOKUP(1,(รายชื่อเจ้าหน้าที่!$C$4:$C$109=P339)*(รายชื่อเจ้าหน้าที่!$D$4:$D$109=Q339),รายชื่อเจ้าหน้าที่!$E$4:$E$109,"")</f>
        <v>ปชส</v>
      </c>
      <c r="O339" s="202" t="str">
        <f>_xlfn.XLOOKUP(ไฟล์หลัก!A339,ภาคส่งกลับ!$A$2:$A$1192,ภาคส่งกลับ!$L$2:$L$1192,"")</f>
        <v>นาย</v>
      </c>
      <c r="P339" s="202" t="str">
        <f>_xlfn.XLOOKUP(ไฟล์หลัก!A339,ภาคส่งกลับ!$A$2:$A$1192,ภาคส่งกลับ!$M$2:$M$1192,"")</f>
        <v>ชยนนท์</v>
      </c>
      <c r="Q339" s="202" t="str">
        <f>_xlfn.XLOOKUP(ไฟล์หลัก!A339,ภาคส่งกลับ!$A$2:$A$1192,ภาคส่งกลับ!$N$2:$N$1192,"")</f>
        <v>คูหาสวรรค์</v>
      </c>
      <c r="R339" s="203">
        <f>_xlfn.XLOOKUP(ไฟล์หลัก!A339,ภาคส่งกลับ!$A$2:$A$1192,ภาคส่งกลับ!$O$2:$O$1192,"")</f>
        <v>0</v>
      </c>
      <c r="S339" s="72" t="str">
        <f>IF(AND(ลงเจ้าหน้าที่!O342=ไฟล์หลัก!P339,ลงเจ้าหน้าที่!P342=ไฟล์หลัก!Q339)=TRUE,"Correct","No")</f>
        <v>Correct</v>
      </c>
    </row>
    <row r="340" spans="1:19">
      <c r="A340" s="250">
        <v>324</v>
      </c>
      <c r="B340" s="250" t="s">
        <v>532</v>
      </c>
      <c r="C340" s="256" t="s">
        <v>13</v>
      </c>
      <c r="D340" s="257" t="s">
        <v>21</v>
      </c>
      <c r="E340" s="256" t="s">
        <v>584</v>
      </c>
      <c r="F340" s="257" t="s">
        <v>16</v>
      </c>
      <c r="G340" s="257" t="s">
        <v>16</v>
      </c>
      <c r="H340" s="257" t="s">
        <v>22</v>
      </c>
      <c r="I340" s="256" t="s">
        <v>562</v>
      </c>
      <c r="J340" s="257" t="s">
        <v>38</v>
      </c>
      <c r="K340" s="257" t="s">
        <v>291</v>
      </c>
      <c r="L340" s="257" t="s">
        <v>585</v>
      </c>
      <c r="M340" s="250" t="s">
        <v>1651</v>
      </c>
      <c r="N340" s="257" t="str" cm="1">
        <f t="array" ref="N340">_xlfn.XLOOKUP(1,(รายชื่อเจ้าหน้าที่!$C$4:$C$109=P340)*(รายชื่อเจ้าหน้าที่!$D$4:$D$109=Q340),รายชื่อเจ้าหน้าที่!$E$4:$E$109,"")</f>
        <v/>
      </c>
      <c r="O340" s="2" t="str">
        <f>_xlfn.XLOOKUP(ไฟล์หลัก!A340,ภาคส่งกลับ!$A$2:$A$1192,ภาคส่งกลับ!$L$2:$L$1192,"")</f>
        <v>นาย</v>
      </c>
      <c r="P340" s="2" t="str">
        <f>_xlfn.XLOOKUP(ไฟล์หลัก!A340,ภาคส่งกลับ!$A$2:$A$1192,ภาคส่งกลับ!$M$2:$M$1192,"")</f>
        <v>เจริญ</v>
      </c>
      <c r="Q340" s="2" t="str">
        <f>_xlfn.XLOOKUP(ไฟล์หลัก!A340,ภาคส่งกลับ!$A$2:$A$1192,ภาคส่งกลับ!$N$2:$N$1192,"")</f>
        <v>วงษ์ชุ่มเย็น</v>
      </c>
      <c r="R340" s="71">
        <f>_xlfn.XLOOKUP(ไฟล์หลัก!A340,ภาคส่งกลับ!$A$2:$A$1192,ภาคส่งกลับ!$O$2:$O$1192,"")</f>
        <v>0</v>
      </c>
      <c r="S340" s="72" t="str">
        <f>IF(AND(ลงเจ้าหน้าที่!O343=ไฟล์หลัก!P340,ลงเจ้าหน้าที่!P343=ไฟล์หลัก!Q340)=TRUE,"Correct","No")</f>
        <v>No</v>
      </c>
    </row>
    <row r="341" spans="1:19" hidden="1">
      <c r="A341" s="250">
        <v>325</v>
      </c>
      <c r="B341" s="250" t="s">
        <v>532</v>
      </c>
      <c r="C341" s="256" t="s">
        <v>13</v>
      </c>
      <c r="D341" s="257" t="s">
        <v>287</v>
      </c>
      <c r="E341" s="256" t="s">
        <v>537</v>
      </c>
      <c r="F341" s="257" t="s">
        <v>279</v>
      </c>
      <c r="G341" s="257" t="s">
        <v>21</v>
      </c>
      <c r="H341" s="257" t="s">
        <v>185</v>
      </c>
      <c r="I341" s="256" t="s">
        <v>333</v>
      </c>
      <c r="J341" s="257" t="s">
        <v>38</v>
      </c>
      <c r="K341" s="257" t="s">
        <v>291</v>
      </c>
      <c r="L341" s="257" t="s">
        <v>289</v>
      </c>
      <c r="M341" s="250" t="s">
        <v>1650</v>
      </c>
      <c r="N341" s="257" t="str" cm="1">
        <f t="array" ref="N341">_xlfn.XLOOKUP(1,(รายชื่อเจ้าหน้าที่!$C$4:$C$109=P341)*(รายชื่อเจ้าหน้าที่!$D$4:$D$109=Q341),รายชื่อเจ้าหน้าที่!$E$4:$E$109,"")</f>
        <v/>
      </c>
      <c r="O341" s="2" t="str">
        <f>_xlfn.XLOOKUP(ไฟล์หลัก!A341,ภาคส่งกลับ!$A$2:$A$1192,ภาคส่งกลับ!$L$2:$L$1192,"")</f>
        <v>นาย</v>
      </c>
      <c r="P341" s="2" t="str">
        <f>_xlfn.XLOOKUP(ไฟล์หลัก!A341,ภาคส่งกลับ!$A$2:$A$1192,ภาคส่งกลับ!$M$2:$M$1192,"")</f>
        <v xml:space="preserve">พลชัย  </v>
      </c>
      <c r="Q341" s="2" t="str">
        <f>_xlfn.XLOOKUP(ไฟล์หลัก!A341,ภาคส่งกลับ!$A$2:$A$1192,ภาคส่งกลับ!$N$2:$N$1192,"")</f>
        <v>โชติปรายนกุล</v>
      </c>
      <c r="R341" s="71">
        <f>_xlfn.XLOOKUP(ไฟล์หลัก!A341,ภาคส่งกลับ!$A$2:$A$1192,ภาคส่งกลับ!$O$2:$O$1192,"")</f>
        <v>0</v>
      </c>
      <c r="S341" s="72" t="str">
        <f>IF(AND(ลงเจ้าหน้าที่!O344=ไฟล์หลัก!P341,ลงเจ้าหน้าที่!P344=ไฟล์หลัก!Q341)=TRUE,"Correct","No")</f>
        <v>No</v>
      </c>
    </row>
    <row r="342" spans="1:19" hidden="1">
      <c r="A342" s="250">
        <v>326</v>
      </c>
      <c r="B342" s="250" t="s">
        <v>532</v>
      </c>
      <c r="C342" s="256" t="s">
        <v>13</v>
      </c>
      <c r="D342" s="257" t="s">
        <v>21</v>
      </c>
      <c r="E342" s="256" t="s">
        <v>584</v>
      </c>
      <c r="F342" s="257" t="s">
        <v>16</v>
      </c>
      <c r="G342" s="257" t="s">
        <v>16</v>
      </c>
      <c r="H342" s="257" t="s">
        <v>22</v>
      </c>
      <c r="I342" s="256" t="s">
        <v>562</v>
      </c>
      <c r="J342" s="257" t="s">
        <v>38</v>
      </c>
      <c r="K342" s="257" t="s">
        <v>296</v>
      </c>
      <c r="L342" s="257" t="s">
        <v>586</v>
      </c>
      <c r="M342" s="250" t="s">
        <v>1652</v>
      </c>
      <c r="N342" s="257" t="str" cm="1">
        <f t="array" ref="N342">_xlfn.XLOOKUP(1,(รายชื่อเจ้าหน้าที่!$C$4:$C$109=P342)*(รายชื่อเจ้าหน้าที่!$D$4:$D$109=Q342),รายชื่อเจ้าหน้าที่!$E$4:$E$109,"")</f>
        <v/>
      </c>
      <c r="O342" s="2" t="str">
        <f>_xlfn.XLOOKUP(ไฟล์หลัก!A342,ภาคส่งกลับ!$A$2:$A$1192,ภาคส่งกลับ!$L$2:$L$1192,"")</f>
        <v>นาย</v>
      </c>
      <c r="P342" s="2" t="str">
        <f>_xlfn.XLOOKUP(ไฟล์หลัก!A342,ภาคส่งกลับ!$A$2:$A$1192,ภาคส่งกลับ!$M$2:$M$1192,"")</f>
        <v>พิทยา</v>
      </c>
      <c r="Q342" s="2" t="str">
        <f>_xlfn.XLOOKUP(ไฟล์หลัก!A342,ภาคส่งกลับ!$A$2:$A$1192,ภาคส่งกลับ!$N$2:$N$1192,"")</f>
        <v>ปานนิล</v>
      </c>
      <c r="R342" s="71">
        <f>_xlfn.XLOOKUP(ไฟล์หลัก!A342,ภาคส่งกลับ!$A$2:$A$1192,ภาคส่งกลับ!$O$2:$O$1192,"")</f>
        <v>0</v>
      </c>
      <c r="S342" s="72" t="str">
        <f>IF(AND(ลงเจ้าหน้าที่!O345=ไฟล์หลัก!P342,ลงเจ้าหน้าที่!P345=ไฟล์หลัก!Q342)=TRUE,"Correct","No")</f>
        <v>No</v>
      </c>
    </row>
    <row r="343" spans="1:19" hidden="1">
      <c r="A343" s="250">
        <v>327</v>
      </c>
      <c r="B343" s="250" t="s">
        <v>532</v>
      </c>
      <c r="C343" s="256" t="s">
        <v>13</v>
      </c>
      <c r="D343" s="257" t="s">
        <v>280</v>
      </c>
      <c r="E343" s="256" t="s">
        <v>587</v>
      </c>
      <c r="F343" s="257" t="s">
        <v>16</v>
      </c>
      <c r="G343" s="257" t="s">
        <v>21</v>
      </c>
      <c r="H343" s="257" t="s">
        <v>199</v>
      </c>
      <c r="I343" s="256" t="s">
        <v>588</v>
      </c>
      <c r="J343" s="257" t="s">
        <v>38</v>
      </c>
      <c r="K343" s="257" t="s">
        <v>296</v>
      </c>
      <c r="L343" s="257" t="s">
        <v>589</v>
      </c>
      <c r="M343" s="257" t="s">
        <v>41</v>
      </c>
      <c r="N343" s="257" t="str" cm="1">
        <f t="array" ref="N343">_xlfn.XLOOKUP(1,(รายชื่อเจ้าหน้าที่!$C$4:$C$109=P343)*(รายชื่อเจ้าหน้าที่!$D$4:$D$109=Q343),รายชื่อเจ้าหน้าที่!$E$4:$E$109,"")</f>
        <v/>
      </c>
      <c r="O343" s="2" t="str">
        <f>_xlfn.XLOOKUP(ไฟล์หลัก!A343,ภาคส่งกลับ!$A$2:$A$1192,ภาคส่งกลับ!$L$2:$L$1192,"")</f>
        <v>นางสาว</v>
      </c>
      <c r="P343" s="2" t="str">
        <f>_xlfn.XLOOKUP(ไฟล์หลัก!A343,ภาคส่งกลับ!$A$2:$A$1192,ภาคส่งกลับ!$M$2:$M$1192,"")</f>
        <v>ภัทรานิษฐ์</v>
      </c>
      <c r="Q343" s="2" t="str">
        <f>_xlfn.XLOOKUP(ไฟล์หลัก!A343,ภาคส่งกลับ!$A$2:$A$1192,ภาคส่งกลับ!$N$2:$N$1192,"")</f>
        <v>วงศ์พร้อมรัตน์</v>
      </c>
      <c r="R343" s="71">
        <f>_xlfn.XLOOKUP(ไฟล์หลัก!A343,ภาคส่งกลับ!$A$2:$A$1192,ภาคส่งกลับ!$O$2:$O$1192,"")</f>
        <v>0</v>
      </c>
      <c r="S343" s="72" t="str">
        <f>IF(AND(ลงเจ้าหน้าที่!O346=ไฟล์หลัก!P343,ลงเจ้าหน้าที่!P346=ไฟล์หลัก!Q343)=TRUE,"Correct","No")</f>
        <v>No</v>
      </c>
    </row>
    <row r="344" spans="1:19">
      <c r="A344" s="250">
        <v>328</v>
      </c>
      <c r="B344" s="250" t="s">
        <v>532</v>
      </c>
      <c r="C344" s="256" t="s">
        <v>13</v>
      </c>
      <c r="D344" s="257" t="s">
        <v>21</v>
      </c>
      <c r="E344" s="256" t="s">
        <v>584</v>
      </c>
      <c r="F344" s="257" t="s">
        <v>21</v>
      </c>
      <c r="G344" s="257" t="s">
        <v>16</v>
      </c>
      <c r="H344" s="257" t="s">
        <v>182</v>
      </c>
      <c r="I344" s="256" t="s">
        <v>562</v>
      </c>
      <c r="J344" s="257" t="s">
        <v>38</v>
      </c>
      <c r="K344" s="257" t="s">
        <v>301</v>
      </c>
      <c r="L344" s="257" t="s">
        <v>557</v>
      </c>
      <c r="M344" s="250" t="s">
        <v>1651</v>
      </c>
      <c r="N344" s="257" t="str" cm="1">
        <f t="array" ref="N344">_xlfn.XLOOKUP(1,(รายชื่อเจ้าหน้าที่!$C$4:$C$109=P344)*(รายชื่อเจ้าหน้าที่!$D$4:$D$109=Q344),รายชื่อเจ้าหน้าที่!$E$4:$E$109,"")</f>
        <v/>
      </c>
      <c r="O344" s="2" t="str">
        <f>_xlfn.XLOOKUP(ไฟล์หลัก!A344,ภาคส่งกลับ!$A$2:$A$1192,ภาคส่งกลับ!$L$2:$L$1192,"")</f>
        <v>นาย</v>
      </c>
      <c r="P344" s="2" t="str">
        <f>_xlfn.XLOOKUP(ไฟล์หลัก!A344,ภาคส่งกลับ!$A$2:$A$1192,ภาคส่งกลับ!$M$2:$M$1192,"")</f>
        <v xml:space="preserve">บัณฑิต </v>
      </c>
      <c r="Q344" s="2" t="str">
        <f>_xlfn.XLOOKUP(ไฟล์หลัก!A344,ภาคส่งกลับ!$A$2:$A$1192,ภาคส่งกลับ!$N$2:$N$1192,"")</f>
        <v>พัสยา</v>
      </c>
      <c r="R344" s="71">
        <f>_xlfn.XLOOKUP(ไฟล์หลัก!A344,ภาคส่งกลับ!$A$2:$A$1192,ภาคส่งกลับ!$O$2:$O$1192,"")</f>
        <v>0</v>
      </c>
      <c r="S344" s="72" t="str">
        <f>IF(AND(ลงเจ้าหน้าที่!O347=ไฟล์หลัก!P344,ลงเจ้าหน้าที่!P347=ไฟล์หลัก!Q344)=TRUE,"Correct","No")</f>
        <v>No</v>
      </c>
    </row>
    <row r="345" spans="1:19" hidden="1">
      <c r="A345" s="250">
        <v>329</v>
      </c>
      <c r="B345" s="250" t="s">
        <v>532</v>
      </c>
      <c r="C345" s="256" t="s">
        <v>13</v>
      </c>
      <c r="D345" s="257" t="s">
        <v>280</v>
      </c>
      <c r="E345" s="256" t="s">
        <v>587</v>
      </c>
      <c r="F345" s="257" t="s">
        <v>16</v>
      </c>
      <c r="G345" s="257" t="s">
        <v>21</v>
      </c>
      <c r="H345" s="257" t="s">
        <v>199</v>
      </c>
      <c r="I345" s="256" t="s">
        <v>588</v>
      </c>
      <c r="J345" s="257" t="s">
        <v>38</v>
      </c>
      <c r="K345" s="257" t="s">
        <v>301</v>
      </c>
      <c r="L345" s="257" t="s">
        <v>590</v>
      </c>
      <c r="M345" s="257" t="s">
        <v>41</v>
      </c>
      <c r="N345" s="257" t="str" cm="1">
        <f t="array" ref="N345">_xlfn.XLOOKUP(1,(รายชื่อเจ้าหน้าที่!$C$4:$C$109=P345)*(รายชื่อเจ้าหน้าที่!$D$4:$D$109=Q345),รายชื่อเจ้าหน้าที่!$E$4:$E$109,"")</f>
        <v/>
      </c>
      <c r="O345" s="2" t="str">
        <f>_xlfn.XLOOKUP(ไฟล์หลัก!A345,ภาคส่งกลับ!$A$2:$A$1192,ภาคส่งกลับ!$L$2:$L$1192,"")</f>
        <v>นาง</v>
      </c>
      <c r="P345" s="2" t="str">
        <f>_xlfn.XLOOKUP(ไฟล์หลัก!A345,ภาคส่งกลับ!$A$2:$A$1192,ภาคส่งกลับ!$M$2:$M$1192,"")</f>
        <v>วลัยรัตน์</v>
      </c>
      <c r="Q345" s="2" t="str">
        <f>_xlfn.XLOOKUP(ไฟล์หลัก!A345,ภาคส่งกลับ!$A$2:$A$1192,ภาคส่งกลับ!$N$2:$N$1192,"")</f>
        <v>จันทรอัมพร</v>
      </c>
      <c r="R345" s="71">
        <f>_xlfn.XLOOKUP(ไฟล์หลัก!A345,ภาคส่งกลับ!$A$2:$A$1192,ภาคส่งกลับ!$O$2:$O$1192,"")</f>
        <v>0</v>
      </c>
      <c r="S345" s="72" t="str">
        <f>IF(AND(ลงเจ้าหน้าที่!O348=ไฟล์หลัก!P345,ลงเจ้าหน้าที่!P348=ไฟล์หลัก!Q345)=TRUE,"Correct","No")</f>
        <v>No</v>
      </c>
    </row>
    <row r="346" spans="1:19">
      <c r="A346" s="250">
        <v>330</v>
      </c>
      <c r="B346" s="250" t="s">
        <v>532</v>
      </c>
      <c r="C346" s="256" t="s">
        <v>13</v>
      </c>
      <c r="D346" s="257" t="s">
        <v>21</v>
      </c>
      <c r="E346" s="256" t="s">
        <v>584</v>
      </c>
      <c r="F346" s="257" t="s">
        <v>21</v>
      </c>
      <c r="G346" s="257" t="s">
        <v>16</v>
      </c>
      <c r="H346" s="257" t="s">
        <v>182</v>
      </c>
      <c r="I346" s="256" t="s">
        <v>562</v>
      </c>
      <c r="J346" s="257" t="s">
        <v>38</v>
      </c>
      <c r="K346" s="257" t="s">
        <v>306</v>
      </c>
      <c r="L346" s="257" t="s">
        <v>559</v>
      </c>
      <c r="M346" s="250" t="s">
        <v>1651</v>
      </c>
      <c r="N346" s="257" t="str" cm="1">
        <f t="array" ref="N346">_xlfn.XLOOKUP(1,(รายชื่อเจ้าหน้าที่!$C$4:$C$109=P346)*(รายชื่อเจ้าหน้าที่!$D$4:$D$109=Q346),รายชื่อเจ้าหน้าที่!$E$4:$E$109,"")</f>
        <v/>
      </c>
      <c r="O346" s="2" t="str">
        <f>_xlfn.XLOOKUP(ไฟล์หลัก!A346,ภาคส่งกลับ!$A$2:$A$1192,ภาคส่งกลับ!$L$2:$L$1192,"")</f>
        <v>นาย</v>
      </c>
      <c r="P346" s="2" t="str">
        <f>_xlfn.XLOOKUP(ไฟล์หลัก!A346,ภาคส่งกลับ!$A$2:$A$1192,ภาคส่งกลับ!$M$2:$M$1192,"")</f>
        <v>ดลชัย</v>
      </c>
      <c r="Q346" s="2" t="str">
        <f>_xlfn.XLOOKUP(ไฟล์หลัก!A346,ภาคส่งกลับ!$A$2:$A$1192,ภาคส่งกลับ!$N$2:$N$1192,"")</f>
        <v>สุขเจริญผล</v>
      </c>
      <c r="R346" s="71">
        <f>_xlfn.XLOOKUP(ไฟล์หลัก!A346,ภาคส่งกลับ!$A$2:$A$1192,ภาคส่งกลับ!$O$2:$O$1192,"")</f>
        <v>0</v>
      </c>
      <c r="S346" s="72" t="str">
        <f>IF(AND(ลงเจ้าหน้าที่!O349=ไฟล์หลัก!P346,ลงเจ้าหน้าที่!P349=ไฟล์หลัก!Q346)=TRUE,"Correct","No")</f>
        <v>No</v>
      </c>
    </row>
    <row r="347" spans="1:19" hidden="1">
      <c r="A347" s="250">
        <v>331</v>
      </c>
      <c r="B347" s="250" t="s">
        <v>532</v>
      </c>
      <c r="C347" s="256" t="s">
        <v>13</v>
      </c>
      <c r="D347" s="257" t="s">
        <v>280</v>
      </c>
      <c r="E347" s="256" t="s">
        <v>587</v>
      </c>
      <c r="F347" s="257" t="s">
        <v>21</v>
      </c>
      <c r="G347" s="257" t="s">
        <v>21</v>
      </c>
      <c r="H347" s="257" t="s">
        <v>355</v>
      </c>
      <c r="I347" s="256" t="s">
        <v>588</v>
      </c>
      <c r="J347" s="257" t="s">
        <v>38</v>
      </c>
      <c r="K347" s="257" t="s">
        <v>306</v>
      </c>
      <c r="L347" s="257" t="s">
        <v>591</v>
      </c>
      <c r="M347" s="257" t="s">
        <v>41</v>
      </c>
      <c r="N347" s="257" t="str" cm="1">
        <f t="array" ref="N347">_xlfn.XLOOKUP(1,(รายชื่อเจ้าหน้าที่!$C$4:$C$109=P347)*(รายชื่อเจ้าหน้าที่!$D$4:$D$109=Q347),รายชื่อเจ้าหน้าที่!$E$4:$E$109,"")</f>
        <v/>
      </c>
      <c r="O347" s="2" t="str">
        <f>_xlfn.XLOOKUP(ไฟล์หลัก!A347,ภาคส่งกลับ!$A$2:$A$1192,ภาคส่งกลับ!$L$2:$L$1192,"")</f>
        <v>นาย</v>
      </c>
      <c r="P347" s="2" t="str">
        <f>_xlfn.XLOOKUP(ไฟล์หลัก!A347,ภาคส่งกลับ!$A$2:$A$1192,ภาคส่งกลับ!$M$2:$M$1192,"")</f>
        <v>เกรียงศักดิ์</v>
      </c>
      <c r="Q347" s="2" t="str">
        <f>_xlfn.XLOOKUP(ไฟล์หลัก!A347,ภาคส่งกลับ!$A$2:$A$1192,ภาคส่งกลับ!$N$2:$N$1192,"")</f>
        <v>ไกรวัฒนวงศ์</v>
      </c>
      <c r="R347" s="71">
        <f>_xlfn.XLOOKUP(ไฟล์หลัก!A347,ภาคส่งกลับ!$A$2:$A$1192,ภาคส่งกลับ!$O$2:$O$1192,"")</f>
        <v>0</v>
      </c>
      <c r="S347" s="72" t="str">
        <f>IF(AND(ลงเจ้าหน้าที่!O350=ไฟล์หลัก!P347,ลงเจ้าหน้าที่!P350=ไฟล์หลัก!Q347)=TRUE,"Correct","No")</f>
        <v>No</v>
      </c>
    </row>
    <row r="348" spans="1:19">
      <c r="A348" s="250">
        <v>332</v>
      </c>
      <c r="B348" s="250" t="s">
        <v>532</v>
      </c>
      <c r="C348" s="256" t="s">
        <v>13</v>
      </c>
      <c r="D348" s="257" t="s">
        <v>21</v>
      </c>
      <c r="E348" s="256" t="s">
        <v>584</v>
      </c>
      <c r="F348" s="257" t="s">
        <v>17</v>
      </c>
      <c r="G348" s="257" t="s">
        <v>16</v>
      </c>
      <c r="H348" s="257" t="s">
        <v>22</v>
      </c>
      <c r="I348" s="256" t="s">
        <v>328</v>
      </c>
      <c r="J348" s="257" t="s">
        <v>38</v>
      </c>
      <c r="K348" s="257" t="s">
        <v>311</v>
      </c>
      <c r="L348" s="257" t="s">
        <v>585</v>
      </c>
      <c r="M348" s="250" t="s">
        <v>1651</v>
      </c>
      <c r="N348" s="257" t="str" cm="1">
        <f t="array" ref="N348">_xlfn.XLOOKUP(1,(รายชื่อเจ้าหน้าที่!$C$4:$C$109=P348)*(รายชื่อเจ้าหน้าที่!$D$4:$D$109=Q348),รายชื่อเจ้าหน้าที่!$E$4:$E$109,"")</f>
        <v/>
      </c>
      <c r="O348" s="2" t="str">
        <f>_xlfn.XLOOKUP(ไฟล์หลัก!A348,ภาคส่งกลับ!$A$2:$A$1192,ภาคส่งกลับ!$L$2:$L$1192,"")</f>
        <v>นางสาว</v>
      </c>
      <c r="P348" s="2" t="str">
        <f>_xlfn.XLOOKUP(ไฟล์หลัก!A348,ภาคส่งกลับ!$A$2:$A$1192,ภาคส่งกลับ!$M$2:$M$1192,"")</f>
        <v>วันวิสา</v>
      </c>
      <c r="Q348" s="2" t="str">
        <f>_xlfn.XLOOKUP(ไฟล์หลัก!A348,ภาคส่งกลับ!$A$2:$A$1192,ภาคส่งกลับ!$N$2:$N$1192,"")</f>
        <v>ชัชวงษ์</v>
      </c>
      <c r="R348" s="71">
        <f>_xlfn.XLOOKUP(ไฟล์หลัก!A348,ภาคส่งกลับ!$A$2:$A$1192,ภาคส่งกลับ!$O$2:$O$1192,"")</f>
        <v>0</v>
      </c>
      <c r="S348" s="72" t="str">
        <f>IF(AND(ลงเจ้าหน้าที่!O351=ไฟล์หลัก!P348,ลงเจ้าหน้าที่!P351=ไฟล์หลัก!Q348)=TRUE,"Correct","No")</f>
        <v>No</v>
      </c>
    </row>
    <row r="349" spans="1:19" hidden="1">
      <c r="A349" s="250">
        <v>333</v>
      </c>
      <c r="B349" s="250" t="s">
        <v>532</v>
      </c>
      <c r="C349" s="256" t="s">
        <v>13</v>
      </c>
      <c r="D349" s="257" t="s">
        <v>280</v>
      </c>
      <c r="E349" s="256" t="s">
        <v>587</v>
      </c>
      <c r="F349" s="257" t="s">
        <v>21</v>
      </c>
      <c r="G349" s="257" t="s">
        <v>21</v>
      </c>
      <c r="H349" s="257" t="s">
        <v>355</v>
      </c>
      <c r="I349" s="256" t="s">
        <v>588</v>
      </c>
      <c r="J349" s="257" t="s">
        <v>38</v>
      </c>
      <c r="K349" s="257" t="s">
        <v>311</v>
      </c>
      <c r="L349" s="257" t="s">
        <v>592</v>
      </c>
      <c r="M349" s="257" t="s">
        <v>41</v>
      </c>
      <c r="N349" s="257" t="str" cm="1">
        <f t="array" ref="N349">_xlfn.XLOOKUP(1,(รายชื่อเจ้าหน้าที่!$C$4:$C$109=P349)*(รายชื่อเจ้าหน้าที่!$D$4:$D$109=Q349),รายชื่อเจ้าหน้าที่!$E$4:$E$109,"")</f>
        <v/>
      </c>
      <c r="O349" s="2" t="str">
        <f>_xlfn.XLOOKUP(ไฟล์หลัก!A349,ภาคส่งกลับ!$A$2:$A$1192,ภาคส่งกลับ!$L$2:$L$1192,"")</f>
        <v>นาย</v>
      </c>
      <c r="P349" s="2" t="str">
        <f>_xlfn.XLOOKUP(ไฟล์หลัก!A349,ภาคส่งกลับ!$A$2:$A$1192,ภาคส่งกลับ!$M$2:$M$1192,"")</f>
        <v>สันติ</v>
      </c>
      <c r="Q349" s="2" t="str">
        <f>_xlfn.XLOOKUP(ไฟล์หลัก!A349,ภาคส่งกลับ!$A$2:$A$1192,ภาคส่งกลับ!$N$2:$N$1192,"")</f>
        <v>วัฒนานุสรณ์</v>
      </c>
      <c r="R349" s="71">
        <f>_xlfn.XLOOKUP(ไฟล์หลัก!A349,ภาคส่งกลับ!$A$2:$A$1192,ภาคส่งกลับ!$O$2:$O$1192,"")</f>
        <v>0</v>
      </c>
      <c r="S349" s="72" t="str">
        <f>IF(AND(ลงเจ้าหน้าที่!O352=ไฟล์หลัก!P349,ลงเจ้าหน้าที่!P352=ไฟล์หลัก!Q349)=TRUE,"Correct","No")</f>
        <v>No</v>
      </c>
    </row>
    <row r="350" spans="1:19">
      <c r="A350" s="250">
        <v>334</v>
      </c>
      <c r="B350" s="250" t="s">
        <v>532</v>
      </c>
      <c r="C350" s="256" t="s">
        <v>13</v>
      </c>
      <c r="D350" s="257" t="s">
        <v>21</v>
      </c>
      <c r="E350" s="256" t="s">
        <v>584</v>
      </c>
      <c r="F350" s="257" t="s">
        <v>17</v>
      </c>
      <c r="G350" s="257" t="s">
        <v>16</v>
      </c>
      <c r="H350" s="257" t="s">
        <v>22</v>
      </c>
      <c r="I350" s="256" t="s">
        <v>328</v>
      </c>
      <c r="J350" s="257" t="s">
        <v>38</v>
      </c>
      <c r="K350" s="257" t="s">
        <v>314</v>
      </c>
      <c r="L350" s="257" t="s">
        <v>586</v>
      </c>
      <c r="M350" s="250" t="s">
        <v>1651</v>
      </c>
      <c r="N350" s="257" t="str" cm="1">
        <f t="array" ref="N350">_xlfn.XLOOKUP(1,(รายชื่อเจ้าหน้าที่!$C$4:$C$109=P350)*(รายชื่อเจ้าหน้าที่!$D$4:$D$109=Q350),รายชื่อเจ้าหน้าที่!$E$4:$E$109,"")</f>
        <v/>
      </c>
      <c r="O350" s="2" t="str">
        <f>_xlfn.XLOOKUP(ไฟล์หลัก!A350,ภาคส่งกลับ!$A$2:$A$1192,ภาคส่งกลับ!$L$2:$L$1192,"")</f>
        <v>นาย</v>
      </c>
      <c r="P350" s="2" t="str">
        <f>_xlfn.XLOOKUP(ไฟล์หลัก!A350,ภาคส่งกลับ!$A$2:$A$1192,ภาคส่งกลับ!$M$2:$M$1192,"")</f>
        <v>ไพศาล</v>
      </c>
      <c r="Q350" s="2" t="str">
        <f>_xlfn.XLOOKUP(ไฟล์หลัก!A350,ภาคส่งกลับ!$A$2:$A$1192,ภาคส่งกลับ!$N$2:$N$1192,"")</f>
        <v>สิทธิโยภาสกุล</v>
      </c>
      <c r="R350" s="71">
        <f>_xlfn.XLOOKUP(ไฟล์หลัก!A350,ภาคส่งกลับ!$A$2:$A$1192,ภาคส่งกลับ!$O$2:$O$1192,"")</f>
        <v>0</v>
      </c>
      <c r="S350" s="72" t="str">
        <f>IF(AND(ลงเจ้าหน้าที่!O353=ไฟล์หลัก!P350,ลงเจ้าหน้าที่!P353=ไฟล์หลัก!Q350)=TRUE,"Correct","No")</f>
        <v>No</v>
      </c>
    </row>
    <row r="351" spans="1:19" hidden="1">
      <c r="A351" s="250">
        <v>335</v>
      </c>
      <c r="B351" s="250" t="s">
        <v>532</v>
      </c>
      <c r="C351" s="256" t="s">
        <v>13</v>
      </c>
      <c r="D351" s="257" t="s">
        <v>81</v>
      </c>
      <c r="E351" s="256" t="s">
        <v>593</v>
      </c>
      <c r="F351" s="257" t="s">
        <v>193</v>
      </c>
      <c r="G351" s="257" t="s">
        <v>21</v>
      </c>
      <c r="H351" s="257" t="s">
        <v>418</v>
      </c>
      <c r="I351" s="256" t="s">
        <v>1715</v>
      </c>
      <c r="J351" s="257" t="s">
        <v>38</v>
      </c>
      <c r="K351" s="257" t="s">
        <v>314</v>
      </c>
      <c r="L351" s="257" t="s">
        <v>570</v>
      </c>
      <c r="M351" s="250" t="s">
        <v>1668</v>
      </c>
      <c r="N351" s="257" t="str" cm="1">
        <f t="array" ref="N351">_xlfn.XLOOKUP(1,(รายชื่อเจ้าหน้าที่!$C$4:$C$109=P351)*(รายชื่อเจ้าหน้าที่!$D$4:$D$109=Q351),รายชื่อเจ้าหน้าที่!$E$4:$E$109,"")</f>
        <v/>
      </c>
      <c r="O351" s="2" t="str">
        <f>_xlfn.XLOOKUP(ไฟล์หลัก!A351,ภาคส่งกลับ!$A$2:$A$1192,ภาคส่งกลับ!$L$2:$L$1192,"")</f>
        <v>นาย</v>
      </c>
      <c r="P351" s="2" t="str">
        <f>_xlfn.XLOOKUP(ไฟล์หลัก!A351,ภาคส่งกลับ!$A$2:$A$1192,ภาคส่งกลับ!$M$2:$M$1192,"")</f>
        <v>พิสิฐ</v>
      </c>
      <c r="Q351" s="2" t="str">
        <f>_xlfn.XLOOKUP(ไฟล์หลัก!A351,ภาคส่งกลับ!$A$2:$A$1192,ภาคส่งกลับ!$N$2:$N$1192,"")</f>
        <v>บุญศรีเมือง</v>
      </c>
      <c r="R351" s="71">
        <f>_xlfn.XLOOKUP(ไฟล์หลัก!A351,ภาคส่งกลับ!$A$2:$A$1192,ภาคส่งกลับ!$O$2:$O$1192,"")</f>
        <v>0</v>
      </c>
      <c r="S351" s="72" t="str">
        <f>IF(AND(ลงเจ้าหน้าที่!O354=ไฟล์หลัก!P351,ลงเจ้าหน้าที่!P354=ไฟล์หลัก!Q351)=TRUE,"Correct","No")</f>
        <v>No</v>
      </c>
    </row>
    <row r="352" spans="1:19">
      <c r="A352" s="250">
        <v>336</v>
      </c>
      <c r="B352" s="250" t="s">
        <v>532</v>
      </c>
      <c r="C352" s="256" t="s">
        <v>13</v>
      </c>
      <c r="D352" s="257" t="s">
        <v>21</v>
      </c>
      <c r="E352" s="256" t="s">
        <v>584</v>
      </c>
      <c r="F352" s="257" t="s">
        <v>14</v>
      </c>
      <c r="G352" s="257" t="s">
        <v>16</v>
      </c>
      <c r="H352" s="257" t="s">
        <v>63</v>
      </c>
      <c r="I352" s="256" t="s">
        <v>1416</v>
      </c>
      <c r="J352" s="257" t="s">
        <v>38</v>
      </c>
      <c r="K352" s="257" t="s">
        <v>317</v>
      </c>
      <c r="L352" s="257" t="s">
        <v>243</v>
      </c>
      <c r="M352" s="250" t="s">
        <v>1651</v>
      </c>
      <c r="N352" s="257" t="str" cm="1">
        <f t="array" ref="N352">_xlfn.XLOOKUP(1,(รายชื่อเจ้าหน้าที่!$C$4:$C$109=P352)*(รายชื่อเจ้าหน้าที่!$D$4:$D$109=Q352),รายชื่อเจ้าหน้าที่!$E$4:$E$109,"")</f>
        <v/>
      </c>
      <c r="O352" s="2" t="str">
        <f>_xlfn.XLOOKUP(ไฟล์หลัก!A352,ภาคส่งกลับ!$A$2:$A$1192,ภาคส่งกลับ!$L$2:$L$1192,"")</f>
        <v>นาย</v>
      </c>
      <c r="P352" s="2" t="str">
        <f>_xlfn.XLOOKUP(ไฟล์หลัก!A352,ภาคส่งกลับ!$A$2:$A$1192,ภาคส่งกลับ!$M$2:$M$1192,"")</f>
        <v>คณัฐ</v>
      </c>
      <c r="Q352" s="2" t="str">
        <f>_xlfn.XLOOKUP(ไฟล์หลัก!A352,ภาคส่งกลับ!$A$2:$A$1192,ภาคส่งกลับ!$N$2:$N$1192,"")</f>
        <v>ตังติสานนท์</v>
      </c>
      <c r="R352" s="71">
        <f>_xlfn.XLOOKUP(ไฟล์หลัก!A352,ภาคส่งกลับ!$A$2:$A$1192,ภาคส่งกลับ!$O$2:$O$1192,"")</f>
        <v>0</v>
      </c>
      <c r="S352" s="72" t="str">
        <f>IF(AND(ลงเจ้าหน้าที่!O355=ไฟล์หลัก!P352,ลงเจ้าหน้าที่!P355=ไฟล์หลัก!Q352)=TRUE,"Correct","No")</f>
        <v>No</v>
      </c>
    </row>
    <row r="353" spans="1:19" hidden="1">
      <c r="A353" s="250">
        <v>337</v>
      </c>
      <c r="B353" s="250" t="s">
        <v>532</v>
      </c>
      <c r="C353" s="256" t="s">
        <v>13</v>
      </c>
      <c r="D353" s="257" t="s">
        <v>81</v>
      </c>
      <c r="E353" s="256" t="s">
        <v>593</v>
      </c>
      <c r="F353" s="257" t="s">
        <v>193</v>
      </c>
      <c r="G353" s="257" t="s">
        <v>21</v>
      </c>
      <c r="H353" s="257" t="s">
        <v>418</v>
      </c>
      <c r="I353" s="256" t="s">
        <v>1715</v>
      </c>
      <c r="J353" s="257" t="s">
        <v>38</v>
      </c>
      <c r="K353" s="257" t="s">
        <v>317</v>
      </c>
      <c r="L353" s="257" t="s">
        <v>571</v>
      </c>
      <c r="M353" s="250" t="s">
        <v>1668</v>
      </c>
      <c r="N353" s="257" t="str" cm="1">
        <f t="array" ref="N353">_xlfn.XLOOKUP(1,(รายชื่อเจ้าหน้าที่!$C$4:$C$109=P353)*(รายชื่อเจ้าหน้าที่!$D$4:$D$109=Q353),รายชื่อเจ้าหน้าที่!$E$4:$E$109,"")</f>
        <v/>
      </c>
      <c r="O353" s="2" t="str">
        <f>_xlfn.XLOOKUP(ไฟล์หลัก!A353,ภาคส่งกลับ!$A$2:$A$1192,ภาคส่งกลับ!$L$2:$L$1192,"")</f>
        <v>นาย</v>
      </c>
      <c r="P353" s="2" t="str">
        <f>_xlfn.XLOOKUP(ไฟล์หลัก!A353,ภาคส่งกลับ!$A$2:$A$1192,ภาคส่งกลับ!$M$2:$M$1192,"")</f>
        <v>พิชญ</v>
      </c>
      <c r="Q353" s="2" t="str">
        <f>_xlfn.XLOOKUP(ไฟล์หลัก!A353,ภาคส่งกลับ!$A$2:$A$1192,ภาคส่งกลับ!$N$2:$N$1192,"")</f>
        <v>สุพรรณกูล</v>
      </c>
      <c r="R353" s="71">
        <f>_xlfn.XLOOKUP(ไฟล์หลัก!A353,ภาคส่งกลับ!$A$2:$A$1192,ภาคส่งกลับ!$O$2:$O$1192,"")</f>
        <v>0</v>
      </c>
      <c r="S353" s="72" t="str">
        <f>IF(AND(ลงเจ้าหน้าที่!O356=ไฟล์หลัก!P353,ลงเจ้าหน้าที่!P356=ไฟล์หลัก!Q353)=TRUE,"Correct","No")</f>
        <v>No</v>
      </c>
    </row>
    <row r="354" spans="1:19">
      <c r="A354" s="250">
        <v>338</v>
      </c>
      <c r="B354" s="250" t="s">
        <v>532</v>
      </c>
      <c r="C354" s="256" t="s">
        <v>13</v>
      </c>
      <c r="D354" s="257" t="s">
        <v>21</v>
      </c>
      <c r="E354" s="256" t="s">
        <v>584</v>
      </c>
      <c r="F354" s="257" t="s">
        <v>14</v>
      </c>
      <c r="G354" s="257" t="s">
        <v>16</v>
      </c>
      <c r="H354" s="257" t="s">
        <v>63</v>
      </c>
      <c r="I354" s="256" t="s">
        <v>1416</v>
      </c>
      <c r="J354" s="257" t="s">
        <v>38</v>
      </c>
      <c r="K354" s="257" t="s">
        <v>321</v>
      </c>
      <c r="L354" s="257" t="s">
        <v>245</v>
      </c>
      <c r="M354" s="250" t="s">
        <v>1651</v>
      </c>
      <c r="N354" s="257" t="str" cm="1">
        <f t="array" ref="N354">_xlfn.XLOOKUP(1,(รายชื่อเจ้าหน้าที่!$C$4:$C$109=P354)*(รายชื่อเจ้าหน้าที่!$D$4:$D$109=Q354),รายชื่อเจ้าหน้าที่!$E$4:$E$109,"")</f>
        <v/>
      </c>
      <c r="O354" s="2" t="str">
        <f>_xlfn.XLOOKUP(ไฟล์หลัก!A354,ภาคส่งกลับ!$A$2:$A$1192,ภาคส่งกลับ!$L$2:$L$1192,"")</f>
        <v>นาย</v>
      </c>
      <c r="P354" s="2" t="str">
        <f>_xlfn.XLOOKUP(ไฟล์หลัก!A354,ภาคส่งกลับ!$A$2:$A$1192,ภาคส่งกลับ!$M$2:$M$1192,"")</f>
        <v>สรพงษ์</v>
      </c>
      <c r="Q354" s="2" t="str">
        <f>_xlfn.XLOOKUP(ไฟล์หลัก!A354,ภาคส่งกลับ!$A$2:$A$1192,ภาคส่งกลับ!$N$2:$N$1192,"")</f>
        <v>วชิรรัตนพรกุล</v>
      </c>
      <c r="R354" s="71">
        <f>_xlfn.XLOOKUP(ไฟล์หลัก!A354,ภาคส่งกลับ!$A$2:$A$1192,ภาคส่งกลับ!$O$2:$O$1192,"")</f>
        <v>0</v>
      </c>
      <c r="S354" s="72" t="str">
        <f>IF(AND(ลงเจ้าหน้าที่!O357=ไฟล์หลัก!P354,ลงเจ้าหน้าที่!P357=ไฟล์หลัก!Q354)=TRUE,"Correct","No")</f>
        <v>No</v>
      </c>
    </row>
    <row r="355" spans="1:19" hidden="1">
      <c r="A355" s="250">
        <v>339</v>
      </c>
      <c r="B355" s="250" t="s">
        <v>532</v>
      </c>
      <c r="C355" s="256" t="s">
        <v>13</v>
      </c>
      <c r="D355" s="257" t="s">
        <v>81</v>
      </c>
      <c r="E355" s="256" t="s">
        <v>593</v>
      </c>
      <c r="F355" s="257" t="s">
        <v>18</v>
      </c>
      <c r="G355" s="257" t="s">
        <v>21</v>
      </c>
      <c r="H355" s="257" t="s">
        <v>344</v>
      </c>
      <c r="I355" s="256" t="s">
        <v>1715</v>
      </c>
      <c r="J355" s="257" t="s">
        <v>38</v>
      </c>
      <c r="K355" s="257" t="s">
        <v>321</v>
      </c>
      <c r="L355" s="257" t="s">
        <v>595</v>
      </c>
      <c r="M355" s="250" t="s">
        <v>1668</v>
      </c>
      <c r="N355" s="257" t="str" cm="1">
        <f t="array" ref="N355">_xlfn.XLOOKUP(1,(รายชื่อเจ้าหน้าที่!$C$4:$C$109=P355)*(รายชื่อเจ้าหน้าที่!$D$4:$D$109=Q355),รายชื่อเจ้าหน้าที่!$E$4:$E$109,"")</f>
        <v/>
      </c>
      <c r="O355" s="2" t="str">
        <f>_xlfn.XLOOKUP(ไฟล์หลัก!A355,ภาคส่งกลับ!$A$2:$A$1192,ภาคส่งกลับ!$L$2:$L$1192,"")</f>
        <v>นาย</v>
      </c>
      <c r="P355" s="2" t="str">
        <f>_xlfn.XLOOKUP(ไฟล์หลัก!A355,ภาคส่งกลับ!$A$2:$A$1192,ภาคส่งกลับ!$M$2:$M$1192,"")</f>
        <v>ปราโมทย์</v>
      </c>
      <c r="Q355" s="2" t="str">
        <f>_xlfn.XLOOKUP(ไฟล์หลัก!A355,ภาคส่งกลับ!$A$2:$A$1192,ภาคส่งกลับ!$N$2:$N$1192,"")</f>
        <v>วาดเขียน</v>
      </c>
      <c r="R355" s="71">
        <f>_xlfn.XLOOKUP(ไฟล์หลัก!A355,ภาคส่งกลับ!$A$2:$A$1192,ภาคส่งกลับ!$O$2:$O$1192,"")</f>
        <v>0</v>
      </c>
      <c r="S355" s="72" t="str">
        <f>IF(AND(ลงเจ้าหน้าที่!O358=ไฟล์หลัก!P355,ลงเจ้าหน้าที่!P358=ไฟล์หลัก!Q355)=TRUE,"Correct","No")</f>
        <v>No</v>
      </c>
    </row>
    <row r="356" spans="1:19" hidden="1">
      <c r="A356" s="250">
        <v>340</v>
      </c>
      <c r="B356" s="250" t="s">
        <v>532</v>
      </c>
      <c r="C356" s="256" t="s">
        <v>13</v>
      </c>
      <c r="D356" s="257" t="s">
        <v>81</v>
      </c>
      <c r="E356" s="256" t="s">
        <v>593</v>
      </c>
      <c r="F356" s="257" t="s">
        <v>18</v>
      </c>
      <c r="G356" s="257" t="s">
        <v>21</v>
      </c>
      <c r="H356" s="257" t="s">
        <v>344</v>
      </c>
      <c r="I356" s="256" t="s">
        <v>1715</v>
      </c>
      <c r="J356" s="257" t="s">
        <v>38</v>
      </c>
      <c r="K356" s="257" t="s">
        <v>322</v>
      </c>
      <c r="L356" s="257" t="s">
        <v>596</v>
      </c>
      <c r="M356" s="250" t="s">
        <v>1668</v>
      </c>
      <c r="N356" s="257" t="str" cm="1">
        <f t="array" ref="N356">_xlfn.XLOOKUP(1,(รายชื่อเจ้าหน้าที่!$C$4:$C$109=P356)*(รายชื่อเจ้าหน้าที่!$D$4:$D$109=Q356),รายชื่อเจ้าหน้าที่!$E$4:$E$109,"")</f>
        <v/>
      </c>
      <c r="O356" s="2" t="str">
        <f>_xlfn.XLOOKUP(ไฟล์หลัก!A356,ภาคส่งกลับ!$A$2:$A$1192,ภาคส่งกลับ!$L$2:$L$1192,"")</f>
        <v>นาย</v>
      </c>
      <c r="P356" s="2" t="str">
        <f>_xlfn.XLOOKUP(ไฟล์หลัก!A356,ภาคส่งกลับ!$A$2:$A$1192,ภาคส่งกลับ!$M$2:$M$1192,"")</f>
        <v xml:space="preserve">เวธิต </v>
      </c>
      <c r="Q356" s="2" t="str">
        <f>_xlfn.XLOOKUP(ไฟล์หลัก!A356,ภาคส่งกลับ!$A$2:$A$1192,ภาคส่งกลับ!$N$2:$N$1192,"")</f>
        <v>ภาคพิสุทธิ์</v>
      </c>
      <c r="R356" s="71" t="str">
        <f>_xlfn.XLOOKUP(ไฟล์หลัก!A356,ภาคส่งกลับ!$A$2:$A$1192,ภาคส่งกลับ!$O$2:$O$1192,"")</f>
        <v>นายธนัสสรณ์ วงศ์พัชรธรรม ป.โท รหัส 66016050</v>
      </c>
      <c r="S356" s="72" t="str">
        <f>IF(AND(ลงเจ้าหน้าที่!O359=ไฟล์หลัก!P356,ลงเจ้าหน้าที่!P359=ไฟล์หลัก!Q356)=TRUE,"Correct","No")</f>
        <v>No</v>
      </c>
    </row>
    <row r="357" spans="1:19" hidden="1">
      <c r="A357" s="250">
        <v>341</v>
      </c>
      <c r="B357" s="250" t="s">
        <v>532</v>
      </c>
      <c r="C357" s="256" t="s">
        <v>13</v>
      </c>
      <c r="D357" s="257"/>
      <c r="E357" s="256" t="s">
        <v>593</v>
      </c>
      <c r="F357" s="257"/>
      <c r="G357" s="257"/>
      <c r="H357" s="257"/>
      <c r="I357" s="256"/>
      <c r="J357" s="257" t="s">
        <v>38</v>
      </c>
      <c r="K357" s="257" t="s">
        <v>322</v>
      </c>
      <c r="L357" s="257"/>
      <c r="M357" s="250" t="s">
        <v>42</v>
      </c>
      <c r="N357" s="257" t="str" cm="1">
        <f t="array" ref="N357">_xlfn.XLOOKUP(1,(รายชื่อเจ้าหน้าที่!$C$4:$C$109=P357)*(รายชื่อเจ้าหน้าที่!$D$4:$D$109=Q357),รายชื่อเจ้าหน้าที่!$E$4:$E$109,"")</f>
        <v>พัสดุ</v>
      </c>
      <c r="O357" s="2" t="str">
        <f>_xlfn.XLOOKUP(ไฟล์หลัก!A357,ภาคส่งกลับ!$A$2:$A$1192,ภาคส่งกลับ!$L$2:$L$1192,"")</f>
        <v>นางสาว</v>
      </c>
      <c r="P357" s="2" t="str">
        <f>_xlfn.XLOOKUP(ไฟล์หลัก!A357,ภาคส่งกลับ!$A$2:$A$1192,ภาคส่งกลับ!$M$2:$M$1192,"")</f>
        <v>บุญยืน</v>
      </c>
      <c r="Q357" s="2" t="str">
        <f>_xlfn.XLOOKUP(ไฟล์หลัก!A357,ภาคส่งกลับ!$A$2:$A$1192,ภาคส่งกลับ!$N$2:$N$1192,"")</f>
        <v>กลัดแขก</v>
      </c>
      <c r="R357" s="71">
        <f>_xlfn.XLOOKUP(ไฟล์หลัก!A357,ภาคส่งกลับ!$A$2:$A$1192,ภาคส่งกลับ!$O$2:$O$1192,"")</f>
        <v>0</v>
      </c>
      <c r="S357" s="72" t="str">
        <f>IF(AND(ลงเจ้าหน้าที่!O360=ไฟล์หลัก!P357,ลงเจ้าหน้าที่!P360=ไฟล์หลัก!Q357)=TRUE,"Correct","No")</f>
        <v>Correct</v>
      </c>
    </row>
    <row r="358" spans="1:19">
      <c r="A358" s="250">
        <v>342</v>
      </c>
      <c r="B358" s="250" t="s">
        <v>532</v>
      </c>
      <c r="C358" s="256" t="s">
        <v>13</v>
      </c>
      <c r="D358" s="257" t="s">
        <v>17</v>
      </c>
      <c r="E358" s="256" t="s">
        <v>597</v>
      </c>
      <c r="F358" s="257" t="s">
        <v>70</v>
      </c>
      <c r="G358" s="257" t="s">
        <v>16</v>
      </c>
      <c r="H358" s="257" t="s">
        <v>99</v>
      </c>
      <c r="I358" s="256" t="s">
        <v>328</v>
      </c>
      <c r="J358" s="257" t="s">
        <v>65</v>
      </c>
      <c r="K358" s="257" t="s">
        <v>66</v>
      </c>
      <c r="L358" s="257" t="s">
        <v>598</v>
      </c>
      <c r="M358" s="250" t="s">
        <v>1651</v>
      </c>
      <c r="N358" s="257" t="str" cm="1">
        <f t="array" ref="N358">_xlfn.XLOOKUP(1,(รายชื่อเจ้าหน้าที่!$C$4:$C$109=P358)*(รายชื่อเจ้าหน้าที่!$D$4:$D$109=Q358),รายชื่อเจ้าหน้าที่!$E$4:$E$109,"")</f>
        <v/>
      </c>
      <c r="O358" s="2" t="str">
        <f>_xlfn.XLOOKUP(ไฟล์หลัก!A358,ภาคส่งกลับ!$A$2:$A$1192,ภาคส่งกลับ!$L$2:$L$1192,"")</f>
        <v>นาย</v>
      </c>
      <c r="P358" s="2" t="str">
        <f>_xlfn.XLOOKUP(ไฟล์หลัก!A358,ภาคส่งกลับ!$A$2:$A$1192,ภาคส่งกลับ!$M$2:$M$1192,"")</f>
        <v>สุรินทร์</v>
      </c>
      <c r="Q358" s="2" t="str">
        <f>_xlfn.XLOOKUP(ไฟล์หลัก!A358,ภาคส่งกลับ!$A$2:$A$1192,ภาคส่งกลับ!$N$2:$N$1192,"")</f>
        <v>กิตติธรกุล</v>
      </c>
      <c r="R358" s="71">
        <f>_xlfn.XLOOKUP(ไฟล์หลัก!A358,ภาคส่งกลับ!$A$2:$A$1192,ภาคส่งกลับ!$O$2:$O$1192,"")</f>
        <v>0</v>
      </c>
      <c r="S358" s="72" t="str">
        <f>IF(AND(ลงเจ้าหน้าที่!O361=ไฟล์หลัก!P358,ลงเจ้าหน้าที่!P361=ไฟล์หลัก!Q358)=TRUE,"Correct","No")</f>
        <v>No</v>
      </c>
    </row>
    <row r="359" spans="1:19">
      <c r="A359" s="250">
        <v>343</v>
      </c>
      <c r="B359" s="250" t="s">
        <v>532</v>
      </c>
      <c r="C359" s="256" t="s">
        <v>13</v>
      </c>
      <c r="D359" s="257" t="s">
        <v>374</v>
      </c>
      <c r="E359" s="256" t="s">
        <v>599</v>
      </c>
      <c r="F359" s="257" t="s">
        <v>210</v>
      </c>
      <c r="G359" s="257" t="s">
        <v>21</v>
      </c>
      <c r="H359" s="257" t="s">
        <v>175</v>
      </c>
      <c r="I359" s="256" t="s">
        <v>1716</v>
      </c>
      <c r="J359" s="257" t="s">
        <v>65</v>
      </c>
      <c r="K359" s="257" t="s">
        <v>66</v>
      </c>
      <c r="L359" s="257" t="s">
        <v>177</v>
      </c>
      <c r="M359" s="250" t="s">
        <v>1651</v>
      </c>
      <c r="N359" s="257" t="str" cm="1">
        <f t="array" ref="N359">_xlfn.XLOOKUP(1,(รายชื่อเจ้าหน้าที่!$C$4:$C$109=P359)*(รายชื่อเจ้าหน้าที่!$D$4:$D$109=Q359),รายชื่อเจ้าหน้าที่!$E$4:$E$109,"")</f>
        <v/>
      </c>
      <c r="O359" s="2" t="str">
        <f>_xlfn.XLOOKUP(ไฟล์หลัก!A359,ภาคส่งกลับ!$A$2:$A$1192,ภาคส่งกลับ!$L$2:$L$1192,"")</f>
        <v>นาย</v>
      </c>
      <c r="P359" s="2" t="str">
        <f>_xlfn.XLOOKUP(ไฟล์หลัก!A359,ภาคส่งกลับ!$A$2:$A$1192,ภาคส่งกลับ!$M$2:$M$1192,"")</f>
        <v>ศักดิ์ชัย</v>
      </c>
      <c r="Q359" s="2" t="str">
        <f>_xlfn.XLOOKUP(ไฟล์หลัก!A359,ภาคส่งกลับ!$A$2:$A$1192,ภาคส่งกลับ!$N$2:$N$1192,"")</f>
        <v>ทิพย์จักษุรัตน์</v>
      </c>
      <c r="R359" s="71">
        <f>_xlfn.XLOOKUP(ไฟล์หลัก!A359,ภาคส่งกลับ!$A$2:$A$1192,ภาคส่งกลับ!$O$2:$O$1192,"")</f>
        <v>0</v>
      </c>
      <c r="S359" s="72" t="str">
        <f>IF(AND(ลงเจ้าหน้าที่!O362=ไฟล์หลัก!P359,ลงเจ้าหน้าที่!P362=ไฟล์หลัก!Q359)=TRUE,"Correct","No")</f>
        <v>No</v>
      </c>
    </row>
    <row r="360" spans="1:19" hidden="1">
      <c r="A360" s="209">
        <v>1097</v>
      </c>
      <c r="B360" s="209" t="s">
        <v>532</v>
      </c>
      <c r="C360" s="211" t="s">
        <v>13</v>
      </c>
      <c r="D360" s="210" t="s">
        <v>374</v>
      </c>
      <c r="E360" s="211" t="s">
        <v>599</v>
      </c>
      <c r="F360" s="210"/>
      <c r="G360" s="210"/>
      <c r="H360" s="210"/>
      <c r="I360" s="211"/>
      <c r="J360" s="210" t="s">
        <v>65</v>
      </c>
      <c r="K360" s="210" t="s">
        <v>66</v>
      </c>
      <c r="L360" s="210">
        <v>71</v>
      </c>
      <c r="M360" s="209" t="s">
        <v>42</v>
      </c>
      <c r="N360" s="210" t="str" cm="1">
        <f t="array" ref="N360">_xlfn.XLOOKUP(1,(รายชื่อเจ้าหน้าที่!$C$4:$C$109=P360)*(รายชื่อเจ้าหน้าที่!$D$4:$D$109=Q360),รายชื่อเจ้าหน้าที่!$E$4:$E$109,"")</f>
        <v>Kees</v>
      </c>
      <c r="O360" s="202" t="str">
        <f>_xlfn.XLOOKUP(ไฟล์หลัก!A360,ภาคส่งกลับ!$A$2:$A$1192,ภาคส่งกลับ!$L$2:$L$1192,"")</f>
        <v>นางสาว</v>
      </c>
      <c r="P360" s="202" t="str">
        <f>_xlfn.XLOOKUP(ไฟล์หลัก!A360,ภาคส่งกลับ!$A$2:$A$1192,ภาคส่งกลับ!$M$2:$M$1192,"")</f>
        <v>กันต์ธิตา</v>
      </c>
      <c r="Q360" s="202" t="str">
        <f>_xlfn.XLOOKUP(ไฟล์หลัก!A360,ภาคส่งกลับ!$A$2:$A$1192,ภาคส่งกลับ!$N$2:$N$1192,"")</f>
        <v>ปางวิสุทธิวงศ์</v>
      </c>
      <c r="R360" s="203">
        <f>_xlfn.XLOOKUP(ไฟล์หลัก!A360,ภาคส่งกลับ!$A$2:$A$1192,ภาคส่งกลับ!$O$2:$O$1192,"")</f>
        <v>0</v>
      </c>
      <c r="S360" s="72" t="str">
        <f>IF(AND(ลงเจ้าหน้าที่!O363=ไฟล์หลัก!P360,ลงเจ้าหน้าที่!P363=ไฟล์หลัก!Q360)=TRUE,"Correct","No")</f>
        <v>Correct</v>
      </c>
    </row>
    <row r="361" spans="1:19">
      <c r="A361" s="250">
        <v>344</v>
      </c>
      <c r="B361" s="250" t="s">
        <v>532</v>
      </c>
      <c r="C361" s="256" t="s">
        <v>13</v>
      </c>
      <c r="D361" s="257" t="s">
        <v>17</v>
      </c>
      <c r="E361" s="256" t="s">
        <v>597</v>
      </c>
      <c r="F361" s="257" t="s">
        <v>70</v>
      </c>
      <c r="G361" s="257" t="s">
        <v>16</v>
      </c>
      <c r="H361" s="257" t="s">
        <v>99</v>
      </c>
      <c r="I361" s="256" t="s">
        <v>328</v>
      </c>
      <c r="J361" s="257" t="s">
        <v>65</v>
      </c>
      <c r="K361" s="257" t="s">
        <v>76</v>
      </c>
      <c r="L361" s="257" t="s">
        <v>601</v>
      </c>
      <c r="M361" s="250" t="s">
        <v>1651</v>
      </c>
      <c r="N361" s="257" t="str" cm="1">
        <f t="array" ref="N361">_xlfn.XLOOKUP(1,(รายชื่อเจ้าหน้าที่!$C$4:$C$109=P361)*(รายชื่อเจ้าหน้าที่!$D$4:$D$109=Q361),รายชื่อเจ้าหน้าที่!$E$4:$E$109,"")</f>
        <v/>
      </c>
      <c r="O361" s="2" t="str">
        <f>_xlfn.XLOOKUP(ไฟล์หลัก!A361,ภาคส่งกลับ!$A$2:$A$1192,ภาคส่งกลับ!$L$2:$L$1192,"")</f>
        <v>นางสาว</v>
      </c>
      <c r="P361" s="2" t="str">
        <f>_xlfn.XLOOKUP(ไฟล์หลัก!A361,ภาคส่งกลับ!$A$2:$A$1192,ภาคส่งกลับ!$M$2:$M$1192,"")</f>
        <v>ชมพูนุท</v>
      </c>
      <c r="Q361" s="2" t="str">
        <f>_xlfn.XLOOKUP(ไฟล์หลัก!A361,ภาคส่งกลับ!$A$2:$A$1192,ภาคส่งกลับ!$N$2:$N$1192,"")</f>
        <v>เต็งเจริญ</v>
      </c>
      <c r="R361" s="71">
        <f>_xlfn.XLOOKUP(ไฟล์หลัก!A361,ภาคส่งกลับ!$A$2:$A$1192,ภาคส่งกลับ!$O$2:$O$1192,"")</f>
        <v>0</v>
      </c>
      <c r="S361" s="72" t="str">
        <f>IF(AND(ลงเจ้าหน้าที่!O364=ไฟล์หลัก!P361,ลงเจ้าหน้าที่!P364=ไฟล์หลัก!Q361)=TRUE,"Correct","No")</f>
        <v>No</v>
      </c>
    </row>
    <row r="362" spans="1:19" hidden="1">
      <c r="A362" s="250">
        <v>345</v>
      </c>
      <c r="B362" s="250" t="s">
        <v>532</v>
      </c>
      <c r="C362" s="256" t="s">
        <v>13</v>
      </c>
      <c r="D362" s="257" t="s">
        <v>14</v>
      </c>
      <c r="E362" s="256" t="s">
        <v>360</v>
      </c>
      <c r="F362" s="257" t="s">
        <v>217</v>
      </c>
      <c r="G362" s="257" t="s">
        <v>21</v>
      </c>
      <c r="H362" s="257" t="s">
        <v>123</v>
      </c>
      <c r="I362" s="256" t="s">
        <v>1717</v>
      </c>
      <c r="J362" s="257" t="s">
        <v>65</v>
      </c>
      <c r="K362" s="257" t="s">
        <v>76</v>
      </c>
      <c r="L362" s="257" t="s">
        <v>603</v>
      </c>
      <c r="M362" s="250" t="s">
        <v>1650</v>
      </c>
      <c r="N362" s="257" t="str" cm="1">
        <f t="array" ref="N362">_xlfn.XLOOKUP(1,(รายชื่อเจ้าหน้าที่!$C$4:$C$109=P362)*(รายชื่อเจ้าหน้าที่!$D$4:$D$109=Q362),รายชื่อเจ้าหน้าที่!$E$4:$E$109,"")</f>
        <v/>
      </c>
      <c r="O362" s="2" t="str">
        <f>_xlfn.XLOOKUP(ไฟล์หลัก!A362,ภาคส่งกลับ!$A$2:$A$1192,ภาคส่งกลับ!$L$2:$L$1192,"")</f>
        <v>นาย</v>
      </c>
      <c r="P362" s="2" t="str">
        <f>_xlfn.XLOOKUP(ไฟล์หลัก!A362,ภาคส่งกลับ!$A$2:$A$1192,ภาคส่งกลับ!$M$2:$M$1192,"")</f>
        <v>สกนธ์</v>
      </c>
      <c r="Q362" s="2" t="str">
        <f>_xlfn.XLOOKUP(ไฟล์หลัก!A362,ภาคส่งกลับ!$A$2:$A$1192,ภาคส่งกลับ!$N$2:$N$1192,"")</f>
        <v>คล่องบุญจิต</v>
      </c>
      <c r="R362" s="71">
        <f>_xlfn.XLOOKUP(ไฟล์หลัก!A362,ภาคส่งกลับ!$A$2:$A$1192,ภาคส่งกลับ!$O$2:$O$1192,"")</f>
        <v>0</v>
      </c>
      <c r="S362" s="72" t="str">
        <f>IF(AND(ลงเจ้าหน้าที่!O365=ไฟล์หลัก!P362,ลงเจ้าหน้าที่!P365=ไฟล์หลัก!Q362)=TRUE,"Correct","No")</f>
        <v>No</v>
      </c>
    </row>
    <row r="363" spans="1:19" hidden="1">
      <c r="A363" s="250">
        <v>346</v>
      </c>
      <c r="B363" s="250" t="s">
        <v>532</v>
      </c>
      <c r="C363" s="256" t="s">
        <v>13</v>
      </c>
      <c r="D363" s="257" t="s">
        <v>14</v>
      </c>
      <c r="E363" s="256" t="s">
        <v>360</v>
      </c>
      <c r="F363" s="257" t="s">
        <v>210</v>
      </c>
      <c r="G363" s="257" t="s">
        <v>21</v>
      </c>
      <c r="H363" s="257" t="s">
        <v>85</v>
      </c>
      <c r="I363" s="256" t="s">
        <v>1717</v>
      </c>
      <c r="J363" s="257" t="s">
        <v>65</v>
      </c>
      <c r="K363" s="257" t="s">
        <v>87</v>
      </c>
      <c r="L363" s="257" t="s">
        <v>88</v>
      </c>
      <c r="M363" s="250" t="s">
        <v>1656</v>
      </c>
      <c r="N363" s="257" t="str" cm="1">
        <f t="array" ref="N363">_xlfn.XLOOKUP(1,(รายชื่อเจ้าหน้าที่!$C$4:$C$109=P363)*(รายชื่อเจ้าหน้าที่!$D$4:$D$109=Q363),รายชื่อเจ้าหน้าที่!$E$4:$E$109,"")</f>
        <v/>
      </c>
      <c r="O363" s="2" t="str">
        <f>_xlfn.XLOOKUP(ไฟล์หลัก!A363,ภาคส่งกลับ!$A$2:$A$1192,ภาคส่งกลับ!$L$2:$L$1192,"")</f>
        <v>Mr.</v>
      </c>
      <c r="P363" s="2" t="str">
        <f>_xlfn.XLOOKUP(ไฟล์หลัก!A363,ภาคส่งกลับ!$A$2:$A$1192,ภาคส่งกลับ!$M$2:$M$1192,"")</f>
        <v>Ashan</v>
      </c>
      <c r="Q363" s="2" t="str">
        <f>_xlfn.XLOOKUP(ไฟล์หลัก!A363,ภาคส่งกลับ!$A$2:$A$1192,ภาคส่งกลับ!$N$2:$N$1192,"")</f>
        <v>Eranga Kudabalage</v>
      </c>
      <c r="R363" s="71">
        <f>_xlfn.XLOOKUP(ไฟล์หลัก!A363,ภาคส่งกลับ!$A$2:$A$1192,ภาคส่งกลับ!$O$2:$O$1192,"")</f>
        <v>0</v>
      </c>
      <c r="S363" s="72" t="str">
        <f>IF(AND(ลงเจ้าหน้าที่!O366=ไฟล์หลัก!P363,ลงเจ้าหน้าที่!P366=ไฟล์หลัก!Q363)=TRUE,"Correct","No")</f>
        <v>No</v>
      </c>
    </row>
    <row r="364" spans="1:19">
      <c r="A364" s="250">
        <v>347</v>
      </c>
      <c r="B364" s="250" t="s">
        <v>532</v>
      </c>
      <c r="C364" s="256" t="s">
        <v>13</v>
      </c>
      <c r="D364" s="257" t="s">
        <v>34</v>
      </c>
      <c r="E364" s="256" t="s">
        <v>604</v>
      </c>
      <c r="F364" s="257" t="s">
        <v>70</v>
      </c>
      <c r="G364" s="257" t="s">
        <v>17</v>
      </c>
      <c r="H364" s="257" t="s">
        <v>413</v>
      </c>
      <c r="I364" s="256" t="s">
        <v>71</v>
      </c>
      <c r="J364" s="257" t="s">
        <v>65</v>
      </c>
      <c r="K364" s="257" t="s">
        <v>87</v>
      </c>
      <c r="L364" s="257" t="s">
        <v>605</v>
      </c>
      <c r="M364" s="250" t="s">
        <v>1651</v>
      </c>
      <c r="N364" s="257" t="str" cm="1">
        <f t="array" ref="N364">_xlfn.XLOOKUP(1,(รายชื่อเจ้าหน้าที่!$C$4:$C$109=P364)*(รายชื่อเจ้าหน้าที่!$D$4:$D$109=Q364),รายชื่อเจ้าหน้าที่!$E$4:$E$109,"")</f>
        <v/>
      </c>
      <c r="O364" s="2" t="str">
        <f>_xlfn.XLOOKUP(ไฟล์หลัก!A364,ภาคส่งกลับ!$A$2:$A$1192,ภาคส่งกลับ!$L$2:$L$1192,"")</f>
        <v>นาย</v>
      </c>
      <c r="P364" s="2" t="str">
        <f>_xlfn.XLOOKUP(ไฟล์หลัก!A364,ภาคส่งกลับ!$A$2:$A$1192,ภาคส่งกลับ!$M$2:$M$1192,"")</f>
        <v xml:space="preserve">อิสระ  </v>
      </c>
      <c r="Q364" s="2" t="str">
        <f>_xlfn.XLOOKUP(ไฟล์หลัก!A364,ภาคส่งกลับ!$A$2:$A$1192,ภาคส่งกลับ!$N$2:$N$1192,"")</f>
        <v>อนันตวราศิลป์</v>
      </c>
      <c r="R364" s="71">
        <f>_xlfn.XLOOKUP(ไฟล์หลัก!A364,ภาคส่งกลับ!$A$2:$A$1192,ภาคส่งกลับ!$O$2:$O$1192,"")</f>
        <v>0</v>
      </c>
      <c r="S364" s="72" t="str">
        <f>IF(AND(ลงเจ้าหน้าที่!O367=ไฟล์หลัก!P364,ลงเจ้าหน้าที่!P367=ไฟล์หลัก!Q364)=TRUE,"Correct","No")</f>
        <v>No</v>
      </c>
    </row>
    <row r="365" spans="1:19" hidden="1">
      <c r="A365" s="250">
        <v>348</v>
      </c>
      <c r="B365" s="250" t="s">
        <v>532</v>
      </c>
      <c r="C365" s="256" t="s">
        <v>13</v>
      </c>
      <c r="D365" s="257"/>
      <c r="E365" s="256" t="s">
        <v>604</v>
      </c>
      <c r="F365" s="257"/>
      <c r="G365" s="257"/>
      <c r="H365" s="257"/>
      <c r="I365" s="256"/>
      <c r="J365" s="257" t="s">
        <v>65</v>
      </c>
      <c r="K365" s="257" t="s">
        <v>87</v>
      </c>
      <c r="L365" s="257"/>
      <c r="M365" s="250" t="s">
        <v>42</v>
      </c>
      <c r="N365" s="257" t="str" cm="1">
        <f t="array" ref="N365">_xlfn.XLOOKUP(1,(รายชื่อเจ้าหน้าที่!$C$4:$C$109=P365)*(รายชื่อเจ้าหน้าที่!$D$4:$D$109=Q365),รายชื่อเจ้าหน้าที่!$E$4:$E$109,"")</f>
        <v>วิจัย</v>
      </c>
      <c r="O365" s="2" t="str">
        <f>_xlfn.XLOOKUP(ไฟล์หลัก!A365,ภาคส่งกลับ!$A$2:$A$1192,ภาคส่งกลับ!$L$2:$L$1192,"")</f>
        <v>นางสาว</v>
      </c>
      <c r="P365" s="2" t="str">
        <f>_xlfn.XLOOKUP(ไฟล์หลัก!A365,ภาคส่งกลับ!$A$2:$A$1192,ภาคส่งกลับ!$M$2:$M$1192,"")</f>
        <v>ชนัญชิดา</v>
      </c>
      <c r="Q365" s="2" t="str">
        <f>_xlfn.XLOOKUP(ไฟล์หลัก!A365,ภาคส่งกลับ!$A$2:$A$1192,ภาคส่งกลับ!$N$2:$N$1192,"")</f>
        <v>นอบน้อม</v>
      </c>
      <c r="R365" s="71">
        <f>_xlfn.XLOOKUP(ไฟล์หลัก!A365,ภาคส่งกลับ!$A$2:$A$1192,ภาคส่งกลับ!$O$2:$O$1192,"")</f>
        <v>0</v>
      </c>
      <c r="S365" s="72" t="str">
        <f>IF(AND(ลงเจ้าหน้าที่!O368=ไฟล์หลัก!P365,ลงเจ้าหน้าที่!P368=ไฟล์หลัก!Q365)=TRUE,"Correct","No")</f>
        <v>Correct</v>
      </c>
    </row>
    <row r="366" spans="1:19" hidden="1">
      <c r="A366" s="250">
        <v>349</v>
      </c>
      <c r="B366" s="250" t="s">
        <v>532</v>
      </c>
      <c r="C366" s="256" t="s">
        <v>13</v>
      </c>
      <c r="D366" s="257" t="s">
        <v>14</v>
      </c>
      <c r="E366" s="256" t="s">
        <v>360</v>
      </c>
      <c r="F366" s="257" t="s">
        <v>210</v>
      </c>
      <c r="G366" s="257" t="s">
        <v>21</v>
      </c>
      <c r="H366" s="257" t="s">
        <v>85</v>
      </c>
      <c r="I366" s="256" t="s">
        <v>1717</v>
      </c>
      <c r="J366" s="257" t="s">
        <v>65</v>
      </c>
      <c r="K366" s="257" t="s">
        <v>92</v>
      </c>
      <c r="L366" s="257" t="s">
        <v>93</v>
      </c>
      <c r="M366" s="250" t="s">
        <v>1652</v>
      </c>
      <c r="N366" s="257" t="str" cm="1">
        <f t="array" ref="N366">_xlfn.XLOOKUP(1,(รายชื่อเจ้าหน้าที่!$C$4:$C$109=P366)*(รายชื่อเจ้าหน้าที่!$D$4:$D$109=Q366),รายชื่อเจ้าหน้าที่!$E$4:$E$109,"")</f>
        <v/>
      </c>
      <c r="O366" s="2" t="str">
        <f>_xlfn.XLOOKUP(ไฟล์หลัก!A366,ภาคส่งกลับ!$A$2:$A$1192,ภาคส่งกลับ!$L$2:$L$1192,"")</f>
        <v>นาย</v>
      </c>
      <c r="P366" s="2" t="str">
        <f>_xlfn.XLOOKUP(ไฟล์หลัก!A366,ภาคส่งกลับ!$A$2:$A$1192,ภาคส่งกลับ!$M$2:$M$1192,"")</f>
        <v>นภศูล</v>
      </c>
      <c r="Q366" s="2" t="str">
        <f>_xlfn.XLOOKUP(ไฟล์หลัก!A366,ภาคส่งกลับ!$A$2:$A$1192,ภาคส่งกลับ!$N$2:$N$1192,"")</f>
        <v>วงษ์วานิช</v>
      </c>
      <c r="R366" s="71">
        <f>_xlfn.XLOOKUP(ไฟล์หลัก!A366,ภาคส่งกลับ!$A$2:$A$1192,ภาคส่งกลับ!$O$2:$O$1192,"")</f>
        <v>0</v>
      </c>
      <c r="S366" s="72" t="str">
        <f>IF(AND(ลงเจ้าหน้าที่!O369=ไฟล์หลัก!P366,ลงเจ้าหน้าที่!P369=ไฟล์หลัก!Q366)=TRUE,"Correct","No")</f>
        <v>No</v>
      </c>
    </row>
    <row r="367" spans="1:19" hidden="1">
      <c r="A367" s="250">
        <v>350</v>
      </c>
      <c r="B367" s="250" t="s">
        <v>532</v>
      </c>
      <c r="C367" s="256" t="s">
        <v>13</v>
      </c>
      <c r="D367" s="257" t="s">
        <v>193</v>
      </c>
      <c r="E367" s="256" t="s">
        <v>606</v>
      </c>
      <c r="F367" s="257" t="s">
        <v>16</v>
      </c>
      <c r="G367" s="257" t="s">
        <v>21</v>
      </c>
      <c r="H367" s="257" t="s">
        <v>182</v>
      </c>
      <c r="I367" s="256" t="s">
        <v>607</v>
      </c>
      <c r="J367" s="257" t="s">
        <v>65</v>
      </c>
      <c r="K367" s="257" t="s">
        <v>92</v>
      </c>
      <c r="L367" s="257" t="s">
        <v>406</v>
      </c>
      <c r="M367" s="250" t="s">
        <v>1689</v>
      </c>
      <c r="N367" s="257" t="str" cm="1">
        <f t="array" ref="N367">_xlfn.XLOOKUP(1,(รายชื่อเจ้าหน้าที่!$C$4:$C$109=P367)*(รายชื่อเจ้าหน้าที่!$D$4:$D$109=Q367),รายชื่อเจ้าหน้าที่!$E$4:$E$109,"")</f>
        <v/>
      </c>
      <c r="O367" s="2" t="str">
        <f>_xlfn.XLOOKUP(ไฟล์หลัก!A367,ภาคส่งกลับ!$A$2:$A$1192,ภาคส่งกลับ!$L$2:$L$1192,"")</f>
        <v>Mr</v>
      </c>
      <c r="P367" s="2" t="str">
        <f>_xlfn.XLOOKUP(ไฟล์หลัก!A367,ภาคส่งกลับ!$A$2:$A$1192,ภาคส่งกลับ!$M$2:$M$1192,"")</f>
        <v>Dio</v>
      </c>
      <c r="Q367" s="2" t="str">
        <f>_xlfn.XLOOKUP(ไฟล์หลัก!A367,ภาคส่งกลับ!$A$2:$A$1192,ภาคส่งกลับ!$N$2:$N$1192,"")</f>
        <v>Tony</v>
      </c>
      <c r="R367" s="71">
        <f>_xlfn.XLOOKUP(ไฟล์หลัก!A367,ภาคส่งกลับ!$A$2:$A$1192,ภาคส่งกลับ!$O$2:$O$1192,"")</f>
        <v>0</v>
      </c>
      <c r="S367" s="72" t="str">
        <f>IF(AND(ลงเจ้าหน้าที่!O370=ไฟล์หลัก!P367,ลงเจ้าหน้าที่!P370=ไฟล์หลัก!Q367)=TRUE,"Correct","No")</f>
        <v>No</v>
      </c>
    </row>
    <row r="368" spans="1:19" hidden="1">
      <c r="A368" s="250">
        <v>351</v>
      </c>
      <c r="B368" s="250" t="s">
        <v>532</v>
      </c>
      <c r="C368" s="256" t="s">
        <v>13</v>
      </c>
      <c r="D368" s="257" t="s">
        <v>14</v>
      </c>
      <c r="E368" s="256" t="s">
        <v>360</v>
      </c>
      <c r="F368" s="257" t="s">
        <v>70</v>
      </c>
      <c r="G368" s="257" t="s">
        <v>21</v>
      </c>
      <c r="H368" s="257" t="s">
        <v>246</v>
      </c>
      <c r="I368" s="256" t="s">
        <v>1717</v>
      </c>
      <c r="J368" s="257" t="s">
        <v>65</v>
      </c>
      <c r="K368" s="257" t="s">
        <v>346</v>
      </c>
      <c r="L368" s="257" t="s">
        <v>142</v>
      </c>
      <c r="M368" s="250" t="s">
        <v>1650</v>
      </c>
      <c r="N368" s="257" t="str" cm="1">
        <f t="array" ref="N368">_xlfn.XLOOKUP(1,(รายชื่อเจ้าหน้าที่!$C$4:$C$109=P368)*(รายชื่อเจ้าหน้าที่!$D$4:$D$109=Q368),รายชื่อเจ้าหน้าที่!$E$4:$E$109,"")</f>
        <v/>
      </c>
      <c r="O368" s="2" t="str">
        <f>_xlfn.XLOOKUP(ไฟล์หลัก!A368,ภาคส่งกลับ!$A$2:$A$1192,ภาคส่งกลับ!$L$2:$L$1192,"")</f>
        <v>นางสาว</v>
      </c>
      <c r="P368" s="2" t="str">
        <f>_xlfn.XLOOKUP(ไฟล์หลัก!A368,ภาคส่งกลับ!$A$2:$A$1192,ภาคส่งกลับ!$M$2:$M$1192,"")</f>
        <v>พิมพ์ประไพ</v>
      </c>
      <c r="Q368" s="2" t="str">
        <f>_xlfn.XLOOKUP(ไฟล์หลัก!A368,ภาคส่งกลับ!$A$2:$A$1192,ภาคส่งกลับ!$N$2:$N$1192,"")</f>
        <v>ไทยเนียม</v>
      </c>
      <c r="R368" s="71">
        <f>_xlfn.XLOOKUP(ไฟล์หลัก!A368,ภาคส่งกลับ!$A$2:$A$1192,ภาคส่งกลับ!$O$2:$O$1192,"")</f>
        <v>0</v>
      </c>
      <c r="S368" s="72" t="str">
        <f>IF(AND(ลงเจ้าหน้าที่!O372=ไฟล์หลัก!P368,ลงเจ้าหน้าที่!P372=ไฟล์หลัก!Q368)=TRUE,"Correct","No")</f>
        <v>Correct</v>
      </c>
    </row>
    <row r="369" spans="1:19">
      <c r="A369" s="250">
        <v>352</v>
      </c>
      <c r="B369" s="250" t="s">
        <v>532</v>
      </c>
      <c r="C369" s="256" t="s">
        <v>13</v>
      </c>
      <c r="D369" s="257" t="s">
        <v>34</v>
      </c>
      <c r="E369" s="256" t="s">
        <v>604</v>
      </c>
      <c r="F369" s="257" t="s">
        <v>70</v>
      </c>
      <c r="G369" s="257" t="s">
        <v>17</v>
      </c>
      <c r="H369" s="257" t="s">
        <v>413</v>
      </c>
      <c r="I369" s="256" t="s">
        <v>71</v>
      </c>
      <c r="J369" s="257" t="s">
        <v>65</v>
      </c>
      <c r="K369" s="257" t="s">
        <v>346</v>
      </c>
      <c r="L369" s="257" t="s">
        <v>608</v>
      </c>
      <c r="M369" s="250" t="s">
        <v>1651</v>
      </c>
      <c r="N369" s="257" t="str" cm="1">
        <f t="array" ref="N369">_xlfn.XLOOKUP(1,(รายชื่อเจ้าหน้าที่!$C$4:$C$109=P369)*(รายชื่อเจ้าหน้าที่!$D$4:$D$109=Q369),รายชื่อเจ้าหน้าที่!$E$4:$E$109,"")</f>
        <v/>
      </c>
      <c r="O369" s="2" t="str">
        <f>_xlfn.XLOOKUP(ไฟล์หลัก!A369,ภาคส่งกลับ!$A$2:$A$1192,ภาคส่งกลับ!$L$2:$L$1192,"")</f>
        <v>นาง</v>
      </c>
      <c r="P369" s="2" t="str">
        <f>_xlfn.XLOOKUP(ไฟล์หลัก!A369,ภาคส่งกลับ!$A$2:$A$1192,ภาคส่งกลับ!$M$2:$M$1192,"")</f>
        <v>พนารัตน์</v>
      </c>
      <c r="Q369" s="2" t="str">
        <f>_xlfn.XLOOKUP(ไฟล์หลัก!A369,ภาคส่งกลับ!$A$2:$A$1192,ภาคส่งกลับ!$N$2:$N$1192,"")</f>
        <v>เชิญถนอมวงศ์</v>
      </c>
      <c r="R369" s="71">
        <f>_xlfn.XLOOKUP(ไฟล์หลัก!A369,ภาคส่งกลับ!$A$2:$A$1192,ภาคส่งกลับ!$O$2:$O$1192,"")</f>
        <v>0</v>
      </c>
      <c r="S369" s="72" t="str">
        <f>IF(AND(ลงเจ้าหน้าที่!O373=ไฟล์หลัก!P369,ลงเจ้าหน้าที่!P373=ไฟล์หลัก!Q369)=TRUE,"Correct","No")</f>
        <v>No</v>
      </c>
    </row>
    <row r="370" spans="1:19" hidden="1">
      <c r="A370" s="250">
        <v>353</v>
      </c>
      <c r="B370" s="250" t="s">
        <v>532</v>
      </c>
      <c r="C370" s="256" t="s">
        <v>13</v>
      </c>
      <c r="D370" s="257" t="s">
        <v>151</v>
      </c>
      <c r="E370" s="256" t="s">
        <v>609</v>
      </c>
      <c r="F370" s="257" t="s">
        <v>21</v>
      </c>
      <c r="G370" s="257" t="s">
        <v>16</v>
      </c>
      <c r="H370" s="257" t="s">
        <v>175</v>
      </c>
      <c r="I370" s="256" t="s">
        <v>1718</v>
      </c>
      <c r="J370" s="257" t="s">
        <v>65</v>
      </c>
      <c r="K370" s="257" t="s">
        <v>349</v>
      </c>
      <c r="L370" s="257" t="s">
        <v>611</v>
      </c>
      <c r="M370" s="250" t="s">
        <v>1664</v>
      </c>
      <c r="N370" s="257" t="str" cm="1">
        <f t="array" ref="N370">_xlfn.XLOOKUP(1,(รายชื่อเจ้าหน้าที่!$C$4:$C$109=P370)*(รายชื่อเจ้าหน้าที่!$D$4:$D$109=Q370),รายชื่อเจ้าหน้าที่!$E$4:$E$109,"")</f>
        <v/>
      </c>
      <c r="O370" s="2" t="str">
        <f>_xlfn.XLOOKUP(ไฟล์หลัก!A370,ภาคส่งกลับ!$A$2:$A$1192,ภาคส่งกลับ!$L$2:$L$1192,"")</f>
        <v>นาย</v>
      </c>
      <c r="P370" s="2" t="str">
        <f>_xlfn.XLOOKUP(ไฟล์หลัก!A370,ภาคส่งกลับ!$A$2:$A$1192,ภาคส่งกลับ!$M$2:$M$1192,"")</f>
        <v>กษม</v>
      </c>
      <c r="Q370" s="2" t="str">
        <f>_xlfn.XLOOKUP(ไฟล์หลัก!A370,ภาคส่งกลับ!$A$2:$A$1192,ภาคส่งกลับ!$N$2:$N$1192,"")</f>
        <v>ศรีรัศมี</v>
      </c>
      <c r="R370" s="71">
        <f>_xlfn.XLOOKUP(ไฟล์หลัก!A370,ภาคส่งกลับ!$A$2:$A$1192,ภาคส่งกลับ!$O$2:$O$1192,"")</f>
        <v>0</v>
      </c>
      <c r="S370" s="72" t="str">
        <f>IF(AND(ลงเจ้าหน้าที่!O374=ไฟล์หลัก!P370,ลงเจ้าหน้าที่!P374=ไฟล์หลัก!Q370)=TRUE,"Correct","No")</f>
        <v>No</v>
      </c>
    </row>
    <row r="371" spans="1:19" hidden="1">
      <c r="A371" s="250">
        <v>354</v>
      </c>
      <c r="B371" s="250" t="s">
        <v>532</v>
      </c>
      <c r="C371" s="256" t="s">
        <v>13</v>
      </c>
      <c r="D371" s="257" t="s">
        <v>279</v>
      </c>
      <c r="E371" s="256" t="s">
        <v>612</v>
      </c>
      <c r="F371" s="257" t="s">
        <v>16</v>
      </c>
      <c r="G371" s="257" t="s">
        <v>21</v>
      </c>
      <c r="H371" s="257" t="s">
        <v>111</v>
      </c>
      <c r="I371" s="256" t="s">
        <v>1719</v>
      </c>
      <c r="J371" s="257" t="s">
        <v>65</v>
      </c>
      <c r="K371" s="257" t="s">
        <v>349</v>
      </c>
      <c r="L371" s="257" t="s">
        <v>614</v>
      </c>
      <c r="M371" s="250" t="s">
        <v>1689</v>
      </c>
      <c r="N371" s="257" t="str" cm="1">
        <f t="array" ref="N371">_xlfn.XLOOKUP(1,(รายชื่อเจ้าหน้าที่!$C$4:$C$109=P371)*(รายชื่อเจ้าหน้าที่!$D$4:$D$109=Q371),รายชื่อเจ้าหน้าที่!$E$4:$E$109,"")</f>
        <v/>
      </c>
      <c r="O371" s="2" t="str">
        <f>_xlfn.XLOOKUP(ไฟล์หลัก!A371,ภาคส่งกลับ!$A$2:$A$1192,ภาคส่งกลับ!$L$2:$L$1192,"")</f>
        <v>นาย</v>
      </c>
      <c r="P371" s="2" t="str">
        <f>_xlfn.XLOOKUP(ไฟล์หลัก!A371,ภาคส่งกลับ!$A$2:$A$1192,ภาคส่งกลับ!$M$2:$M$1192,"")</f>
        <v>ปิติเขต</v>
      </c>
      <c r="Q371" s="2" t="str">
        <f>_xlfn.XLOOKUP(ไฟล์หลัก!A371,ภาคส่งกลับ!$A$2:$A$1192,ภาคส่งกลับ!$N$2:$N$1192,"")</f>
        <v>สู้รักษา</v>
      </c>
      <c r="R371" s="71">
        <f>_xlfn.XLOOKUP(ไฟล์หลัก!A371,ภาคส่งกลับ!$A$2:$A$1192,ภาคส่งกลับ!$O$2:$O$1192,"")</f>
        <v>0</v>
      </c>
      <c r="S371" s="72" t="str">
        <f>IF(AND(ลงเจ้าหน้าที่!O375=ไฟล์หลัก!P371,ลงเจ้าหน้าที่!P375=ไฟล์หลัก!Q371)=TRUE,"Correct","No")</f>
        <v>No</v>
      </c>
    </row>
    <row r="372" spans="1:19" hidden="1">
      <c r="A372" s="250">
        <v>355</v>
      </c>
      <c r="B372" s="250" t="s">
        <v>532</v>
      </c>
      <c r="C372" s="256" t="s">
        <v>13</v>
      </c>
      <c r="D372" s="257" t="s">
        <v>151</v>
      </c>
      <c r="E372" s="256" t="s">
        <v>609</v>
      </c>
      <c r="F372" s="257" t="s">
        <v>21</v>
      </c>
      <c r="G372" s="257" t="s">
        <v>16</v>
      </c>
      <c r="H372" s="257" t="s">
        <v>175</v>
      </c>
      <c r="I372" s="256" t="s">
        <v>1718</v>
      </c>
      <c r="J372" s="257" t="s">
        <v>65</v>
      </c>
      <c r="K372" s="257" t="s">
        <v>354</v>
      </c>
      <c r="L372" s="257" t="s">
        <v>615</v>
      </c>
      <c r="M372" s="250" t="s">
        <v>1664</v>
      </c>
      <c r="N372" s="257" t="str" cm="1">
        <f t="array" ref="N372">_xlfn.XLOOKUP(1,(รายชื่อเจ้าหน้าที่!$C$4:$C$109=P372)*(รายชื่อเจ้าหน้าที่!$D$4:$D$109=Q372),รายชื่อเจ้าหน้าที่!$E$4:$E$109,"")</f>
        <v/>
      </c>
      <c r="O372" s="2" t="str">
        <f>_xlfn.XLOOKUP(ไฟล์หลัก!A372,ภาคส่งกลับ!$A$2:$A$1192,ภาคส่งกลับ!$L$2:$L$1192,"")</f>
        <v>นาย</v>
      </c>
      <c r="P372" s="2" t="str">
        <f>_xlfn.XLOOKUP(ไฟล์หลัก!A372,ภาคส่งกลับ!$A$2:$A$1192,ภาคส่งกลับ!$M$2:$M$1192,"")</f>
        <v xml:space="preserve">Matthew Paul </v>
      </c>
      <c r="Q372" s="2" t="str">
        <f>_xlfn.XLOOKUP(ไฟล์หลัก!A372,ภาคส่งกลับ!$A$2:$A$1192,ภาคส่งกลับ!$N$2:$N$1192,"")</f>
        <v>Gleeson</v>
      </c>
      <c r="R372" s="71">
        <f>_xlfn.XLOOKUP(ไฟล์หลัก!A372,ภาคส่งกลับ!$A$2:$A$1192,ภาคส่งกลับ!$O$2:$O$1192,"")</f>
        <v>0</v>
      </c>
      <c r="S372" s="72" t="str">
        <f>IF(AND(ลงเจ้าหน้าที่!O376=ไฟล์หลัก!P372,ลงเจ้าหน้าที่!P376=ไฟล์หลัก!Q372)=TRUE,"Correct","No")</f>
        <v>No</v>
      </c>
    </row>
    <row r="373" spans="1:19" hidden="1">
      <c r="A373" s="250">
        <v>356</v>
      </c>
      <c r="B373" s="250" t="s">
        <v>532</v>
      </c>
      <c r="C373" s="256" t="s">
        <v>13</v>
      </c>
      <c r="D373" s="257" t="s">
        <v>279</v>
      </c>
      <c r="E373" s="256" t="s">
        <v>612</v>
      </c>
      <c r="F373" s="257" t="s">
        <v>16</v>
      </c>
      <c r="G373" s="257" t="s">
        <v>21</v>
      </c>
      <c r="H373" s="257" t="s">
        <v>111</v>
      </c>
      <c r="I373" s="256" t="s">
        <v>1719</v>
      </c>
      <c r="J373" s="257" t="s">
        <v>65</v>
      </c>
      <c r="K373" s="257" t="s">
        <v>354</v>
      </c>
      <c r="L373" s="257" t="s">
        <v>616</v>
      </c>
      <c r="M373" s="250" t="s">
        <v>1689</v>
      </c>
      <c r="N373" s="257" t="str" cm="1">
        <f t="array" ref="N373">_xlfn.XLOOKUP(1,(รายชื่อเจ้าหน้าที่!$C$4:$C$109=P373)*(รายชื่อเจ้าหน้าที่!$D$4:$D$109=Q373),รายชื่อเจ้าหน้าที่!$E$4:$E$109,"")</f>
        <v/>
      </c>
      <c r="O373" s="2" t="str">
        <f>_xlfn.XLOOKUP(ไฟล์หลัก!A373,ภาคส่งกลับ!$A$2:$A$1192,ภาคส่งกลับ!$L$2:$L$1192,"")</f>
        <v xml:space="preserve">Mr. </v>
      </c>
      <c r="P373" s="2" t="str">
        <f>_xlfn.XLOOKUP(ไฟล์หลัก!A373,ภาคส่งกลับ!$A$2:$A$1192,ภาคส่งกลับ!$M$2:$M$1192,"")</f>
        <v>Supun</v>
      </c>
      <c r="Q373" s="2" t="str">
        <f>_xlfn.XLOOKUP(ไฟล์หลัก!A373,ภาคส่งกลับ!$A$2:$A$1192,ภาคส่งกลับ!$N$2:$N$1192,"")</f>
        <v>Dissanayaka</v>
      </c>
      <c r="R373" s="71">
        <f>_xlfn.XLOOKUP(ไฟล์หลัก!A373,ภาคส่งกลับ!$A$2:$A$1192,ภาคส่งกลับ!$O$2:$O$1192,"")</f>
        <v>0</v>
      </c>
      <c r="S373" s="72" t="str">
        <f>IF(AND(ลงเจ้าหน้าที่!O377=ไฟล์หลัก!P373,ลงเจ้าหน้าที่!P377=ไฟล์หลัก!Q373)=TRUE,"Correct","No")</f>
        <v>No</v>
      </c>
    </row>
    <row r="374" spans="1:19" hidden="1">
      <c r="A374" s="250">
        <v>357</v>
      </c>
      <c r="B374" s="250" t="s">
        <v>532</v>
      </c>
      <c r="C374" s="256" t="s">
        <v>13</v>
      </c>
      <c r="D374" s="257" t="s">
        <v>151</v>
      </c>
      <c r="E374" s="256" t="s">
        <v>609</v>
      </c>
      <c r="F374" s="257" t="s">
        <v>16</v>
      </c>
      <c r="G374" s="257" t="s">
        <v>16</v>
      </c>
      <c r="H374" s="257" t="s">
        <v>111</v>
      </c>
      <c r="I374" s="256" t="s">
        <v>1718</v>
      </c>
      <c r="J374" s="257" t="s">
        <v>65</v>
      </c>
      <c r="K374" s="257" t="s">
        <v>358</v>
      </c>
      <c r="L374" s="257" t="s">
        <v>490</v>
      </c>
      <c r="M374" s="250" t="s">
        <v>1664</v>
      </c>
      <c r="N374" s="257" t="str" cm="1">
        <f t="array" ref="N374">_xlfn.XLOOKUP(1,(รายชื่อเจ้าหน้าที่!$C$4:$C$109=P374)*(รายชื่อเจ้าหน้าที่!$D$4:$D$109=Q374),รายชื่อเจ้าหน้าที่!$E$4:$E$109,"")</f>
        <v/>
      </c>
      <c r="O374" s="2" t="str">
        <f>_xlfn.XLOOKUP(ไฟล์หลัก!A374,ภาคส่งกลับ!$A$2:$A$1192,ภาคส่งกลับ!$L$2:$L$1192,"")</f>
        <v>นางสาว</v>
      </c>
      <c r="P374" s="2" t="str">
        <f>_xlfn.XLOOKUP(ไฟล์หลัก!A374,ภาคส่งกลับ!$A$2:$A$1192,ภาคส่งกลับ!$M$2:$M$1192,"")</f>
        <v>จีรวรรณ</v>
      </c>
      <c r="Q374" s="2" t="str">
        <f>_xlfn.XLOOKUP(ไฟล์หลัก!A374,ภาคส่งกลับ!$A$2:$A$1192,ภาคส่งกลับ!$N$2:$N$1192,"")</f>
        <v>ธนรักษ์</v>
      </c>
      <c r="R374" s="71">
        <f>_xlfn.XLOOKUP(ไฟล์หลัก!A374,ภาคส่งกลับ!$A$2:$A$1192,ภาคส่งกลับ!$O$2:$O$1192,"")</f>
        <v>0</v>
      </c>
      <c r="S374" s="72" t="str">
        <f>IF(AND(ลงเจ้าหน้าที่!O378=ไฟล์หลัก!P374,ลงเจ้าหน้าที่!P378=ไฟล์หลัก!Q374)=TRUE,"Correct","No")</f>
        <v>No</v>
      </c>
    </row>
    <row r="375" spans="1:19" hidden="1">
      <c r="A375" s="250">
        <v>358</v>
      </c>
      <c r="B375" s="250" t="s">
        <v>532</v>
      </c>
      <c r="C375" s="256" t="s">
        <v>13</v>
      </c>
      <c r="D375" s="257" t="s">
        <v>199</v>
      </c>
      <c r="E375" s="256" t="s">
        <v>617</v>
      </c>
      <c r="F375" s="257" t="s">
        <v>193</v>
      </c>
      <c r="G375" s="257" t="s">
        <v>21</v>
      </c>
      <c r="H375" s="257" t="s">
        <v>111</v>
      </c>
      <c r="I375" s="256" t="s">
        <v>1720</v>
      </c>
      <c r="J375" s="257" t="s">
        <v>65</v>
      </c>
      <c r="K375" s="257" t="s">
        <v>358</v>
      </c>
      <c r="L375" s="257" t="s">
        <v>614</v>
      </c>
      <c r="M375" s="250" t="s">
        <v>1695</v>
      </c>
      <c r="N375" s="257" t="str" cm="1">
        <f t="array" ref="N375">_xlfn.XLOOKUP(1,(รายชื่อเจ้าหน้าที่!$C$4:$C$109=P375)*(รายชื่อเจ้าหน้าที่!$D$4:$D$109=Q375),รายชื่อเจ้าหน้าที่!$E$4:$E$109,"")</f>
        <v/>
      </c>
      <c r="O375" s="2" t="str">
        <f>_xlfn.XLOOKUP(ไฟล์หลัก!A375,ภาคส่งกลับ!$A$2:$A$1192,ภาคส่งกลับ!$L$2:$L$1192,"")</f>
        <v>นางสาว</v>
      </c>
      <c r="P375" s="2" t="str">
        <f>_xlfn.XLOOKUP(ไฟล์หลัก!A375,ภาคส่งกลับ!$A$2:$A$1192,ภาคส่งกลับ!$M$2:$M$1192,"")</f>
        <v>จิตราภรณ์</v>
      </c>
      <c r="Q375" s="2" t="str">
        <f>_xlfn.XLOOKUP(ไฟล์หลัก!A375,ภาคส่งกลับ!$A$2:$A$1192,ภาคส่งกลับ!$N$2:$N$1192,"")</f>
        <v>วงศางาม</v>
      </c>
      <c r="R375" s="71">
        <f>_xlfn.XLOOKUP(ไฟล์หลัก!A375,ภาคส่งกลับ!$A$2:$A$1192,ภาคส่งกลับ!$O$2:$O$1192,"")</f>
        <v>0</v>
      </c>
      <c r="S375" s="72" t="str">
        <f>IF(AND(ลงเจ้าหน้าที่!O379=ไฟล์หลัก!P375,ลงเจ้าหน้าที่!P379=ไฟล์หลัก!Q375)=TRUE,"Correct","No")</f>
        <v>No</v>
      </c>
    </row>
    <row r="376" spans="1:19" hidden="1">
      <c r="A376" s="250">
        <v>359</v>
      </c>
      <c r="B376" s="250" t="s">
        <v>532</v>
      </c>
      <c r="C376" s="256" t="s">
        <v>13</v>
      </c>
      <c r="D376" s="257" t="s">
        <v>151</v>
      </c>
      <c r="E376" s="256" t="s">
        <v>609</v>
      </c>
      <c r="F376" s="257" t="s">
        <v>16</v>
      </c>
      <c r="G376" s="257" t="s">
        <v>16</v>
      </c>
      <c r="H376" s="257" t="s">
        <v>111</v>
      </c>
      <c r="I376" s="256" t="s">
        <v>1718</v>
      </c>
      <c r="J376" s="257" t="s">
        <v>65</v>
      </c>
      <c r="K376" s="257" t="s">
        <v>362</v>
      </c>
      <c r="L376" s="257" t="s">
        <v>493</v>
      </c>
      <c r="M376" s="250" t="s">
        <v>1664</v>
      </c>
      <c r="N376" s="257" t="str" cm="1">
        <f t="array" ref="N376">_xlfn.XLOOKUP(1,(รายชื่อเจ้าหน้าที่!$C$4:$C$109=P376)*(รายชื่อเจ้าหน้าที่!$D$4:$D$109=Q376),รายชื่อเจ้าหน้าที่!$E$4:$E$109,"")</f>
        <v/>
      </c>
      <c r="O376" s="2" t="str">
        <f>_xlfn.XLOOKUP(ไฟล์หลัก!A376,ภาคส่งกลับ!$A$2:$A$1192,ภาคส่งกลับ!$L$2:$L$1192,"")</f>
        <v>นางสาว</v>
      </c>
      <c r="P376" s="2" t="str">
        <f>_xlfn.XLOOKUP(ไฟล์หลัก!A376,ภาคส่งกลับ!$A$2:$A$1192,ภาคส่งกลับ!$M$2:$M$1192,"")</f>
        <v>May Phu</v>
      </c>
      <c r="Q376" s="2" t="str">
        <f>_xlfn.XLOOKUP(ไฟล์หลัก!A376,ภาคส่งกลับ!$A$2:$A$1192,ภาคส่งกลับ!$N$2:$N$1192,"")</f>
        <v>Paing</v>
      </c>
      <c r="R376" s="71">
        <f>_xlfn.XLOOKUP(ไฟล์หลัก!A376,ภาคส่งกลับ!$A$2:$A$1192,ภาคส่งกลับ!$O$2:$O$1192,"")</f>
        <v>0</v>
      </c>
      <c r="S376" s="72" t="str">
        <f>IF(AND(ลงเจ้าหน้าที่!O380=ไฟล์หลัก!P376,ลงเจ้าหน้าที่!P380=ไฟล์หลัก!Q376)=TRUE,"Correct","No")</f>
        <v>No</v>
      </c>
    </row>
    <row r="377" spans="1:19" hidden="1">
      <c r="A377" s="250">
        <v>360</v>
      </c>
      <c r="B377" s="250" t="s">
        <v>532</v>
      </c>
      <c r="C377" s="256" t="s">
        <v>13</v>
      </c>
      <c r="D377" s="257" t="s">
        <v>199</v>
      </c>
      <c r="E377" s="256" t="s">
        <v>617</v>
      </c>
      <c r="F377" s="257" t="s">
        <v>193</v>
      </c>
      <c r="G377" s="257" t="s">
        <v>21</v>
      </c>
      <c r="H377" s="257" t="s">
        <v>111</v>
      </c>
      <c r="I377" s="256" t="s">
        <v>1720</v>
      </c>
      <c r="J377" s="257" t="s">
        <v>65</v>
      </c>
      <c r="K377" s="257" t="s">
        <v>362</v>
      </c>
      <c r="L377" s="257" t="s">
        <v>616</v>
      </c>
      <c r="M377" s="250" t="s">
        <v>1656</v>
      </c>
      <c r="N377" s="257" t="str" cm="1">
        <f t="array" ref="N377">_xlfn.XLOOKUP(1,(รายชื่อเจ้าหน้าที่!$C$4:$C$109=P377)*(รายชื่อเจ้าหน้าที่!$D$4:$D$109=Q377),รายชื่อเจ้าหน้าที่!$E$4:$E$109,"")</f>
        <v/>
      </c>
      <c r="O377" s="2" t="str">
        <f>_xlfn.XLOOKUP(ไฟล์หลัก!A377,ภาคส่งกลับ!$A$2:$A$1192,ภาคส่งกลับ!$L$2:$L$1192,"")</f>
        <v>Mr.</v>
      </c>
      <c r="P377" s="2" t="str">
        <f>_xlfn.XLOOKUP(ไฟล์หลัก!A377,ภาคส่งกลับ!$A$2:$A$1192,ภาคส่งกลับ!$M$2:$M$1192,"")</f>
        <v xml:space="preserve">Lin Min Min </v>
      </c>
      <c r="Q377" s="2" t="str">
        <f>_xlfn.XLOOKUP(ไฟล์หลัก!A377,ภาคส่งกลับ!$A$2:$A$1192,ภาคส่งกลับ!$N$2:$N$1192,"")</f>
        <v>Myint</v>
      </c>
      <c r="R377" s="71">
        <f>_xlfn.XLOOKUP(ไฟล์หลัก!A377,ภาคส่งกลับ!$A$2:$A$1192,ภาคส่งกลับ!$O$2:$O$1192,"")</f>
        <v>0</v>
      </c>
      <c r="S377" s="72" t="str">
        <f>IF(AND(ลงเจ้าหน้าที่!O381=ไฟล์หลัก!P377,ลงเจ้าหน้าที่!P381=ไฟล์หลัก!Q377)=TRUE,"Correct","No")</f>
        <v>No</v>
      </c>
    </row>
    <row r="378" spans="1:19" hidden="1">
      <c r="A378" s="250">
        <v>361</v>
      </c>
      <c r="B378" s="250" t="s">
        <v>532</v>
      </c>
      <c r="C378" s="256" t="s">
        <v>13</v>
      </c>
      <c r="D378" s="257" t="s">
        <v>279</v>
      </c>
      <c r="E378" s="256" t="s">
        <v>612</v>
      </c>
      <c r="F378" s="257" t="s">
        <v>17</v>
      </c>
      <c r="G378" s="257" t="s">
        <v>21</v>
      </c>
      <c r="H378" s="257" t="s">
        <v>138</v>
      </c>
      <c r="I378" s="256" t="s">
        <v>619</v>
      </c>
      <c r="J378" s="257" t="s">
        <v>65</v>
      </c>
      <c r="K378" s="257" t="s">
        <v>376</v>
      </c>
      <c r="L378" s="257" t="s">
        <v>620</v>
      </c>
      <c r="M378" s="250" t="s">
        <v>1660</v>
      </c>
      <c r="N378" s="257" t="str" cm="1">
        <f t="array" ref="N378">_xlfn.XLOOKUP(1,(รายชื่อเจ้าหน้าที่!$C$4:$C$109=P378)*(รายชื่อเจ้าหน้าที่!$D$4:$D$109=Q378),รายชื่อเจ้าหน้าที่!$E$4:$E$109,"")</f>
        <v/>
      </c>
      <c r="O378" s="2" t="str">
        <f>_xlfn.XLOOKUP(ไฟล์หลัก!A378,ภาคส่งกลับ!$A$2:$A$1192,ภาคส่งกลับ!$L$2:$L$1192,"")</f>
        <v>นาย</v>
      </c>
      <c r="P378" s="2" t="str">
        <f>_xlfn.XLOOKUP(ไฟล์หลัก!A378,ภาคส่งกลับ!$A$2:$A$1192,ภาคส่งกลับ!$M$2:$M$1192,"")</f>
        <v>นรินทร์</v>
      </c>
      <c r="Q378" s="2" t="str">
        <f>_xlfn.XLOOKUP(ไฟล์หลัก!A378,ภาคส่งกลับ!$A$2:$A$1192,ภาคส่งกลับ!$N$2:$N$1192,"")</f>
        <v>อติวงศ์แสงทอง</v>
      </c>
      <c r="R378" s="71">
        <f>_xlfn.XLOOKUP(ไฟล์หลัก!A378,ภาคส่งกลับ!$A$2:$A$1192,ภาคส่งกลับ!$O$2:$O$1192,"")</f>
        <v>0</v>
      </c>
      <c r="S378" s="72" t="str">
        <f>IF(AND(ลงเจ้าหน้าที่!O382=ไฟล์หลัก!P378,ลงเจ้าหน้าที่!P382=ไฟล์หลัก!Q378)=TRUE,"Correct","No")</f>
        <v>No</v>
      </c>
    </row>
    <row r="379" spans="1:19" hidden="1">
      <c r="A379" s="250">
        <v>362</v>
      </c>
      <c r="B379" s="250" t="s">
        <v>532</v>
      </c>
      <c r="C379" s="256" t="s">
        <v>13</v>
      </c>
      <c r="D379" s="257" t="s">
        <v>355</v>
      </c>
      <c r="E379" s="256" t="s">
        <v>621</v>
      </c>
      <c r="F379" s="257" t="s">
        <v>123</v>
      </c>
      <c r="G379" s="257" t="s">
        <v>17</v>
      </c>
      <c r="H379" s="257" t="s">
        <v>78</v>
      </c>
      <c r="I379" s="256" t="s">
        <v>1720</v>
      </c>
      <c r="J379" s="257" t="s">
        <v>65</v>
      </c>
      <c r="K379" s="257" t="s">
        <v>376</v>
      </c>
      <c r="L379" s="257" t="s">
        <v>487</v>
      </c>
      <c r="M379" s="250" t="s">
        <v>1695</v>
      </c>
      <c r="N379" s="257" t="str" cm="1">
        <f t="array" ref="N379">_xlfn.XLOOKUP(1,(รายชื่อเจ้าหน้าที่!$C$4:$C$109=P379)*(รายชื่อเจ้าหน้าที่!$D$4:$D$109=Q379),รายชื่อเจ้าหน้าที่!$E$4:$E$109,"")</f>
        <v/>
      </c>
      <c r="O379" s="2" t="str">
        <f>_xlfn.XLOOKUP(ไฟล์หลัก!A379,ภาคส่งกลับ!$A$2:$A$1192,ภาคส่งกลับ!$L$2:$L$1192,"")</f>
        <v>นางสาว</v>
      </c>
      <c r="P379" s="2" t="str">
        <f>_xlfn.XLOOKUP(ไฟล์หลัก!A379,ภาคส่งกลับ!$A$2:$A$1192,ภาคส่งกลับ!$M$2:$M$1192,"")</f>
        <v>ณัตวิภา</v>
      </c>
      <c r="Q379" s="2" t="str">
        <f>_xlfn.XLOOKUP(ไฟล์หลัก!A379,ภาคส่งกลับ!$A$2:$A$1192,ภาคส่งกลับ!$N$2:$N$1192,"")</f>
        <v>เจียระไนวชิระ</v>
      </c>
      <c r="R379" s="71">
        <f>_xlfn.XLOOKUP(ไฟล์หลัก!A379,ภาคส่งกลับ!$A$2:$A$1192,ภาคส่งกลับ!$O$2:$O$1192,"")</f>
        <v>0</v>
      </c>
      <c r="S379" s="72" t="str">
        <f>IF(AND(ลงเจ้าหน้าที่!O383=ไฟล์หลัก!P379,ลงเจ้าหน้าที่!P383=ไฟล์หลัก!Q379)=TRUE,"Correct","No")</f>
        <v>No</v>
      </c>
    </row>
    <row r="380" spans="1:19" hidden="1">
      <c r="A380" s="250">
        <v>363</v>
      </c>
      <c r="B380" s="250" t="s">
        <v>532</v>
      </c>
      <c r="C380" s="256" t="s">
        <v>13</v>
      </c>
      <c r="D380" s="257" t="s">
        <v>279</v>
      </c>
      <c r="E380" s="256" t="s">
        <v>612</v>
      </c>
      <c r="F380" s="257" t="s">
        <v>21</v>
      </c>
      <c r="G380" s="257" t="s">
        <v>21</v>
      </c>
      <c r="H380" s="257" t="s">
        <v>199</v>
      </c>
      <c r="I380" s="256" t="s">
        <v>1719</v>
      </c>
      <c r="J380" s="257" t="s">
        <v>65</v>
      </c>
      <c r="K380" s="257" t="s">
        <v>382</v>
      </c>
      <c r="L380" s="257" t="s">
        <v>339</v>
      </c>
      <c r="M380" s="250" t="s">
        <v>1689</v>
      </c>
      <c r="N380" s="257" t="str" cm="1">
        <f t="array" ref="N380">_xlfn.XLOOKUP(1,(รายชื่อเจ้าหน้าที่!$C$4:$C$109=P380)*(รายชื่อเจ้าหน้าที่!$D$4:$D$109=Q380),รายชื่อเจ้าหน้าที่!$E$4:$E$109,"")</f>
        <v/>
      </c>
      <c r="O380" s="2" t="str">
        <f>_xlfn.XLOOKUP(ไฟล์หลัก!A380,ภาคส่งกลับ!$A$2:$A$1192,ภาคส่งกลับ!$L$2:$L$1192,"")</f>
        <v>นางสาว</v>
      </c>
      <c r="P380" s="2" t="str">
        <f>_xlfn.XLOOKUP(ไฟล์หลัก!A380,ภาคส่งกลับ!$A$2:$A$1192,ภาคส่งกลับ!$M$2:$M$1192,"")</f>
        <v xml:space="preserve">วรรณดี </v>
      </c>
      <c r="Q380" s="2" t="str">
        <f>_xlfn.XLOOKUP(ไฟล์หลัก!A380,ภาคส่งกลับ!$A$2:$A$1192,ภาคส่งกลับ!$N$2:$N$1192,"")</f>
        <v>เพชรมณีล้ำค่า</v>
      </c>
      <c r="R380" s="71">
        <f>_xlfn.XLOOKUP(ไฟล์หลัก!A380,ภาคส่งกลับ!$A$2:$A$1192,ภาคส่งกลับ!$O$2:$O$1192,"")</f>
        <v>0</v>
      </c>
      <c r="S380" s="72" t="str">
        <f>IF(AND(ลงเจ้าหน้าที่!O384=ไฟล์หลัก!P380,ลงเจ้าหน้าที่!P384=ไฟล์หลัก!Q380)=TRUE,"Correct","No")</f>
        <v>No</v>
      </c>
    </row>
    <row r="381" spans="1:19">
      <c r="A381" s="250">
        <v>364</v>
      </c>
      <c r="B381" s="250" t="s">
        <v>532</v>
      </c>
      <c r="C381" s="256" t="s">
        <v>13</v>
      </c>
      <c r="D381" s="257" t="s">
        <v>123</v>
      </c>
      <c r="E381" s="256" t="s">
        <v>622</v>
      </c>
      <c r="F381" s="257" t="s">
        <v>16</v>
      </c>
      <c r="G381" s="257" t="s">
        <v>14</v>
      </c>
      <c r="H381" s="257" t="s">
        <v>90</v>
      </c>
      <c r="I381" s="256" t="s">
        <v>1721</v>
      </c>
      <c r="J381" s="257" t="s">
        <v>65</v>
      </c>
      <c r="K381" s="257" t="s">
        <v>382</v>
      </c>
      <c r="L381" s="257" t="s">
        <v>624</v>
      </c>
      <c r="M381" s="250" t="s">
        <v>1651</v>
      </c>
      <c r="N381" s="257" t="str" cm="1">
        <f t="array" ref="N381">_xlfn.XLOOKUP(1,(รายชื่อเจ้าหน้าที่!$C$4:$C$109=P381)*(รายชื่อเจ้าหน้าที่!$D$4:$D$109=Q381),รายชื่อเจ้าหน้าที่!$E$4:$E$109,"")</f>
        <v/>
      </c>
      <c r="O381" s="2" t="str">
        <f>_xlfn.XLOOKUP(ไฟล์หลัก!A381,ภาคส่งกลับ!$A$2:$A$1192,ภาคส่งกลับ!$L$2:$L$1192,"")</f>
        <v>นาย</v>
      </c>
      <c r="P381" s="2" t="str">
        <f>_xlfn.XLOOKUP(ไฟล์หลัก!A381,ภาคส่งกลับ!$A$2:$A$1192,ภาคส่งกลับ!$M$2:$M$1192,"")</f>
        <v>พิพัฒน์</v>
      </c>
      <c r="Q381" s="2" t="str">
        <f>_xlfn.XLOOKUP(ไฟล์หลัก!A381,ภาคส่งกลับ!$A$2:$A$1192,ภาคส่งกลับ!$N$2:$N$1192,"")</f>
        <v>สุขวัฒนา</v>
      </c>
      <c r="R381" s="71">
        <f>_xlfn.XLOOKUP(ไฟล์หลัก!A381,ภาคส่งกลับ!$A$2:$A$1192,ภาคส่งกลับ!$O$2:$O$1192,"")</f>
        <v>0</v>
      </c>
      <c r="S381" s="72" t="str">
        <f>IF(AND(ลงเจ้าหน้าที่!O385=ไฟล์หลัก!P381,ลงเจ้าหน้าที่!P385=ไฟล์หลัก!Q381)=TRUE,"Correct","No")</f>
        <v>No</v>
      </c>
    </row>
    <row r="382" spans="1:19" hidden="1">
      <c r="A382" s="250">
        <v>365</v>
      </c>
      <c r="B382" s="250" t="s">
        <v>532</v>
      </c>
      <c r="C382" s="256" t="s">
        <v>13</v>
      </c>
      <c r="D382" s="257" t="s">
        <v>111</v>
      </c>
      <c r="E382" s="256" t="s">
        <v>625</v>
      </c>
      <c r="F382" s="257" t="s">
        <v>369</v>
      </c>
      <c r="G382" s="257" t="s">
        <v>17</v>
      </c>
      <c r="H382" s="257" t="s">
        <v>185</v>
      </c>
      <c r="I382" s="256" t="s">
        <v>1722</v>
      </c>
      <c r="J382" s="257" t="s">
        <v>65</v>
      </c>
      <c r="K382" s="257" t="s">
        <v>386</v>
      </c>
      <c r="L382" s="257" t="s">
        <v>289</v>
      </c>
      <c r="M382" s="250" t="s">
        <v>1664</v>
      </c>
      <c r="N382" s="257" t="str" cm="1">
        <f t="array" ref="N382">_xlfn.XLOOKUP(1,(รายชื่อเจ้าหน้าที่!$C$4:$C$109=P382)*(รายชื่อเจ้าหน้าที่!$D$4:$D$109=Q382),รายชื่อเจ้าหน้าที่!$E$4:$E$109,"")</f>
        <v/>
      </c>
      <c r="O382" s="2" t="str">
        <f>_xlfn.XLOOKUP(ไฟล์หลัก!A382,ภาคส่งกลับ!$A$2:$A$1192,ภาคส่งกลับ!$L$2:$L$1192,"")</f>
        <v>นาย</v>
      </c>
      <c r="P382" s="2" t="str">
        <f>_xlfn.XLOOKUP(ไฟล์หลัก!A382,ภาคส่งกลับ!$A$2:$A$1192,ภาคส่งกลับ!$M$2:$M$1192,"")</f>
        <v xml:space="preserve">สุพันธุ์  </v>
      </c>
      <c r="Q382" s="2" t="str">
        <f>_xlfn.XLOOKUP(ไฟล์หลัก!A382,ภาคส่งกลับ!$A$2:$A$1192,ภาคส่งกลับ!$N$2:$N$1192,"")</f>
        <v>ตั้งจิตกุศลมั่น</v>
      </c>
      <c r="R382" s="71">
        <f>_xlfn.XLOOKUP(ไฟล์หลัก!A382,ภาคส่งกลับ!$A$2:$A$1192,ภาคส่งกลับ!$O$2:$O$1192,"")</f>
        <v>0</v>
      </c>
      <c r="S382" s="72" t="str">
        <f>IF(AND(ลงเจ้าหน้าที่!O386=ไฟล์หลัก!P382,ลงเจ้าหน้าที่!P386=ไฟล์หลัก!Q382)=TRUE,"Correct","No")</f>
        <v>No</v>
      </c>
    </row>
    <row r="383" spans="1:19" hidden="1">
      <c r="A383" s="250">
        <v>366</v>
      </c>
      <c r="B383" s="250" t="s">
        <v>532</v>
      </c>
      <c r="C383" s="256" t="s">
        <v>13</v>
      </c>
      <c r="D383" s="257" t="s">
        <v>279</v>
      </c>
      <c r="E383" s="256" t="s">
        <v>612</v>
      </c>
      <c r="F383" s="257" t="s">
        <v>17</v>
      </c>
      <c r="G383" s="257" t="s">
        <v>21</v>
      </c>
      <c r="H383" s="257" t="s">
        <v>138</v>
      </c>
      <c r="I383" s="256" t="s">
        <v>619</v>
      </c>
      <c r="J383" s="257" t="s">
        <v>65</v>
      </c>
      <c r="K383" s="257" t="s">
        <v>386</v>
      </c>
      <c r="L383" s="257" t="s">
        <v>627</v>
      </c>
      <c r="M383" s="250" t="s">
        <v>1689</v>
      </c>
      <c r="N383" s="257" t="str" cm="1">
        <f t="array" ref="N383">_xlfn.XLOOKUP(1,(รายชื่อเจ้าหน้าที่!$C$4:$C$109=P383)*(รายชื่อเจ้าหน้าที่!$D$4:$D$109=Q383),รายชื่อเจ้าหน้าที่!$E$4:$E$109,"")</f>
        <v/>
      </c>
      <c r="O383" s="2" t="str">
        <f>_xlfn.XLOOKUP(ไฟล์หลัก!A383,ภาคส่งกลับ!$A$2:$A$1192,ภาคส่งกลับ!$L$2:$L$1192,"")</f>
        <v>นางสาว</v>
      </c>
      <c r="P383" s="2" t="str">
        <f>_xlfn.XLOOKUP(ไฟล์หลัก!A383,ภาคส่งกลับ!$A$2:$A$1192,ภาคส่งกลับ!$M$2:$M$1192,"")</f>
        <v xml:space="preserve">จุฑารัตน์ </v>
      </c>
      <c r="Q383" s="2" t="str">
        <f>_xlfn.XLOOKUP(ไฟล์หลัก!A383,ภาคส่งกลับ!$A$2:$A$1192,ภาคส่งกลับ!$N$2:$N$1192,"")</f>
        <v>ชาวไร่เงิน</v>
      </c>
      <c r="R383" s="71">
        <f>_xlfn.XLOOKUP(ไฟล์หลัก!A383,ภาคส่งกลับ!$A$2:$A$1192,ภาคส่งกลับ!$O$2:$O$1192,"")</f>
        <v>0</v>
      </c>
      <c r="S383" s="72" t="str">
        <f>IF(AND(ลงเจ้าหน้าที่!O387=ไฟล์หลัก!P383,ลงเจ้าหน้าที่!P387=ไฟล์หลัก!Q383)=TRUE,"Correct","No")</f>
        <v>No</v>
      </c>
    </row>
    <row r="384" spans="1:19" hidden="1">
      <c r="A384" s="250">
        <v>367</v>
      </c>
      <c r="B384" s="250" t="s">
        <v>532</v>
      </c>
      <c r="C384" s="256" t="s">
        <v>13</v>
      </c>
      <c r="D384" s="257" t="s">
        <v>154</v>
      </c>
      <c r="E384" s="256" t="s">
        <v>628</v>
      </c>
      <c r="F384" s="257" t="s">
        <v>21</v>
      </c>
      <c r="G384" s="257" t="s">
        <v>21</v>
      </c>
      <c r="H384" s="257" t="s">
        <v>99</v>
      </c>
      <c r="I384" s="256" t="s">
        <v>629</v>
      </c>
      <c r="J384" s="257" t="s">
        <v>101</v>
      </c>
      <c r="K384" s="257" t="s">
        <v>117</v>
      </c>
      <c r="L384" s="257" t="s">
        <v>118</v>
      </c>
      <c r="M384" s="250" t="s">
        <v>1650</v>
      </c>
      <c r="N384" s="257" t="str" cm="1">
        <f t="array" ref="N384">_xlfn.XLOOKUP(1,(รายชื่อเจ้าหน้าที่!$C$4:$C$109=P384)*(รายชื่อเจ้าหน้าที่!$D$4:$D$109=Q384),รายชื่อเจ้าหน้าที่!$E$4:$E$109,"")</f>
        <v/>
      </c>
      <c r="O384" s="2" t="str">
        <f>_xlfn.XLOOKUP(ไฟล์หลัก!A384,ภาคส่งกลับ!$A$2:$A$1192,ภาคส่งกลับ!$L$2:$L$1192,"")</f>
        <v>นาย</v>
      </c>
      <c r="P384" s="2" t="str">
        <f>_xlfn.XLOOKUP(ไฟล์หลัก!A384,ภาคส่งกลับ!$A$2:$A$1192,ภาคส่งกลับ!$M$2:$M$1192,"")</f>
        <v xml:space="preserve">วิภู </v>
      </c>
      <c r="Q384" s="2" t="str">
        <f>_xlfn.XLOOKUP(ไฟล์หลัก!A384,ภาคส่งกลับ!$A$2:$A$1192,ภาคส่งกลับ!$N$2:$N$1192,"")</f>
        <v>ศรีสืบสาย</v>
      </c>
      <c r="R384" s="71">
        <f>_xlfn.XLOOKUP(ไฟล์หลัก!A384,ภาคส่งกลับ!$A$2:$A$1192,ภาคส่งกลับ!$O$2:$O$1192,"")</f>
        <v>0</v>
      </c>
      <c r="S384" s="72" t="str">
        <f>IF(AND(ลงเจ้าหน้าที่!O388=ไฟล์หลัก!P384,ลงเจ้าหน้าที่!P388=ไฟล์หลัก!Q384)=TRUE,"Correct","No")</f>
        <v>No</v>
      </c>
    </row>
    <row r="385" spans="1:19" hidden="1">
      <c r="A385" s="250">
        <v>368</v>
      </c>
      <c r="B385" s="250" t="s">
        <v>532</v>
      </c>
      <c r="C385" s="256" t="s">
        <v>13</v>
      </c>
      <c r="D385" s="257" t="s">
        <v>200</v>
      </c>
      <c r="E385" s="256" t="s">
        <v>630</v>
      </c>
      <c r="F385" s="257" t="s">
        <v>147</v>
      </c>
      <c r="G385" s="257" t="s">
        <v>16</v>
      </c>
      <c r="H385" s="257" t="s">
        <v>182</v>
      </c>
      <c r="I385" s="256" t="s">
        <v>1709</v>
      </c>
      <c r="J385" s="257" t="s">
        <v>101</v>
      </c>
      <c r="K385" s="257" t="s">
        <v>117</v>
      </c>
      <c r="L385" s="257" t="s">
        <v>406</v>
      </c>
      <c r="M385" s="250" t="s">
        <v>1668</v>
      </c>
      <c r="N385" s="257" t="str" cm="1">
        <f t="array" ref="N385">_xlfn.XLOOKUP(1,(รายชื่อเจ้าหน้าที่!$C$4:$C$109=P385)*(รายชื่อเจ้าหน้าที่!$D$4:$D$109=Q385),รายชื่อเจ้าหน้าที่!$E$4:$E$109,"")</f>
        <v/>
      </c>
      <c r="O385" s="2" t="str">
        <f>_xlfn.XLOOKUP(ไฟล์หลัก!A385,ภาคส่งกลับ!$A$2:$A$1192,ภาคส่งกลับ!$L$2:$L$1192,"")</f>
        <v>นาย</v>
      </c>
      <c r="P385" s="2" t="str">
        <f>_xlfn.XLOOKUP(ไฟล์หลัก!A385,ภาคส่งกลับ!$A$2:$A$1192,ภาคส่งกลับ!$M$2:$M$1192,"")</f>
        <v>จิรภูมิ</v>
      </c>
      <c r="Q385" s="2" t="str">
        <f>_xlfn.XLOOKUP(ไฟล์หลัก!A385,ภาคส่งกลับ!$A$2:$A$1192,ภาคส่งกลับ!$N$2:$N$1192,"")</f>
        <v>บุตรโท</v>
      </c>
      <c r="R385" s="71" t="str">
        <f>_xlfn.XLOOKUP(ไฟล์หลัก!A385,ภาคส่งกลับ!$A$2:$A$1192,ภาคส่งกลับ!$O$2:$O$1192,"")</f>
        <v>นางสาวธนันพัชญ์  ธนากุลเกษรัตน์ ป.เอก 64601062</v>
      </c>
      <c r="S385" s="72" t="str">
        <f>IF(AND(ลงเจ้าหน้าที่!O389=ไฟล์หลัก!P385,ลงเจ้าหน้าที่!P389=ไฟล์หลัก!Q385)=TRUE,"Correct","No")</f>
        <v>No</v>
      </c>
    </row>
    <row r="386" spans="1:19" hidden="1">
      <c r="A386" s="250">
        <v>369</v>
      </c>
      <c r="B386" s="250" t="s">
        <v>532</v>
      </c>
      <c r="C386" s="256" t="s">
        <v>13</v>
      </c>
      <c r="D386" s="257"/>
      <c r="E386" s="256" t="s">
        <v>630</v>
      </c>
      <c r="F386" s="257"/>
      <c r="G386" s="257"/>
      <c r="H386" s="257"/>
      <c r="I386" s="256"/>
      <c r="J386" s="257" t="s">
        <v>101</v>
      </c>
      <c r="K386" s="257" t="s">
        <v>117</v>
      </c>
      <c r="L386" s="257"/>
      <c r="M386" s="250" t="s">
        <v>42</v>
      </c>
      <c r="N386" s="257" t="str" cm="1">
        <f t="array" ref="N386">_xlfn.XLOOKUP(1,(รายชื่อเจ้าหน้าที่!$C$4:$C$109=P386)*(รายชื่อเจ้าหน้าที่!$D$4:$D$109=Q386),รายชื่อเจ้าหน้าที่!$E$4:$E$109,"")</f>
        <v>จ.เครื่องกล</v>
      </c>
      <c r="O386" s="2" t="str">
        <f>_xlfn.XLOOKUP(ไฟล์หลัก!A386,ภาคส่งกลับ!$A$2:$A$1192,ภาคส่งกลับ!$L$2:$L$1192,"")</f>
        <v>นาย</v>
      </c>
      <c r="P386" s="2" t="str">
        <f>_xlfn.XLOOKUP(ไฟล์หลัก!A386,ภาคส่งกลับ!$A$2:$A$1192,ภาคส่งกลับ!$M$2:$M$1192,"")</f>
        <v>จุลวิชช์</v>
      </c>
      <c r="Q386" s="2" t="str">
        <f>_xlfn.XLOOKUP(ไฟล์หลัก!A386,ภาคส่งกลับ!$A$2:$A$1192,ภาคส่งกลับ!$N$2:$N$1192,"")</f>
        <v>มาฟัก</v>
      </c>
      <c r="R386" s="71">
        <f>_xlfn.XLOOKUP(ไฟล์หลัก!A386,ภาคส่งกลับ!$A$2:$A$1192,ภาคส่งกลับ!$O$2:$O$1192,"")</f>
        <v>0</v>
      </c>
      <c r="S386" s="72" t="str">
        <f>IF(AND(ลงเจ้าหน้าที่!O390=ไฟล์หลัก!P386,ลงเจ้าหน้าที่!P390=ไฟล์หลัก!Q386)=TRUE,"Correct","No")</f>
        <v>Correct</v>
      </c>
    </row>
    <row r="387" spans="1:19">
      <c r="A387" s="250">
        <v>370</v>
      </c>
      <c r="B387" s="250" t="s">
        <v>532</v>
      </c>
      <c r="C387" s="256" t="s">
        <v>13</v>
      </c>
      <c r="D387" s="257" t="s">
        <v>401</v>
      </c>
      <c r="E387" s="256" t="s">
        <v>631</v>
      </c>
      <c r="F387" s="257" t="s">
        <v>16</v>
      </c>
      <c r="G387" s="257" t="s">
        <v>14</v>
      </c>
      <c r="H387" s="257" t="s">
        <v>16</v>
      </c>
      <c r="I387" s="256" t="s">
        <v>1713</v>
      </c>
      <c r="J387" s="257" t="s">
        <v>101</v>
      </c>
      <c r="K387" s="257" t="s">
        <v>121</v>
      </c>
      <c r="L387" s="257" t="s">
        <v>353</v>
      </c>
      <c r="M387" s="250" t="s">
        <v>1651</v>
      </c>
      <c r="N387" s="257" t="str" cm="1">
        <f t="array" ref="N387">_xlfn.XLOOKUP(1,(รายชื่อเจ้าหน้าที่!$C$4:$C$109=P387)*(รายชื่อเจ้าหน้าที่!$D$4:$D$109=Q387),รายชื่อเจ้าหน้าที่!$E$4:$E$109,"")</f>
        <v/>
      </c>
      <c r="O387" s="2" t="str">
        <f>_xlfn.XLOOKUP(ไฟล์หลัก!A387,ภาคส่งกลับ!$A$2:$A$1192,ภาคส่งกลับ!$L$2:$L$1192,"")</f>
        <v>นาย</v>
      </c>
      <c r="P387" s="2" t="str">
        <f>_xlfn.XLOOKUP(ไฟล์หลัก!A387,ภาคส่งกลับ!$A$2:$A$1192,ภาคส่งกลับ!$M$2:$M$1192,"")</f>
        <v>บุณย์ชนะ</v>
      </c>
      <c r="Q387" s="2" t="str">
        <f>_xlfn.XLOOKUP(ไฟล์หลัก!A387,ภาคส่งกลับ!$A$2:$A$1192,ภาคส่งกลับ!$N$2:$N$1192,"")</f>
        <v>ภู่ระหงษ์</v>
      </c>
      <c r="R387" s="71">
        <f>_xlfn.XLOOKUP(ไฟล์หลัก!A387,ภาคส่งกลับ!$A$2:$A$1192,ภาคส่งกลับ!$O$2:$O$1192,"")</f>
        <v>0</v>
      </c>
      <c r="S387" s="72" t="str">
        <f>IF(AND(ลงเจ้าหน้าที่!O391=ไฟล์หลัก!P387,ลงเจ้าหน้าที่!P391=ไฟล์หลัก!Q387)=TRUE,"Correct","No")</f>
        <v>No</v>
      </c>
    </row>
    <row r="388" spans="1:19" hidden="1">
      <c r="A388" s="250">
        <v>371</v>
      </c>
      <c r="B388" s="250" t="s">
        <v>532</v>
      </c>
      <c r="C388" s="256" t="s">
        <v>13</v>
      </c>
      <c r="D388" s="257" t="s">
        <v>154</v>
      </c>
      <c r="E388" s="256" t="s">
        <v>628</v>
      </c>
      <c r="F388" s="257" t="s">
        <v>16</v>
      </c>
      <c r="G388" s="257" t="s">
        <v>21</v>
      </c>
      <c r="H388" s="257" t="s">
        <v>131</v>
      </c>
      <c r="I388" s="256" t="s">
        <v>629</v>
      </c>
      <c r="J388" s="257" t="s">
        <v>101</v>
      </c>
      <c r="K388" s="257" t="s">
        <v>121</v>
      </c>
      <c r="L388" s="257" t="s">
        <v>632</v>
      </c>
      <c r="M388" s="250" t="s">
        <v>1660</v>
      </c>
      <c r="N388" s="257" t="str" cm="1">
        <f t="array" ref="N388">_xlfn.XLOOKUP(1,(รายชื่อเจ้าหน้าที่!$C$4:$C$109=P388)*(รายชื่อเจ้าหน้าที่!$D$4:$D$109=Q388),รายชื่อเจ้าหน้าที่!$E$4:$E$109,"")</f>
        <v/>
      </c>
      <c r="O388" s="2" t="str">
        <f>_xlfn.XLOOKUP(ไฟล์หลัก!A388,ภาคส่งกลับ!$A$2:$A$1192,ภาคส่งกลับ!$L$2:$L$1192,"")</f>
        <v>นาย</v>
      </c>
      <c r="P388" s="2" t="str">
        <f>_xlfn.XLOOKUP(ไฟล์หลัก!A388,ภาคส่งกลับ!$A$2:$A$1192,ภาคส่งกลับ!$M$2:$M$1192,"")</f>
        <v>ศุภกร</v>
      </c>
      <c r="Q388" s="2" t="str">
        <f>_xlfn.XLOOKUP(ไฟล์หลัก!A388,ภาคส่งกลับ!$A$2:$A$1192,ภาคส่งกลับ!$N$2:$N$1192,"")</f>
        <v>สุวรรณ์</v>
      </c>
      <c r="R388" s="71">
        <f>_xlfn.XLOOKUP(ไฟล์หลัก!A388,ภาคส่งกลับ!$A$2:$A$1192,ภาคส่งกลับ!$O$2:$O$1192,"")</f>
        <v>0</v>
      </c>
      <c r="S388" s="72" t="str">
        <f>IF(AND(ลงเจ้าหน้าที่!O392=ไฟล์หลัก!P388,ลงเจ้าหน้าที่!P392=ไฟล์หลัก!Q388)=TRUE,"Correct","No")</f>
        <v>No</v>
      </c>
    </row>
    <row r="389" spans="1:19" hidden="1">
      <c r="A389" s="250">
        <v>372</v>
      </c>
      <c r="B389" s="250" t="s">
        <v>532</v>
      </c>
      <c r="C389" s="256" t="s">
        <v>13</v>
      </c>
      <c r="D389" s="257" t="s">
        <v>154</v>
      </c>
      <c r="E389" s="256" t="s">
        <v>628</v>
      </c>
      <c r="F389" s="257" t="s">
        <v>16</v>
      </c>
      <c r="G389" s="257" t="s">
        <v>21</v>
      </c>
      <c r="H389" s="257" t="s">
        <v>131</v>
      </c>
      <c r="I389" s="256" t="s">
        <v>629</v>
      </c>
      <c r="J389" s="257" t="s">
        <v>101</v>
      </c>
      <c r="K389" s="257" t="s">
        <v>124</v>
      </c>
      <c r="L389" s="257" t="s">
        <v>633</v>
      </c>
      <c r="M389" s="250" t="s">
        <v>1650</v>
      </c>
      <c r="N389" s="257" t="str" cm="1">
        <f t="array" ref="N389">_xlfn.XLOOKUP(1,(รายชื่อเจ้าหน้าที่!$C$4:$C$109=P389)*(รายชื่อเจ้าหน้าที่!$D$4:$D$109=Q389),รายชื่อเจ้าหน้าที่!$E$4:$E$109,"")</f>
        <v/>
      </c>
      <c r="O389" s="2" t="str">
        <f>_xlfn.XLOOKUP(ไฟล์หลัก!A389,ภาคส่งกลับ!$A$2:$A$1192,ภาคส่งกลับ!$L$2:$L$1192,"")</f>
        <v>นางสาว</v>
      </c>
      <c r="P389" s="2" t="str">
        <f>_xlfn.XLOOKUP(ไฟล์หลัก!A389,ภาคส่งกลับ!$A$2:$A$1192,ภาคส่งกลับ!$M$2:$M$1192,"")</f>
        <v>มนัสชนก</v>
      </c>
      <c r="Q389" s="2" t="str">
        <f>_xlfn.XLOOKUP(ไฟล์หลัก!A389,ภาคส่งกลับ!$A$2:$A$1192,ภาคส่งกลับ!$N$2:$N$1192,"")</f>
        <v>จงประสิทธิ์พร</v>
      </c>
      <c r="R389" s="71">
        <f>_xlfn.XLOOKUP(ไฟล์หลัก!A389,ภาคส่งกลับ!$A$2:$A$1192,ภาคส่งกลับ!$O$2:$O$1192,"")</f>
        <v>0</v>
      </c>
      <c r="S389" s="72" t="str">
        <f>IF(AND(ลงเจ้าหน้าที่!O393=ไฟล์หลัก!P389,ลงเจ้าหน้าที่!P393=ไฟล์หลัก!Q389)=TRUE,"Correct","No")</f>
        <v>No</v>
      </c>
    </row>
    <row r="390" spans="1:19" hidden="1">
      <c r="A390" s="250">
        <v>373</v>
      </c>
      <c r="B390" s="250" t="s">
        <v>532</v>
      </c>
      <c r="C390" s="256" t="s">
        <v>13</v>
      </c>
      <c r="D390" s="257"/>
      <c r="E390" s="256" t="s">
        <v>628</v>
      </c>
      <c r="F390" s="257"/>
      <c r="G390" s="257"/>
      <c r="H390" s="257"/>
      <c r="I390" s="256"/>
      <c r="J390" s="257" t="s">
        <v>101</v>
      </c>
      <c r="K390" s="257" t="s">
        <v>124</v>
      </c>
      <c r="L390" s="257"/>
      <c r="M390" s="250" t="s">
        <v>42</v>
      </c>
      <c r="N390" s="257" t="str" cm="1">
        <f t="array" ref="N390">_xlfn.XLOOKUP(1,(รายชื่อเจ้าหน้าที่!$C$4:$C$109=P390)*(รายชื่อเจ้าหน้าที่!$D$4:$D$109=Q390),รายชื่อเจ้าหน้าที่!$E$4:$E$109,"")</f>
        <v>จ.เครื่องกล</v>
      </c>
      <c r="O390" s="2" t="str">
        <f>_xlfn.XLOOKUP(ไฟล์หลัก!A390,ภาคส่งกลับ!$A$2:$A$1192,ภาคส่งกลับ!$L$2:$L$1192,"")</f>
        <v>นาง</v>
      </c>
      <c r="P390" s="2" t="str">
        <f>_xlfn.XLOOKUP(ไฟล์หลัก!A390,ภาคส่งกลับ!$A$2:$A$1192,ภาคส่งกลับ!$M$2:$M$1192,"")</f>
        <v>วาสนา</v>
      </c>
      <c r="Q390" s="2" t="str">
        <f>_xlfn.XLOOKUP(ไฟล์หลัก!A390,ภาคส่งกลับ!$A$2:$A$1192,ภาคส่งกลับ!$N$2:$N$1192,"")</f>
        <v>ม่วงโพธิ์</v>
      </c>
      <c r="R390" s="71">
        <f>_xlfn.XLOOKUP(ไฟล์หลัก!A390,ภาคส่งกลับ!$A$2:$A$1192,ภาคส่งกลับ!$O$2:$O$1192,"")</f>
        <v>0</v>
      </c>
      <c r="S390" s="72" t="str">
        <f>IF(AND(ลงเจ้าหน้าที่!O394=ไฟล์หลัก!P390,ลงเจ้าหน้าที่!P394=ไฟล์หลัก!Q390)=TRUE,"Correct","No")</f>
        <v>Correct</v>
      </c>
    </row>
    <row r="391" spans="1:19" hidden="1">
      <c r="A391" s="250">
        <v>374</v>
      </c>
      <c r="B391" s="250" t="s">
        <v>532</v>
      </c>
      <c r="C391" s="256" t="s">
        <v>13</v>
      </c>
      <c r="D391" s="257" t="s">
        <v>90</v>
      </c>
      <c r="E391" s="256" t="s">
        <v>634</v>
      </c>
      <c r="F391" s="257" t="s">
        <v>90</v>
      </c>
      <c r="G391" s="257" t="s">
        <v>21</v>
      </c>
      <c r="H391" s="257" t="s">
        <v>151</v>
      </c>
      <c r="I391" s="256" t="s">
        <v>534</v>
      </c>
      <c r="J391" s="257" t="s">
        <v>101</v>
      </c>
      <c r="K391" s="257" t="s">
        <v>128</v>
      </c>
      <c r="L391" s="257" t="s">
        <v>152</v>
      </c>
      <c r="M391" s="250" t="s">
        <v>1668</v>
      </c>
      <c r="N391" s="257" t="str" cm="1">
        <f t="array" ref="N391">_xlfn.XLOOKUP(1,(รายชื่อเจ้าหน้าที่!$C$4:$C$109=P391)*(รายชื่อเจ้าหน้าที่!$D$4:$D$109=Q391),รายชื่อเจ้าหน้าที่!$E$4:$E$109,"")</f>
        <v/>
      </c>
      <c r="O391" s="2" t="str">
        <f>_xlfn.XLOOKUP(ไฟล์หลัก!A391,ภาคส่งกลับ!$A$2:$A$1192,ภาคส่งกลับ!$L$2:$L$1192,"")</f>
        <v>นางสาว</v>
      </c>
      <c r="P391" s="2" t="str">
        <f>_xlfn.XLOOKUP(ไฟล์หลัก!A391,ภาคส่งกลับ!$A$2:$A$1192,ภาคส่งกลับ!$M$2:$M$1192,"")</f>
        <v>ตุลยา</v>
      </c>
      <c r="Q391" s="2" t="str">
        <f>_xlfn.XLOOKUP(ไฟล์หลัก!A391,ภาคส่งกลับ!$A$2:$A$1192,ภาคส่งกลับ!$N$2:$N$1192,"")</f>
        <v>ลิมปิติ</v>
      </c>
      <c r="R391" s="71">
        <f>_xlfn.XLOOKUP(ไฟล์หลัก!A391,ภาคส่งกลับ!$A$2:$A$1192,ภาคส่งกลับ!$O$2:$O$1192,"")</f>
        <v>0</v>
      </c>
      <c r="S391" s="72" t="str">
        <f>IF(AND(ลงเจ้าหน้าที่!O395=ไฟล์หลัก!P391,ลงเจ้าหน้าที่!P395=ไฟล์หลัก!Q391)=TRUE,"Correct","No")</f>
        <v>No</v>
      </c>
    </row>
    <row r="392" spans="1:19" hidden="1">
      <c r="A392" s="250">
        <v>375</v>
      </c>
      <c r="B392" s="250" t="s">
        <v>532</v>
      </c>
      <c r="C392" s="256" t="s">
        <v>13</v>
      </c>
      <c r="D392" s="257" t="s">
        <v>47</v>
      </c>
      <c r="E392" s="256" t="s">
        <v>635</v>
      </c>
      <c r="F392" s="257" t="s">
        <v>90</v>
      </c>
      <c r="G392" s="257" t="s">
        <v>21</v>
      </c>
      <c r="H392" s="257" t="s">
        <v>246</v>
      </c>
      <c r="I392" s="256" t="s">
        <v>636</v>
      </c>
      <c r="J392" s="257" t="s">
        <v>101</v>
      </c>
      <c r="K392" s="257" t="s">
        <v>128</v>
      </c>
      <c r="L392" s="257" t="s">
        <v>142</v>
      </c>
      <c r="M392" s="250" t="s">
        <v>1652</v>
      </c>
      <c r="N392" s="257" t="str" cm="1">
        <f t="array" ref="N392">_xlfn.XLOOKUP(1,(รายชื่อเจ้าหน้าที่!$C$4:$C$109=P392)*(รายชื่อเจ้าหน้าที่!$D$4:$D$109=Q392),รายชื่อเจ้าหน้าที่!$E$4:$E$109,"")</f>
        <v/>
      </c>
      <c r="O392" s="2" t="str">
        <f>_xlfn.XLOOKUP(ไฟล์หลัก!A392,ภาคส่งกลับ!$A$2:$A$1192,ภาคส่งกลับ!$L$2:$L$1192,"")</f>
        <v>นาย</v>
      </c>
      <c r="P392" s="2" t="str">
        <f>_xlfn.XLOOKUP(ไฟล์หลัก!A392,ภาคส่งกลับ!$A$2:$A$1192,ภาคส่งกลับ!$M$2:$M$1192,"")</f>
        <v>วรพงศ์</v>
      </c>
      <c r="Q392" s="2" t="str">
        <f>_xlfn.XLOOKUP(ไฟล์หลัก!A392,ภาคส่งกลับ!$A$2:$A$1192,ภาคส่งกลับ!$N$2:$N$1192,"")</f>
        <v>ตั้งศรีรัตน์</v>
      </c>
      <c r="R392" s="71" t="str">
        <f>_xlfn.XLOOKUP(ไฟล์หลัก!A392,ภาคส่งกลับ!$A$2:$A$1192,ภาคส่งกลับ!$O$2:$O$1192,"")</f>
        <v>67016099 นายสุทัสสะ มณีรัตน์</v>
      </c>
      <c r="S392" s="72" t="str">
        <f>IF(AND(ลงเจ้าหน้าที่!O396=ไฟล์หลัก!P392,ลงเจ้าหน้าที่!P396=ไฟล์หลัก!Q392)=TRUE,"Correct","No")</f>
        <v>No</v>
      </c>
    </row>
    <row r="393" spans="1:19" hidden="1">
      <c r="A393" s="209">
        <v>1099</v>
      </c>
      <c r="B393" s="209" t="s">
        <v>532</v>
      </c>
      <c r="C393" s="211" t="s">
        <v>13</v>
      </c>
      <c r="D393" s="210" t="s">
        <v>47</v>
      </c>
      <c r="E393" s="211" t="s">
        <v>635</v>
      </c>
      <c r="F393" s="210"/>
      <c r="G393" s="210"/>
      <c r="H393" s="210"/>
      <c r="I393" s="211"/>
      <c r="J393" s="210" t="s">
        <v>101</v>
      </c>
      <c r="K393" s="210" t="s">
        <v>128</v>
      </c>
      <c r="L393" s="210">
        <v>65</v>
      </c>
      <c r="M393" s="209" t="s">
        <v>42</v>
      </c>
      <c r="N393" s="210" t="str" cm="1">
        <f t="array" ref="N393">_xlfn.XLOOKUP(1,(รายชื่อเจ้าหน้าที่!$C$4:$C$109=P393)*(รายชื่อเจ้าหน้าที่!$D$4:$D$109=Q393),รายชื่อเจ้าหน้าที่!$E$4:$E$109,"")</f>
        <v>จ.คอม</v>
      </c>
      <c r="O393" s="202" t="str">
        <f>_xlfn.XLOOKUP(ไฟล์หลัก!A393,ภาคส่งกลับ!$A$2:$A$1192,ภาคส่งกลับ!$L$2:$L$1192,"")</f>
        <v>นาย</v>
      </c>
      <c r="P393" s="202" t="str">
        <f>_xlfn.XLOOKUP(ไฟล์หลัก!A393,ภาคส่งกลับ!$A$2:$A$1192,ภาคส่งกลับ!$M$2:$M$1192,"")</f>
        <v>อมต</v>
      </c>
      <c r="Q393" s="202" t="str">
        <f>_xlfn.XLOOKUP(ไฟล์หลัก!A393,ภาคส่งกลับ!$A$2:$A$1192,ภาคส่งกลับ!$N$2:$N$1192,"")</f>
        <v>หลวงพล</v>
      </c>
      <c r="R393" s="203">
        <f>_xlfn.XLOOKUP(ไฟล์หลัก!A393,ภาคส่งกลับ!$A$2:$A$1192,ภาคส่งกลับ!$O$2:$O$1192,"")</f>
        <v>0</v>
      </c>
      <c r="S393" s="72" t="str">
        <f>IF(AND(ลงเจ้าหน้าที่!O397=ไฟล์หลัก!P393,ลงเจ้าหน้าที่!P397=ไฟล์หลัก!Q393)=TRUE,"Correct","No")</f>
        <v>Correct</v>
      </c>
    </row>
    <row r="394" spans="1:19" hidden="1">
      <c r="A394" s="250">
        <v>376</v>
      </c>
      <c r="B394" s="250" t="s">
        <v>532</v>
      </c>
      <c r="C394" s="256" t="s">
        <v>13</v>
      </c>
      <c r="D394" s="257" t="s">
        <v>37</v>
      </c>
      <c r="E394" s="256" t="s">
        <v>637</v>
      </c>
      <c r="F394" s="257" t="s">
        <v>287</v>
      </c>
      <c r="G394" s="257" t="s">
        <v>21</v>
      </c>
      <c r="H394" s="257" t="s">
        <v>309</v>
      </c>
      <c r="I394" s="256" t="s">
        <v>390</v>
      </c>
      <c r="J394" s="257" t="s">
        <v>101</v>
      </c>
      <c r="K394" s="257" t="s">
        <v>132</v>
      </c>
      <c r="L394" s="257" t="s">
        <v>422</v>
      </c>
      <c r="M394" s="250" t="s">
        <v>1695</v>
      </c>
      <c r="N394" s="257" t="str" cm="1">
        <f t="array" ref="N394">_xlfn.XLOOKUP(1,(รายชื่อเจ้าหน้าที่!$C$4:$C$109=P394)*(รายชื่อเจ้าหน้าที่!$D$4:$D$109=Q394),รายชื่อเจ้าหน้าที่!$E$4:$E$109,"")</f>
        <v/>
      </c>
      <c r="O394" s="2" t="str">
        <f>_xlfn.XLOOKUP(ไฟล์หลัก!A394,ภาคส่งกลับ!$A$2:$A$1192,ภาคส่งกลับ!$L$2:$L$1192,"")</f>
        <v>นางสาว</v>
      </c>
      <c r="P394" s="2" t="str">
        <f>_xlfn.XLOOKUP(ไฟล์หลัก!A394,ภาคส่งกลับ!$A$2:$A$1192,ภาคส่งกลับ!$M$2:$M$1192,"")</f>
        <v xml:space="preserve">สุตาภัทร </v>
      </c>
      <c r="Q394" s="2" t="str">
        <f>_xlfn.XLOOKUP(ไฟล์หลัก!A394,ภาคส่งกลับ!$A$2:$A$1192,ภาคส่งกลับ!$N$2:$N$1192,"")</f>
        <v>แคว้นเขาเม็ง</v>
      </c>
      <c r="R394" s="71">
        <f>_xlfn.XLOOKUP(ไฟล์หลัก!A394,ภาคส่งกลับ!$A$2:$A$1192,ภาคส่งกลับ!$O$2:$O$1192,"")</f>
        <v>0</v>
      </c>
      <c r="S394" s="72" t="str">
        <f>IF(AND(ลงเจ้าหน้าที่!O398=ไฟล์หลัก!P394,ลงเจ้าหน้าที่!P398=ไฟล์หลัก!Q394)=TRUE,"Correct","No")</f>
        <v>No</v>
      </c>
    </row>
    <row r="395" spans="1:19" hidden="1">
      <c r="A395" s="250">
        <v>377</v>
      </c>
      <c r="B395" s="250" t="s">
        <v>532</v>
      </c>
      <c r="C395" s="256" t="s">
        <v>13</v>
      </c>
      <c r="D395" s="257" t="s">
        <v>47</v>
      </c>
      <c r="E395" s="256" t="s">
        <v>635</v>
      </c>
      <c r="F395" s="257" t="s">
        <v>28</v>
      </c>
      <c r="G395" s="257" t="s">
        <v>21</v>
      </c>
      <c r="H395" s="257" t="s">
        <v>63</v>
      </c>
      <c r="I395" s="256" t="s">
        <v>636</v>
      </c>
      <c r="J395" s="257" t="s">
        <v>101</v>
      </c>
      <c r="K395" s="257" t="s">
        <v>132</v>
      </c>
      <c r="L395" s="257" t="s">
        <v>67</v>
      </c>
      <c r="M395" s="250" t="s">
        <v>1652</v>
      </c>
      <c r="N395" s="257" t="str" cm="1">
        <f t="array" ref="N395">_xlfn.XLOOKUP(1,(รายชื่อเจ้าหน้าที่!$C$4:$C$109=P395)*(รายชื่อเจ้าหน้าที่!$D$4:$D$109=Q395),รายชื่อเจ้าหน้าที่!$E$4:$E$109,"")</f>
        <v/>
      </c>
      <c r="O395" s="2" t="str">
        <f>_xlfn.XLOOKUP(ไฟล์หลัก!A395,ภาคส่งกลับ!$A$2:$A$1192,ภาคส่งกลับ!$L$2:$L$1192,"")</f>
        <v>นาย</v>
      </c>
      <c r="P395" s="2" t="str">
        <f>_xlfn.XLOOKUP(ไฟล์หลัก!A395,ภาคส่งกลับ!$A$2:$A$1192,ภาคส่งกลับ!$M$2:$M$1192,"")</f>
        <v>อัครวรรษ</v>
      </c>
      <c r="Q395" s="2" t="str">
        <f>_xlfn.XLOOKUP(ไฟล์หลัก!A395,ภาคส่งกลับ!$A$2:$A$1192,ภาคส่งกลับ!$N$2:$N$1192,"")</f>
        <v>เริงรื่น</v>
      </c>
      <c r="R395" s="71">
        <f>_xlfn.XLOOKUP(ไฟล์หลัก!A395,ภาคส่งกลับ!$A$2:$A$1192,ภาคส่งกลับ!$O$2:$O$1192,"")</f>
        <v>0</v>
      </c>
      <c r="S395" s="72" t="str">
        <f>IF(AND(ลงเจ้าหน้าที่!O399=ไฟล์หลัก!P395,ลงเจ้าหน้าที่!P399=ไฟล์หลัก!Q395)=TRUE,"Correct","No")</f>
        <v>No</v>
      </c>
    </row>
    <row r="396" spans="1:19" hidden="1">
      <c r="A396" s="250">
        <v>378</v>
      </c>
      <c r="B396" s="250" t="s">
        <v>532</v>
      </c>
      <c r="C396" s="256" t="s">
        <v>13</v>
      </c>
      <c r="D396" s="257"/>
      <c r="E396" s="256" t="s">
        <v>635</v>
      </c>
      <c r="F396" s="257"/>
      <c r="G396" s="257"/>
      <c r="H396" s="257"/>
      <c r="I396" s="256"/>
      <c r="J396" s="257" t="s">
        <v>101</v>
      </c>
      <c r="K396" s="257" t="s">
        <v>132</v>
      </c>
      <c r="L396" s="257"/>
      <c r="M396" s="250" t="s">
        <v>42</v>
      </c>
      <c r="N396" s="257" t="str" cm="1">
        <f t="array" ref="N396">_xlfn.XLOOKUP(1,(รายชื่อเจ้าหน้าที่!$C$4:$C$109=P396)*(รายชื่อเจ้าหน้าที่!$D$4:$D$109=Q396),รายชื่อเจ้าหน้าที่!$E$4:$E$109,"")</f>
        <v>จ.วัดคุม</v>
      </c>
      <c r="O396" s="2" t="str">
        <f>_xlfn.XLOOKUP(ไฟล์หลัก!A396,ภาคส่งกลับ!$A$2:$A$1192,ภาคส่งกลับ!$L$2:$L$1192,"")</f>
        <v>นาย</v>
      </c>
      <c r="P396" s="2" t="str">
        <f>_xlfn.XLOOKUP(ไฟล์หลัก!A396,ภาคส่งกลับ!$A$2:$A$1192,ภาคส่งกลับ!$M$2:$M$1192,"")</f>
        <v>วิโรจน์</v>
      </c>
      <c r="Q396" s="2" t="str">
        <f>_xlfn.XLOOKUP(ไฟล์หลัก!A396,ภาคส่งกลับ!$A$2:$A$1192,ภาคส่งกลับ!$N$2:$N$1192,"")</f>
        <v>วุฒิ</v>
      </c>
      <c r="R396" s="71">
        <f>_xlfn.XLOOKUP(ไฟล์หลัก!A396,ภาคส่งกลับ!$A$2:$A$1192,ภาคส่งกลับ!$O$2:$O$1192,"")</f>
        <v>0</v>
      </c>
      <c r="S396" s="72" t="str">
        <f>IF(AND(ลงเจ้าหน้าที่!O400=ไฟล์หลัก!P396,ลงเจ้าหน้าที่!P400=ไฟล์หลัก!Q396)=TRUE,"Correct","No")</f>
        <v>Correct</v>
      </c>
    </row>
    <row r="397" spans="1:19" hidden="1">
      <c r="A397" s="250">
        <v>379</v>
      </c>
      <c r="B397" s="250" t="s">
        <v>532</v>
      </c>
      <c r="C397" s="256" t="s">
        <v>13</v>
      </c>
      <c r="D397" s="257" t="s">
        <v>90</v>
      </c>
      <c r="E397" s="256" t="s">
        <v>634</v>
      </c>
      <c r="F397" s="257" t="s">
        <v>24</v>
      </c>
      <c r="G397" s="257" t="s">
        <v>21</v>
      </c>
      <c r="H397" s="257" t="s">
        <v>34</v>
      </c>
      <c r="I397" s="256" t="s">
        <v>534</v>
      </c>
      <c r="J397" s="257" t="s">
        <v>101</v>
      </c>
      <c r="K397" s="257" t="s">
        <v>134</v>
      </c>
      <c r="L397" s="257" t="s">
        <v>72</v>
      </c>
      <c r="M397" s="250" t="s">
        <v>1668</v>
      </c>
      <c r="N397" s="257" t="str" cm="1">
        <f t="array" ref="N397">_xlfn.XLOOKUP(1,(รายชื่อเจ้าหน้าที่!$C$4:$C$109=P397)*(รายชื่อเจ้าหน้าที่!$D$4:$D$109=Q397),รายชื่อเจ้าหน้าที่!$E$4:$E$109,"")</f>
        <v/>
      </c>
      <c r="O397" s="2" t="str">
        <f>_xlfn.XLOOKUP(ไฟล์หลัก!A397,ภาคส่งกลับ!$A$2:$A$1192,ภาคส่งกลับ!$L$2:$L$1192,"")</f>
        <v>นาย</v>
      </c>
      <c r="P397" s="2" t="str">
        <f>_xlfn.XLOOKUP(ไฟล์หลัก!A397,ภาคส่งกลับ!$A$2:$A$1192,ภาคส่งกลับ!$M$2:$M$1192,"")</f>
        <v xml:space="preserve">อัครพล </v>
      </c>
      <c r="Q397" s="2" t="str">
        <f>_xlfn.XLOOKUP(ไฟล์หลัก!A397,ภาคส่งกลับ!$A$2:$A$1192,ภาคส่งกลับ!$N$2:$N$1192,"")</f>
        <v>ตรีรัตน์</v>
      </c>
      <c r="R397" s="71">
        <f>_xlfn.XLOOKUP(ไฟล์หลัก!A397,ภาคส่งกลับ!$A$2:$A$1192,ภาคส่งกลับ!$O$2:$O$1192,"")</f>
        <v>0</v>
      </c>
      <c r="S397" s="72" t="str">
        <f>IF(AND(ลงเจ้าหน้าที่!O401=ไฟล์หลัก!P397,ลงเจ้าหน้าที่!P401=ไฟล์หลัก!Q397)=TRUE,"Correct","No")</f>
        <v>No</v>
      </c>
    </row>
    <row r="398" spans="1:19" hidden="1">
      <c r="A398" s="250">
        <v>380</v>
      </c>
      <c r="B398" s="250" t="s">
        <v>532</v>
      </c>
      <c r="C398" s="256" t="s">
        <v>13</v>
      </c>
      <c r="D398" s="257" t="s">
        <v>147</v>
      </c>
      <c r="E398" s="256" t="s">
        <v>638</v>
      </c>
      <c r="F398" s="257" t="s">
        <v>81</v>
      </c>
      <c r="G398" s="257" t="s">
        <v>21</v>
      </c>
      <c r="H398" s="257" t="s">
        <v>299</v>
      </c>
      <c r="I398" s="256" t="s">
        <v>639</v>
      </c>
      <c r="J398" s="257" t="s">
        <v>101</v>
      </c>
      <c r="K398" s="257" t="s">
        <v>134</v>
      </c>
      <c r="L398" s="257" t="s">
        <v>640</v>
      </c>
      <c r="M398" s="250" t="s">
        <v>1695</v>
      </c>
      <c r="N398" s="257" t="str" cm="1">
        <f t="array" ref="N398">_xlfn.XLOOKUP(1,(รายชื่อเจ้าหน้าที่!$C$4:$C$109=P398)*(รายชื่อเจ้าหน้าที่!$D$4:$D$109=Q398),รายชื่อเจ้าหน้าที่!$E$4:$E$109,"")</f>
        <v/>
      </c>
      <c r="O398" s="2" t="str">
        <f>_xlfn.XLOOKUP(ไฟล์หลัก!A398,ภาคส่งกลับ!$A$2:$A$1192,ภาคส่งกลับ!$L$2:$L$1192,"")</f>
        <v>นาย</v>
      </c>
      <c r="P398" s="2" t="str">
        <f>_xlfn.XLOOKUP(ไฟล์หลัก!A398,ภาคส่งกลับ!$A$2:$A$1192,ภาคส่งกลับ!$M$2:$M$1192,"")</f>
        <v>ปัญญา</v>
      </c>
      <c r="Q398" s="2" t="str">
        <f>_xlfn.XLOOKUP(ไฟล์หลัก!A398,ภาคส่งกลับ!$A$2:$A$1192,ภาคส่งกลับ!$N$2:$N$1192,"")</f>
        <v>ขันธ์สุวรรณ</v>
      </c>
      <c r="R398" s="71">
        <f>_xlfn.XLOOKUP(ไฟล์หลัก!A398,ภาคส่งกลับ!$A$2:$A$1192,ภาคส่งกลับ!$O$2:$O$1192,"")</f>
        <v>0</v>
      </c>
      <c r="S398" s="72" t="str">
        <f>IF(AND(ลงเจ้าหน้าที่!O402=ไฟล์หลัก!P398,ลงเจ้าหน้าที่!P402=ไฟล์หลัก!Q398)=TRUE,"Correct","No")</f>
        <v>No</v>
      </c>
    </row>
    <row r="399" spans="1:19" hidden="1">
      <c r="A399" s="250">
        <v>381</v>
      </c>
      <c r="B399" s="250" t="s">
        <v>532</v>
      </c>
      <c r="C399" s="256" t="s">
        <v>13</v>
      </c>
      <c r="D399" s="257"/>
      <c r="E399" s="256" t="s">
        <v>638</v>
      </c>
      <c r="F399" s="257"/>
      <c r="G399" s="257"/>
      <c r="H399" s="257"/>
      <c r="I399" s="256"/>
      <c r="J399" s="257" t="s">
        <v>101</v>
      </c>
      <c r="K399" s="257" t="s">
        <v>134</v>
      </c>
      <c r="L399" s="257"/>
      <c r="M399" s="250" t="s">
        <v>42</v>
      </c>
      <c r="N399" s="257" t="str" cm="1">
        <f t="array" ref="N399">_xlfn.XLOOKUP(1,(รายชื่อเจ้าหน้าที่!$C$4:$C$109=P399)*(รายชื่อเจ้าหน้าที่!$D$4:$D$109=Q399),รายชื่อเจ้าหน้าที่!$E$4:$E$109,"")</f>
        <v>จ.วัดคุม</v>
      </c>
      <c r="O399" s="2" t="str">
        <f>_xlfn.XLOOKUP(ไฟล์หลัก!A399,ภาคส่งกลับ!$A$2:$A$1192,ภาคส่งกลับ!$L$2:$L$1192,"")</f>
        <v>นาย</v>
      </c>
      <c r="P399" s="2" t="str">
        <f>_xlfn.XLOOKUP(ไฟล์หลัก!A399,ภาคส่งกลับ!$A$2:$A$1192,ภาคส่งกลับ!$M$2:$M$1192,"")</f>
        <v>เอนก</v>
      </c>
      <c r="Q399" s="2" t="str">
        <f>_xlfn.XLOOKUP(ไฟล์หลัก!A399,ภาคส่งกลับ!$A$2:$A$1192,ภาคส่งกลับ!$N$2:$N$1192,"")</f>
        <v>สร้อยทรัพย์</v>
      </c>
      <c r="R399" s="71">
        <f>_xlfn.XLOOKUP(ไฟล์หลัก!A399,ภาคส่งกลับ!$A$2:$A$1192,ภาคส่งกลับ!$O$2:$O$1192,"")</f>
        <v>0</v>
      </c>
      <c r="S399" s="72" t="str">
        <f>IF(AND(ลงเจ้าหน้าที่!O403=ไฟล์หลัก!P399,ลงเจ้าหน้าที่!P403=ไฟล์หลัก!Q399)=TRUE,"Correct","No")</f>
        <v>Correct</v>
      </c>
    </row>
    <row r="400" spans="1:19" hidden="1">
      <c r="A400" s="250">
        <v>382</v>
      </c>
      <c r="B400" s="250" t="s">
        <v>550</v>
      </c>
      <c r="C400" s="256" t="s">
        <v>13</v>
      </c>
      <c r="D400" s="257" t="s">
        <v>16</v>
      </c>
      <c r="E400" s="256" t="s">
        <v>551</v>
      </c>
      <c r="F400" s="257" t="s">
        <v>47</v>
      </c>
      <c r="G400" s="257" t="s">
        <v>16</v>
      </c>
      <c r="H400" s="257" t="s">
        <v>309</v>
      </c>
      <c r="I400" s="256" t="s">
        <v>641</v>
      </c>
      <c r="J400" s="257" t="s">
        <v>101</v>
      </c>
      <c r="K400" s="257" t="s">
        <v>176</v>
      </c>
      <c r="L400" s="257" t="s">
        <v>422</v>
      </c>
      <c r="M400" s="250" t="s">
        <v>1668</v>
      </c>
      <c r="N400" s="257" t="str" cm="1">
        <f t="array" ref="N400">_xlfn.XLOOKUP(1,(รายชื่อเจ้าหน้าที่!$C$4:$C$109=P400)*(รายชื่อเจ้าหน้าที่!$D$4:$D$109=Q400),รายชื่อเจ้าหน้าที่!$E$4:$E$109,"")</f>
        <v/>
      </c>
      <c r="O400" s="2" t="str">
        <f>_xlfn.XLOOKUP(ไฟล์หลัก!A400,ภาคส่งกลับ!$A$2:$A$1192,ภาคส่งกลับ!$L$2:$L$1192,"")</f>
        <v>นาย</v>
      </c>
      <c r="P400" s="2" t="str">
        <f>_xlfn.XLOOKUP(ไฟล์หลัก!A400,ภาคส่งกลับ!$A$2:$A$1192,ภาคส่งกลับ!$M$2:$M$1192,"")</f>
        <v>จิรภูมิ</v>
      </c>
      <c r="Q400" s="2" t="str">
        <f>_xlfn.XLOOKUP(ไฟล์หลัก!A400,ภาคส่งกลับ!$A$2:$A$1192,ภาคส่งกลับ!$N$2:$N$1192,"")</f>
        <v>บุตรโท</v>
      </c>
      <c r="R400" s="71">
        <f>_xlfn.XLOOKUP(ไฟล์หลัก!A400,ภาคส่งกลับ!$A$2:$A$1192,ภาคส่งกลับ!$O$2:$O$1192,"")</f>
        <v>0</v>
      </c>
      <c r="S400" s="72" t="str">
        <f>IF(AND(ลงเจ้าหน้าที่!O404=ไฟล์หลัก!P400,ลงเจ้าหน้าที่!P404=ไฟล์หลัก!Q400)=TRUE,"Correct","No")</f>
        <v>No</v>
      </c>
    </row>
    <row r="401" spans="1:19" hidden="1">
      <c r="A401" s="250">
        <v>383</v>
      </c>
      <c r="B401" s="250" t="s">
        <v>532</v>
      </c>
      <c r="C401" s="256" t="s">
        <v>13</v>
      </c>
      <c r="D401" s="257" t="s">
        <v>47</v>
      </c>
      <c r="E401" s="256" t="s">
        <v>635</v>
      </c>
      <c r="F401" s="257" t="s">
        <v>35</v>
      </c>
      <c r="G401" s="257" t="s">
        <v>21</v>
      </c>
      <c r="H401" s="257" t="s">
        <v>63</v>
      </c>
      <c r="I401" s="256" t="s">
        <v>636</v>
      </c>
      <c r="J401" s="257" t="s">
        <v>101</v>
      </c>
      <c r="K401" s="257" t="s">
        <v>176</v>
      </c>
      <c r="L401" s="257" t="s">
        <v>67</v>
      </c>
      <c r="M401" s="250" t="s">
        <v>1652</v>
      </c>
      <c r="N401" s="257" t="str" cm="1">
        <f t="array" ref="N401">_xlfn.XLOOKUP(1,(รายชื่อเจ้าหน้าที่!$C$4:$C$109=P401)*(รายชื่อเจ้าหน้าที่!$D$4:$D$109=Q401),รายชื่อเจ้าหน้าที่!$E$4:$E$109,"")</f>
        <v/>
      </c>
      <c r="O401" s="2" t="str">
        <f>_xlfn.XLOOKUP(ไฟล์หลัก!A401,ภาคส่งกลับ!$A$2:$A$1192,ภาคส่งกลับ!$L$2:$L$1192,"")</f>
        <v>นาย</v>
      </c>
      <c r="P401" s="2" t="str">
        <f>_xlfn.XLOOKUP(ไฟล์หลัก!A401,ภาคส่งกลับ!$A$2:$A$1192,ภาคส่งกลับ!$M$2:$M$1192,"")</f>
        <v>สุธรรม</v>
      </c>
      <c r="Q401" s="2" t="str">
        <f>_xlfn.XLOOKUP(ไฟล์หลัก!A401,ภาคส่งกลับ!$A$2:$A$1192,ภาคส่งกลับ!$N$2:$N$1192,"")</f>
        <v>สัทธรรมสกุุล</v>
      </c>
      <c r="R401" s="71">
        <f>_xlfn.XLOOKUP(ไฟล์หลัก!A401,ภาคส่งกลับ!$A$2:$A$1192,ภาคส่งกลับ!$O$2:$O$1192,"")</f>
        <v>0</v>
      </c>
      <c r="S401" s="72" t="str">
        <f>IF(AND(ลงเจ้าหน้าที่!O405=ไฟล์หลัก!P401,ลงเจ้าหน้าที่!P405=ไฟล์หลัก!Q401)=TRUE,"Correct","No")</f>
        <v>No</v>
      </c>
    </row>
    <row r="402" spans="1:19" hidden="1">
      <c r="A402" s="250">
        <v>384</v>
      </c>
      <c r="B402" s="250" t="s">
        <v>532</v>
      </c>
      <c r="C402" s="256" t="s">
        <v>13</v>
      </c>
      <c r="D402" s="257"/>
      <c r="E402" s="256" t="s">
        <v>635</v>
      </c>
      <c r="F402" s="257"/>
      <c r="G402" s="257"/>
      <c r="H402" s="257"/>
      <c r="I402" s="256"/>
      <c r="J402" s="257" t="s">
        <v>101</v>
      </c>
      <c r="K402" s="257" t="s">
        <v>176</v>
      </c>
      <c r="L402" s="257"/>
      <c r="M402" s="250" t="s">
        <v>42</v>
      </c>
      <c r="N402" s="257" t="str" cm="1">
        <f t="array" ref="N402">_xlfn.XLOOKUP(1,(รายชื่อเจ้าหน้าที่!$C$4:$C$109=P402)*(รายชื่อเจ้าหน้าที่!$D$4:$D$109=Q402),รายชื่อเจ้าหน้าที่!$E$4:$E$109,"")</f>
        <v>สารสนเทศ</v>
      </c>
      <c r="O402" s="2" t="str">
        <f>_xlfn.XLOOKUP(ไฟล์หลัก!A402,ภาคส่งกลับ!$A$2:$A$1192,ภาคส่งกลับ!$L$2:$L$1192,"")</f>
        <v>นาย</v>
      </c>
      <c r="P402" s="2" t="str">
        <f>_xlfn.XLOOKUP(ไฟล์หลัก!A402,ภาคส่งกลับ!$A$2:$A$1192,ภาคส่งกลับ!$M$2:$M$1192,"")</f>
        <v>ชยันต์</v>
      </c>
      <c r="Q402" s="2" t="str">
        <f>_xlfn.XLOOKUP(ไฟล์หลัก!A402,ภาคส่งกลับ!$A$2:$A$1192,ภาคส่งกลับ!$N$2:$N$1192,"")</f>
        <v>สอนบุญเกิด</v>
      </c>
      <c r="R402" s="71">
        <f>_xlfn.XLOOKUP(ไฟล์หลัก!A402,ภาคส่งกลับ!$A$2:$A$1192,ภาคส่งกลับ!$O$2:$O$1192,"")</f>
        <v>0</v>
      </c>
      <c r="S402" s="72" t="str">
        <f>IF(AND(ลงเจ้าหน้าที่!O406=ไฟล์หลัก!P402,ลงเจ้าหน้าที่!P406=ไฟล์หลัก!Q402)=TRUE,"Correct","No")</f>
        <v>Correct</v>
      </c>
    </row>
    <row r="403" spans="1:19" hidden="1">
      <c r="A403" s="250">
        <v>385</v>
      </c>
      <c r="B403" s="250" t="s">
        <v>532</v>
      </c>
      <c r="C403" s="256" t="s">
        <v>136</v>
      </c>
      <c r="D403" s="257" t="s">
        <v>21</v>
      </c>
      <c r="E403" s="256" t="s">
        <v>653</v>
      </c>
      <c r="F403" s="257" t="s">
        <v>654</v>
      </c>
      <c r="G403" s="257" t="s">
        <v>16</v>
      </c>
      <c r="H403" s="257" t="s">
        <v>655</v>
      </c>
      <c r="I403" s="256" t="s">
        <v>656</v>
      </c>
      <c r="J403" s="257" t="s">
        <v>38</v>
      </c>
      <c r="K403" s="257" t="s">
        <v>232</v>
      </c>
      <c r="L403" s="257" t="s">
        <v>657</v>
      </c>
      <c r="M403" s="250" t="s">
        <v>1654</v>
      </c>
      <c r="N403" s="257" t="str" cm="1">
        <f t="array" ref="N403">_xlfn.XLOOKUP(1,(รายชื่อเจ้าหน้าที่!$C$4:$C$109=P403)*(รายชื่อเจ้าหน้าที่!$D$4:$D$109=Q403),รายชื่อเจ้าหน้าที่!$E$4:$E$109,"")</f>
        <v/>
      </c>
      <c r="O403" s="2" t="str">
        <f>_xlfn.XLOOKUP(ไฟล์หลัก!A403,ภาคส่งกลับ!$A$2:$A$1192,ภาคส่งกลับ!$L$2:$L$1192,"")</f>
        <v>นาย</v>
      </c>
      <c r="P403" s="2" t="str">
        <f>_xlfn.XLOOKUP(ไฟล์หลัก!A403,ภาคส่งกลับ!$A$2:$A$1192,ภาคส่งกลับ!$M$2:$M$1192,"")</f>
        <v>ทรงกลด</v>
      </c>
      <c r="Q403" s="2" t="str">
        <f>_xlfn.XLOOKUP(ไฟล์หลัก!A403,ภาคส่งกลับ!$A$2:$A$1192,ภาคส่งกลับ!$N$2:$N$1192,"")</f>
        <v>แซ่อึ้ง</v>
      </c>
      <c r="R403" s="71">
        <f>_xlfn.XLOOKUP(ไฟล์หลัก!A403,ภาคส่งกลับ!$A$2:$A$1192,ภาคส่งกลับ!$O$2:$O$1192,"")</f>
        <v>0</v>
      </c>
      <c r="S403" s="72" t="str">
        <f>IF(AND(ลงเจ้าหน้าที่!O407=ไฟล์หลัก!P403,ลงเจ้าหน้าที่!P407=ไฟล์หลัก!Q403)=TRUE,"Correct","No")</f>
        <v>No</v>
      </c>
    </row>
    <row r="404" spans="1:19" hidden="1">
      <c r="A404" s="250">
        <v>386</v>
      </c>
      <c r="B404" s="250" t="s">
        <v>532</v>
      </c>
      <c r="C404" s="256" t="s">
        <v>136</v>
      </c>
      <c r="D404" s="257" t="s">
        <v>78</v>
      </c>
      <c r="E404" s="256" t="s">
        <v>658</v>
      </c>
      <c r="F404" s="257" t="s">
        <v>16</v>
      </c>
      <c r="G404" s="257" t="s">
        <v>17</v>
      </c>
      <c r="H404" s="257" t="s">
        <v>418</v>
      </c>
      <c r="I404" s="256" t="s">
        <v>563</v>
      </c>
      <c r="J404" s="257" t="s">
        <v>38</v>
      </c>
      <c r="K404" s="257" t="s">
        <v>232</v>
      </c>
      <c r="L404" s="257" t="s">
        <v>570</v>
      </c>
      <c r="M404" s="250" t="s">
        <v>1660</v>
      </c>
      <c r="N404" s="257" t="str" cm="1">
        <f t="array" ref="N404">_xlfn.XLOOKUP(1,(รายชื่อเจ้าหน้าที่!$C$4:$C$109=P404)*(รายชื่อเจ้าหน้าที่!$D$4:$D$109=Q404),รายชื่อเจ้าหน้าที่!$E$4:$E$109,"")</f>
        <v/>
      </c>
      <c r="O404" s="2" t="str">
        <f>_xlfn.XLOOKUP(ไฟล์หลัก!A404,ภาคส่งกลับ!$A$2:$A$1192,ภาคส่งกลับ!$L$2:$L$1192,"")</f>
        <v>นาย</v>
      </c>
      <c r="P404" s="2" t="str">
        <f>_xlfn.XLOOKUP(ไฟล์หลัก!A404,ภาคส่งกลับ!$A$2:$A$1192,ภาคส่งกลับ!$M$2:$M$1192,"")</f>
        <v>สุรเดช</v>
      </c>
      <c r="Q404" s="2" t="str">
        <f>_xlfn.XLOOKUP(ไฟล์หลัก!A404,ภาคส่งกลับ!$A$2:$A$1192,ภาคส่งกลับ!$N$2:$N$1192,"")</f>
        <v>ตรีไตรลักษณะ</v>
      </c>
      <c r="R404" s="71">
        <f>_xlfn.XLOOKUP(ไฟล์หลัก!A404,ภาคส่งกลับ!$A$2:$A$1192,ภาคส่งกลับ!$O$2:$O$1192,"")</f>
        <v>0</v>
      </c>
      <c r="S404" s="72" t="str">
        <f>IF(AND(ลงเจ้าหน้าที่!O408=ไฟล์หลัก!P404,ลงเจ้าหน้าที่!P408=ไฟล์หลัก!Q404)=TRUE,"Correct","No")</f>
        <v>No</v>
      </c>
    </row>
    <row r="405" spans="1:19" hidden="1">
      <c r="A405" s="250">
        <v>387</v>
      </c>
      <c r="B405" s="250" t="s">
        <v>532</v>
      </c>
      <c r="C405" s="256" t="s">
        <v>136</v>
      </c>
      <c r="D405" s="257" t="s">
        <v>21</v>
      </c>
      <c r="E405" s="256" t="s">
        <v>653</v>
      </c>
      <c r="F405" s="257" t="s">
        <v>654</v>
      </c>
      <c r="G405" s="257" t="s">
        <v>16</v>
      </c>
      <c r="H405" s="257" t="s">
        <v>655</v>
      </c>
      <c r="I405" s="256" t="s">
        <v>656</v>
      </c>
      <c r="J405" s="257" t="s">
        <v>38</v>
      </c>
      <c r="K405" s="257" t="s">
        <v>236</v>
      </c>
      <c r="L405" s="257" t="s">
        <v>657</v>
      </c>
      <c r="M405" s="250" t="s">
        <v>1654</v>
      </c>
      <c r="N405" s="257" t="str" cm="1">
        <f t="array" ref="N405">_xlfn.XLOOKUP(1,(รายชื่อเจ้าหน้าที่!$C$4:$C$109=P405)*(รายชื่อเจ้าหน้าที่!$D$4:$D$109=Q405),รายชื่อเจ้าหน้าที่!$E$4:$E$109,"")</f>
        <v/>
      </c>
      <c r="O405" s="2" t="str">
        <f>_xlfn.XLOOKUP(ไฟล์หลัก!A405,ภาคส่งกลับ!$A$2:$A$1192,ภาคส่งกลับ!$L$2:$L$1192,"")</f>
        <v>นางสาว</v>
      </c>
      <c r="P405" s="2" t="str">
        <f>_xlfn.XLOOKUP(ไฟล์หลัก!A405,ภาคส่งกลับ!$A$2:$A$1192,ภาคส่งกลับ!$M$2:$M$1192,"")</f>
        <v>ช่อธรรม</v>
      </c>
      <c r="Q405" s="2" t="str">
        <f>_xlfn.XLOOKUP(ไฟล์หลัก!A405,ภาคส่งกลับ!$A$2:$A$1192,ภาคส่งกลับ!$N$2:$N$1192,"")</f>
        <v>ศรีนิล</v>
      </c>
      <c r="R405" s="71">
        <f>_xlfn.XLOOKUP(ไฟล์หลัก!A405,ภาคส่งกลับ!$A$2:$A$1192,ภาคส่งกลับ!$O$2:$O$1192,"")</f>
        <v>0</v>
      </c>
      <c r="S405" s="72" t="str">
        <f>IF(AND(ลงเจ้าหน้าที่!O409=ไฟล์หลัก!P405,ลงเจ้าหน้าที่!P409=ไฟล์หลัก!Q405)=TRUE,"Correct","No")</f>
        <v>No</v>
      </c>
    </row>
    <row r="406" spans="1:19" hidden="1">
      <c r="A406" s="250">
        <v>388</v>
      </c>
      <c r="B406" s="250" t="s">
        <v>532</v>
      </c>
      <c r="C406" s="256" t="s">
        <v>136</v>
      </c>
      <c r="D406" s="257" t="s">
        <v>78</v>
      </c>
      <c r="E406" s="256" t="s">
        <v>658</v>
      </c>
      <c r="F406" s="257" t="s">
        <v>16</v>
      </c>
      <c r="G406" s="257" t="s">
        <v>17</v>
      </c>
      <c r="H406" s="257" t="s">
        <v>418</v>
      </c>
      <c r="I406" s="256" t="s">
        <v>563</v>
      </c>
      <c r="J406" s="257" t="s">
        <v>38</v>
      </c>
      <c r="K406" s="257" t="s">
        <v>236</v>
      </c>
      <c r="L406" s="257" t="s">
        <v>571</v>
      </c>
      <c r="M406" s="250" t="s">
        <v>1660</v>
      </c>
      <c r="N406" s="257" t="str" cm="1">
        <f t="array" ref="N406">_xlfn.XLOOKUP(1,(รายชื่อเจ้าหน้าที่!$C$4:$C$109=P406)*(รายชื่อเจ้าหน้าที่!$D$4:$D$109=Q406),รายชื่อเจ้าหน้าที่!$E$4:$E$109,"")</f>
        <v/>
      </c>
      <c r="O406" s="2" t="str">
        <f>_xlfn.XLOOKUP(ไฟล์หลัก!A406,ภาคส่งกลับ!$A$2:$A$1192,ภาคส่งกลับ!$L$2:$L$1192,"")</f>
        <v>นาย</v>
      </c>
      <c r="P406" s="2" t="str">
        <f>_xlfn.XLOOKUP(ไฟล์หลัก!A406,ภาคส่งกลับ!$A$2:$A$1192,ภาคส่งกลับ!$M$2:$M$1192,"")</f>
        <v>รังสรรค์</v>
      </c>
      <c r="Q406" s="2" t="str">
        <f>_xlfn.XLOOKUP(ไฟล์หลัก!A406,ภาคส่งกลับ!$A$2:$A$1192,ภาคส่งกลับ!$N$2:$N$1192,"")</f>
        <v>เมืองเหลือ</v>
      </c>
      <c r="R406" s="71">
        <f>_xlfn.XLOOKUP(ไฟล์หลัก!A406,ภาคส่งกลับ!$A$2:$A$1192,ภาคส่งกลับ!$O$2:$O$1192,"")</f>
        <v>0</v>
      </c>
      <c r="S406" s="72" t="str">
        <f>IF(AND(ลงเจ้าหน้าที่!O410=ไฟล์หลัก!P406,ลงเจ้าหน้าที่!P410=ไฟล์หลัก!Q406)=TRUE,"Correct","No")</f>
        <v>No</v>
      </c>
    </row>
    <row r="407" spans="1:19" hidden="1">
      <c r="A407" s="250">
        <v>389</v>
      </c>
      <c r="B407" s="250" t="s">
        <v>532</v>
      </c>
      <c r="C407" s="256" t="s">
        <v>136</v>
      </c>
      <c r="D407" s="257" t="s">
        <v>21</v>
      </c>
      <c r="E407" s="256" t="s">
        <v>653</v>
      </c>
      <c r="F407" s="257" t="s">
        <v>654</v>
      </c>
      <c r="G407" s="257" t="s">
        <v>16</v>
      </c>
      <c r="H407" s="257" t="s">
        <v>655</v>
      </c>
      <c r="I407" s="256" t="s">
        <v>656</v>
      </c>
      <c r="J407" s="257" t="s">
        <v>38</v>
      </c>
      <c r="K407" s="257" t="s">
        <v>240</v>
      </c>
      <c r="L407" s="257" t="s">
        <v>659</v>
      </c>
      <c r="M407" s="250" t="s">
        <v>1660</v>
      </c>
      <c r="N407" s="257" t="str" cm="1">
        <f t="array" ref="N407">_xlfn.XLOOKUP(1,(รายชื่อเจ้าหน้าที่!$C$4:$C$109=P407)*(รายชื่อเจ้าหน้าที่!$D$4:$D$109=Q407),รายชื่อเจ้าหน้าที่!$E$4:$E$109,"")</f>
        <v/>
      </c>
      <c r="O407" s="2" t="str">
        <f>_xlfn.XLOOKUP(ไฟล์หลัก!A407,ภาคส่งกลับ!$A$2:$A$1192,ภาคส่งกลับ!$L$2:$L$1192,"")</f>
        <v>นาย</v>
      </c>
      <c r="P407" s="2" t="str">
        <f>_xlfn.XLOOKUP(ไฟล์หลัก!A407,ภาคส่งกลับ!$A$2:$A$1192,ภาคส่งกลับ!$M$2:$M$1192,"")</f>
        <v>สุธิชัย</v>
      </c>
      <c r="Q407" s="2" t="str">
        <f>_xlfn.XLOOKUP(ไฟล์หลัก!A407,ภาคส่งกลับ!$A$2:$A$1192,ภาคส่งกลับ!$N$2:$N$1192,"")</f>
        <v>ชัยสิทธิ์ศักดิ์</v>
      </c>
      <c r="R407" s="71">
        <f>_xlfn.XLOOKUP(ไฟล์หลัก!A407,ภาคส่งกลับ!$A$2:$A$1192,ภาคส่งกลับ!$O$2:$O$1192,"")</f>
        <v>0</v>
      </c>
      <c r="S407" s="72" t="str">
        <f>IF(AND(ลงเจ้าหน้าที่!O411=ไฟล์หลัก!P407,ลงเจ้าหน้าที่!P411=ไฟล์หลัก!Q407)=TRUE,"Correct","No")</f>
        <v>No</v>
      </c>
    </row>
    <row r="408" spans="1:19" hidden="1">
      <c r="A408" s="250">
        <v>390</v>
      </c>
      <c r="B408" s="250" t="s">
        <v>532</v>
      </c>
      <c r="C408" s="256" t="s">
        <v>136</v>
      </c>
      <c r="D408" s="257" t="s">
        <v>78</v>
      </c>
      <c r="E408" s="256" t="s">
        <v>658</v>
      </c>
      <c r="F408" s="257" t="s">
        <v>21</v>
      </c>
      <c r="G408" s="257" t="s">
        <v>17</v>
      </c>
      <c r="H408" s="257" t="s">
        <v>309</v>
      </c>
      <c r="I408" s="256" t="s">
        <v>1723</v>
      </c>
      <c r="J408" s="257" t="s">
        <v>38</v>
      </c>
      <c r="K408" s="257" t="s">
        <v>240</v>
      </c>
      <c r="L408" s="257" t="s">
        <v>312</v>
      </c>
      <c r="M408" s="250" t="s">
        <v>1660</v>
      </c>
      <c r="N408" s="257" t="str" cm="1">
        <f t="array" ref="N408">_xlfn.XLOOKUP(1,(รายชื่อเจ้าหน้าที่!$C$4:$C$109=P408)*(รายชื่อเจ้าหน้าที่!$D$4:$D$109=Q408),รายชื่อเจ้าหน้าที่!$E$4:$E$109,"")</f>
        <v/>
      </c>
      <c r="O408" s="2" t="str">
        <f>_xlfn.XLOOKUP(ไฟล์หลัก!A408,ภาคส่งกลับ!$A$2:$A$1192,ภาคส่งกลับ!$L$2:$L$1192,"")</f>
        <v>นาย</v>
      </c>
      <c r="P408" s="2" t="str">
        <f>_xlfn.XLOOKUP(ไฟล์หลัก!A408,ภาคส่งกลับ!$A$2:$A$1192,ภาคส่งกลับ!$M$2:$M$1192,"")</f>
        <v>สุเมฆ</v>
      </c>
      <c r="Q408" s="2" t="str">
        <f>_xlfn.XLOOKUP(ไฟล์หลัก!A408,ภาคส่งกลับ!$A$2:$A$1192,ภาคส่งกลับ!$N$2:$N$1192,"")</f>
        <v>วิศยทักษิณ</v>
      </c>
      <c r="R408" s="71">
        <f>_xlfn.XLOOKUP(ไฟล์หลัก!A408,ภาคส่งกลับ!$A$2:$A$1192,ภาคส่งกลับ!$O$2:$O$1192,"")</f>
        <v>0</v>
      </c>
      <c r="S408" s="72" t="str">
        <f>IF(AND(ลงเจ้าหน้าที่!O412=ไฟล์หลัก!P408,ลงเจ้าหน้าที่!P412=ไฟล์หลัก!Q408)=TRUE,"Correct","No")</f>
        <v>No</v>
      </c>
    </row>
    <row r="409" spans="1:19" hidden="1">
      <c r="A409" s="250">
        <v>391</v>
      </c>
      <c r="B409" s="250" t="s">
        <v>532</v>
      </c>
      <c r="C409" s="256" t="s">
        <v>136</v>
      </c>
      <c r="D409" s="257" t="s">
        <v>21</v>
      </c>
      <c r="E409" s="256" t="s">
        <v>653</v>
      </c>
      <c r="F409" s="257" t="s">
        <v>660</v>
      </c>
      <c r="G409" s="257" t="s">
        <v>16</v>
      </c>
      <c r="H409" s="257" t="s">
        <v>205</v>
      </c>
      <c r="I409" s="256" t="s">
        <v>656</v>
      </c>
      <c r="J409" s="257" t="s">
        <v>38</v>
      </c>
      <c r="K409" s="257" t="s">
        <v>244</v>
      </c>
      <c r="L409" s="257" t="s">
        <v>208</v>
      </c>
      <c r="M409" s="250" t="s">
        <v>1654</v>
      </c>
      <c r="N409" s="257" t="str" cm="1">
        <f t="array" ref="N409">_xlfn.XLOOKUP(1,(รายชื่อเจ้าหน้าที่!$C$4:$C$109=P409)*(รายชื่อเจ้าหน้าที่!$D$4:$D$109=Q409),รายชื่อเจ้าหน้าที่!$E$4:$E$109,"")</f>
        <v/>
      </c>
      <c r="O409" s="2" t="str">
        <f>_xlfn.XLOOKUP(ไฟล์หลัก!A409,ภาคส่งกลับ!$A$2:$A$1192,ภาคส่งกลับ!$L$2:$L$1192,"")</f>
        <v>นาย</v>
      </c>
      <c r="P409" s="2" t="str">
        <f>_xlfn.XLOOKUP(ไฟล์หลัก!A409,ภาคส่งกลับ!$A$2:$A$1192,ภาคส่งกลับ!$M$2:$M$1192,"")</f>
        <v>ธยานันท์</v>
      </c>
      <c r="Q409" s="2" t="str">
        <f>_xlfn.XLOOKUP(ไฟล์หลัก!A409,ภาคส่งกลับ!$A$2:$A$1192,ภาคส่งกลับ!$N$2:$N$1192,"")</f>
        <v>บุณยรักษ์</v>
      </c>
      <c r="R409" s="71">
        <f>_xlfn.XLOOKUP(ไฟล์หลัก!A409,ภาคส่งกลับ!$A$2:$A$1192,ภาคส่งกลับ!$O$2:$O$1192,"")</f>
        <v>0</v>
      </c>
      <c r="S409" s="72" t="str">
        <f>IF(AND(ลงเจ้าหน้าที่!O413=ไฟล์หลัก!P409,ลงเจ้าหน้าที่!P413=ไฟล์หลัก!Q409)=TRUE,"Correct","No")</f>
        <v>No</v>
      </c>
    </row>
    <row r="410" spans="1:19" hidden="1">
      <c r="A410" s="250">
        <v>392</v>
      </c>
      <c r="B410" s="250" t="s">
        <v>532</v>
      </c>
      <c r="C410" s="256" t="s">
        <v>136</v>
      </c>
      <c r="D410" s="257" t="s">
        <v>78</v>
      </c>
      <c r="E410" s="256" t="s">
        <v>658</v>
      </c>
      <c r="F410" s="257" t="s">
        <v>21</v>
      </c>
      <c r="G410" s="257" t="s">
        <v>17</v>
      </c>
      <c r="H410" s="257" t="s">
        <v>309</v>
      </c>
      <c r="I410" s="256" t="s">
        <v>1723</v>
      </c>
      <c r="J410" s="257" t="s">
        <v>38</v>
      </c>
      <c r="K410" s="257" t="s">
        <v>244</v>
      </c>
      <c r="L410" s="257" t="s">
        <v>315</v>
      </c>
      <c r="M410" s="250" t="s">
        <v>1660</v>
      </c>
      <c r="N410" s="257" t="str" cm="1">
        <f t="array" ref="N410">_xlfn.XLOOKUP(1,(รายชื่อเจ้าหน้าที่!$C$4:$C$109=P410)*(รายชื่อเจ้าหน้าที่!$D$4:$D$109=Q410),รายชื่อเจ้าหน้าที่!$E$4:$E$109,"")</f>
        <v/>
      </c>
      <c r="O410" s="2" t="str">
        <f>_xlfn.XLOOKUP(ไฟล์หลัก!A410,ภาคส่งกลับ!$A$2:$A$1192,ภาคส่งกลับ!$L$2:$L$1192,"")</f>
        <v>นาย</v>
      </c>
      <c r="P410" s="2" t="str">
        <f>_xlfn.XLOOKUP(ไฟล์หลัก!A410,ภาคส่งกลับ!$A$2:$A$1192,ภาคส่งกลับ!$M$2:$M$1192,"")</f>
        <v>นรินทร์</v>
      </c>
      <c r="Q410" s="2" t="str">
        <f>_xlfn.XLOOKUP(ไฟล์หลัก!A410,ภาคส่งกลับ!$A$2:$A$1192,ภาคส่งกลับ!$N$2:$N$1192,"")</f>
        <v>อติวงศ์แสงทอง</v>
      </c>
      <c r="R410" s="71">
        <f>_xlfn.XLOOKUP(ไฟล์หลัก!A410,ภาคส่งกลับ!$A$2:$A$1192,ภาคส่งกลับ!$O$2:$O$1192,"")</f>
        <v>0</v>
      </c>
      <c r="S410" s="72" t="str">
        <f>IF(AND(ลงเจ้าหน้าที่!O414=ไฟล์หลัก!P410,ลงเจ้าหน้าที่!P414=ไฟล์หลัก!Q410)=TRUE,"Correct","No")</f>
        <v>No</v>
      </c>
    </row>
    <row r="411" spans="1:19" hidden="1">
      <c r="A411" s="250">
        <v>393</v>
      </c>
      <c r="B411" s="250" t="s">
        <v>532</v>
      </c>
      <c r="C411" s="256" t="s">
        <v>136</v>
      </c>
      <c r="D411" s="257" t="s">
        <v>21</v>
      </c>
      <c r="E411" s="256" t="s">
        <v>653</v>
      </c>
      <c r="F411" s="257" t="s">
        <v>660</v>
      </c>
      <c r="G411" s="257" t="s">
        <v>16</v>
      </c>
      <c r="H411" s="257" t="s">
        <v>205</v>
      </c>
      <c r="I411" s="256" t="s">
        <v>656</v>
      </c>
      <c r="J411" s="257" t="s">
        <v>38</v>
      </c>
      <c r="K411" s="257" t="s">
        <v>247</v>
      </c>
      <c r="L411" s="257" t="s">
        <v>208</v>
      </c>
      <c r="M411" s="250" t="s">
        <v>1654</v>
      </c>
      <c r="N411" s="257" t="str" cm="1">
        <f t="array" ref="N411">_xlfn.XLOOKUP(1,(รายชื่อเจ้าหน้าที่!$C$4:$C$109=P411)*(รายชื่อเจ้าหน้าที่!$D$4:$D$109=Q411),รายชื่อเจ้าหน้าที่!$E$4:$E$109,"")</f>
        <v/>
      </c>
      <c r="O411" s="2" t="str">
        <f>_xlfn.XLOOKUP(ไฟล์หลัก!A411,ภาคส่งกลับ!$A$2:$A$1192,ภาคส่งกลับ!$L$2:$L$1192,"")</f>
        <v>นาย</v>
      </c>
      <c r="P411" s="2" t="str">
        <f>_xlfn.XLOOKUP(ไฟล์หลัก!A411,ภาคส่งกลับ!$A$2:$A$1192,ภาคส่งกลับ!$M$2:$M$1192,"")</f>
        <v>ภาสกร</v>
      </c>
      <c r="Q411" s="2" t="str">
        <f>_xlfn.XLOOKUP(ไฟล์หลัก!A411,ภาคส่งกลับ!$A$2:$A$1192,ภาคส่งกลับ!$N$2:$N$1192,"")</f>
        <v>ขันทองทิพย์</v>
      </c>
      <c r="R411" s="71">
        <f>_xlfn.XLOOKUP(ไฟล์หลัก!A411,ภาคส่งกลับ!$A$2:$A$1192,ภาคส่งกลับ!$O$2:$O$1192,"")</f>
        <v>0</v>
      </c>
      <c r="S411" s="72" t="str">
        <f>IF(AND(ลงเจ้าหน้าที่!O415=ไฟล์หลัก!P411,ลงเจ้าหน้าที่!P415=ไฟล์หลัก!Q411)=TRUE,"Correct","No")</f>
        <v>No</v>
      </c>
    </row>
    <row r="412" spans="1:19" hidden="1">
      <c r="A412" s="250">
        <v>394</v>
      </c>
      <c r="B412" s="250" t="s">
        <v>532</v>
      </c>
      <c r="C412" s="256" t="s">
        <v>136</v>
      </c>
      <c r="D412" s="257" t="s">
        <v>35</v>
      </c>
      <c r="E412" s="256" t="s">
        <v>661</v>
      </c>
      <c r="F412" s="257" t="s">
        <v>16</v>
      </c>
      <c r="G412" s="257" t="s">
        <v>17</v>
      </c>
      <c r="H412" s="257" t="s">
        <v>303</v>
      </c>
      <c r="I412" s="256" t="s">
        <v>437</v>
      </c>
      <c r="J412" s="257" t="s">
        <v>38</v>
      </c>
      <c r="K412" s="257" t="s">
        <v>247</v>
      </c>
      <c r="L412" s="257" t="s">
        <v>305</v>
      </c>
      <c r="M412" s="250" t="s">
        <v>1672</v>
      </c>
      <c r="N412" s="257" t="str" cm="1">
        <f t="array" ref="N412">_xlfn.XLOOKUP(1,(รายชื่อเจ้าหน้าที่!$C$4:$C$109=P412)*(รายชื่อเจ้าหน้าที่!$D$4:$D$109=Q412),รายชื่อเจ้าหน้าที่!$E$4:$E$109,"")</f>
        <v/>
      </c>
      <c r="O412" s="2" t="str">
        <f>_xlfn.XLOOKUP(ไฟล์หลัก!A412,ภาคส่งกลับ!$A$2:$A$1192,ภาคส่งกลับ!$L$2:$L$1192,"")</f>
        <v>นาย</v>
      </c>
      <c r="P412" s="2" t="str">
        <f>_xlfn.XLOOKUP(ไฟล์หลัก!A412,ภาคส่งกลับ!$A$2:$A$1192,ภาคส่งกลับ!$M$2:$M$1192,"")</f>
        <v>ชาย</v>
      </c>
      <c r="Q412" s="2" t="str">
        <f>_xlfn.XLOOKUP(ไฟล์หลัก!A412,ภาคส่งกลับ!$A$2:$A$1192,ภาคส่งกลับ!$N$2:$N$1192,"")</f>
        <v>ชมภูอินไหว</v>
      </c>
      <c r="R412" s="71">
        <f>_xlfn.XLOOKUP(ไฟล์หลัก!A412,ภาคส่งกลับ!$A$2:$A$1192,ภาคส่งกลับ!$O$2:$O$1192,"")</f>
        <v>0</v>
      </c>
      <c r="S412" s="72" t="str">
        <f>IF(AND(ลงเจ้าหน้าที่!O416=ไฟล์หลัก!P412,ลงเจ้าหน้าที่!P416=ไฟล์หลัก!Q412)=TRUE,"Correct","No")</f>
        <v>No</v>
      </c>
    </row>
    <row r="413" spans="1:19" hidden="1">
      <c r="A413" s="250">
        <v>395</v>
      </c>
      <c r="B413" s="250" t="s">
        <v>532</v>
      </c>
      <c r="C413" s="256" t="s">
        <v>136</v>
      </c>
      <c r="D413" s="257" t="s">
        <v>21</v>
      </c>
      <c r="E413" s="256" t="s">
        <v>653</v>
      </c>
      <c r="F413" s="257" t="s">
        <v>660</v>
      </c>
      <c r="G413" s="257" t="s">
        <v>16</v>
      </c>
      <c r="H413" s="257" t="s">
        <v>205</v>
      </c>
      <c r="I413" s="256" t="s">
        <v>656</v>
      </c>
      <c r="J413" s="257" t="s">
        <v>38</v>
      </c>
      <c r="K413" s="257" t="s">
        <v>251</v>
      </c>
      <c r="L413" s="257" t="s">
        <v>216</v>
      </c>
      <c r="M413" s="250" t="s">
        <v>1652</v>
      </c>
      <c r="N413" s="257" t="str" cm="1">
        <f t="array" ref="N413">_xlfn.XLOOKUP(1,(รายชื่อเจ้าหน้าที่!$C$4:$C$109=P413)*(รายชื่อเจ้าหน้าที่!$D$4:$D$109=Q413),รายชื่อเจ้าหน้าที่!$E$4:$E$109,"")</f>
        <v/>
      </c>
      <c r="O413" s="2" t="str">
        <f>_xlfn.XLOOKUP(ไฟล์หลัก!A413,ภาคส่งกลับ!$A$2:$A$1192,ภาคส่งกลับ!$L$2:$L$1192,"")</f>
        <v>นาย</v>
      </c>
      <c r="P413" s="2" t="str">
        <f>_xlfn.XLOOKUP(ไฟล์หลัก!A413,ภาคส่งกลับ!$A$2:$A$1192,ภาคส่งกลับ!$M$2:$M$1192,"")</f>
        <v xml:space="preserve">ชนินทร์ </v>
      </c>
      <c r="Q413" s="2" t="str">
        <f>_xlfn.XLOOKUP(ไฟล์หลัก!A413,ภาคส่งกลับ!$A$2:$A$1192,ภาคส่งกลับ!$N$2:$N$1192,"")</f>
        <v>บุญลักษณานุสรณ์</v>
      </c>
      <c r="R413" s="71">
        <f>_xlfn.XLOOKUP(ไฟล์หลัก!A413,ภาคส่งกลับ!$A$2:$A$1192,ภาคส่งกลับ!$O$2:$O$1192,"")</f>
        <v>0</v>
      </c>
      <c r="S413" s="72" t="str">
        <f>IF(AND(ลงเจ้าหน้าที่!O417=ไฟล์หลัก!P413,ลงเจ้าหน้าที่!P417=ไฟล์หลัก!Q413)=TRUE,"Correct","No")</f>
        <v>No</v>
      </c>
    </row>
    <row r="414" spans="1:19" hidden="1">
      <c r="A414" s="250">
        <v>396</v>
      </c>
      <c r="B414" s="250" t="s">
        <v>532</v>
      </c>
      <c r="C414" s="256" t="s">
        <v>136</v>
      </c>
      <c r="D414" s="257" t="s">
        <v>35</v>
      </c>
      <c r="E414" s="256" t="s">
        <v>661</v>
      </c>
      <c r="F414" s="257" t="s">
        <v>16</v>
      </c>
      <c r="G414" s="257" t="s">
        <v>17</v>
      </c>
      <c r="H414" s="257" t="s">
        <v>303</v>
      </c>
      <c r="I414" s="256" t="s">
        <v>437</v>
      </c>
      <c r="J414" s="257" t="s">
        <v>38</v>
      </c>
      <c r="K414" s="257" t="s">
        <v>251</v>
      </c>
      <c r="L414" s="257" t="s">
        <v>308</v>
      </c>
      <c r="M414" s="250" t="s">
        <v>1672</v>
      </c>
      <c r="N414" s="257" t="str" cm="1">
        <f t="array" ref="N414">_xlfn.XLOOKUP(1,(รายชื่อเจ้าหน้าที่!$C$4:$C$109=P414)*(รายชื่อเจ้าหน้าที่!$D$4:$D$109=Q414),รายชื่อเจ้าหน้าที่!$E$4:$E$109,"")</f>
        <v/>
      </c>
      <c r="O414" s="2" t="str">
        <f>_xlfn.XLOOKUP(ไฟล์หลัก!A414,ภาคส่งกลับ!$A$2:$A$1192,ภาคส่งกลับ!$L$2:$L$1192,"")</f>
        <v>นาย</v>
      </c>
      <c r="P414" s="2" t="str">
        <f>_xlfn.XLOOKUP(ไฟล์หลัก!A414,ภาคส่งกลับ!$A$2:$A$1192,ภาคส่งกลับ!$M$2:$M$1192,"")</f>
        <v>ดุสิต</v>
      </c>
      <c r="Q414" s="2" t="str">
        <f>_xlfn.XLOOKUP(ไฟล์หลัก!A414,ภาคส่งกลับ!$A$2:$A$1192,ภาคส่งกลับ!$N$2:$N$1192,"")</f>
        <v>สุขสวัสดิ์</v>
      </c>
      <c r="R414" s="71" t="str">
        <f>_xlfn.XLOOKUP(ไฟล์หลัก!A414,ภาคส่งกลับ!$A$2:$A$1192,ภาคส่งกลับ!$O$2:$O$1192,"")</f>
        <v>(TA) 66016052 นายธนาธิป  แก้วพิทักษ์</v>
      </c>
      <c r="S414" s="72" t="str">
        <f>IF(AND(ลงเจ้าหน้าที่!O418=ไฟล์หลัก!P414,ลงเจ้าหน้าที่!P418=ไฟล์หลัก!Q414)=TRUE,"Correct","No")</f>
        <v>No</v>
      </c>
    </row>
    <row r="415" spans="1:19" hidden="1">
      <c r="A415" s="250">
        <v>397</v>
      </c>
      <c r="B415" s="250" t="s">
        <v>532</v>
      </c>
      <c r="C415" s="256" t="s">
        <v>136</v>
      </c>
      <c r="D415" s="257" t="s">
        <v>16</v>
      </c>
      <c r="E415" s="256" t="s">
        <v>662</v>
      </c>
      <c r="F415" s="257" t="s">
        <v>99</v>
      </c>
      <c r="G415" s="257" t="s">
        <v>16</v>
      </c>
      <c r="H415" s="257" t="s">
        <v>261</v>
      </c>
      <c r="I415" s="256" t="s">
        <v>580</v>
      </c>
      <c r="J415" s="257" t="s">
        <v>38</v>
      </c>
      <c r="K415" s="257" t="s">
        <v>255</v>
      </c>
      <c r="L415" s="257" t="s">
        <v>264</v>
      </c>
      <c r="M415" s="250" t="s">
        <v>320</v>
      </c>
      <c r="N415" s="257" t="str" cm="1">
        <f t="array" ref="N415">_xlfn.XLOOKUP(1,(รายชื่อเจ้าหน้าที่!$C$4:$C$109=P415)*(รายชื่อเจ้าหน้าที่!$D$4:$D$109=Q415),รายชื่อเจ้าหน้าที่!$E$4:$E$109,"")</f>
        <v/>
      </c>
      <c r="O415" s="2" t="str">
        <f>_xlfn.XLOOKUP(ไฟล์หลัก!A415,ภาคส่งกลับ!$A$2:$A$1192,ภาคส่งกลับ!$L$2:$L$1192,"")</f>
        <v>นาย</v>
      </c>
      <c r="P415" s="2" t="str">
        <f>_xlfn.XLOOKUP(ไฟล์หลัก!A415,ภาคส่งกลับ!$A$2:$A$1192,ภาคส่งกลับ!$M$2:$M$1192,"")</f>
        <v xml:space="preserve">เอกสิทธิ์  </v>
      </c>
      <c r="Q415" s="2" t="str">
        <f>_xlfn.XLOOKUP(ไฟล์หลัก!A415,ภาคส่งกลับ!$A$2:$A$1192,ภาคส่งกลับ!$N$2:$N$1192,"")</f>
        <v>ศรีธรรม</v>
      </c>
      <c r="R415" s="71">
        <f>_xlfn.XLOOKUP(ไฟล์หลัก!A415,ภาคส่งกลับ!$A$2:$A$1192,ภาคส่งกลับ!$O$2:$O$1192,"")</f>
        <v>0</v>
      </c>
      <c r="S415" s="72" t="str">
        <f>IF(AND(ลงเจ้าหน้าที่!O419=ไฟล์หลัก!P415,ลงเจ้าหน้าที่!P419=ไฟล์หลัก!Q415)=TRUE,"Correct","No")</f>
        <v>No</v>
      </c>
    </row>
    <row r="416" spans="1:19" hidden="1">
      <c r="A416" s="250">
        <v>398</v>
      </c>
      <c r="B416" s="250" t="s">
        <v>532</v>
      </c>
      <c r="C416" s="256" t="s">
        <v>136</v>
      </c>
      <c r="D416" s="257" t="s">
        <v>35</v>
      </c>
      <c r="E416" s="256" t="s">
        <v>661</v>
      </c>
      <c r="F416" s="257" t="s">
        <v>21</v>
      </c>
      <c r="G416" s="257" t="s">
        <v>17</v>
      </c>
      <c r="H416" s="257" t="s">
        <v>303</v>
      </c>
      <c r="I416" s="256" t="s">
        <v>663</v>
      </c>
      <c r="J416" s="257" t="s">
        <v>38</v>
      </c>
      <c r="K416" s="257" t="s">
        <v>255</v>
      </c>
      <c r="L416" s="257" t="s">
        <v>305</v>
      </c>
      <c r="M416" s="250" t="s">
        <v>1672</v>
      </c>
      <c r="N416" s="257" t="str" cm="1">
        <f t="array" ref="N416">_xlfn.XLOOKUP(1,(รายชื่อเจ้าหน้าที่!$C$4:$C$109=P416)*(รายชื่อเจ้าหน้าที่!$D$4:$D$109=Q416),รายชื่อเจ้าหน้าที่!$E$4:$E$109,"")</f>
        <v/>
      </c>
      <c r="O416" s="2" t="str">
        <f>_xlfn.XLOOKUP(ไฟล์หลัก!A416,ภาคส่งกลับ!$A$2:$A$1192,ภาคส่งกลับ!$L$2:$L$1192,"")</f>
        <v>นาย</v>
      </c>
      <c r="P416" s="2" t="str">
        <f>_xlfn.XLOOKUP(ไฟล์หลัก!A416,ภาคส่งกลับ!$A$2:$A$1192,ภาคส่งกลับ!$M$2:$M$1192,"")</f>
        <v>เชาว์</v>
      </c>
      <c r="Q416" s="2" t="str">
        <f>_xlfn.XLOOKUP(ไฟล์หลัก!A416,ภาคส่งกลับ!$A$2:$A$1192,ภาคส่งกลับ!$N$2:$N$1192,"")</f>
        <v>ชมภูอินไหว</v>
      </c>
      <c r="R416" s="71">
        <f>_xlfn.XLOOKUP(ไฟล์หลัก!A416,ภาคส่งกลับ!$A$2:$A$1192,ภาคส่งกลับ!$O$2:$O$1192,"")</f>
        <v>0</v>
      </c>
      <c r="S416" s="72" t="str">
        <f>IF(AND(ลงเจ้าหน้าที่!O420=ไฟล์หลัก!P416,ลงเจ้าหน้าที่!P420=ไฟล์หลัก!Q416)=TRUE,"Correct","No")</f>
        <v>No</v>
      </c>
    </row>
    <row r="417" spans="1:19" hidden="1">
      <c r="A417" s="250">
        <v>399</v>
      </c>
      <c r="B417" s="250" t="s">
        <v>532</v>
      </c>
      <c r="C417" s="256" t="s">
        <v>136</v>
      </c>
      <c r="D417" s="257" t="s">
        <v>16</v>
      </c>
      <c r="E417" s="256" t="s">
        <v>662</v>
      </c>
      <c r="F417" s="257" t="s">
        <v>99</v>
      </c>
      <c r="G417" s="257" t="s">
        <v>16</v>
      </c>
      <c r="H417" s="257" t="s">
        <v>261</v>
      </c>
      <c r="I417" s="256" t="s">
        <v>580</v>
      </c>
      <c r="J417" s="257" t="s">
        <v>38</v>
      </c>
      <c r="K417" s="257" t="s">
        <v>257</v>
      </c>
      <c r="L417" s="257" t="s">
        <v>269</v>
      </c>
      <c r="M417" s="250" t="s">
        <v>1652</v>
      </c>
      <c r="N417" s="257" t="str" cm="1">
        <f t="array" ref="N417">_xlfn.XLOOKUP(1,(รายชื่อเจ้าหน้าที่!$C$4:$C$109=P417)*(รายชื่อเจ้าหน้าที่!$D$4:$D$109=Q417),รายชื่อเจ้าหน้าที่!$E$4:$E$109,"")</f>
        <v/>
      </c>
      <c r="O417" s="2" t="str">
        <f>_xlfn.XLOOKUP(ไฟล์หลัก!A417,ภาคส่งกลับ!$A$2:$A$1192,ภาคส่งกลับ!$L$2:$L$1192,"")</f>
        <v>นาย</v>
      </c>
      <c r="P417" s="2" t="str">
        <f>_xlfn.XLOOKUP(ไฟล์หลัก!A417,ภาคส่งกลับ!$A$2:$A$1192,ภาคส่งกลับ!$M$2:$M$1192,"")</f>
        <v>สังวาล</v>
      </c>
      <c r="Q417" s="2" t="str">
        <f>_xlfn.XLOOKUP(ไฟล์หลัก!A417,ภาคส่งกลับ!$A$2:$A$1192,ภาคส่งกลับ!$N$2:$N$1192,"")</f>
        <v>บกสุวรรณ</v>
      </c>
      <c r="R417" s="71">
        <f>_xlfn.XLOOKUP(ไฟล์หลัก!A417,ภาคส่งกลับ!$A$2:$A$1192,ภาคส่งกลับ!$O$2:$O$1192,"")</f>
        <v>0</v>
      </c>
      <c r="S417" s="72" t="str">
        <f>IF(AND(ลงเจ้าหน้าที่!O422=ไฟล์หลัก!P417,ลงเจ้าหน้าที่!P422=ไฟล์หลัก!Q417)=TRUE,"Correct","No")</f>
        <v>No</v>
      </c>
    </row>
    <row r="418" spans="1:19" hidden="1">
      <c r="A418" s="250">
        <v>400</v>
      </c>
      <c r="B418" s="250" t="s">
        <v>532</v>
      </c>
      <c r="C418" s="256" t="s">
        <v>136</v>
      </c>
      <c r="D418" s="257" t="s">
        <v>35</v>
      </c>
      <c r="E418" s="256" t="s">
        <v>661</v>
      </c>
      <c r="F418" s="257" t="s">
        <v>21</v>
      </c>
      <c r="G418" s="257" t="s">
        <v>17</v>
      </c>
      <c r="H418" s="257" t="s">
        <v>303</v>
      </c>
      <c r="I418" s="256" t="s">
        <v>663</v>
      </c>
      <c r="J418" s="257" t="s">
        <v>38</v>
      </c>
      <c r="K418" s="257" t="s">
        <v>257</v>
      </c>
      <c r="L418" s="257" t="s">
        <v>308</v>
      </c>
      <c r="M418" s="250" t="s">
        <v>1672</v>
      </c>
      <c r="N418" s="257" t="str" cm="1">
        <f t="array" ref="N418">_xlfn.XLOOKUP(1,(รายชื่อเจ้าหน้าที่!$C$4:$C$109=P418)*(รายชื่อเจ้าหน้าที่!$D$4:$D$109=Q418),รายชื่อเจ้าหน้าที่!$E$4:$E$109,"")</f>
        <v/>
      </c>
      <c r="O418" s="2" t="str">
        <f>_xlfn.XLOOKUP(ไฟล์หลัก!A418,ภาคส่งกลับ!$A$2:$A$1192,ภาคส่งกลับ!$L$2:$L$1192,"")</f>
        <v>นาย</v>
      </c>
      <c r="P418" s="2" t="str">
        <f>_xlfn.XLOOKUP(ไฟล์หลัก!A418,ภาคส่งกลับ!$A$2:$A$1192,ภาคส่งกลับ!$M$2:$M$1192,"")</f>
        <v>วรชาติ</v>
      </c>
      <c r="Q418" s="2" t="str">
        <f>_xlfn.XLOOKUP(ไฟล์หลัก!A418,ภาคส่งกลับ!$A$2:$A$1192,ภาคส่งกลับ!$N$2:$N$1192,"")</f>
        <v>สุวรรณงาม</v>
      </c>
      <c r="R418" s="71">
        <f>_xlfn.XLOOKUP(ไฟล์หลัก!A418,ภาคส่งกลับ!$A$2:$A$1192,ภาคส่งกลับ!$O$2:$O$1192,"")</f>
        <v>0</v>
      </c>
      <c r="S418" s="72" t="str">
        <f>IF(AND(ลงเจ้าหน้าที่!O423=ไฟล์หลัก!P418,ลงเจ้าหน้าที่!P423=ไฟล์หลัก!Q418)=TRUE,"Correct","No")</f>
        <v>No</v>
      </c>
    </row>
    <row r="419" spans="1:19" hidden="1">
      <c r="A419" s="250">
        <v>401</v>
      </c>
      <c r="B419" s="250" t="s">
        <v>532</v>
      </c>
      <c r="C419" s="256" t="s">
        <v>136</v>
      </c>
      <c r="D419" s="257" t="s">
        <v>21</v>
      </c>
      <c r="E419" s="256" t="s">
        <v>653</v>
      </c>
      <c r="F419" s="257" t="s">
        <v>204</v>
      </c>
      <c r="G419" s="257" t="s">
        <v>16</v>
      </c>
      <c r="H419" s="257" t="s">
        <v>205</v>
      </c>
      <c r="I419" s="256" t="s">
        <v>1724</v>
      </c>
      <c r="J419" s="257" t="s">
        <v>38</v>
      </c>
      <c r="K419" s="257" t="s">
        <v>259</v>
      </c>
      <c r="L419" s="257" t="s">
        <v>208</v>
      </c>
      <c r="M419" s="250" t="s">
        <v>1663</v>
      </c>
      <c r="N419" s="257" t="str" cm="1">
        <f t="array" ref="N419">_xlfn.XLOOKUP(1,(รายชื่อเจ้าหน้าที่!$C$4:$C$109=P419)*(รายชื่อเจ้าหน้าที่!$D$4:$D$109=Q419),รายชื่อเจ้าหน้าที่!$E$4:$E$109,"")</f>
        <v/>
      </c>
      <c r="O419" s="2" t="str">
        <f>_xlfn.XLOOKUP(ไฟล์หลัก!A419,ภาคส่งกลับ!$A$2:$A$1192,ภาคส่งกลับ!$L$2:$L$1192,"")</f>
        <v>นางสาว</v>
      </c>
      <c r="P419" s="2" t="str">
        <f>_xlfn.XLOOKUP(ไฟล์หลัก!A419,ภาคส่งกลับ!$A$2:$A$1192,ภาคส่งกลับ!$M$2:$M$1192,"")</f>
        <v>จิราพร</v>
      </c>
      <c r="Q419" s="2" t="str">
        <f>_xlfn.XLOOKUP(ไฟล์หลัก!A419,ภาคส่งกลับ!$A$2:$A$1192,ภาคส่งกลับ!$N$2:$N$1192,"")</f>
        <v>อ่อนมั่นคง</v>
      </c>
      <c r="R419" s="71">
        <f>_xlfn.XLOOKUP(ไฟล์หลัก!A419,ภาคส่งกลับ!$A$2:$A$1192,ภาคส่งกลับ!$O$2:$O$1192,"")</f>
        <v>0</v>
      </c>
      <c r="S419" s="72" t="str">
        <f>IF(AND(ลงเจ้าหน้าที่!O424=ไฟล์หลัก!P419,ลงเจ้าหน้าที่!P424=ไฟล์หลัก!Q419)=TRUE,"Correct","No")</f>
        <v>No</v>
      </c>
    </row>
    <row r="420" spans="1:19" hidden="1">
      <c r="A420" s="250">
        <v>402</v>
      </c>
      <c r="B420" s="250" t="s">
        <v>532</v>
      </c>
      <c r="C420" s="256" t="s">
        <v>136</v>
      </c>
      <c r="D420" s="257" t="s">
        <v>35</v>
      </c>
      <c r="E420" s="256" t="s">
        <v>661</v>
      </c>
      <c r="F420" s="257" t="s">
        <v>17</v>
      </c>
      <c r="G420" s="257" t="s">
        <v>17</v>
      </c>
      <c r="H420" s="257" t="s">
        <v>63</v>
      </c>
      <c r="I420" s="256" t="s">
        <v>1725</v>
      </c>
      <c r="J420" s="257" t="s">
        <v>38</v>
      </c>
      <c r="K420" s="257" t="s">
        <v>259</v>
      </c>
      <c r="L420" s="257" t="s">
        <v>243</v>
      </c>
      <c r="M420" s="250" t="s">
        <v>1672</v>
      </c>
      <c r="N420" s="257" t="str" cm="1">
        <f t="array" ref="N420">_xlfn.XLOOKUP(1,(รายชื่อเจ้าหน้าที่!$C$4:$C$109=P420)*(รายชื่อเจ้าหน้าที่!$D$4:$D$109=Q420),รายชื่อเจ้าหน้าที่!$E$4:$E$109,"")</f>
        <v/>
      </c>
      <c r="O420" s="2" t="str">
        <f>_xlfn.XLOOKUP(ไฟล์หลัก!A420,ภาคส่งกลับ!$A$2:$A$1192,ภาคส่งกลับ!$L$2:$L$1192,"")</f>
        <v>นาย</v>
      </c>
      <c r="P420" s="2" t="str">
        <f>_xlfn.XLOOKUP(ไฟล์หลัก!A420,ภาคส่งกลับ!$A$2:$A$1192,ภาคส่งกลับ!$M$2:$M$1192,"")</f>
        <v>ชัยทัต</v>
      </c>
      <c r="Q420" s="2" t="str">
        <f>_xlfn.XLOOKUP(ไฟล์หลัก!A420,ภาคส่งกลับ!$A$2:$A$1192,ภาคส่งกลับ!$N$2:$N$1192,"")</f>
        <v>มณีอินทร์</v>
      </c>
      <c r="R420" s="71">
        <f>_xlfn.XLOOKUP(ไฟล์หลัก!A420,ภาคส่งกลับ!$A$2:$A$1192,ภาคส่งกลับ!$O$2:$O$1192,"")</f>
        <v>0</v>
      </c>
      <c r="S420" s="72" t="str">
        <f>IF(AND(ลงเจ้าหน้าที่!O425=ไฟล์หลัก!P420,ลงเจ้าหน้าที่!P425=ไฟล์หลัก!Q420)=TRUE,"Correct","No")</f>
        <v>No</v>
      </c>
    </row>
    <row r="421" spans="1:19" hidden="1">
      <c r="A421" s="250">
        <v>403</v>
      </c>
      <c r="B421" s="250" t="s">
        <v>532</v>
      </c>
      <c r="C421" s="256" t="s">
        <v>136</v>
      </c>
      <c r="D421" s="257" t="s">
        <v>21</v>
      </c>
      <c r="E421" s="256" t="s">
        <v>653</v>
      </c>
      <c r="F421" s="257" t="s">
        <v>204</v>
      </c>
      <c r="G421" s="257" t="s">
        <v>16</v>
      </c>
      <c r="H421" s="257" t="s">
        <v>205</v>
      </c>
      <c r="I421" s="256" t="s">
        <v>1724</v>
      </c>
      <c r="J421" s="257" t="s">
        <v>38</v>
      </c>
      <c r="K421" s="257" t="s">
        <v>260</v>
      </c>
      <c r="L421" s="257" t="s">
        <v>208</v>
      </c>
      <c r="M421" s="250" t="s">
        <v>1663</v>
      </c>
      <c r="N421" s="257" t="str" cm="1">
        <f t="array" ref="N421">_xlfn.XLOOKUP(1,(รายชื่อเจ้าหน้าที่!$C$4:$C$109=P421)*(รายชื่อเจ้าหน้าที่!$D$4:$D$109=Q421),รายชื่อเจ้าหน้าที่!$E$4:$E$109,"")</f>
        <v/>
      </c>
      <c r="O421" s="2" t="str">
        <f>_xlfn.XLOOKUP(ไฟล์หลัก!A421,ภาคส่งกลับ!$A$2:$A$1192,ภาคส่งกลับ!$L$2:$L$1192,"")</f>
        <v>นาย</v>
      </c>
      <c r="P421" s="2" t="str">
        <f>_xlfn.XLOOKUP(ไฟล์หลัก!A421,ภาคส่งกลับ!$A$2:$A$1192,ภาคส่งกลับ!$M$2:$M$1192,"")</f>
        <v>ประสันต์</v>
      </c>
      <c r="Q421" s="2" t="str">
        <f>_xlfn.XLOOKUP(ไฟล์หลัก!A421,ภาคส่งกลับ!$A$2:$A$1192,ภาคส่งกลับ!$N$2:$N$1192,"")</f>
        <v>ชุ่มใจหาญ</v>
      </c>
      <c r="R421" s="71">
        <f>_xlfn.XLOOKUP(ไฟล์หลัก!A421,ภาคส่งกลับ!$A$2:$A$1192,ภาคส่งกลับ!$O$2:$O$1192,"")</f>
        <v>0</v>
      </c>
      <c r="S421" s="72" t="str">
        <f>IF(AND(ลงเจ้าหน้าที่!O427=ไฟล์หลัก!P421,ลงเจ้าหน้าที่!P427=ไฟล์หลัก!Q421)=TRUE,"Correct","No")</f>
        <v>No</v>
      </c>
    </row>
    <row r="422" spans="1:19" hidden="1">
      <c r="A422" s="250">
        <v>404</v>
      </c>
      <c r="B422" s="250" t="s">
        <v>532</v>
      </c>
      <c r="C422" s="256" t="s">
        <v>136</v>
      </c>
      <c r="D422" s="257" t="s">
        <v>35</v>
      </c>
      <c r="E422" s="256" t="s">
        <v>661</v>
      </c>
      <c r="F422" s="257" t="s">
        <v>17</v>
      </c>
      <c r="G422" s="257" t="s">
        <v>17</v>
      </c>
      <c r="H422" s="257" t="s">
        <v>63</v>
      </c>
      <c r="I422" s="256" t="s">
        <v>1725</v>
      </c>
      <c r="J422" s="257" t="s">
        <v>38</v>
      </c>
      <c r="K422" s="257" t="s">
        <v>260</v>
      </c>
      <c r="L422" s="257" t="s">
        <v>245</v>
      </c>
      <c r="M422" s="250" t="s">
        <v>1652</v>
      </c>
      <c r="N422" s="257" t="str" cm="1">
        <f t="array" ref="N422">_xlfn.XLOOKUP(1,(รายชื่อเจ้าหน้าที่!$C$4:$C$109=P422)*(รายชื่อเจ้าหน้าที่!$D$4:$D$109=Q422),รายชื่อเจ้าหน้าที่!$E$4:$E$109,"")</f>
        <v/>
      </c>
      <c r="O422" s="2" t="str">
        <f>_xlfn.XLOOKUP(ไฟล์หลัก!A422,ภาคส่งกลับ!$A$2:$A$1192,ภาคส่งกลับ!$L$2:$L$1192,"")</f>
        <v>นาย</v>
      </c>
      <c r="P422" s="2" t="str">
        <f>_xlfn.XLOOKUP(ไฟล์หลัก!A422,ภาคส่งกลับ!$A$2:$A$1192,ภาคส่งกลับ!$M$2:$M$1192,"")</f>
        <v>อัครวรรษ</v>
      </c>
      <c r="Q422" s="2" t="str">
        <f>_xlfn.XLOOKUP(ไฟล์หลัก!A422,ภาคส่งกลับ!$A$2:$A$1192,ภาคส่งกลับ!$N$2:$N$1192,"")</f>
        <v>เริงรื่น</v>
      </c>
      <c r="R422" s="71">
        <f>_xlfn.XLOOKUP(ไฟล์หลัก!A422,ภาคส่งกลับ!$A$2:$A$1192,ภาคส่งกลับ!$O$2:$O$1192,"")</f>
        <v>0</v>
      </c>
      <c r="S422" s="72" t="str">
        <f>IF(AND(ลงเจ้าหน้าที่!O428=ไฟล์หลัก!P422,ลงเจ้าหน้าที่!P428=ไฟล์หลัก!Q422)=TRUE,"Correct","No")</f>
        <v>No</v>
      </c>
    </row>
    <row r="423" spans="1:19" hidden="1">
      <c r="A423" s="250">
        <v>405</v>
      </c>
      <c r="B423" s="250" t="s">
        <v>532</v>
      </c>
      <c r="C423" s="256" t="s">
        <v>136</v>
      </c>
      <c r="D423" s="257" t="s">
        <v>21</v>
      </c>
      <c r="E423" s="256" t="s">
        <v>653</v>
      </c>
      <c r="F423" s="257" t="s">
        <v>204</v>
      </c>
      <c r="G423" s="257" t="s">
        <v>16</v>
      </c>
      <c r="H423" s="257" t="s">
        <v>205</v>
      </c>
      <c r="I423" s="256" t="s">
        <v>1724</v>
      </c>
      <c r="J423" s="257" t="s">
        <v>38</v>
      </c>
      <c r="K423" s="257" t="s">
        <v>263</v>
      </c>
      <c r="L423" s="257" t="s">
        <v>216</v>
      </c>
      <c r="M423" s="250" t="s">
        <v>1663</v>
      </c>
      <c r="N423" s="257" t="str" cm="1">
        <f t="array" ref="N423">_xlfn.XLOOKUP(1,(รายชื่อเจ้าหน้าที่!$C$4:$C$109=P423)*(รายชื่อเจ้าหน้าที่!$D$4:$D$109=Q423),รายชื่อเจ้าหน้าที่!$E$4:$E$109,"")</f>
        <v/>
      </c>
      <c r="O423" s="2" t="str">
        <f>_xlfn.XLOOKUP(ไฟล์หลัก!A423,ภาคส่งกลับ!$A$2:$A$1192,ภาคส่งกลับ!$L$2:$L$1192,"")</f>
        <v>นาย</v>
      </c>
      <c r="P423" s="2" t="str">
        <f>_xlfn.XLOOKUP(ไฟล์หลัก!A423,ภาคส่งกลับ!$A$2:$A$1192,ภาคส่งกลับ!$M$2:$M$1192,"")</f>
        <v>เจษฎา</v>
      </c>
      <c r="Q423" s="2" t="str">
        <f>_xlfn.XLOOKUP(ไฟล์หลัก!A423,ภาคส่งกลับ!$A$2:$A$1192,ภาคส่งกลับ!$N$2:$N$1192,"")</f>
        <v>สายใจ</v>
      </c>
      <c r="R423" s="71">
        <f>_xlfn.XLOOKUP(ไฟล์หลัก!A423,ภาคส่งกลับ!$A$2:$A$1192,ภาคส่งกลับ!$O$2:$O$1192,"")</f>
        <v>0</v>
      </c>
      <c r="S423" s="72" t="str">
        <f>IF(AND(ลงเจ้าหน้าที่!O429=ไฟล์หลัก!P423,ลงเจ้าหน้าที่!P429=ไฟล์หลัก!Q423)=TRUE,"Correct","No")</f>
        <v>No</v>
      </c>
    </row>
    <row r="424" spans="1:19" hidden="1">
      <c r="A424" s="250">
        <v>406</v>
      </c>
      <c r="B424" s="250" t="s">
        <v>532</v>
      </c>
      <c r="C424" s="256" t="s">
        <v>136</v>
      </c>
      <c r="D424" s="257" t="s">
        <v>28</v>
      </c>
      <c r="E424" s="256" t="s">
        <v>666</v>
      </c>
      <c r="F424" s="257" t="s">
        <v>16</v>
      </c>
      <c r="G424" s="257" t="s">
        <v>17</v>
      </c>
      <c r="H424" s="257" t="s">
        <v>253</v>
      </c>
      <c r="I424" s="256" t="s">
        <v>667</v>
      </c>
      <c r="J424" s="257" t="s">
        <v>38</v>
      </c>
      <c r="K424" s="257" t="s">
        <v>263</v>
      </c>
      <c r="L424" s="257" t="s">
        <v>256</v>
      </c>
      <c r="M424" s="250" t="s">
        <v>1668</v>
      </c>
      <c r="N424" s="257" t="str" cm="1">
        <f t="array" ref="N424">_xlfn.XLOOKUP(1,(รายชื่อเจ้าหน้าที่!$C$4:$C$109=P424)*(รายชื่อเจ้าหน้าที่!$D$4:$D$109=Q424),รายชื่อเจ้าหน้าที่!$E$4:$E$109,"")</f>
        <v/>
      </c>
      <c r="O424" s="2" t="str">
        <f>_xlfn.XLOOKUP(ไฟล์หลัก!A424,ภาคส่งกลับ!$A$2:$A$1192,ภาคส่งกลับ!$L$2:$L$1192,"")</f>
        <v>นาย</v>
      </c>
      <c r="P424" s="2" t="str">
        <f>_xlfn.XLOOKUP(ไฟล์หลัก!A424,ภาคส่งกลับ!$A$2:$A$1192,ภาคส่งกลับ!$M$2:$M$1192,"")</f>
        <v>พิชญ</v>
      </c>
      <c r="Q424" s="2" t="str">
        <f>_xlfn.XLOOKUP(ไฟล์หลัก!A424,ภาคส่งกลับ!$A$2:$A$1192,ภาคส่งกลับ!$N$2:$N$1192,"")</f>
        <v>สุพรรณกูล</v>
      </c>
      <c r="R424" s="71">
        <f>_xlfn.XLOOKUP(ไฟล์หลัก!A424,ภาคส่งกลับ!$A$2:$A$1192,ภาคส่งกลับ!$O$2:$O$1192,"")</f>
        <v>0</v>
      </c>
      <c r="S424" s="72" t="str">
        <f>IF(AND(ลงเจ้าหน้าที่!O430=ไฟล์หลัก!P424,ลงเจ้าหน้าที่!P430=ไฟล์หลัก!Q424)=TRUE,"Correct","No")</f>
        <v>No</v>
      </c>
    </row>
    <row r="425" spans="1:19" hidden="1">
      <c r="A425" s="250">
        <v>407</v>
      </c>
      <c r="B425" s="250" t="s">
        <v>532</v>
      </c>
      <c r="C425" s="256" t="s">
        <v>136</v>
      </c>
      <c r="D425" s="257" t="s">
        <v>28</v>
      </c>
      <c r="E425" s="256" t="s">
        <v>666</v>
      </c>
      <c r="F425" s="257" t="s">
        <v>16</v>
      </c>
      <c r="G425" s="257" t="s">
        <v>17</v>
      </c>
      <c r="H425" s="257" t="s">
        <v>253</v>
      </c>
      <c r="I425" s="256" t="s">
        <v>667</v>
      </c>
      <c r="J425" s="257" t="s">
        <v>38</v>
      </c>
      <c r="K425" s="257" t="s">
        <v>268</v>
      </c>
      <c r="L425" s="257" t="s">
        <v>258</v>
      </c>
      <c r="M425" s="250" t="s">
        <v>1668</v>
      </c>
      <c r="N425" s="257" t="str" cm="1">
        <f t="array" ref="N425">_xlfn.XLOOKUP(1,(รายชื่อเจ้าหน้าที่!$C$4:$C$109=P425)*(รายชื่อเจ้าหน้าที่!$D$4:$D$109=Q425),รายชื่อเจ้าหน้าที่!$E$4:$E$109,"")</f>
        <v/>
      </c>
      <c r="O425" s="2" t="str">
        <f>_xlfn.XLOOKUP(ไฟล์หลัก!A425,ภาคส่งกลับ!$A$2:$A$1192,ภาคส่งกลับ!$L$2:$L$1192,"")</f>
        <v>นาย</v>
      </c>
      <c r="P425" s="2" t="str">
        <f>_xlfn.XLOOKUP(ไฟล์หลัก!A425,ภาคส่งกลับ!$A$2:$A$1192,ภาคส่งกลับ!$M$2:$M$1192,"")</f>
        <v>ปราโมทย์</v>
      </c>
      <c r="Q425" s="2" t="str">
        <f>_xlfn.XLOOKUP(ไฟล์หลัก!A425,ภาคส่งกลับ!$A$2:$A$1192,ภาคส่งกลับ!$N$2:$N$1192,"")</f>
        <v>วาดเขียน</v>
      </c>
      <c r="R425" s="71">
        <f>_xlfn.XLOOKUP(ไฟล์หลัก!A425,ภาคส่งกลับ!$A$2:$A$1192,ภาคส่งกลับ!$O$2:$O$1192,"")</f>
        <v>0</v>
      </c>
      <c r="S425" s="72" t="str">
        <f>IF(AND(ลงเจ้าหน้าที่!O431=ไฟล์หลัก!P425,ลงเจ้าหน้าที่!P431=ไฟล์หลัก!Q425)=TRUE,"Correct","No")</f>
        <v>No</v>
      </c>
    </row>
    <row r="426" spans="1:19" hidden="1">
      <c r="A426" s="250">
        <v>408</v>
      </c>
      <c r="B426" s="250" t="s">
        <v>532</v>
      </c>
      <c r="C426" s="256" t="s">
        <v>136</v>
      </c>
      <c r="D426" s="257" t="s">
        <v>219</v>
      </c>
      <c r="E426" s="256" t="s">
        <v>644</v>
      </c>
      <c r="F426" s="257" t="s">
        <v>512</v>
      </c>
      <c r="G426" s="257" t="s">
        <v>16</v>
      </c>
      <c r="H426" s="257" t="s">
        <v>287</v>
      </c>
      <c r="I426" s="256" t="s">
        <v>646</v>
      </c>
      <c r="J426" s="257" t="s">
        <v>38</v>
      </c>
      <c r="K426" s="257" t="s">
        <v>268</v>
      </c>
      <c r="L426" s="257" t="s">
        <v>668</v>
      </c>
      <c r="M426" s="250" t="s">
        <v>1660</v>
      </c>
      <c r="N426" s="257" t="str" cm="1">
        <f t="array" ref="N426">_xlfn.XLOOKUP(1,(รายชื่อเจ้าหน้าที่!$C$4:$C$109=P426)*(รายชื่อเจ้าหน้าที่!$D$4:$D$109=Q426),รายชื่อเจ้าหน้าที่!$E$4:$E$109,"")</f>
        <v/>
      </c>
      <c r="O426" s="2" t="str">
        <f>_xlfn.XLOOKUP(ไฟล์หลัก!A426,ภาคส่งกลับ!$A$2:$A$1192,ภาคส่งกลับ!$L$2:$L$1192,"")</f>
        <v>นาย</v>
      </c>
      <c r="P426" s="2" t="str">
        <f>_xlfn.XLOOKUP(ไฟล์หลัก!A426,ภาคส่งกลับ!$A$2:$A$1192,ภาคส่งกลับ!$M$2:$M$1192,"")</f>
        <v>วรากร</v>
      </c>
      <c r="Q426" s="2" t="str">
        <f>_xlfn.XLOOKUP(ไฟล์หลัก!A426,ภาคส่งกลับ!$A$2:$A$1192,ภาคส่งกลับ!$N$2:$N$1192,"")</f>
        <v>เกษมสุวรรณ์</v>
      </c>
      <c r="R426" s="71">
        <f>_xlfn.XLOOKUP(ไฟล์หลัก!A426,ภาคส่งกลับ!$A$2:$A$1192,ภาคส่งกลับ!$O$2:$O$1192,"")</f>
        <v>0</v>
      </c>
      <c r="S426" s="72" t="str">
        <f>IF(AND(ลงเจ้าหน้าที่!O432=ไฟล์หลัก!P426,ลงเจ้าหน้าที่!P432=ไฟล์หลัก!Q426)=TRUE,"Correct","No")</f>
        <v>No</v>
      </c>
    </row>
    <row r="427" spans="1:19" hidden="1">
      <c r="A427" s="250">
        <v>409</v>
      </c>
      <c r="B427" s="250" t="s">
        <v>532</v>
      </c>
      <c r="C427" s="256" t="s">
        <v>136</v>
      </c>
      <c r="D427" s="257" t="s">
        <v>28</v>
      </c>
      <c r="E427" s="256" t="s">
        <v>666</v>
      </c>
      <c r="F427" s="257" t="s">
        <v>21</v>
      </c>
      <c r="G427" s="257" t="s">
        <v>17</v>
      </c>
      <c r="H427" s="257" t="s">
        <v>220</v>
      </c>
      <c r="I427" s="256" t="s">
        <v>667</v>
      </c>
      <c r="J427" s="257" t="s">
        <v>38</v>
      </c>
      <c r="K427" s="257" t="s">
        <v>271</v>
      </c>
      <c r="L427" s="257" t="s">
        <v>223</v>
      </c>
      <c r="M427" s="250" t="s">
        <v>1668</v>
      </c>
      <c r="N427" s="257" t="str" cm="1">
        <f t="array" ref="N427">_xlfn.XLOOKUP(1,(รายชื่อเจ้าหน้าที่!$C$4:$C$109=P427)*(รายชื่อเจ้าหน้าที่!$D$4:$D$109=Q427),รายชื่อเจ้าหน้าที่!$E$4:$E$109,"")</f>
        <v/>
      </c>
      <c r="O427" s="2" t="str">
        <f>_xlfn.XLOOKUP(ไฟล์หลัก!A427,ภาคส่งกลับ!$A$2:$A$1192,ภาคส่งกลับ!$L$2:$L$1192,"")</f>
        <v>นาย</v>
      </c>
      <c r="P427" s="2" t="str">
        <f>_xlfn.XLOOKUP(ไฟล์หลัก!A427,ภาคส่งกลับ!$A$2:$A$1192,ภาคส่งกลับ!$M$2:$M$1192,"")</f>
        <v>พิพัฒน์</v>
      </c>
      <c r="Q427" s="2" t="str">
        <f>_xlfn.XLOOKUP(ไฟล์หลัก!A427,ภาคส่งกลับ!$A$2:$A$1192,ภาคส่งกลับ!$N$2:$N$1192,"")</f>
        <v>พรหมมี</v>
      </c>
      <c r="R427" s="71" t="str">
        <f>_xlfn.XLOOKUP(ไฟล์หลัก!A427,ภาคส่งกลับ!$A$2:$A$1192,ภาคส่งกลับ!$O$2:$O$1192,"")</f>
        <v>นาย จิรัฏฐ์ ฉิมน้อย ป.เอก 65016018</v>
      </c>
      <c r="S427" s="72" t="str">
        <f>IF(AND(ลงเจ้าหน้าที่!O433=ไฟล์หลัก!P427,ลงเจ้าหน้าที่!P433=ไฟล์หลัก!Q427)=TRUE,"Correct","No")</f>
        <v>No</v>
      </c>
    </row>
    <row r="428" spans="1:19" hidden="1">
      <c r="A428" s="250">
        <v>410</v>
      </c>
      <c r="B428" s="250" t="s">
        <v>532</v>
      </c>
      <c r="C428" s="256" t="s">
        <v>136</v>
      </c>
      <c r="D428" s="257" t="s">
        <v>219</v>
      </c>
      <c r="E428" s="256" t="s">
        <v>644</v>
      </c>
      <c r="F428" s="257" t="s">
        <v>151</v>
      </c>
      <c r="G428" s="257" t="s">
        <v>16</v>
      </c>
      <c r="H428" s="257" t="s">
        <v>35</v>
      </c>
      <c r="I428" s="256" t="s">
        <v>646</v>
      </c>
      <c r="J428" s="257" t="s">
        <v>38</v>
      </c>
      <c r="K428" s="257" t="s">
        <v>271</v>
      </c>
      <c r="L428" s="257" t="s">
        <v>669</v>
      </c>
      <c r="M428" s="250" t="s">
        <v>1672</v>
      </c>
      <c r="N428" s="257" t="str" cm="1">
        <f t="array" ref="N428">_xlfn.XLOOKUP(1,(รายชื่อเจ้าหน้าที่!$C$4:$C$109=P428)*(รายชื่อเจ้าหน้าที่!$D$4:$D$109=Q428),รายชื่อเจ้าหน้าที่!$E$4:$E$109,"")</f>
        <v/>
      </c>
      <c r="O428" s="2" t="str">
        <f>_xlfn.XLOOKUP(ไฟล์หลัก!A428,ภาคส่งกลับ!$A$2:$A$1192,ภาคส่งกลับ!$L$2:$L$1192,"")</f>
        <v>นาย</v>
      </c>
      <c r="P428" s="2" t="str">
        <f>_xlfn.XLOOKUP(ไฟล์หลัก!A428,ภาคส่งกลับ!$A$2:$A$1192,ภาคส่งกลับ!$M$2:$M$1192,"")</f>
        <v>ศิริเดช</v>
      </c>
      <c r="Q428" s="2" t="str">
        <f>_xlfn.XLOOKUP(ไฟล์หลัก!A428,ภาคส่งกลับ!$A$2:$A$1192,ภาคส่งกลับ!$N$2:$N$1192,"")</f>
        <v>บุญแสง</v>
      </c>
      <c r="R428" s="71">
        <f>_xlfn.XLOOKUP(ไฟล์หลัก!A428,ภาคส่งกลับ!$A$2:$A$1192,ภาคส่งกลับ!$O$2:$O$1192,"")</f>
        <v>0</v>
      </c>
      <c r="S428" s="72" t="str">
        <f>IF(AND(ลงเจ้าหน้าที่!O434=ไฟล์หลัก!P428,ลงเจ้าหน้าที่!P434=ไฟล์หลัก!Q428)=TRUE,"Correct","No")</f>
        <v>No</v>
      </c>
    </row>
    <row r="429" spans="1:19" hidden="1">
      <c r="A429" s="250">
        <v>411</v>
      </c>
      <c r="B429" s="250" t="s">
        <v>532</v>
      </c>
      <c r="C429" s="256" t="s">
        <v>136</v>
      </c>
      <c r="D429" s="257" t="s">
        <v>28</v>
      </c>
      <c r="E429" s="256" t="s">
        <v>666</v>
      </c>
      <c r="F429" s="257" t="s">
        <v>21</v>
      </c>
      <c r="G429" s="257" t="s">
        <v>17</v>
      </c>
      <c r="H429" s="257" t="s">
        <v>220</v>
      </c>
      <c r="I429" s="256" t="s">
        <v>667</v>
      </c>
      <c r="J429" s="257" t="s">
        <v>38</v>
      </c>
      <c r="K429" s="257" t="s">
        <v>274</v>
      </c>
      <c r="L429" s="257" t="s">
        <v>226</v>
      </c>
      <c r="M429" s="250" t="s">
        <v>1668</v>
      </c>
      <c r="N429" s="257" t="str" cm="1">
        <f t="array" ref="N429">_xlfn.XLOOKUP(1,(รายชื่อเจ้าหน้าที่!$C$4:$C$109=P429)*(รายชื่อเจ้าหน้าที่!$D$4:$D$109=Q429),รายชื่อเจ้าหน้าที่!$E$4:$E$109,"")</f>
        <v/>
      </c>
      <c r="O429" s="2" t="str">
        <f>_xlfn.XLOOKUP(ไฟล์หลัก!A429,ภาคส่งกลับ!$A$2:$A$1192,ภาคส่งกลับ!$L$2:$L$1192,"")</f>
        <v>นาย</v>
      </c>
      <c r="P429" s="2" t="str">
        <f>_xlfn.XLOOKUP(ไฟล์หลัก!A429,ภาคส่งกลับ!$A$2:$A$1192,ภาคส่งกลับ!$M$2:$M$1192,"")</f>
        <v>พิสิฐ</v>
      </c>
      <c r="Q429" s="2" t="str">
        <f>_xlfn.XLOOKUP(ไฟล์หลัก!A429,ภาคส่งกลับ!$A$2:$A$1192,ภาคส่งกลับ!$N$2:$N$1192,"")</f>
        <v>บุญศรีเมือง</v>
      </c>
      <c r="R429" s="71">
        <f>_xlfn.XLOOKUP(ไฟล์หลัก!A429,ภาคส่งกลับ!$A$2:$A$1192,ภาคส่งกลับ!$O$2:$O$1192,"")</f>
        <v>0</v>
      </c>
      <c r="S429" s="72" t="str">
        <f>IF(AND(ลงเจ้าหน้าที่!O435=ไฟล์หลัก!P429,ลงเจ้าหน้าที่!P435=ไฟล์หลัก!Q429)=TRUE,"Correct","No")</f>
        <v>No</v>
      </c>
    </row>
    <row r="430" spans="1:19" hidden="1">
      <c r="A430" s="250">
        <v>412</v>
      </c>
      <c r="B430" s="250" t="s">
        <v>532</v>
      </c>
      <c r="C430" s="256" t="s">
        <v>136</v>
      </c>
      <c r="D430" s="257" t="s">
        <v>219</v>
      </c>
      <c r="E430" s="256" t="s">
        <v>644</v>
      </c>
      <c r="F430" s="257" t="s">
        <v>279</v>
      </c>
      <c r="G430" s="257" t="s">
        <v>16</v>
      </c>
      <c r="H430" s="257" t="s">
        <v>280</v>
      </c>
      <c r="I430" s="256" t="s">
        <v>333</v>
      </c>
      <c r="J430" s="257" t="s">
        <v>38</v>
      </c>
      <c r="K430" s="257" t="s">
        <v>274</v>
      </c>
      <c r="L430" s="257" t="s">
        <v>281</v>
      </c>
      <c r="M430" s="250" t="s">
        <v>1650</v>
      </c>
      <c r="N430" s="257" t="str" cm="1">
        <f t="array" ref="N430">_xlfn.XLOOKUP(1,(รายชื่อเจ้าหน้าที่!$C$4:$C$109=P430)*(รายชื่อเจ้าหน้าที่!$D$4:$D$109=Q430),รายชื่อเจ้าหน้าที่!$E$4:$E$109,"")</f>
        <v/>
      </c>
      <c r="O430" s="2" t="str">
        <f>_xlfn.XLOOKUP(ไฟล์หลัก!A430,ภาคส่งกลับ!$A$2:$A$1192,ภาคส่งกลับ!$L$2:$L$1192,"")</f>
        <v>นาย</v>
      </c>
      <c r="P430" s="2" t="str">
        <f>_xlfn.XLOOKUP(ไฟล์หลัก!A430,ภาคส่งกลับ!$A$2:$A$1192,ภาคส่งกลับ!$M$2:$M$1192,"")</f>
        <v xml:space="preserve">พลชัย  </v>
      </c>
      <c r="Q430" s="2" t="str">
        <f>_xlfn.XLOOKUP(ไฟล์หลัก!A430,ภาคส่งกลับ!$A$2:$A$1192,ภาคส่งกลับ!$N$2:$N$1192,"")</f>
        <v>โชติปรายนกุล</v>
      </c>
      <c r="R430" s="71">
        <f>_xlfn.XLOOKUP(ไฟล์หลัก!A430,ภาคส่งกลับ!$A$2:$A$1192,ภาคส่งกลับ!$O$2:$O$1192,"")</f>
        <v>0</v>
      </c>
      <c r="S430" s="72" t="str">
        <f>IF(AND(ลงเจ้าหน้าที่!O436=ไฟล์หลัก!P430,ลงเจ้าหน้าที่!P436=ไฟล์หลัก!Q430)=TRUE,"Correct","No")</f>
        <v>No</v>
      </c>
    </row>
    <row r="431" spans="1:19" hidden="1">
      <c r="A431" s="250">
        <v>413</v>
      </c>
      <c r="B431" s="250" t="s">
        <v>532</v>
      </c>
      <c r="C431" s="256" t="s">
        <v>136</v>
      </c>
      <c r="D431" s="257" t="s">
        <v>219</v>
      </c>
      <c r="E431" s="256" t="s">
        <v>644</v>
      </c>
      <c r="F431" s="257" t="s">
        <v>670</v>
      </c>
      <c r="G431" s="257" t="s">
        <v>16</v>
      </c>
      <c r="H431" s="257" t="s">
        <v>293</v>
      </c>
      <c r="I431" s="256" t="s">
        <v>646</v>
      </c>
      <c r="J431" s="257" t="s">
        <v>38</v>
      </c>
      <c r="K431" s="257" t="s">
        <v>52</v>
      </c>
      <c r="L431" s="257" t="s">
        <v>295</v>
      </c>
      <c r="M431" s="250" t="s">
        <v>1650</v>
      </c>
      <c r="N431" s="257" t="str" cm="1">
        <f t="array" ref="N431">_xlfn.XLOOKUP(1,(รายชื่อเจ้าหน้าที่!$C$4:$C$109=P431)*(รายชื่อเจ้าหน้าที่!$D$4:$D$109=Q431),รายชื่อเจ้าหน้าที่!$E$4:$E$109,"")</f>
        <v/>
      </c>
      <c r="O431" s="2" t="str">
        <f>_xlfn.XLOOKUP(ไฟล์หลัก!A431,ภาคส่งกลับ!$A$2:$A$1192,ภาคส่งกลับ!$L$2:$L$1192,"")</f>
        <v>นาย</v>
      </c>
      <c r="P431" s="2" t="str">
        <f>_xlfn.XLOOKUP(ไฟล์หลัก!A431,ภาคส่งกลับ!$A$2:$A$1192,ภาคส่งกลับ!$M$2:$M$1192,"")</f>
        <v xml:space="preserve">สุวารี </v>
      </c>
      <c r="Q431" s="2" t="str">
        <f>_xlfn.XLOOKUP(ไฟล์หลัก!A431,ภาคส่งกลับ!$A$2:$A$1192,ภาคส่งกลับ!$N$2:$N$1192,"")</f>
        <v>ชาญกิจมั่นคง</v>
      </c>
      <c r="R431" s="71">
        <f>_xlfn.XLOOKUP(ไฟล์หลัก!A431,ภาคส่งกลับ!$A$2:$A$1192,ภาคส่งกลับ!$O$2:$O$1192,"")</f>
        <v>0</v>
      </c>
      <c r="S431" s="72" t="str">
        <f>IF(AND(ลงเจ้าหน้าที่!O437=ไฟล์หลัก!P431,ลงเจ้าหน้าที่!P437=ไฟล์หลัก!Q431)=TRUE,"Correct","No")</f>
        <v>No</v>
      </c>
    </row>
    <row r="432" spans="1:19" hidden="1">
      <c r="A432" s="250">
        <v>414</v>
      </c>
      <c r="B432" s="250" t="s">
        <v>532</v>
      </c>
      <c r="C432" s="256" t="s">
        <v>136</v>
      </c>
      <c r="D432" s="257" t="s">
        <v>111</v>
      </c>
      <c r="E432" s="256" t="s">
        <v>671</v>
      </c>
      <c r="F432" s="257" t="s">
        <v>496</v>
      </c>
      <c r="G432" s="257" t="s">
        <v>21</v>
      </c>
      <c r="H432" s="257" t="s">
        <v>193</v>
      </c>
      <c r="I432" s="256" t="s">
        <v>672</v>
      </c>
      <c r="J432" s="257" t="s">
        <v>38</v>
      </c>
      <c r="K432" s="257" t="s">
        <v>52</v>
      </c>
      <c r="L432" s="257" t="s">
        <v>399</v>
      </c>
      <c r="M432" s="250" t="s">
        <v>1663</v>
      </c>
      <c r="N432" s="257" t="str" cm="1">
        <f t="array" ref="N432">_xlfn.XLOOKUP(1,(รายชื่อเจ้าหน้าที่!$C$4:$C$109=P432)*(รายชื่อเจ้าหน้าที่!$D$4:$D$109=Q432),รายชื่อเจ้าหน้าที่!$E$4:$E$109,"")</f>
        <v/>
      </c>
      <c r="O432" s="2" t="str">
        <f>_xlfn.XLOOKUP(ไฟล์หลัก!A432,ภาคส่งกลับ!$A$2:$A$1192,ภาคส่งกลับ!$L$2:$L$1192,"")</f>
        <v>นาย</v>
      </c>
      <c r="P432" s="2" t="str">
        <f>_xlfn.XLOOKUP(ไฟล์หลัก!A432,ภาคส่งกลับ!$A$2:$A$1192,ภาคส่งกลับ!$M$2:$M$1192,"")</f>
        <v>วสุ</v>
      </c>
      <c r="Q432" s="2" t="str">
        <f>_xlfn.XLOOKUP(ไฟล์หลัก!A432,ภาคส่งกลับ!$A$2:$A$1192,ภาคส่งกลับ!$N$2:$N$1192,"")</f>
        <v>อุดมเพทายกุล</v>
      </c>
      <c r="R432" s="71">
        <f>_xlfn.XLOOKUP(ไฟล์หลัก!A432,ภาคส่งกลับ!$A$2:$A$1192,ภาคส่งกลับ!$O$2:$O$1192,"")</f>
        <v>0</v>
      </c>
      <c r="S432" s="72" t="str">
        <f>IF(AND(ลงเจ้าหน้าที่!O438=ไฟล์หลัก!P432,ลงเจ้าหน้าที่!P438=ไฟล์หลัก!Q432)=TRUE,"Correct","No")</f>
        <v>No</v>
      </c>
    </row>
    <row r="433" spans="1:19" hidden="1">
      <c r="A433" s="250">
        <v>415</v>
      </c>
      <c r="B433" s="250" t="s">
        <v>532</v>
      </c>
      <c r="C433" s="256" t="s">
        <v>136</v>
      </c>
      <c r="D433" s="257" t="s">
        <v>219</v>
      </c>
      <c r="E433" s="256" t="s">
        <v>644</v>
      </c>
      <c r="F433" s="257" t="s">
        <v>670</v>
      </c>
      <c r="G433" s="257" t="s">
        <v>16</v>
      </c>
      <c r="H433" s="257" t="s">
        <v>293</v>
      </c>
      <c r="I433" s="256" t="s">
        <v>646</v>
      </c>
      <c r="J433" s="257" t="s">
        <v>38</v>
      </c>
      <c r="K433" s="257" t="s">
        <v>55</v>
      </c>
      <c r="L433" s="257" t="s">
        <v>297</v>
      </c>
      <c r="M433" s="250" t="s">
        <v>1676</v>
      </c>
      <c r="N433" s="257" t="str" cm="1">
        <f t="array" ref="N433">_xlfn.XLOOKUP(1,(รายชื่อเจ้าหน้าที่!$C$4:$C$109=P433)*(รายชื่อเจ้าหน้าที่!$D$4:$D$109=Q433),รายชื่อเจ้าหน้าที่!$E$4:$E$109,"")</f>
        <v>จ.อุต</v>
      </c>
      <c r="O433" s="2" t="str">
        <f>_xlfn.XLOOKUP(ไฟล์หลัก!A433,ภาคส่งกลับ!$A$2:$A$1192,ภาคส่งกลับ!$L$2:$L$1192,"")</f>
        <v>นาย</v>
      </c>
      <c r="P433" s="2" t="str">
        <f>_xlfn.XLOOKUP(ไฟล์หลัก!A433,ภาคส่งกลับ!$A$2:$A$1192,ภาคส่งกลับ!$M$2:$M$1192,"")</f>
        <v>กำธร</v>
      </c>
      <c r="Q433" s="2" t="str">
        <f>_xlfn.XLOOKUP(ไฟล์หลัก!A433,ภาคส่งกลับ!$A$2:$A$1192,ภาคส่งกลับ!$N$2:$N$1192,"")</f>
        <v>สุขพิมาย</v>
      </c>
      <c r="R433" s="71">
        <f>_xlfn.XLOOKUP(ไฟล์หลัก!A433,ภาคส่งกลับ!$A$2:$A$1192,ภาคส่งกลับ!$O$2:$O$1192,"")</f>
        <v>0</v>
      </c>
      <c r="S433" s="72" t="str">
        <f>IF(AND(ลงเจ้าหน้าที่!O439=ไฟล์หลัก!P433,ลงเจ้าหน้าที่!P439=ไฟล์หลัก!Q433)=TRUE,"Correct","No")</f>
        <v>No</v>
      </c>
    </row>
    <row r="434" spans="1:19" hidden="1">
      <c r="A434" s="250">
        <v>416</v>
      </c>
      <c r="B434" s="250" t="s">
        <v>532</v>
      </c>
      <c r="C434" s="256" t="s">
        <v>136</v>
      </c>
      <c r="D434" s="257" t="s">
        <v>18</v>
      </c>
      <c r="E434" s="256" t="s">
        <v>673</v>
      </c>
      <c r="F434" s="257" t="s">
        <v>57</v>
      </c>
      <c r="G434" s="257" t="s">
        <v>16</v>
      </c>
      <c r="H434" s="257" t="s">
        <v>279</v>
      </c>
      <c r="I434" s="256" t="s">
        <v>206</v>
      </c>
      <c r="J434" s="257" t="s">
        <v>38</v>
      </c>
      <c r="K434" s="257" t="s">
        <v>55</v>
      </c>
      <c r="L434" s="257" t="s">
        <v>674</v>
      </c>
      <c r="M434" s="250" t="s">
        <v>1663</v>
      </c>
      <c r="N434" s="257" t="str" cm="1">
        <f t="array" ref="N434">_xlfn.XLOOKUP(1,(รายชื่อเจ้าหน้าที่!$C$4:$C$109=P434)*(รายชื่อเจ้าหน้าที่!$D$4:$D$109=Q434),รายชื่อเจ้าหน้าที่!$E$4:$E$109,"")</f>
        <v/>
      </c>
      <c r="O434" s="2" t="str">
        <f>_xlfn.XLOOKUP(ไฟล์หลัก!A434,ภาคส่งกลับ!$A$2:$A$1192,ภาคส่งกลับ!$L$2:$L$1192,"")</f>
        <v>นาย</v>
      </c>
      <c r="P434" s="2" t="str">
        <f>_xlfn.XLOOKUP(ไฟล์หลัก!A434,ภาคส่งกลับ!$A$2:$A$1192,ภาคส่งกลับ!$M$2:$M$1192,"")</f>
        <v>จีรายุทธ</v>
      </c>
      <c r="Q434" s="2" t="str">
        <f>_xlfn.XLOOKUP(ไฟล์หลัก!A434,ภาคส่งกลับ!$A$2:$A$1192,ภาคส่งกลับ!$N$2:$N$1192,"")</f>
        <v>หงษ์เวียงจันทร์</v>
      </c>
      <c r="R434" s="71">
        <f>_xlfn.XLOOKUP(ไฟล์หลัก!A434,ภาคส่งกลับ!$A$2:$A$1192,ภาคส่งกลับ!$O$2:$O$1192,"")</f>
        <v>0</v>
      </c>
      <c r="S434" s="72" t="str">
        <f>IF(AND(ลงเจ้าหน้าที่!O440=ไฟล์หลัก!P434,ลงเจ้าหน้าที่!P440=ไฟล์หลัก!Q434)=TRUE,"Correct","No")</f>
        <v>No</v>
      </c>
    </row>
    <row r="435" spans="1:19" hidden="1">
      <c r="A435" s="250">
        <v>417</v>
      </c>
      <c r="B435" s="250" t="s">
        <v>532</v>
      </c>
      <c r="C435" s="256" t="s">
        <v>136</v>
      </c>
      <c r="D435" s="257" t="s">
        <v>219</v>
      </c>
      <c r="E435" s="256" t="s">
        <v>644</v>
      </c>
      <c r="F435" s="257" t="s">
        <v>193</v>
      </c>
      <c r="G435" s="257" t="s">
        <v>16</v>
      </c>
      <c r="H435" s="257" t="s">
        <v>31</v>
      </c>
      <c r="I435" s="256" t="s">
        <v>646</v>
      </c>
      <c r="J435" s="257" t="s">
        <v>38</v>
      </c>
      <c r="K435" s="257" t="s">
        <v>291</v>
      </c>
      <c r="L435" s="257" t="s">
        <v>233</v>
      </c>
      <c r="M435" s="250" t="s">
        <v>1660</v>
      </c>
      <c r="N435" s="257" t="str" cm="1">
        <f t="array" ref="N435">_xlfn.XLOOKUP(1,(รายชื่อเจ้าหน้าที่!$C$4:$C$109=P435)*(รายชื่อเจ้าหน้าที่!$D$4:$D$109=Q435),รายชื่อเจ้าหน้าที่!$E$4:$E$109,"")</f>
        <v/>
      </c>
      <c r="O435" s="2" t="str">
        <f>_xlfn.XLOOKUP(ไฟล์หลัก!A435,ภาคส่งกลับ!$A$2:$A$1192,ภาคส่งกลับ!$L$2:$L$1192,"")</f>
        <v>นาย</v>
      </c>
      <c r="P435" s="2" t="str">
        <f>_xlfn.XLOOKUP(ไฟล์หลัก!A435,ภาคส่งกลับ!$A$2:$A$1192,ภาคส่งกลับ!$M$2:$M$1192,"")</f>
        <v>ชินภัทร</v>
      </c>
      <c r="Q435" s="2" t="str">
        <f>_xlfn.XLOOKUP(ไฟล์หลัก!A435,ภาคส่งกลับ!$A$2:$A$1192,ภาคส่งกลับ!$N$2:$N$1192,"")</f>
        <v>นันทจิวากรชัย</v>
      </c>
      <c r="R435" s="71">
        <f>_xlfn.XLOOKUP(ไฟล์หลัก!A435,ภาคส่งกลับ!$A$2:$A$1192,ภาคส่งกลับ!$O$2:$O$1192,"")</f>
        <v>0</v>
      </c>
      <c r="S435" s="72" t="str">
        <f>IF(AND(ลงเจ้าหน้าที่!O441=ไฟล์หลัก!P435,ลงเจ้าหน้าที่!P441=ไฟล์หลัก!Q435)=TRUE,"Correct","No")</f>
        <v>No</v>
      </c>
    </row>
    <row r="436" spans="1:19" hidden="1">
      <c r="A436" s="250">
        <v>418</v>
      </c>
      <c r="B436" s="250" t="s">
        <v>532</v>
      </c>
      <c r="C436" s="256" t="s">
        <v>136</v>
      </c>
      <c r="D436" s="257" t="s">
        <v>154</v>
      </c>
      <c r="E436" s="256" t="s">
        <v>675</v>
      </c>
      <c r="F436" s="257" t="s">
        <v>16</v>
      </c>
      <c r="G436" s="257" t="s">
        <v>14</v>
      </c>
      <c r="H436" s="257" t="s">
        <v>74</v>
      </c>
      <c r="I436" s="256" t="s">
        <v>588</v>
      </c>
      <c r="J436" s="257" t="s">
        <v>38</v>
      </c>
      <c r="K436" s="257" t="s">
        <v>291</v>
      </c>
      <c r="L436" s="257" t="s">
        <v>235</v>
      </c>
      <c r="M436" s="257" t="s">
        <v>41</v>
      </c>
      <c r="N436" s="257" t="str" cm="1">
        <f t="array" ref="N436">_xlfn.XLOOKUP(1,(รายชื่อเจ้าหน้าที่!$C$4:$C$109=P436)*(รายชื่อเจ้าหน้าที่!$D$4:$D$109=Q436),รายชื่อเจ้าหน้าที่!$E$4:$E$109,"")</f>
        <v/>
      </c>
      <c r="O436" s="2" t="str">
        <f>_xlfn.XLOOKUP(ไฟล์หลัก!A436,ภาคส่งกลับ!$A$2:$A$1192,ภาคส่งกลับ!$L$2:$L$1192,"")</f>
        <v>นาง</v>
      </c>
      <c r="P436" s="2" t="str">
        <f>_xlfn.XLOOKUP(ไฟล์หลัก!A436,ภาคส่งกลับ!$A$2:$A$1192,ภาคส่งกลับ!$M$2:$M$1192,"")</f>
        <v>พรสวรรค์</v>
      </c>
      <c r="Q436" s="2" t="str">
        <f>_xlfn.XLOOKUP(ไฟล์หลัก!A436,ภาคส่งกลับ!$A$2:$A$1192,ภาคส่งกลับ!$N$2:$N$1192,"")</f>
        <v>อัศวแสงรัตน์</v>
      </c>
      <c r="R436" s="71">
        <f>_xlfn.XLOOKUP(ไฟล์หลัก!A436,ภาคส่งกลับ!$A$2:$A$1192,ภาคส่งกลับ!$O$2:$O$1192,"")</f>
        <v>0</v>
      </c>
      <c r="S436" s="72" t="str">
        <f>IF(AND(ลงเจ้าหน้าที่!O442=ไฟล์หลัก!P436,ลงเจ้าหน้าที่!P442=ไฟล์หลัก!Q436)=TRUE,"Correct","No")</f>
        <v>No</v>
      </c>
    </row>
    <row r="437" spans="1:19" hidden="1">
      <c r="A437" s="250">
        <v>419</v>
      </c>
      <c r="B437" s="250" t="s">
        <v>532</v>
      </c>
      <c r="C437" s="256" t="s">
        <v>136</v>
      </c>
      <c r="D437" s="257" t="s">
        <v>219</v>
      </c>
      <c r="E437" s="256" t="s">
        <v>644</v>
      </c>
      <c r="F437" s="257" t="s">
        <v>193</v>
      </c>
      <c r="G437" s="257" t="s">
        <v>16</v>
      </c>
      <c r="H437" s="257" t="s">
        <v>31</v>
      </c>
      <c r="I437" s="256" t="s">
        <v>646</v>
      </c>
      <c r="J437" s="257" t="s">
        <v>38</v>
      </c>
      <c r="K437" s="257" t="s">
        <v>296</v>
      </c>
      <c r="L437" s="257" t="s">
        <v>237</v>
      </c>
      <c r="M437" s="250" t="s">
        <v>1652</v>
      </c>
      <c r="N437" s="257" t="str" cm="1">
        <f t="array" ref="N437">_xlfn.XLOOKUP(1,(รายชื่อเจ้าหน้าที่!$C$4:$C$109=P437)*(รายชื่อเจ้าหน้าที่!$D$4:$D$109=Q437),รายชื่อเจ้าหน้าที่!$E$4:$E$109,"")</f>
        <v/>
      </c>
      <c r="O437" s="2" t="str">
        <f>_xlfn.XLOOKUP(ไฟล์หลัก!A437,ภาคส่งกลับ!$A$2:$A$1192,ภาคส่งกลับ!$L$2:$L$1192,"")</f>
        <v>นาย</v>
      </c>
      <c r="P437" s="2" t="str">
        <f>_xlfn.XLOOKUP(ไฟล์หลัก!A437,ภาคส่งกลับ!$A$2:$A$1192,ภาคส่งกลับ!$M$2:$M$1192,"")</f>
        <v>ถาวร</v>
      </c>
      <c r="Q437" s="2" t="str">
        <f>_xlfn.XLOOKUP(ไฟล์หลัก!A437,ภาคส่งกลับ!$A$2:$A$1192,ภาคส่งกลับ!$N$2:$N$1192,"")</f>
        <v>เบญจนราสุทธิ์</v>
      </c>
      <c r="R437" s="71">
        <f>_xlfn.XLOOKUP(ไฟล์หลัก!A437,ภาคส่งกลับ!$A$2:$A$1192,ภาคส่งกลับ!$O$2:$O$1192,"")</f>
        <v>0</v>
      </c>
      <c r="S437" s="72" t="str">
        <f>IF(AND(ลงเจ้าหน้าที่!O444=ไฟล์หลัก!P437,ลงเจ้าหน้าที่!P444=ไฟล์หลัก!Q437)=TRUE,"Correct","No")</f>
        <v>No</v>
      </c>
    </row>
    <row r="438" spans="1:19" hidden="1">
      <c r="A438" s="250">
        <v>420</v>
      </c>
      <c r="B438" s="250" t="s">
        <v>532</v>
      </c>
      <c r="C438" s="256" t="s">
        <v>136</v>
      </c>
      <c r="D438" s="257" t="s">
        <v>154</v>
      </c>
      <c r="E438" s="256" t="s">
        <v>675</v>
      </c>
      <c r="F438" s="257" t="s">
        <v>16</v>
      </c>
      <c r="G438" s="257" t="s">
        <v>14</v>
      </c>
      <c r="H438" s="257" t="s">
        <v>74</v>
      </c>
      <c r="I438" s="256" t="s">
        <v>588</v>
      </c>
      <c r="J438" s="257" t="s">
        <v>38</v>
      </c>
      <c r="K438" s="257" t="s">
        <v>296</v>
      </c>
      <c r="L438" s="257" t="s">
        <v>238</v>
      </c>
      <c r="M438" s="257" t="s">
        <v>41</v>
      </c>
      <c r="N438" s="257" t="str" cm="1">
        <f t="array" ref="N438">_xlfn.XLOOKUP(1,(รายชื่อเจ้าหน้าที่!$C$4:$C$109=P438)*(รายชื่อเจ้าหน้าที่!$D$4:$D$109=Q438),รายชื่อเจ้าหน้าที่!$E$4:$E$109,"")</f>
        <v/>
      </c>
      <c r="O438" s="2" t="str">
        <f>_xlfn.XLOOKUP(ไฟล์หลัก!A438,ภาคส่งกลับ!$A$2:$A$1192,ภาคส่งกลับ!$L$2:$L$1192,"")</f>
        <v>นาง</v>
      </c>
      <c r="P438" s="2" t="str">
        <f>_xlfn.XLOOKUP(ไฟล์หลัก!A438,ภาคส่งกลับ!$A$2:$A$1192,ภาคส่งกลับ!$M$2:$M$1192,"")</f>
        <v>ญาณีพร</v>
      </c>
      <c r="Q438" s="2" t="str">
        <f>_xlfn.XLOOKUP(ไฟล์หลัก!A438,ภาคส่งกลับ!$A$2:$A$1192,ภาคส่งกลับ!$N$2:$N$1192,"")</f>
        <v>พัชรวรโชติ</v>
      </c>
      <c r="R438" s="71">
        <f>_xlfn.XLOOKUP(ไฟล์หลัก!A438,ภาคส่งกลับ!$A$2:$A$1192,ภาคส่งกลับ!$O$2:$O$1192,"")</f>
        <v>0</v>
      </c>
      <c r="S438" s="72" t="str">
        <f>IF(AND(ลงเจ้าหน้าที่!O445=ไฟล์หลัก!P438,ลงเจ้าหน้าที่!P445=ไฟล์หลัก!Q438)=TRUE,"Correct","No")</f>
        <v>No</v>
      </c>
    </row>
    <row r="439" spans="1:19" hidden="1">
      <c r="A439" s="250">
        <v>421</v>
      </c>
      <c r="B439" s="250" t="s">
        <v>532</v>
      </c>
      <c r="C439" s="256" t="s">
        <v>136</v>
      </c>
      <c r="D439" s="257" t="s">
        <v>185</v>
      </c>
      <c r="E439" s="256" t="s">
        <v>676</v>
      </c>
      <c r="F439" s="257" t="s">
        <v>439</v>
      </c>
      <c r="G439" s="257" t="s">
        <v>17</v>
      </c>
      <c r="H439" s="257" t="s">
        <v>123</v>
      </c>
      <c r="I439" s="256" t="s">
        <v>677</v>
      </c>
      <c r="J439" s="257" t="s">
        <v>38</v>
      </c>
      <c r="K439" s="257" t="s">
        <v>301</v>
      </c>
      <c r="L439" s="257" t="s">
        <v>457</v>
      </c>
      <c r="M439" s="250" t="s">
        <v>1663</v>
      </c>
      <c r="N439" s="257" t="str" cm="1">
        <f t="array" ref="N439">_xlfn.XLOOKUP(1,(รายชื่อเจ้าหน้าที่!$C$4:$C$109=P439)*(รายชื่อเจ้าหน้าที่!$D$4:$D$109=Q439),รายชื่อเจ้าหน้าที่!$E$4:$E$109,"")</f>
        <v/>
      </c>
      <c r="O439" s="2" t="str">
        <f>_xlfn.XLOOKUP(ไฟล์หลัก!A439,ภาคส่งกลับ!$A$2:$A$1192,ภาคส่งกลับ!$L$2:$L$1192,"")</f>
        <v>นาง</v>
      </c>
      <c r="P439" s="2" t="str">
        <f>_xlfn.XLOOKUP(ไฟล์หลัก!A439,ภาคส่งกลับ!$A$2:$A$1192,ภาคส่งกลับ!$M$2:$M$1192,"")</f>
        <v>จิราพร</v>
      </c>
      <c r="Q439" s="2" t="str">
        <f>_xlfn.XLOOKUP(ไฟล์หลัก!A439,ภาคส่งกลับ!$A$2:$A$1192,ภาคส่งกลับ!$N$2:$N$1192,"")</f>
        <v>ศรีภิญโญวณิชย์ จงยิ่งเจริญ</v>
      </c>
      <c r="R439" s="71">
        <f>_xlfn.XLOOKUP(ไฟล์หลัก!A439,ภาคส่งกลับ!$A$2:$A$1192,ภาคส่งกลับ!$O$2:$O$1192,"")</f>
        <v>0</v>
      </c>
      <c r="S439" s="72" t="str">
        <f>IF(AND(ลงเจ้าหน้าที่!O446=ไฟล์หลัก!P439,ลงเจ้าหน้าที่!P446=ไฟล์หลัก!Q439)=TRUE,"Correct","No")</f>
        <v>Correct</v>
      </c>
    </row>
    <row r="440" spans="1:19" hidden="1">
      <c r="A440" s="250">
        <v>422</v>
      </c>
      <c r="B440" s="250" t="s">
        <v>532</v>
      </c>
      <c r="C440" s="256" t="s">
        <v>136</v>
      </c>
      <c r="D440" s="257" t="s">
        <v>185</v>
      </c>
      <c r="E440" s="256" t="s">
        <v>676</v>
      </c>
      <c r="F440" s="257" t="s">
        <v>439</v>
      </c>
      <c r="G440" s="257" t="s">
        <v>17</v>
      </c>
      <c r="H440" s="257" t="s">
        <v>123</v>
      </c>
      <c r="I440" s="256" t="s">
        <v>677</v>
      </c>
      <c r="J440" s="257" t="s">
        <v>38</v>
      </c>
      <c r="K440" s="257" t="s">
        <v>301</v>
      </c>
      <c r="L440" s="265"/>
      <c r="M440" s="260" t="s">
        <v>1650</v>
      </c>
      <c r="N440" s="257" t="str" cm="1">
        <f t="array" ref="N440">_xlfn.XLOOKUP(1,(รายชื่อเจ้าหน้าที่!$C$4:$C$109=P440)*(รายชื่อเจ้าหน้าที่!$D$4:$D$109=Q440),รายชื่อเจ้าหน้าที่!$E$4:$E$109,"")</f>
        <v/>
      </c>
      <c r="O440" s="2" t="str">
        <f>_xlfn.XLOOKUP(ไฟล์หลัก!A440,ภาคส่งกลับ!$A$2:$A$1192,ภาคส่งกลับ!$L$2:$L$1192,"")</f>
        <v>นาย</v>
      </c>
      <c r="P440" s="2" t="str">
        <f>_xlfn.XLOOKUP(ไฟล์หลัก!A440,ภาคส่งกลับ!$A$2:$A$1192,ภาคส่งกลับ!$M$2:$M$1192,"")</f>
        <v>ชุมพล</v>
      </c>
      <c r="Q440" s="2" t="str">
        <f>_xlfn.XLOOKUP(ไฟล์หลัก!A440,ภาคส่งกลับ!$A$2:$A$1192,ภาคส่งกลับ!$N$2:$N$1192,"")</f>
        <v>ยวงใย</v>
      </c>
      <c r="R440" s="71" t="str">
        <f>_xlfn.XLOOKUP(ไฟล์หลัก!A440,ภาคส่งกลับ!$A$2:$A$1192,ภาคส่งกลับ!$O$2:$O$1192,"")</f>
        <v>นางสาวพรกนก แซ่ฉาย 64601096</v>
      </c>
      <c r="S440" s="72" t="str">
        <f>IF(AND(ลงเจ้าหน้าที่!O447=ไฟล์หลัก!P440,ลงเจ้าหน้าที่!P447=ไฟล์หลัก!Q440)=TRUE,"Correct","No")</f>
        <v>No</v>
      </c>
    </row>
    <row r="441" spans="1:19" hidden="1">
      <c r="A441" s="250">
        <v>423</v>
      </c>
      <c r="B441" s="250" t="s">
        <v>532</v>
      </c>
      <c r="C441" s="256" t="s">
        <v>136</v>
      </c>
      <c r="D441" s="257" t="s">
        <v>185</v>
      </c>
      <c r="E441" s="256" t="s">
        <v>676</v>
      </c>
      <c r="F441" s="257" t="s">
        <v>439</v>
      </c>
      <c r="G441" s="257" t="s">
        <v>17</v>
      </c>
      <c r="H441" s="257" t="s">
        <v>123</v>
      </c>
      <c r="I441" s="256" t="s">
        <v>677</v>
      </c>
      <c r="J441" s="257" t="s">
        <v>38</v>
      </c>
      <c r="K441" s="257" t="s">
        <v>306</v>
      </c>
      <c r="L441" s="257" t="s">
        <v>458</v>
      </c>
      <c r="M441" s="250" t="s">
        <v>320</v>
      </c>
      <c r="N441" s="257" t="str" cm="1">
        <f t="array" ref="N441">_xlfn.XLOOKUP(1,(รายชื่อเจ้าหน้าที่!$C$4:$C$109=P441)*(รายชื่อเจ้าหน้าที่!$D$4:$D$109=Q441),รายชื่อเจ้าหน้าที่!$E$4:$E$109,"")</f>
        <v/>
      </c>
      <c r="O441" s="2" t="str">
        <f>_xlfn.XLOOKUP(ไฟล์หลัก!A441,ภาคส่งกลับ!$A$2:$A$1192,ภาคส่งกลับ!$L$2:$L$1192,"")</f>
        <v>นาย</v>
      </c>
      <c r="P441" s="2" t="str">
        <f>_xlfn.XLOOKUP(ไฟล์หลัก!A441,ภาคส่งกลับ!$A$2:$A$1192,ภาคส่งกลับ!$M$2:$M$1192,"")</f>
        <v>เอกพงษ์</v>
      </c>
      <c r="Q441" s="2" t="str">
        <f>_xlfn.XLOOKUP(ไฟล์หลัก!A441,ภาคส่งกลับ!$A$2:$A$1192,ภาคส่งกลับ!$N$2:$N$1192,"")</f>
        <v>ชีวิตโสภณ</v>
      </c>
      <c r="R441" s="71">
        <f>_xlfn.XLOOKUP(ไฟล์หลัก!A441,ภาคส่งกลับ!$A$2:$A$1192,ภาคส่งกลับ!$O$2:$O$1192,"")</f>
        <v>0</v>
      </c>
      <c r="S441" s="72" t="str">
        <f>IF(AND(ลงเจ้าหน้าที่!O448=ไฟล์หลัก!P441,ลงเจ้าหน้าที่!P448=ไฟล์หลัก!Q441)=TRUE,"Correct","No")</f>
        <v>No</v>
      </c>
    </row>
    <row r="442" spans="1:19" s="14" customFormat="1" hidden="1">
      <c r="A442" s="250">
        <v>424</v>
      </c>
      <c r="B442" s="250" t="s">
        <v>532</v>
      </c>
      <c r="C442" s="256" t="s">
        <v>136</v>
      </c>
      <c r="D442" s="257" t="s">
        <v>185</v>
      </c>
      <c r="E442" s="256" t="s">
        <v>676</v>
      </c>
      <c r="F442" s="257" t="s">
        <v>439</v>
      </c>
      <c r="G442" s="257" t="s">
        <v>17</v>
      </c>
      <c r="H442" s="257" t="s">
        <v>123</v>
      </c>
      <c r="I442" s="256" t="s">
        <v>677</v>
      </c>
      <c r="J442" s="257" t="s">
        <v>38</v>
      </c>
      <c r="K442" s="257" t="s">
        <v>306</v>
      </c>
      <c r="L442" s="265"/>
      <c r="M442" s="260" t="s">
        <v>1650</v>
      </c>
      <c r="N442" s="257" t="str" cm="1">
        <f t="array" ref="N442">_xlfn.XLOOKUP(1,(รายชื่อเจ้าหน้าที่!$C$4:$C$109=P442)*(รายชื่อเจ้าหน้าที่!$D$4:$D$109=Q442),รายชื่อเจ้าหน้าที่!$E$4:$E$109,"")</f>
        <v/>
      </c>
      <c r="O442" s="2" t="str">
        <f>_xlfn.XLOOKUP(ไฟล์หลัก!A442,ภาคส่งกลับ!$A$2:$A$1192,ภาคส่งกลับ!$L$2:$L$1192,"")</f>
        <v>นาย</v>
      </c>
      <c r="P442" s="2" t="str">
        <f>_xlfn.XLOOKUP(ไฟล์หลัก!A442,ภาคส่งกลับ!$A$2:$A$1192,ภาคส่งกลับ!$M$2:$M$1192,"")</f>
        <v>ทศพล</v>
      </c>
      <c r="Q442" s="2" t="str">
        <f>_xlfn.XLOOKUP(ไฟล์หลัก!A442,ภาคส่งกลับ!$A$2:$A$1192,ภาคส่งกลับ!$N$2:$N$1192,"")</f>
        <v>เกียรติเจริญผล</v>
      </c>
      <c r="R442" s="71">
        <f>_xlfn.XLOOKUP(ไฟล์หลัก!A442,ภาคส่งกลับ!$A$2:$A$1192,ภาคส่งกลับ!$O$2:$O$1192,"")</f>
        <v>0</v>
      </c>
      <c r="S442" s="72" t="str">
        <f>IF(AND(ลงเจ้าหน้าที่!O449=ไฟล์หลัก!P442,ลงเจ้าหน้าที่!P449=ไฟล์หลัก!Q442)=TRUE,"Correct","No")</f>
        <v>No</v>
      </c>
    </row>
    <row r="443" spans="1:19" hidden="1">
      <c r="A443" s="250">
        <v>425</v>
      </c>
      <c r="B443" s="250" t="s">
        <v>532</v>
      </c>
      <c r="C443" s="256" t="s">
        <v>136</v>
      </c>
      <c r="D443" s="257" t="s">
        <v>193</v>
      </c>
      <c r="E443" s="256" t="s">
        <v>680</v>
      </c>
      <c r="F443" s="257" t="s">
        <v>85</v>
      </c>
      <c r="G443" s="257" t="s">
        <v>21</v>
      </c>
      <c r="H443" s="257" t="s">
        <v>123</v>
      </c>
      <c r="I443" s="256" t="s">
        <v>667</v>
      </c>
      <c r="J443" s="257" t="s">
        <v>38</v>
      </c>
      <c r="K443" s="257" t="s">
        <v>60</v>
      </c>
      <c r="L443" s="257" t="s">
        <v>125</v>
      </c>
      <c r="M443" s="250" t="s">
        <v>1668</v>
      </c>
      <c r="N443" s="257" t="str" cm="1">
        <f t="array" ref="N443">_xlfn.XLOOKUP(1,(รายชื่อเจ้าหน้าที่!$C$4:$C$109=P443)*(รายชื่อเจ้าหน้าที่!$D$4:$D$109=Q443),รายชื่อเจ้าหน้าที่!$E$4:$E$109,"")</f>
        <v/>
      </c>
      <c r="O443" s="2" t="str">
        <f>_xlfn.XLOOKUP(ไฟล์หลัก!A443,ภาคส่งกลับ!$A$2:$A$1192,ภาคส่งกลับ!$L$2:$L$1192,"")</f>
        <v>นาย</v>
      </c>
      <c r="P443" s="2" t="str">
        <f>_xlfn.XLOOKUP(ไฟล์หลัก!A443,ภาคส่งกลับ!$A$2:$A$1192,ภาคส่งกลับ!$M$2:$M$1192,"")</f>
        <v>พีระเมศร์</v>
      </c>
      <c r="Q443" s="2" t="str">
        <f>_xlfn.XLOOKUP(ไฟล์หลัก!A443,ภาคส่งกลับ!$A$2:$A$1192,ภาคส่งกลับ!$N$2:$N$1192,"")</f>
        <v>โชติกวีกิจญาดา</v>
      </c>
      <c r="R443" s="71">
        <f>_xlfn.XLOOKUP(ไฟล์หลัก!A443,ภาคส่งกลับ!$A$2:$A$1192,ภาคส่งกลับ!$O$2:$O$1192,"")</f>
        <v>0</v>
      </c>
      <c r="S443" s="72" t="str">
        <f>IF(AND(ลงเจ้าหน้าที่!O450=ไฟล์หลัก!P443,ลงเจ้าหน้าที่!P450=ไฟล์หลัก!Q443)=TRUE,"Correct","No")</f>
        <v>No</v>
      </c>
    </row>
    <row r="444" spans="1:19" hidden="1">
      <c r="A444" s="250">
        <v>426</v>
      </c>
      <c r="B444" s="250" t="s">
        <v>532</v>
      </c>
      <c r="C444" s="256" t="s">
        <v>136</v>
      </c>
      <c r="D444" s="257"/>
      <c r="E444" s="256" t="s">
        <v>680</v>
      </c>
      <c r="F444" s="257"/>
      <c r="G444" s="257"/>
      <c r="H444" s="257"/>
      <c r="I444" s="256"/>
      <c r="J444" s="257" t="s">
        <v>38</v>
      </c>
      <c r="K444" s="257" t="s">
        <v>60</v>
      </c>
      <c r="L444" s="257"/>
      <c r="M444" s="250" t="s">
        <v>42</v>
      </c>
      <c r="N444" s="257" t="str" cm="1">
        <f t="array" ref="N444">_xlfn.XLOOKUP(1,(รายชื่อเจ้าหน้าที่!$C$4:$C$109=P444)*(รายชื่อเจ้าหน้าที่!$D$4:$D$109=Q444),รายชื่อเจ้าหน้าที่!$E$4:$E$109,"")</f>
        <v>พัสดุ</v>
      </c>
      <c r="O444" s="2" t="str">
        <f>_xlfn.XLOOKUP(ไฟล์หลัก!A444,ภาคส่งกลับ!$A$2:$A$1192,ภาคส่งกลับ!$L$2:$L$1192,"")</f>
        <v>นางสาว</v>
      </c>
      <c r="P444" s="2" t="str">
        <f>_xlfn.XLOOKUP(ไฟล์หลัก!A444,ภาคส่งกลับ!$A$2:$A$1192,ภาคส่งกลับ!$M$2:$M$1192,"")</f>
        <v>วาสนา</v>
      </c>
      <c r="Q444" s="2" t="str">
        <f>_xlfn.XLOOKUP(ไฟล์หลัก!A444,ภาคส่งกลับ!$A$2:$A$1192,ภาคส่งกลับ!$N$2:$N$1192,"")</f>
        <v>นุชรอด</v>
      </c>
      <c r="R444" s="71">
        <f>_xlfn.XLOOKUP(ไฟล์หลัก!A444,ภาคส่งกลับ!$A$2:$A$1192,ภาคส่งกลับ!$O$2:$O$1192,"")</f>
        <v>0</v>
      </c>
      <c r="S444" s="72" t="str">
        <f>IF(AND(ลงเจ้าหน้าที่!O451=ไฟล์หลัก!P444,ลงเจ้าหน้าที่!P451=ไฟล์หลัก!Q444)=TRUE,"Correct","No")</f>
        <v>Correct</v>
      </c>
    </row>
    <row r="445" spans="1:19" hidden="1">
      <c r="A445" s="250">
        <v>427</v>
      </c>
      <c r="B445" s="250" t="s">
        <v>532</v>
      </c>
      <c r="C445" s="256" t="s">
        <v>136</v>
      </c>
      <c r="D445" s="257" t="s">
        <v>24</v>
      </c>
      <c r="E445" s="256" t="s">
        <v>681</v>
      </c>
      <c r="F445" s="257" t="s">
        <v>217</v>
      </c>
      <c r="G445" s="257" t="s">
        <v>16</v>
      </c>
      <c r="H445" s="257" t="s">
        <v>131</v>
      </c>
      <c r="I445" s="256" t="s">
        <v>1726</v>
      </c>
      <c r="J445" s="257" t="s">
        <v>65</v>
      </c>
      <c r="K445" s="257" t="s">
        <v>66</v>
      </c>
      <c r="L445" s="257" t="s">
        <v>683</v>
      </c>
      <c r="M445" s="250" t="s">
        <v>1650</v>
      </c>
      <c r="N445" s="257" t="str" cm="1">
        <f t="array" ref="N445">_xlfn.XLOOKUP(1,(รายชื่อเจ้าหน้าที่!$C$4:$C$109=P445)*(รายชื่อเจ้าหน้าที่!$D$4:$D$109=Q445),รายชื่อเจ้าหน้าที่!$E$4:$E$109,"")</f>
        <v/>
      </c>
      <c r="O445" s="2" t="str">
        <f>_xlfn.XLOOKUP(ไฟล์หลัก!A445,ภาคส่งกลับ!$A$2:$A$1192,ภาคส่งกลับ!$L$2:$L$1192,"")</f>
        <v>นาย</v>
      </c>
      <c r="P445" s="2" t="str">
        <f>_xlfn.XLOOKUP(ไฟล์หลัก!A445,ภาคส่งกลับ!$A$2:$A$1192,ภาคส่งกลับ!$M$2:$M$1192,"")</f>
        <v>ภาสุ</v>
      </c>
      <c r="Q445" s="2" t="str">
        <f>_xlfn.XLOOKUP(ไฟล์หลัก!A445,ภาคส่งกลับ!$A$2:$A$1192,ภาคส่งกลับ!$N$2:$N$1192,"")</f>
        <v>พูนภักดี</v>
      </c>
      <c r="R445" s="71">
        <f>_xlfn.XLOOKUP(ไฟล์หลัก!A445,ภาคส่งกลับ!$A$2:$A$1192,ภาคส่งกลับ!$O$2:$O$1192,"")</f>
        <v>0</v>
      </c>
      <c r="S445" s="72" t="str">
        <f>IF(AND(ลงเจ้าหน้าที่!O452=ไฟล์หลัก!P445,ลงเจ้าหน้าที่!P452=ไฟล์หลัก!Q445)=TRUE,"Correct","No")</f>
        <v>No</v>
      </c>
    </row>
    <row r="446" spans="1:19" hidden="1">
      <c r="A446" s="250">
        <v>428</v>
      </c>
      <c r="B446" s="250" t="s">
        <v>532</v>
      </c>
      <c r="C446" s="256" t="s">
        <v>136</v>
      </c>
      <c r="D446" s="257" t="s">
        <v>200</v>
      </c>
      <c r="E446" s="256" t="s">
        <v>651</v>
      </c>
      <c r="F446" s="257" t="s">
        <v>17</v>
      </c>
      <c r="G446" s="257" t="s">
        <v>16</v>
      </c>
      <c r="H446" s="257" t="s">
        <v>246</v>
      </c>
      <c r="I446" s="256" t="s">
        <v>652</v>
      </c>
      <c r="J446" s="257" t="s">
        <v>65</v>
      </c>
      <c r="K446" s="257" t="s">
        <v>66</v>
      </c>
      <c r="L446" s="257" t="s">
        <v>142</v>
      </c>
      <c r="M446" s="250" t="s">
        <v>1672</v>
      </c>
      <c r="N446" s="257" t="str" cm="1">
        <f t="array" ref="N446">_xlfn.XLOOKUP(1,(รายชื่อเจ้าหน้าที่!$C$4:$C$109=P446)*(รายชื่อเจ้าหน้าที่!$D$4:$D$109=Q446),รายชื่อเจ้าหน้าที่!$E$4:$E$109,"")</f>
        <v/>
      </c>
      <c r="O446" s="2" t="str">
        <f>_xlfn.XLOOKUP(ไฟล์หลัก!A446,ภาคส่งกลับ!$A$2:$A$1192,ภาคส่งกลับ!$L$2:$L$1192,"")</f>
        <v>นาย</v>
      </c>
      <c r="P446" s="2" t="str">
        <f>_xlfn.XLOOKUP(ไฟล์หลัก!A446,ภาคส่งกลับ!$A$2:$A$1192,ภาคส่งกลับ!$M$2:$M$1192,"")</f>
        <v>ภูมิ</v>
      </c>
      <c r="Q446" s="2" t="str">
        <f>_xlfn.XLOOKUP(ไฟล์หลัก!A446,ภาคส่งกลับ!$A$2:$A$1192,ภาคส่งกลับ!$N$2:$N$1192,"")</f>
        <v>คงห้วยรอบ</v>
      </c>
      <c r="R446" s="71">
        <f>_xlfn.XLOOKUP(ไฟล์หลัก!A446,ภาคส่งกลับ!$A$2:$A$1192,ภาคส่งกลับ!$O$2:$O$1192,"")</f>
        <v>0</v>
      </c>
      <c r="S446" s="72" t="str">
        <f>IF(AND(ลงเจ้าหน้าที่!O453=ไฟล์หลัก!P446,ลงเจ้าหน้าที่!P453=ไฟล์หลัก!Q446)=TRUE,"Correct","No")</f>
        <v>Correct</v>
      </c>
    </row>
    <row r="447" spans="1:19" hidden="1">
      <c r="A447" s="250">
        <v>429</v>
      </c>
      <c r="B447" s="250" t="s">
        <v>532</v>
      </c>
      <c r="C447" s="256" t="s">
        <v>136</v>
      </c>
      <c r="D447" s="257" t="s">
        <v>200</v>
      </c>
      <c r="E447" s="256" t="s">
        <v>651</v>
      </c>
      <c r="F447" s="257"/>
      <c r="G447" s="257"/>
      <c r="H447" s="257"/>
      <c r="I447" s="256"/>
      <c r="J447" s="257" t="s">
        <v>65</v>
      </c>
      <c r="K447" s="257" t="s">
        <v>66</v>
      </c>
      <c r="L447" s="257"/>
      <c r="M447" s="250" t="s">
        <v>42</v>
      </c>
      <c r="N447" s="257" t="str" cm="1">
        <f t="array" ref="N447">_xlfn.XLOOKUP(1,(รายชื่อเจ้าหน้าที่!$C$4:$C$109=P447)*(รายชื่อเจ้าหน้าที่!$D$4:$D$109=Q447),รายชื่อเจ้าหน้าที่!$E$4:$E$109,"")</f>
        <v>Kees</v>
      </c>
      <c r="O447" s="2" t="str">
        <f>_xlfn.XLOOKUP(ไฟล์หลัก!A447,ภาคส่งกลับ!$A$2:$A$1192,ภาคส่งกลับ!$L$2:$L$1192,"")</f>
        <v>นางสาว</v>
      </c>
      <c r="P447" s="2" t="str">
        <f>_xlfn.XLOOKUP(ไฟล์หลัก!A447,ภาคส่งกลับ!$A$2:$A$1192,ภาคส่งกลับ!$M$2:$M$1192,"")</f>
        <v>กันต์ธิตา</v>
      </c>
      <c r="Q447" s="2" t="str">
        <f>_xlfn.XLOOKUP(ไฟล์หลัก!A447,ภาคส่งกลับ!$A$2:$A$1192,ภาคส่งกลับ!$N$2:$N$1192,"")</f>
        <v>ปางวิสุทธิวงศ์</v>
      </c>
      <c r="R447" s="71">
        <f>_xlfn.XLOOKUP(ไฟล์หลัก!A447,ภาคส่งกลับ!$A$2:$A$1192,ภาคส่งกลับ!$O$2:$O$1192,"")</f>
        <v>0</v>
      </c>
      <c r="S447" s="72" t="str">
        <f>IF(AND(ลงเจ้าหน้าที่!O454=ไฟล์หลัก!P447,ลงเจ้าหน้าที่!P454=ไฟล์หลัก!Q447)=TRUE,"Correct","No")</f>
        <v>Correct</v>
      </c>
    </row>
    <row r="448" spans="1:19" hidden="1">
      <c r="A448" s="250">
        <v>430</v>
      </c>
      <c r="B448" s="250" t="s">
        <v>532</v>
      </c>
      <c r="C448" s="256" t="s">
        <v>136</v>
      </c>
      <c r="D448" s="257" t="s">
        <v>14</v>
      </c>
      <c r="E448" s="256" t="s">
        <v>684</v>
      </c>
      <c r="F448" s="257" t="s">
        <v>210</v>
      </c>
      <c r="G448" s="257" t="s">
        <v>16</v>
      </c>
      <c r="H448" s="257" t="s">
        <v>344</v>
      </c>
      <c r="I448" s="256" t="s">
        <v>1726</v>
      </c>
      <c r="J448" s="257" t="s">
        <v>65</v>
      </c>
      <c r="K448" s="257" t="s">
        <v>76</v>
      </c>
      <c r="L448" s="257" t="s">
        <v>347</v>
      </c>
      <c r="M448" s="250" t="s">
        <v>1650</v>
      </c>
      <c r="N448" s="257" t="str" cm="1">
        <f t="array" ref="N448">_xlfn.XLOOKUP(1,(รายชื่อเจ้าหน้าที่!$C$4:$C$109=P448)*(รายชื่อเจ้าหน้าที่!$D$4:$D$109=Q448),รายชื่อเจ้าหน้าที่!$E$4:$E$109,"")</f>
        <v/>
      </c>
      <c r="O448" s="2" t="str">
        <f>_xlfn.XLOOKUP(ไฟล์หลัก!A448,ภาคส่งกลับ!$A$2:$A$1192,ภาคส่งกลับ!$L$2:$L$1192,"")</f>
        <v>นาย</v>
      </c>
      <c r="P448" s="2" t="str">
        <f>_xlfn.XLOOKUP(ไฟล์หลัก!A448,ภาคส่งกลับ!$A$2:$A$1192,ภาคส่งกลับ!$M$2:$M$1192,"")</f>
        <v>เผ่าภัค</v>
      </c>
      <c r="Q448" s="2" t="str">
        <f>_xlfn.XLOOKUP(ไฟล์หลัก!A448,ภาคส่งกลับ!$A$2:$A$1192,ภาคส่งกลับ!$N$2:$N$1192,"")</f>
        <v>ศิริสุข</v>
      </c>
      <c r="R448" s="71">
        <f>_xlfn.XLOOKUP(ไฟล์หลัก!A448,ภาคส่งกลับ!$A$2:$A$1192,ภาคส่งกลับ!$O$2:$O$1192,"")</f>
        <v>0</v>
      </c>
      <c r="S448" s="72" t="str">
        <f>IF(AND(ลงเจ้าหน้าที่!O455=ไฟล์หลัก!P448,ลงเจ้าหน้าที่!P455=ไฟล์หลัก!Q448)=TRUE,"Correct","No")</f>
        <v>No</v>
      </c>
    </row>
    <row r="449" spans="1:19" hidden="1">
      <c r="A449" s="250">
        <v>431</v>
      </c>
      <c r="B449" s="250" t="s">
        <v>532</v>
      </c>
      <c r="C449" s="256" t="s">
        <v>136</v>
      </c>
      <c r="D449" s="257" t="s">
        <v>24</v>
      </c>
      <c r="E449" s="256" t="s">
        <v>681</v>
      </c>
      <c r="F449" s="257" t="s">
        <v>217</v>
      </c>
      <c r="G449" s="257" t="s">
        <v>16</v>
      </c>
      <c r="H449" s="257" t="s">
        <v>131</v>
      </c>
      <c r="I449" s="256" t="s">
        <v>1726</v>
      </c>
      <c r="J449" s="257" t="s">
        <v>65</v>
      </c>
      <c r="K449" s="257" t="s">
        <v>76</v>
      </c>
      <c r="L449" s="257" t="s">
        <v>685</v>
      </c>
      <c r="M449" s="250" t="s">
        <v>1650</v>
      </c>
      <c r="N449" s="257" t="str" cm="1">
        <f t="array" ref="N449">_xlfn.XLOOKUP(1,(รายชื่อเจ้าหน้าที่!$C$4:$C$109=P449)*(รายชื่อเจ้าหน้าที่!$D$4:$D$109=Q449),รายชื่อเจ้าหน้าที่!$E$4:$E$109,"")</f>
        <v/>
      </c>
      <c r="O449" s="2" t="str">
        <f>_xlfn.XLOOKUP(ไฟล์หลัก!A449,ภาคส่งกลับ!$A$2:$A$1192,ภาคส่งกลับ!$L$2:$L$1192,"")</f>
        <v>นางสาว</v>
      </c>
      <c r="P449" s="2" t="str">
        <f>_xlfn.XLOOKUP(ไฟล์หลัก!A449,ภาคส่งกลับ!$A$2:$A$1192,ภาคส่งกลับ!$M$2:$M$1192,"")</f>
        <v>เมธาวี</v>
      </c>
      <c r="Q449" s="2" t="str">
        <f>_xlfn.XLOOKUP(ไฟล์หลัก!A449,ภาคส่งกลับ!$A$2:$A$1192,ภาคส่งกลับ!$N$2:$N$1192,"")</f>
        <v>นุกูลอุดมพานิชย์</v>
      </c>
      <c r="R449" s="71">
        <f>_xlfn.XLOOKUP(ไฟล์หลัก!A449,ภาคส่งกลับ!$A$2:$A$1192,ภาคส่งกลับ!$O$2:$O$1192,"")</f>
        <v>0</v>
      </c>
      <c r="S449" s="72" t="str">
        <f>IF(AND(ลงเจ้าหน้าที่!O456=ไฟล์หลัก!P449,ลงเจ้าหน้าที่!P456=ไฟล์หลัก!Q449)=TRUE,"Correct","No")</f>
        <v>No</v>
      </c>
    </row>
    <row r="450" spans="1:19" hidden="1">
      <c r="A450" s="209">
        <v>1100</v>
      </c>
      <c r="B450" s="209" t="s">
        <v>532</v>
      </c>
      <c r="C450" s="211" t="s">
        <v>136</v>
      </c>
      <c r="D450" s="210" t="s">
        <v>24</v>
      </c>
      <c r="E450" s="211" t="s">
        <v>681</v>
      </c>
      <c r="F450" s="210"/>
      <c r="G450" s="210"/>
      <c r="H450" s="210"/>
      <c r="I450" s="211"/>
      <c r="J450" s="210" t="s">
        <v>65</v>
      </c>
      <c r="K450" s="210" t="s">
        <v>76</v>
      </c>
      <c r="L450" s="210">
        <v>69</v>
      </c>
      <c r="M450" s="209" t="s">
        <v>42</v>
      </c>
      <c r="N450" s="210" t="str" cm="1">
        <f t="array" ref="N450">_xlfn.XLOOKUP(1,(รายชื่อเจ้าหน้าที่!$C$4:$C$109=P450)*(รายชื่อเจ้าหน้าที่!$D$4:$D$109=Q450),รายชื่อเจ้าหน้าที่!$E$4:$E$109,"")</f>
        <v>พัสดุ</v>
      </c>
      <c r="O450" s="202" t="str">
        <f>_xlfn.XLOOKUP(ไฟล์หลัก!A450,ภาคส่งกลับ!$A$2:$A$1192,ภาคส่งกลับ!$L$2:$L$1192,"")</f>
        <v>นาย</v>
      </c>
      <c r="P450" s="202" t="str">
        <f>_xlfn.XLOOKUP(ไฟล์หลัก!A450,ภาคส่งกลับ!$A$2:$A$1192,ภาคส่งกลับ!$M$2:$M$1192,"")</f>
        <v>สัมพันธ์</v>
      </c>
      <c r="Q450" s="202" t="str">
        <f>_xlfn.XLOOKUP(ไฟล์หลัก!A450,ภาคส่งกลับ!$A$2:$A$1192,ภาคส่งกลับ!$N$2:$N$1192,"")</f>
        <v>สังข์ทอง</v>
      </c>
      <c r="R450" s="203">
        <f>_xlfn.XLOOKUP(ไฟล์หลัก!A450,ภาคส่งกลับ!$A$2:$A$1192,ภาคส่งกลับ!$O$2:$O$1192,"")</f>
        <v>0</v>
      </c>
      <c r="S450" s="72" t="str">
        <f>IF(AND(ลงเจ้าหน้าที่!O457=ไฟล์หลัก!P450,ลงเจ้าหน้าที่!P457=ไฟล์หลัก!Q450)=TRUE,"Correct","No")</f>
        <v>Correct</v>
      </c>
    </row>
    <row r="451" spans="1:19" hidden="1">
      <c r="A451" s="250">
        <v>432</v>
      </c>
      <c r="B451" s="250" t="s">
        <v>532</v>
      </c>
      <c r="C451" s="256" t="s">
        <v>136</v>
      </c>
      <c r="D451" s="257" t="s">
        <v>24</v>
      </c>
      <c r="E451" s="256" t="s">
        <v>681</v>
      </c>
      <c r="F451" s="257" t="s">
        <v>343</v>
      </c>
      <c r="G451" s="257" t="s">
        <v>16</v>
      </c>
      <c r="H451" s="257" t="s">
        <v>355</v>
      </c>
      <c r="I451" s="256" t="s">
        <v>686</v>
      </c>
      <c r="J451" s="257" t="s">
        <v>65</v>
      </c>
      <c r="K451" s="257" t="s">
        <v>87</v>
      </c>
      <c r="L451" s="257" t="s">
        <v>687</v>
      </c>
      <c r="M451" s="250" t="s">
        <v>1656</v>
      </c>
      <c r="N451" s="257" t="str" cm="1">
        <f t="array" ref="N451">_xlfn.XLOOKUP(1,(รายชื่อเจ้าหน้าที่!$C$4:$C$109=P451)*(รายชื่อเจ้าหน้าที่!$D$4:$D$109=Q451),รายชื่อเจ้าหน้าที่!$E$4:$E$109,"")</f>
        <v/>
      </c>
      <c r="O451" s="2" t="str">
        <f>_xlfn.XLOOKUP(ไฟล์หลัก!A451,ภาคส่งกลับ!$A$2:$A$1192,ภาคส่งกลับ!$L$2:$L$1192,"")</f>
        <v>Mr.</v>
      </c>
      <c r="P451" s="2" t="str">
        <f>_xlfn.XLOOKUP(ไฟล์หลัก!A451,ภาคส่งกลับ!$A$2:$A$1192,ภาคส่งกลับ!$M$2:$M$1192,"")</f>
        <v xml:space="preserve">Lin Min Min </v>
      </c>
      <c r="Q451" s="2" t="str">
        <f>_xlfn.XLOOKUP(ไฟล์หลัก!A451,ภาคส่งกลับ!$A$2:$A$1192,ภาคส่งกลับ!$N$2:$N$1192,"")</f>
        <v>Myint</v>
      </c>
      <c r="R451" s="71">
        <f>_xlfn.XLOOKUP(ไฟล์หลัก!A451,ภาคส่งกลับ!$A$2:$A$1192,ภาคส่งกลับ!$O$2:$O$1192,"")</f>
        <v>0</v>
      </c>
      <c r="S451" s="72" t="str">
        <f>IF(AND(ลงเจ้าหน้าที่!O458=ไฟล์หลัก!P451,ลงเจ้าหน้าที่!P458=ไฟล์หลัก!Q451)=TRUE,"Correct","No")</f>
        <v>No</v>
      </c>
    </row>
    <row r="452" spans="1:19" hidden="1">
      <c r="A452" s="250">
        <v>433</v>
      </c>
      <c r="B452" s="250" t="s">
        <v>532</v>
      </c>
      <c r="C452" s="256" t="s">
        <v>136</v>
      </c>
      <c r="D452" s="257" t="s">
        <v>200</v>
      </c>
      <c r="E452" s="256" t="s">
        <v>651</v>
      </c>
      <c r="F452" s="257" t="s">
        <v>16</v>
      </c>
      <c r="G452" s="257" t="s">
        <v>16</v>
      </c>
      <c r="H452" s="257" t="s">
        <v>175</v>
      </c>
      <c r="I452" s="256" t="s">
        <v>652</v>
      </c>
      <c r="J452" s="257" t="s">
        <v>65</v>
      </c>
      <c r="K452" s="257" t="s">
        <v>87</v>
      </c>
      <c r="L452" s="257" t="s">
        <v>177</v>
      </c>
      <c r="M452" s="250" t="s">
        <v>1672</v>
      </c>
      <c r="N452" s="257" t="str" cm="1">
        <f t="array" ref="N452">_xlfn.XLOOKUP(1,(รายชื่อเจ้าหน้าที่!$C$4:$C$109=P452)*(รายชื่อเจ้าหน้าที่!$D$4:$D$109=Q452),รายชื่อเจ้าหน้าที่!$E$4:$E$109,"")</f>
        <v/>
      </c>
      <c r="O452" s="2" t="str">
        <f>_xlfn.XLOOKUP(ไฟล์หลัก!A452,ภาคส่งกลับ!$A$2:$A$1192,ภาคส่งกลับ!$L$2:$L$1192,"")</f>
        <v>นาย</v>
      </c>
      <c r="P452" s="2" t="str">
        <f>_xlfn.XLOOKUP(ไฟล์หลัก!A452,ภาคส่งกลับ!$A$2:$A$1192,ภาคส่งกลับ!$M$2:$M$1192,"")</f>
        <v>วรุตม์</v>
      </c>
      <c r="Q452" s="2" t="str">
        <f>_xlfn.XLOOKUP(ไฟล์หลัก!A452,ภาคส่งกลับ!$A$2:$A$1192,ภาคส่งกลับ!$N$2:$N$1192,"")</f>
        <v>สูอำพัน</v>
      </c>
      <c r="R452" s="71">
        <f>_xlfn.XLOOKUP(ไฟล์หลัก!A452,ภาคส่งกลับ!$A$2:$A$1192,ภาคส่งกลับ!$O$2:$O$1192,"")</f>
        <v>0</v>
      </c>
      <c r="S452" s="72" t="str">
        <f>IF(AND(ลงเจ้าหน้าที่!O459=ไฟล์หลัก!P452,ลงเจ้าหน้าที่!P459=ไฟล์หลัก!Q452)=TRUE,"Correct","No")</f>
        <v>No</v>
      </c>
    </row>
    <row r="453" spans="1:19" hidden="1">
      <c r="A453" s="209">
        <v>1101</v>
      </c>
      <c r="B453" s="209" t="s">
        <v>532</v>
      </c>
      <c r="C453" s="211" t="s">
        <v>136</v>
      </c>
      <c r="D453" s="210" t="s">
        <v>200</v>
      </c>
      <c r="E453" s="211" t="s">
        <v>651</v>
      </c>
      <c r="F453" s="210"/>
      <c r="G453" s="210"/>
      <c r="H453" s="210"/>
      <c r="I453" s="211"/>
      <c r="J453" s="210" t="s">
        <v>65</v>
      </c>
      <c r="K453" s="210" t="s">
        <v>87</v>
      </c>
      <c r="L453" s="210">
        <v>68</v>
      </c>
      <c r="M453" s="209" t="s">
        <v>42</v>
      </c>
      <c r="N453" s="210" t="str" cm="1">
        <f t="array" ref="N453">_xlfn.XLOOKUP(1,(รายชื่อเจ้าหน้าที่!$C$4:$C$109=P453)*(รายชื่อเจ้าหน้าที่!$D$4:$D$109=Q453),รายชื่อเจ้าหน้าที่!$E$4:$E$109,"")</f>
        <v>วิจัย</v>
      </c>
      <c r="O453" s="202" t="str">
        <f>_xlfn.XLOOKUP(ไฟล์หลัก!A453,ภาคส่งกลับ!$A$2:$A$1192,ภาคส่งกลับ!$L$2:$L$1192,"")</f>
        <v>นาง</v>
      </c>
      <c r="P453" s="202" t="str">
        <f>_xlfn.XLOOKUP(ไฟล์หลัก!A453,ภาคส่งกลับ!$A$2:$A$1192,ภาคส่งกลับ!$M$2:$M$1192,"")</f>
        <v>อาทิสุดา</v>
      </c>
      <c r="Q453" s="202" t="str">
        <f>_xlfn.XLOOKUP(ไฟล์หลัก!A453,ภาคส่งกลับ!$A$2:$A$1192,ภาคส่งกลับ!$N$2:$N$1192,"")</f>
        <v>ชาญวิกรณ์</v>
      </c>
      <c r="R453" s="203">
        <f>_xlfn.XLOOKUP(ไฟล์หลัก!A453,ภาคส่งกลับ!$A$2:$A$1192,ภาคส่งกลับ!$O$2:$O$1192,"")</f>
        <v>0</v>
      </c>
      <c r="S453" s="72" t="str">
        <f>IF(AND(ลงเจ้าหน้าที่!O460=ไฟล์หลัก!P453,ลงเจ้าหน้าที่!P460=ไฟล์หลัก!Q453)=TRUE,"Correct","No")</f>
        <v>Correct</v>
      </c>
    </row>
    <row r="454" spans="1:19" hidden="1">
      <c r="A454" s="250">
        <v>434</v>
      </c>
      <c r="B454" s="250" t="s">
        <v>532</v>
      </c>
      <c r="C454" s="256" t="s">
        <v>136</v>
      </c>
      <c r="D454" s="257" t="s">
        <v>24</v>
      </c>
      <c r="E454" s="256" t="s">
        <v>681</v>
      </c>
      <c r="F454" s="257" t="s">
        <v>210</v>
      </c>
      <c r="G454" s="257" t="s">
        <v>16</v>
      </c>
      <c r="H454" s="257" t="s">
        <v>138</v>
      </c>
      <c r="I454" s="256" t="s">
        <v>686</v>
      </c>
      <c r="J454" s="257" t="s">
        <v>65</v>
      </c>
      <c r="K454" s="257" t="s">
        <v>92</v>
      </c>
      <c r="L454" s="257" t="s">
        <v>162</v>
      </c>
      <c r="M454" s="250" t="s">
        <v>1656</v>
      </c>
      <c r="N454" s="257" t="str" cm="1">
        <f t="array" ref="N454">_xlfn.XLOOKUP(1,(รายชื่อเจ้าหน้าที่!$C$4:$C$109=P454)*(รายชื่อเจ้าหน้าที่!$D$4:$D$109=Q454),รายชื่อเจ้าหน้าที่!$E$4:$E$109,"")</f>
        <v/>
      </c>
      <c r="O454" s="2" t="str">
        <f>_xlfn.XLOOKUP(ไฟล์หลัก!A454,ภาคส่งกลับ!$A$2:$A$1192,ภาคส่งกลับ!$L$2:$L$1192,"")</f>
        <v>นาย</v>
      </c>
      <c r="P454" s="2" t="str">
        <f>_xlfn.XLOOKUP(ไฟล์หลัก!A454,ภาคส่งกลับ!$A$2:$A$1192,ภาคส่งกลับ!$M$2:$M$1192,"")</f>
        <v>สันติพนธ์</v>
      </c>
      <c r="Q454" s="2" t="str">
        <f>_xlfn.XLOOKUP(ไฟล์หลัก!A454,ภาคส่งกลับ!$A$2:$A$1192,ภาคส่งกลับ!$N$2:$N$1192,"")</f>
        <v>อนันต์วัฒนาพร</v>
      </c>
      <c r="R454" s="71">
        <f>_xlfn.XLOOKUP(ไฟล์หลัก!A454,ภาคส่งกลับ!$A$2:$A$1192,ภาคส่งกลับ!$O$2:$O$1192,"")</f>
        <v>0</v>
      </c>
      <c r="S454" s="72" t="str">
        <f>IF(AND(ลงเจ้าหน้าที่!O461=ไฟล์หลัก!P454,ลงเจ้าหน้าที่!P461=ไฟล์หลัก!Q454)=TRUE,"Correct","No")</f>
        <v>No</v>
      </c>
    </row>
    <row r="455" spans="1:19">
      <c r="A455" s="250">
        <v>435</v>
      </c>
      <c r="B455" s="250" t="s">
        <v>532</v>
      </c>
      <c r="C455" s="256" t="s">
        <v>136</v>
      </c>
      <c r="D455" s="257" t="s">
        <v>90</v>
      </c>
      <c r="E455" s="256" t="s">
        <v>688</v>
      </c>
      <c r="F455" s="257" t="s">
        <v>70</v>
      </c>
      <c r="G455" s="257" t="s">
        <v>16</v>
      </c>
      <c r="H455" s="257" t="s">
        <v>99</v>
      </c>
      <c r="I455" s="256" t="s">
        <v>1727</v>
      </c>
      <c r="J455" s="257" t="s">
        <v>65</v>
      </c>
      <c r="K455" s="257" t="s">
        <v>92</v>
      </c>
      <c r="L455" s="257" t="s">
        <v>690</v>
      </c>
      <c r="M455" s="250" t="s">
        <v>1651</v>
      </c>
      <c r="N455" s="257" t="str" cm="1">
        <f t="array" ref="N455">_xlfn.XLOOKUP(1,(รายชื่อเจ้าหน้าที่!$C$4:$C$109=P455)*(รายชื่อเจ้าหน้าที่!$D$4:$D$109=Q455),รายชื่อเจ้าหน้าที่!$E$4:$E$109,"")</f>
        <v/>
      </c>
      <c r="O455" s="2" t="str">
        <f>_xlfn.XLOOKUP(ไฟล์หลัก!A455,ภาคส่งกลับ!$A$2:$A$1192,ภาคส่งกลับ!$L$2:$L$1192,"")</f>
        <v>นาย</v>
      </c>
      <c r="P455" s="2" t="str">
        <f>_xlfn.XLOOKUP(ไฟล์หลัก!A455,ภาคส่งกลับ!$A$2:$A$1192,ภาคส่งกลับ!$M$2:$M$1192,"")</f>
        <v>นัทธพงศ์</v>
      </c>
      <c r="Q455" s="2" t="str">
        <f>_xlfn.XLOOKUP(ไฟล์หลัก!A455,ภาคส่งกลับ!$A$2:$A$1192,ภาคส่งกลับ!$N$2:$N$1192,"")</f>
        <v>จึงธีรพานิช</v>
      </c>
      <c r="R455" s="71">
        <f>_xlfn.XLOOKUP(ไฟล์หลัก!A455,ภาคส่งกลับ!$A$2:$A$1192,ภาคส่งกลับ!$O$2:$O$1192,"")</f>
        <v>0</v>
      </c>
      <c r="S455" s="72" t="str">
        <f>IF(AND(ลงเจ้าหน้าที่!O462=ไฟล์หลัก!P455,ลงเจ้าหน้าที่!P462=ไฟล์หลัก!Q455)=TRUE,"Correct","No")</f>
        <v>No</v>
      </c>
    </row>
    <row r="456" spans="1:19" hidden="1">
      <c r="A456" s="250">
        <v>436</v>
      </c>
      <c r="B456" s="250" t="s">
        <v>532</v>
      </c>
      <c r="C456" s="256" t="s">
        <v>136</v>
      </c>
      <c r="D456" s="257"/>
      <c r="E456" s="256" t="s">
        <v>688</v>
      </c>
      <c r="F456" s="257"/>
      <c r="G456" s="257"/>
      <c r="H456" s="257"/>
      <c r="I456" s="256"/>
      <c r="J456" s="257" t="s">
        <v>65</v>
      </c>
      <c r="K456" s="257" t="s">
        <v>92</v>
      </c>
      <c r="L456" s="257"/>
      <c r="M456" s="250" t="s">
        <v>42</v>
      </c>
      <c r="N456" s="257" t="str" cm="1">
        <f t="array" ref="N456">_xlfn.XLOOKUP(1,(รายชื่อเจ้าหน้าที่!$C$4:$C$109=P456)*(รายชื่อเจ้าหน้าที่!$D$4:$D$109=Q456),รายชื่อเจ้าหน้าที่!$E$4:$E$109,"")</f>
        <v>สารสนเทศ</v>
      </c>
      <c r="O456" s="2" t="str">
        <f>_xlfn.XLOOKUP(ไฟล์หลัก!A456,ภาคส่งกลับ!$A$2:$A$1192,ภาคส่งกลับ!$L$2:$L$1192,"")</f>
        <v>นางสาว</v>
      </c>
      <c r="P456" s="2" t="str">
        <f>_xlfn.XLOOKUP(ไฟล์หลัก!A456,ภาคส่งกลับ!$A$2:$A$1192,ภาคส่งกลับ!$M$2:$M$1192,"")</f>
        <v>ธีรนันท์</v>
      </c>
      <c r="Q456" s="2" t="str">
        <f>_xlfn.XLOOKUP(ไฟล์หลัก!A456,ภาคส่งกลับ!$A$2:$A$1192,ภาคส่งกลับ!$N$2:$N$1192,"")</f>
        <v>ขาวปลอด</v>
      </c>
      <c r="R456" s="71">
        <f>_xlfn.XLOOKUP(ไฟล์หลัก!A456,ภาคส่งกลับ!$A$2:$A$1192,ภาคส่งกลับ!$O$2:$O$1192,"")</f>
        <v>0</v>
      </c>
      <c r="S456" s="72" t="str">
        <f>IF(AND(ลงเจ้าหน้าที่!O463=ไฟล์หลัก!P456,ลงเจ้าหน้าที่!P463=ไฟล์หลัก!Q456)=TRUE,"Correct","No")</f>
        <v>Correct</v>
      </c>
    </row>
    <row r="457" spans="1:19">
      <c r="A457" s="250">
        <v>437</v>
      </c>
      <c r="B457" s="250" t="s">
        <v>532</v>
      </c>
      <c r="C457" s="256" t="s">
        <v>136</v>
      </c>
      <c r="D457" s="257" t="s">
        <v>90</v>
      </c>
      <c r="E457" s="256" t="s">
        <v>688</v>
      </c>
      <c r="F457" s="257" t="s">
        <v>70</v>
      </c>
      <c r="G457" s="257" t="s">
        <v>16</v>
      </c>
      <c r="H457" s="257" t="s">
        <v>99</v>
      </c>
      <c r="I457" s="256" t="s">
        <v>1727</v>
      </c>
      <c r="J457" s="257" t="s">
        <v>65</v>
      </c>
      <c r="K457" s="257" t="s">
        <v>346</v>
      </c>
      <c r="L457" s="257" t="s">
        <v>691</v>
      </c>
      <c r="M457" s="250" t="s">
        <v>1651</v>
      </c>
      <c r="N457" s="257" t="str" cm="1">
        <f t="array" ref="N457">_xlfn.XLOOKUP(1,(รายชื่อเจ้าหน้าที่!$C$4:$C$109=P457)*(รายชื่อเจ้าหน้าที่!$D$4:$D$109=Q457),รายชื่อเจ้าหน้าที่!$E$4:$E$109,"")</f>
        <v/>
      </c>
      <c r="O457" s="2" t="str">
        <f>_xlfn.XLOOKUP(ไฟล์หลัก!A457,ภาคส่งกลับ!$A$2:$A$1192,ภาคส่งกลับ!$L$2:$L$1192,"")</f>
        <v>นาย</v>
      </c>
      <c r="P457" s="2" t="str">
        <f>_xlfn.XLOOKUP(ไฟล์หลัก!A457,ภาคส่งกลับ!$A$2:$A$1192,ภาคส่งกลับ!$M$2:$M$1192,"")</f>
        <v>พิพัฒน์</v>
      </c>
      <c r="Q457" s="2" t="str">
        <f>_xlfn.XLOOKUP(ไฟล์หลัก!A457,ภาคส่งกลับ!$A$2:$A$1192,ภาคส่งกลับ!$N$2:$N$1192,"")</f>
        <v>สุขวัฒนา</v>
      </c>
      <c r="R457" s="71">
        <f>_xlfn.XLOOKUP(ไฟล์หลัก!A457,ภาคส่งกลับ!$A$2:$A$1192,ภาคส่งกลับ!$O$2:$O$1192,"")</f>
        <v>0</v>
      </c>
      <c r="S457" s="72" t="str">
        <f>IF(AND(ลงเจ้าหน้าที่!O464=ไฟล์หลัก!P457,ลงเจ้าหน้าที่!P464=ไฟล์หลัก!Q457)=TRUE,"Correct","No")</f>
        <v>No</v>
      </c>
    </row>
    <row r="458" spans="1:19">
      <c r="A458" s="250">
        <v>438</v>
      </c>
      <c r="B458" s="250" t="s">
        <v>532</v>
      </c>
      <c r="C458" s="256" t="s">
        <v>136</v>
      </c>
      <c r="D458" s="257" t="s">
        <v>280</v>
      </c>
      <c r="E458" s="256" t="s">
        <v>692</v>
      </c>
      <c r="F458" s="257" t="s">
        <v>16</v>
      </c>
      <c r="G458" s="257" t="s">
        <v>17</v>
      </c>
      <c r="H458" s="257" t="s">
        <v>220</v>
      </c>
      <c r="I458" s="256" t="s">
        <v>1702</v>
      </c>
      <c r="J458" s="257" t="s">
        <v>65</v>
      </c>
      <c r="K458" s="257" t="s">
        <v>346</v>
      </c>
      <c r="L458" s="257" t="s">
        <v>342</v>
      </c>
      <c r="M458" s="250" t="s">
        <v>1651</v>
      </c>
      <c r="N458" s="257" t="str" cm="1">
        <f t="array" ref="N458">_xlfn.XLOOKUP(1,(รายชื่อเจ้าหน้าที่!$C$4:$C$109=P458)*(รายชื่อเจ้าหน้าที่!$D$4:$D$109=Q458),รายชื่อเจ้าหน้าที่!$E$4:$E$109,"")</f>
        <v/>
      </c>
      <c r="O458" s="2" t="str">
        <f>_xlfn.XLOOKUP(ไฟล์หลัก!A458,ภาคส่งกลับ!$A$2:$A$1192,ภาคส่งกลับ!$L$2:$L$1192,"")</f>
        <v>นาย</v>
      </c>
      <c r="P458" s="2" t="str">
        <f>_xlfn.XLOOKUP(ไฟล์หลัก!A458,ภาคส่งกลับ!$A$2:$A$1192,ภาคส่งกลับ!$M$2:$M$1192,"")</f>
        <v>วิศิษฏ์</v>
      </c>
      <c r="Q458" s="2" t="str">
        <f>_xlfn.XLOOKUP(ไฟล์หลัก!A458,ภาคส่งกลับ!$A$2:$A$1192,ภาคส่งกลับ!$N$2:$N$1192,"")</f>
        <v>หิรัญกิตติ</v>
      </c>
      <c r="R458" s="71">
        <f>_xlfn.XLOOKUP(ไฟล์หลัก!A458,ภาคส่งกลับ!$A$2:$A$1192,ภาคส่งกลับ!$O$2:$O$1192,"")</f>
        <v>0</v>
      </c>
      <c r="S458" s="72" t="str">
        <f>IF(AND(ลงเจ้าหน้าที่!O465=ไฟล์หลัก!P458,ลงเจ้าหน้าที่!P465=ไฟล์หลัก!Q458)=TRUE,"Correct","No")</f>
        <v>No</v>
      </c>
    </row>
    <row r="459" spans="1:19" hidden="1">
      <c r="A459" s="250">
        <v>439</v>
      </c>
      <c r="B459" s="250" t="s">
        <v>532</v>
      </c>
      <c r="C459" s="256" t="s">
        <v>136</v>
      </c>
      <c r="D459" s="257" t="s">
        <v>374</v>
      </c>
      <c r="E459" s="256" t="s">
        <v>693</v>
      </c>
      <c r="F459" s="257" t="s">
        <v>473</v>
      </c>
      <c r="G459" s="257" t="s">
        <v>17</v>
      </c>
      <c r="H459" s="257" t="s">
        <v>63</v>
      </c>
      <c r="I459" s="256" t="s">
        <v>694</v>
      </c>
      <c r="J459" s="257" t="s">
        <v>65</v>
      </c>
      <c r="K459" s="257" t="s">
        <v>349</v>
      </c>
      <c r="L459" s="257" t="s">
        <v>695</v>
      </c>
      <c r="M459" s="250" t="s">
        <v>1654</v>
      </c>
      <c r="N459" s="257" t="str" cm="1">
        <f t="array" ref="N459">_xlfn.XLOOKUP(1,(รายชื่อเจ้าหน้าที่!$C$4:$C$109=P459)*(รายชื่อเจ้าหน้าที่!$D$4:$D$109=Q459),รายชื่อเจ้าหน้าที่!$E$4:$E$109,"")</f>
        <v/>
      </c>
      <c r="O459" s="2" t="str">
        <f>_xlfn.XLOOKUP(ไฟล์หลัก!A459,ภาคส่งกลับ!$A$2:$A$1192,ภาคส่งกลับ!$L$2:$L$1192,"")</f>
        <v>นาย</v>
      </c>
      <c r="P459" s="2" t="str">
        <f>_xlfn.XLOOKUP(ไฟล์หลัก!A459,ภาคส่งกลับ!$A$2:$A$1192,ภาคส่งกลับ!$M$2:$M$1192,"")</f>
        <v>จำรัส</v>
      </c>
      <c r="Q459" s="2" t="str">
        <f>_xlfn.XLOOKUP(ไฟล์หลัก!A459,ภาคส่งกลับ!$A$2:$A$1192,ภาคส่งกลับ!$N$2:$N$1192,"")</f>
        <v>พิทักษ์ศฤงคาร</v>
      </c>
      <c r="R459" s="71">
        <f>_xlfn.XLOOKUP(ไฟล์หลัก!A459,ภาคส่งกลับ!$A$2:$A$1192,ภาคส่งกลับ!$O$2:$O$1192,"")</f>
        <v>0</v>
      </c>
      <c r="S459" s="72" t="str">
        <f>IF(AND(ลงเจ้าหน้าที่!O467=ไฟล์หลัก!P459,ลงเจ้าหน้าที่!P467=ไฟล์หลัก!Q459)=TRUE,"Correct","No")</f>
        <v>No</v>
      </c>
    </row>
    <row r="460" spans="1:19" hidden="1">
      <c r="A460" s="250">
        <v>440</v>
      </c>
      <c r="B460" s="250" t="s">
        <v>532</v>
      </c>
      <c r="C460" s="256" t="s">
        <v>136</v>
      </c>
      <c r="D460" s="257" t="s">
        <v>200</v>
      </c>
      <c r="E460" s="256" t="s">
        <v>651</v>
      </c>
      <c r="F460" s="257" t="s">
        <v>21</v>
      </c>
      <c r="G460" s="257" t="s">
        <v>16</v>
      </c>
      <c r="H460" s="257" t="s">
        <v>175</v>
      </c>
      <c r="I460" s="256" t="s">
        <v>652</v>
      </c>
      <c r="J460" s="257" t="s">
        <v>65</v>
      </c>
      <c r="K460" s="257" t="s">
        <v>349</v>
      </c>
      <c r="L460" s="257" t="s">
        <v>611</v>
      </c>
      <c r="M460" s="250" t="s">
        <v>1656</v>
      </c>
      <c r="N460" s="257" t="str" cm="1">
        <f t="array" ref="N460">_xlfn.XLOOKUP(1,(รายชื่อเจ้าหน้าที่!$C$4:$C$109=P460)*(รายชื่อเจ้าหน้าที่!$D$4:$D$109=Q460),รายชื่อเจ้าหน้าที่!$E$4:$E$109,"")</f>
        <v/>
      </c>
      <c r="O460" s="2" t="str">
        <f>_xlfn.XLOOKUP(ไฟล์หลัก!A460,ภาคส่งกลับ!$A$2:$A$1192,ภาคส่งกลับ!$L$2:$L$1192,"")</f>
        <v>นางสาว</v>
      </c>
      <c r="P460" s="2" t="str">
        <f>_xlfn.XLOOKUP(ไฟล์หลัก!A460,ภาคส่งกลับ!$A$2:$A$1192,ภาคส่งกลับ!$M$2:$M$1192,"")</f>
        <v>อัจฉริยา</v>
      </c>
      <c r="Q460" s="2" t="str">
        <f>_xlfn.XLOOKUP(ไฟล์หลัก!A460,ภาคส่งกลับ!$A$2:$A$1192,ภาคส่งกลับ!$N$2:$N$1192,"")</f>
        <v>บุญเนตร</v>
      </c>
      <c r="R460" s="71">
        <f>_xlfn.XLOOKUP(ไฟล์หลัก!A460,ภาคส่งกลับ!$A$2:$A$1192,ภาคส่งกลับ!$O$2:$O$1192,"")</f>
        <v>0</v>
      </c>
      <c r="S460" s="72" t="str">
        <f>IF(AND(ลงเจ้าหน้าที่!O468=ไฟล์หลัก!P460,ลงเจ้าหน้าที่!P468=ไฟล์หลัก!Q460)=TRUE,"Correct","No")</f>
        <v>No</v>
      </c>
    </row>
    <row r="461" spans="1:19" hidden="1">
      <c r="A461" s="250">
        <v>441</v>
      </c>
      <c r="B461" s="250" t="s">
        <v>532</v>
      </c>
      <c r="C461" s="256" t="s">
        <v>136</v>
      </c>
      <c r="D461" s="257" t="s">
        <v>374</v>
      </c>
      <c r="E461" s="256" t="s">
        <v>693</v>
      </c>
      <c r="F461" s="257" t="s">
        <v>473</v>
      </c>
      <c r="G461" s="257" t="s">
        <v>17</v>
      </c>
      <c r="H461" s="257" t="s">
        <v>63</v>
      </c>
      <c r="I461" s="256" t="s">
        <v>694</v>
      </c>
      <c r="J461" s="257" t="s">
        <v>65</v>
      </c>
      <c r="K461" s="257" t="s">
        <v>354</v>
      </c>
      <c r="L461" s="257" t="s">
        <v>696</v>
      </c>
      <c r="M461" s="250" t="s">
        <v>1654</v>
      </c>
      <c r="N461" s="257" t="str" cm="1">
        <f t="array" ref="N461">_xlfn.XLOOKUP(1,(รายชื่อเจ้าหน้าที่!$C$4:$C$109=P461)*(รายชื่อเจ้าหน้าที่!$D$4:$D$109=Q461),รายชื่อเจ้าหน้าที่!$E$4:$E$109,"")</f>
        <v/>
      </c>
      <c r="O461" s="2" t="str">
        <f>_xlfn.XLOOKUP(ไฟล์หลัก!A461,ภาคส่งกลับ!$A$2:$A$1192,ภาคส่งกลับ!$L$2:$L$1192,"")</f>
        <v>นาย</v>
      </c>
      <c r="P461" s="2" t="str">
        <f>_xlfn.XLOOKUP(ไฟล์หลัก!A461,ภาคส่งกลับ!$A$2:$A$1192,ภาคส่งกลับ!$M$2:$M$1192,"")</f>
        <v>จารุวิสข์</v>
      </c>
      <c r="Q461" s="2" t="str">
        <f>_xlfn.XLOOKUP(ไฟล์หลัก!A461,ภาคส่งกลับ!$A$2:$A$1192,ภาคส่งกลับ!$N$2:$N$1192,"")</f>
        <v>ปราบณศักดิ์</v>
      </c>
      <c r="R461" s="71">
        <f>_xlfn.XLOOKUP(ไฟล์หลัก!A461,ภาคส่งกลับ!$A$2:$A$1192,ภาคส่งกลับ!$O$2:$O$1192,"")</f>
        <v>0</v>
      </c>
      <c r="S461" s="72" t="str">
        <f>IF(AND(ลงเจ้าหน้าที่!O469=ไฟล์หลัก!P461,ลงเจ้าหน้าที่!P469=ไฟล์หลัก!Q461)=TRUE,"Correct","No")</f>
        <v>No</v>
      </c>
    </row>
    <row r="462" spans="1:19" hidden="1">
      <c r="A462" s="250">
        <v>442</v>
      </c>
      <c r="B462" s="250" t="s">
        <v>532</v>
      </c>
      <c r="C462" s="256" t="s">
        <v>136</v>
      </c>
      <c r="D462" s="257" t="s">
        <v>200</v>
      </c>
      <c r="E462" s="256" t="s">
        <v>651</v>
      </c>
      <c r="F462" s="257" t="s">
        <v>21</v>
      </c>
      <c r="G462" s="257" t="s">
        <v>16</v>
      </c>
      <c r="H462" s="257" t="s">
        <v>175</v>
      </c>
      <c r="I462" s="256" t="s">
        <v>652</v>
      </c>
      <c r="J462" s="257" t="s">
        <v>65</v>
      </c>
      <c r="K462" s="257" t="s">
        <v>354</v>
      </c>
      <c r="L462" s="257" t="s">
        <v>615</v>
      </c>
      <c r="M462" s="250" t="s">
        <v>1652</v>
      </c>
      <c r="N462" s="257" t="str" cm="1">
        <f t="array" ref="N462">_xlfn.XLOOKUP(1,(รายชื่อเจ้าหน้าที่!$C$4:$C$109=P462)*(รายชื่อเจ้าหน้าที่!$D$4:$D$109=Q462),รายชื่อเจ้าหน้าที่!$E$4:$E$109,"")</f>
        <v/>
      </c>
      <c r="O462" s="2" t="str">
        <f>_xlfn.XLOOKUP(ไฟล์หลัก!A462,ภาคส่งกลับ!$A$2:$A$1192,ภาคส่งกลับ!$L$2:$L$1192,"")</f>
        <v>นาย</v>
      </c>
      <c r="P462" s="2" t="str">
        <f>_xlfn.XLOOKUP(ไฟล์หลัก!A462,ภาคส่งกลับ!$A$2:$A$1192,ภาคส่งกลับ!$M$2:$M$1192,"")</f>
        <v>ทรงชัย</v>
      </c>
      <c r="Q462" s="2" t="str">
        <f>_xlfn.XLOOKUP(ไฟล์หลัก!A462,ภาคส่งกลับ!$A$2:$A$1192,ภาคส่งกลับ!$N$2:$N$1192,"")</f>
        <v>วีระทวีมาศ</v>
      </c>
      <c r="R462" s="71">
        <f>_xlfn.XLOOKUP(ไฟล์หลัก!A462,ภาคส่งกลับ!$A$2:$A$1192,ภาคส่งกลับ!$O$2:$O$1192,"")</f>
        <v>0</v>
      </c>
      <c r="S462" s="72" t="str">
        <f>IF(AND(ลงเจ้าหน้าที่!O470=ไฟล์หลัก!P462,ลงเจ้าหน้าที่!P470=ไฟล์หลัก!Q462)=TRUE,"Correct","No")</f>
        <v>No</v>
      </c>
    </row>
    <row r="463" spans="1:19" hidden="1">
      <c r="A463" s="250">
        <v>443</v>
      </c>
      <c r="B463" s="250" t="s">
        <v>532</v>
      </c>
      <c r="C463" s="256" t="s">
        <v>136</v>
      </c>
      <c r="D463" s="257" t="s">
        <v>279</v>
      </c>
      <c r="E463" s="256" t="s">
        <v>697</v>
      </c>
      <c r="F463" s="257" t="s">
        <v>16</v>
      </c>
      <c r="G463" s="257" t="s">
        <v>17</v>
      </c>
      <c r="H463" s="257" t="s">
        <v>175</v>
      </c>
      <c r="I463" s="256" t="s">
        <v>698</v>
      </c>
      <c r="J463" s="257" t="s">
        <v>65</v>
      </c>
      <c r="K463" s="257" t="s">
        <v>358</v>
      </c>
      <c r="L463" s="257" t="s">
        <v>611</v>
      </c>
      <c r="M463" s="250" t="s">
        <v>1689</v>
      </c>
      <c r="N463" s="257" t="str" cm="1">
        <f t="array" ref="N463">_xlfn.XLOOKUP(1,(รายชื่อเจ้าหน้าที่!$C$4:$C$109=P463)*(รายชื่อเจ้าหน้าที่!$D$4:$D$109=Q463),รายชื่อเจ้าหน้าที่!$E$4:$E$109,"")</f>
        <v/>
      </c>
      <c r="O463" s="2" t="str">
        <f>_xlfn.XLOOKUP(ไฟล์หลัก!A463,ภาคส่งกลับ!$A$2:$A$1192,ภาคส่งกลับ!$L$2:$L$1192,"")</f>
        <v>Mr</v>
      </c>
      <c r="P463" s="2" t="str">
        <f>_xlfn.XLOOKUP(ไฟล์หลัก!A463,ภาคส่งกลับ!$A$2:$A$1192,ภาคส่งกลับ!$M$2:$M$1192,"")</f>
        <v>Weon Keun</v>
      </c>
      <c r="Q463" s="2" t="str">
        <f>_xlfn.XLOOKUP(ไฟล์หลัก!A463,ภาคส่งกลับ!$A$2:$A$1192,ภาคส่งกลับ!$N$2:$N$1192,"")</f>
        <v>Song</v>
      </c>
      <c r="R463" s="71">
        <f>_xlfn.XLOOKUP(ไฟล์หลัก!A463,ภาคส่งกลับ!$A$2:$A$1192,ภาคส่งกลับ!$O$2:$O$1192,"")</f>
        <v>0</v>
      </c>
      <c r="S463" s="72" t="str">
        <f>IF(AND(ลงเจ้าหน้าที่!O471=ไฟล์หลัก!P463,ลงเจ้าหน้าที่!P471=ไฟล์หลัก!Q463)=TRUE,"Correct","No")</f>
        <v>No</v>
      </c>
    </row>
    <row r="464" spans="1:19">
      <c r="A464" s="250">
        <v>444</v>
      </c>
      <c r="B464" s="250" t="s">
        <v>532</v>
      </c>
      <c r="C464" s="256" t="s">
        <v>136</v>
      </c>
      <c r="D464" s="257" t="s">
        <v>199</v>
      </c>
      <c r="E464" s="256" t="s">
        <v>699</v>
      </c>
      <c r="F464" s="257" t="s">
        <v>16</v>
      </c>
      <c r="G464" s="257" t="s">
        <v>16</v>
      </c>
      <c r="H464" s="257" t="s">
        <v>293</v>
      </c>
      <c r="I464" s="256" t="s">
        <v>1727</v>
      </c>
      <c r="J464" s="257" t="s">
        <v>65</v>
      </c>
      <c r="K464" s="257" t="s">
        <v>358</v>
      </c>
      <c r="L464" s="257" t="s">
        <v>350</v>
      </c>
      <c r="M464" s="250" t="s">
        <v>1651</v>
      </c>
      <c r="N464" s="257" t="str" cm="1">
        <f t="array" ref="N464">_xlfn.XLOOKUP(1,(รายชื่อเจ้าหน้าที่!$C$4:$C$109=P464)*(รายชื่อเจ้าหน้าที่!$D$4:$D$109=Q464),รายชื่อเจ้าหน้าที่!$E$4:$E$109,"")</f>
        <v/>
      </c>
      <c r="O464" s="2" t="str">
        <f>_xlfn.XLOOKUP(ไฟล์หลัก!A464,ภาคส่งกลับ!$A$2:$A$1192,ภาคส่งกลับ!$L$2:$L$1192,"")</f>
        <v>นางสาว</v>
      </c>
      <c r="P464" s="2" t="str">
        <f>_xlfn.XLOOKUP(ไฟล์หลัก!A464,ภาคส่งกลับ!$A$2:$A$1192,ภาคส่งกลับ!$M$2:$M$1192,"")</f>
        <v>พิกุลแก้ว</v>
      </c>
      <c r="Q464" s="2" t="str">
        <f>_xlfn.XLOOKUP(ไฟล์หลัก!A464,ภาคส่งกลับ!$A$2:$A$1192,ภาคส่งกลับ!$N$2:$N$1192,"")</f>
        <v>ตังติสานนท์</v>
      </c>
      <c r="R464" s="71">
        <f>_xlfn.XLOOKUP(ไฟล์หลัก!A464,ภาคส่งกลับ!$A$2:$A$1192,ภาคส่งกลับ!$O$2:$O$1192,"")</f>
        <v>0</v>
      </c>
      <c r="S464" s="72" t="str">
        <f>IF(AND(ลงเจ้าหน้าที่!O472=ไฟล์หลัก!P464,ลงเจ้าหน้าที่!P472=ไฟล์หลัก!Q464)=TRUE,"Correct","No")</f>
        <v>No</v>
      </c>
    </row>
    <row r="465" spans="1:19" hidden="1">
      <c r="A465" s="250">
        <v>445</v>
      </c>
      <c r="B465" s="250" t="s">
        <v>532</v>
      </c>
      <c r="C465" s="256" t="s">
        <v>136</v>
      </c>
      <c r="D465" s="257" t="s">
        <v>279</v>
      </c>
      <c r="E465" s="256" t="s">
        <v>697</v>
      </c>
      <c r="F465" s="257" t="s">
        <v>16</v>
      </c>
      <c r="G465" s="257" t="s">
        <v>17</v>
      </c>
      <c r="H465" s="257" t="s">
        <v>175</v>
      </c>
      <c r="I465" s="256" t="s">
        <v>698</v>
      </c>
      <c r="J465" s="257" t="s">
        <v>65</v>
      </c>
      <c r="K465" s="257" t="s">
        <v>362</v>
      </c>
      <c r="L465" s="257" t="s">
        <v>615</v>
      </c>
      <c r="M465" s="250" t="s">
        <v>1656</v>
      </c>
      <c r="N465" s="257" t="str" cm="1">
        <f t="array" ref="N465">_xlfn.XLOOKUP(1,(รายชื่อเจ้าหน้าที่!$C$4:$C$109=P465)*(รายชื่อเจ้าหน้าที่!$D$4:$D$109=Q465),รายชื่อเจ้าหน้าที่!$E$4:$E$109,"")</f>
        <v/>
      </c>
      <c r="O465" s="2" t="str">
        <f>_xlfn.XLOOKUP(ไฟล์หลัก!A465,ภาคส่งกลับ!$A$2:$A$1192,ภาคส่งกลับ!$L$2:$L$1192,"")</f>
        <v>นางสาว</v>
      </c>
      <c r="P465" s="2" t="str">
        <f>_xlfn.XLOOKUP(ไฟล์หลัก!A465,ภาคส่งกลับ!$A$2:$A$1192,ภาคส่งกลับ!$M$2:$M$1192,"")</f>
        <v xml:space="preserve">พิชญานิน  </v>
      </c>
      <c r="Q465" s="2" t="str">
        <f>_xlfn.XLOOKUP(ไฟล์หลัก!A465,ภาคส่งกลับ!$A$2:$A$1192,ภาคส่งกลับ!$N$2:$N$1192,"")</f>
        <v>มูลเมือง</v>
      </c>
      <c r="R465" s="71">
        <f>_xlfn.XLOOKUP(ไฟล์หลัก!A465,ภาคส่งกลับ!$A$2:$A$1192,ภาคส่งกลับ!$O$2:$O$1192,"")</f>
        <v>0</v>
      </c>
      <c r="S465" s="72" t="str">
        <f>IF(AND(ลงเจ้าหน้าที่!O473=ไฟล์หลัก!P465,ลงเจ้าหน้าที่!P473=ไฟล์หลัก!Q465)=TRUE,"Correct","No")</f>
        <v>No</v>
      </c>
    </row>
    <row r="466" spans="1:19">
      <c r="A466" s="250">
        <v>446</v>
      </c>
      <c r="B466" s="250" t="s">
        <v>532</v>
      </c>
      <c r="C466" s="256" t="s">
        <v>136</v>
      </c>
      <c r="D466" s="257" t="s">
        <v>199</v>
      </c>
      <c r="E466" s="256" t="s">
        <v>699</v>
      </c>
      <c r="F466" s="257" t="s">
        <v>16</v>
      </c>
      <c r="G466" s="257" t="s">
        <v>16</v>
      </c>
      <c r="H466" s="257" t="s">
        <v>293</v>
      </c>
      <c r="I466" s="256" t="s">
        <v>1727</v>
      </c>
      <c r="J466" s="257" t="s">
        <v>65</v>
      </c>
      <c r="K466" s="257" t="s">
        <v>362</v>
      </c>
      <c r="L466" s="257" t="s">
        <v>350</v>
      </c>
      <c r="M466" s="250" t="s">
        <v>1651</v>
      </c>
      <c r="N466" s="257" t="str" cm="1">
        <f t="array" ref="N466">_xlfn.XLOOKUP(1,(รายชื่อเจ้าหน้าที่!$C$4:$C$109=P466)*(รายชื่อเจ้าหน้าที่!$D$4:$D$109=Q466),รายชื่อเจ้าหน้าที่!$E$4:$E$109,"")</f>
        <v/>
      </c>
      <c r="O466" s="2" t="str">
        <f>_xlfn.XLOOKUP(ไฟล์หลัก!A466,ภาคส่งกลับ!$A$2:$A$1192,ภาคส่งกลับ!$L$2:$L$1192,"")</f>
        <v>นาย</v>
      </c>
      <c r="P466" s="2" t="str">
        <f>_xlfn.XLOOKUP(ไฟล์หลัก!A466,ภาคส่งกลับ!$A$2:$A$1192,ภาคส่งกลับ!$M$2:$M$1192,"")</f>
        <v>ธนัญชัย</v>
      </c>
      <c r="Q466" s="2" t="str">
        <f>_xlfn.XLOOKUP(ไฟล์หลัก!A466,ภาคส่งกลับ!$A$2:$A$1192,ภาคส่งกลับ!$N$2:$N$1192,"")</f>
        <v>ตรีภาค</v>
      </c>
      <c r="R466" s="71">
        <f>_xlfn.XLOOKUP(ไฟล์หลัก!A466,ภาคส่งกลับ!$A$2:$A$1192,ภาคส่งกลับ!$O$2:$O$1192,"")</f>
        <v>0</v>
      </c>
      <c r="S466" s="72" t="str">
        <f>IF(AND(ลงเจ้าหน้าที่!O474=ไฟล์หลัก!P466,ลงเจ้าหน้าที่!P474=ไฟล์หลัก!Q466)=TRUE,"Correct","No")</f>
        <v>No</v>
      </c>
    </row>
    <row r="467" spans="1:19" hidden="1">
      <c r="A467" s="250">
        <v>447</v>
      </c>
      <c r="B467" s="250" t="s">
        <v>532</v>
      </c>
      <c r="C467" s="256" t="s">
        <v>136</v>
      </c>
      <c r="D467" s="257" t="s">
        <v>81</v>
      </c>
      <c r="E467" s="256" t="s">
        <v>700</v>
      </c>
      <c r="F467" s="257" t="s">
        <v>16</v>
      </c>
      <c r="G467" s="257" t="s">
        <v>21</v>
      </c>
      <c r="H467" s="257" t="s">
        <v>18</v>
      </c>
      <c r="I467" s="256" t="s">
        <v>1728</v>
      </c>
      <c r="J467" s="257" t="s">
        <v>65</v>
      </c>
      <c r="K467" s="257" t="s">
        <v>367</v>
      </c>
      <c r="L467" s="257" t="s">
        <v>702</v>
      </c>
      <c r="M467" s="250" t="s">
        <v>1668</v>
      </c>
      <c r="N467" s="257" t="str" cm="1">
        <f t="array" ref="N467">_xlfn.XLOOKUP(1,(รายชื่อเจ้าหน้าที่!$C$4:$C$109=P467)*(รายชื่อเจ้าหน้าที่!$D$4:$D$109=Q467),รายชื่อเจ้าหน้าที่!$E$4:$E$109,"")</f>
        <v/>
      </c>
      <c r="O467" s="2" t="str">
        <f>_xlfn.XLOOKUP(ไฟล์หลัก!A467,ภาคส่งกลับ!$A$2:$A$1192,ภาคส่งกลับ!$L$2:$L$1192,"")</f>
        <v>นาย</v>
      </c>
      <c r="P467" s="2" t="str">
        <f>_xlfn.XLOOKUP(ไฟล์หลัก!A467,ภาคส่งกลับ!$A$2:$A$1192,ภาคส่งกลับ!$M$2:$M$1192,"")</f>
        <v>ชูวงค์</v>
      </c>
      <c r="Q467" s="2" t="str">
        <f>_xlfn.XLOOKUP(ไฟล์หลัก!A467,ภาคส่งกลับ!$A$2:$A$1192,ภาคส่งกลับ!$N$2:$N$1192,"")</f>
        <v>พงศ์เจริญพาณฺชย์</v>
      </c>
      <c r="R467" s="71" t="str">
        <f>_xlfn.XLOOKUP(ไฟล์หลัก!A467,ภาคส่งกลับ!$A$2:$A$1192,ภาคส่งกลับ!$O$2:$O$1192,"")</f>
        <v>นายธนพล เหมชัย ป.โท รหัส 67016032</v>
      </c>
      <c r="S467" s="72" t="str">
        <f>IF(AND(ลงเจ้าหน้าที่!O475=ไฟล์หลัก!P467,ลงเจ้าหน้าที่!P475=ไฟล์หลัก!Q467)=TRUE,"Correct","No")</f>
        <v>No</v>
      </c>
    </row>
    <row r="468" spans="1:19" hidden="1">
      <c r="A468" s="250">
        <v>448</v>
      </c>
      <c r="B468" s="250" t="s">
        <v>532</v>
      </c>
      <c r="C468" s="256" t="s">
        <v>136</v>
      </c>
      <c r="D468" s="257" t="s">
        <v>239</v>
      </c>
      <c r="E468" s="256" t="s">
        <v>703</v>
      </c>
      <c r="F468" s="257" t="s">
        <v>16</v>
      </c>
      <c r="G468" s="257" t="s">
        <v>17</v>
      </c>
      <c r="H468" s="257" t="s">
        <v>154</v>
      </c>
      <c r="I468" s="256" t="s">
        <v>1704</v>
      </c>
      <c r="J468" s="257" t="s">
        <v>65</v>
      </c>
      <c r="K468" s="257" t="s">
        <v>367</v>
      </c>
      <c r="L468" s="257" t="s">
        <v>156</v>
      </c>
      <c r="M468" s="250" t="s">
        <v>1650</v>
      </c>
      <c r="N468" s="257" t="str" cm="1">
        <f t="array" ref="N468">_xlfn.XLOOKUP(1,(รายชื่อเจ้าหน้าที่!$C$4:$C$109=P468)*(รายชื่อเจ้าหน้าที่!$D$4:$D$109=Q468),รายชื่อเจ้าหน้าที่!$E$4:$E$109,"")</f>
        <v/>
      </c>
      <c r="O468" s="2" t="str">
        <f>_xlfn.XLOOKUP(ไฟล์หลัก!A468,ภาคส่งกลับ!$A$2:$A$1192,ภาคส่งกลับ!$L$2:$L$1192,"")</f>
        <v>นาย</v>
      </c>
      <c r="P468" s="2" t="str">
        <f>_xlfn.XLOOKUP(ไฟล์หลัก!A468,ภาคส่งกลับ!$A$2:$A$1192,ภาคส่งกลับ!$M$2:$M$1192,"")</f>
        <v>เชาวลิต</v>
      </c>
      <c r="Q468" s="2" t="str">
        <f>_xlfn.XLOOKUP(ไฟล์หลัก!A468,ภาคส่งกลับ!$A$2:$A$1192,ภาคส่งกลับ!$N$2:$N$1192,"")</f>
        <v>หามนตรี</v>
      </c>
      <c r="R468" s="71">
        <f>_xlfn.XLOOKUP(ไฟล์หลัก!A468,ภาคส่งกลับ!$A$2:$A$1192,ภาคส่งกลับ!$O$2:$O$1192,"")</f>
        <v>0</v>
      </c>
      <c r="S468" s="72" t="str">
        <f>IF(AND(ลงเจ้าหน้าที่!O476=ไฟล์หลัก!P468,ลงเจ้าหน้าที่!P476=ไฟล์หลัก!Q468)=TRUE,"Correct","No")</f>
        <v>Correct</v>
      </c>
    </row>
    <row r="469" spans="1:19" hidden="1">
      <c r="A469" s="250">
        <v>449</v>
      </c>
      <c r="B469" s="250" t="s">
        <v>532</v>
      </c>
      <c r="C469" s="256" t="s">
        <v>136</v>
      </c>
      <c r="D469" s="257" t="s">
        <v>81</v>
      </c>
      <c r="E469" s="256" t="s">
        <v>700</v>
      </c>
      <c r="F469" s="257" t="s">
        <v>16</v>
      </c>
      <c r="G469" s="257" t="s">
        <v>21</v>
      </c>
      <c r="H469" s="257" t="s">
        <v>18</v>
      </c>
      <c r="I469" s="256" t="s">
        <v>1728</v>
      </c>
      <c r="J469" s="257" t="s">
        <v>65</v>
      </c>
      <c r="K469" s="257" t="s">
        <v>371</v>
      </c>
      <c r="L469" s="257" t="s">
        <v>704</v>
      </c>
      <c r="M469" s="250" t="s">
        <v>1668</v>
      </c>
      <c r="N469" s="257" t="str" cm="1">
        <f t="array" ref="N469">_xlfn.XLOOKUP(1,(รายชื่อเจ้าหน้าที่!$C$4:$C$109=P469)*(รายชื่อเจ้าหน้าที่!$D$4:$D$109=Q469),รายชื่อเจ้าหน้าที่!$E$4:$E$109,"")</f>
        <v/>
      </c>
      <c r="O469" s="2" t="str">
        <f>_xlfn.XLOOKUP(ไฟล์หลัก!A469,ภาคส่งกลับ!$A$2:$A$1192,ภาคส่งกลับ!$L$2:$L$1192,"")</f>
        <v>นาย</v>
      </c>
      <c r="P469" s="2" t="str">
        <f>_xlfn.XLOOKUP(ไฟล์หลัก!A469,ภาคส่งกลับ!$A$2:$A$1192,ภาคส่งกลับ!$M$2:$M$1192,"")</f>
        <v>ศรวัฒน์</v>
      </c>
      <c r="Q469" s="2" t="str">
        <f>_xlfn.XLOOKUP(ไฟล์หลัก!A469,ภาคส่งกลับ!$A$2:$A$1192,ภาคส่งกลับ!$N$2:$N$1192,"")</f>
        <v>ชิวปรีชา</v>
      </c>
      <c r="R469" s="71">
        <f>_xlfn.XLOOKUP(ไฟล์หลัก!A469,ภาคส่งกลับ!$A$2:$A$1192,ภาคส่งกลับ!$O$2:$O$1192,"")</f>
        <v>0</v>
      </c>
      <c r="S469" s="72" t="str">
        <f>IF(AND(ลงเจ้าหน้าที่!O477=ไฟล์หลัก!P469,ลงเจ้าหน้าที่!P477=ไฟล์หลัก!Q469)=TRUE,"Correct","No")</f>
        <v>No</v>
      </c>
    </row>
    <row r="470" spans="1:19">
      <c r="A470" s="250">
        <v>450</v>
      </c>
      <c r="B470" s="250" t="s">
        <v>532</v>
      </c>
      <c r="C470" s="256" t="s">
        <v>136</v>
      </c>
      <c r="D470" s="257" t="s">
        <v>138</v>
      </c>
      <c r="E470" s="256" t="s">
        <v>705</v>
      </c>
      <c r="F470" s="257" t="s">
        <v>16</v>
      </c>
      <c r="G470" s="257" t="s">
        <v>14</v>
      </c>
      <c r="H470" s="257" t="s">
        <v>17</v>
      </c>
      <c r="I470" s="256" t="s">
        <v>1702</v>
      </c>
      <c r="J470" s="257" t="s">
        <v>65</v>
      </c>
      <c r="K470" s="257" t="s">
        <v>371</v>
      </c>
      <c r="L470" s="257" t="s">
        <v>706</v>
      </c>
      <c r="M470" s="250" t="s">
        <v>1651</v>
      </c>
      <c r="N470" s="257" t="str" cm="1">
        <f t="array" ref="N470">_xlfn.XLOOKUP(1,(รายชื่อเจ้าหน้าที่!$C$4:$C$109=P470)*(รายชื่อเจ้าหน้าที่!$D$4:$D$109=Q470),รายชื่อเจ้าหน้าที่!$E$4:$E$109,"")</f>
        <v/>
      </c>
      <c r="O470" s="2" t="str">
        <f>_xlfn.XLOOKUP(ไฟล์หลัก!A470,ภาคส่งกลับ!$A$2:$A$1192,ภาคส่งกลับ!$L$2:$L$1192,"")</f>
        <v>นาย</v>
      </c>
      <c r="P470" s="2" t="str">
        <f>_xlfn.XLOOKUP(ไฟล์หลัก!A470,ภาคส่งกลับ!$A$2:$A$1192,ภาคส่งกลับ!$M$2:$M$1192,"")</f>
        <v>อรรถสิทธิ์</v>
      </c>
      <c r="Q470" s="2" t="str">
        <f>_xlfn.XLOOKUP(ไฟล์หลัก!A470,ภาคส่งกลับ!$A$2:$A$1192,ภาคส่งกลับ!$N$2:$N$1192,"")</f>
        <v>หล่าสกุล</v>
      </c>
      <c r="R470" s="71">
        <f>_xlfn.XLOOKUP(ไฟล์หลัก!A470,ภาคส่งกลับ!$A$2:$A$1192,ภาคส่งกลับ!$O$2:$O$1192,"")</f>
        <v>0</v>
      </c>
      <c r="S470" s="72" t="str">
        <f>IF(AND(ลงเจ้าหน้าที่!O478=ไฟล์หลัก!P470,ลงเจ้าหน้าที่!P478=ไฟล์หลัก!Q470)=TRUE,"Correct","No")</f>
        <v>No</v>
      </c>
    </row>
    <row r="471" spans="1:19" hidden="1">
      <c r="A471" s="250">
        <v>451</v>
      </c>
      <c r="B471" s="250" t="s">
        <v>532</v>
      </c>
      <c r="C471" s="256" t="s">
        <v>136</v>
      </c>
      <c r="D471" s="257" t="s">
        <v>17</v>
      </c>
      <c r="E471" s="256" t="s">
        <v>707</v>
      </c>
      <c r="F471" s="257" t="s">
        <v>708</v>
      </c>
      <c r="G471" s="257" t="s">
        <v>21</v>
      </c>
      <c r="H471" s="257" t="s">
        <v>287</v>
      </c>
      <c r="I471" s="256" t="s">
        <v>709</v>
      </c>
      <c r="J471" s="257" t="s">
        <v>65</v>
      </c>
      <c r="K471" s="257" t="s">
        <v>376</v>
      </c>
      <c r="L471" s="257" t="s">
        <v>668</v>
      </c>
      <c r="M471" s="250" t="s">
        <v>1654</v>
      </c>
      <c r="N471" s="257" t="str" cm="1">
        <f t="array" ref="N471">_xlfn.XLOOKUP(1,(รายชื่อเจ้าหน้าที่!$C$4:$C$109=P471)*(รายชื่อเจ้าหน้าที่!$D$4:$D$109=Q471),รายชื่อเจ้าหน้าที่!$E$4:$E$109,"")</f>
        <v/>
      </c>
      <c r="O471" s="2" t="str">
        <f>_xlfn.XLOOKUP(ไฟล์หลัก!A471,ภาคส่งกลับ!$A$2:$A$1192,ภาคส่งกลับ!$L$2:$L$1192,"")</f>
        <v>นางสาว</v>
      </c>
      <c r="P471" s="2" t="str">
        <f>_xlfn.XLOOKUP(ไฟล์หลัก!A471,ภาคส่งกลับ!$A$2:$A$1192,ภาคส่งกลับ!$M$2:$M$1192,"")</f>
        <v>ชดชนก</v>
      </c>
      <c r="Q471" s="2" t="str">
        <f>_xlfn.XLOOKUP(ไฟล์หลัก!A471,ภาคส่งกลับ!$A$2:$A$1192,ภาคส่งกลับ!$N$2:$N$1192,"")</f>
        <v>อัฑฒพงศ์</v>
      </c>
      <c r="R471" s="71">
        <f>_xlfn.XLOOKUP(ไฟล์หลัก!A471,ภาคส่งกลับ!$A$2:$A$1192,ภาคส่งกลับ!$O$2:$O$1192,"")</f>
        <v>0</v>
      </c>
      <c r="S471" s="72" t="str">
        <f>IF(AND(ลงเจ้าหน้าที่!O479=ไฟล์หลัก!P471,ลงเจ้าหน้าที่!P479=ไฟล์หลัก!Q471)=TRUE,"Correct","No")</f>
        <v>Correct</v>
      </c>
    </row>
    <row r="472" spans="1:19" hidden="1">
      <c r="A472" s="250">
        <v>452</v>
      </c>
      <c r="B472" s="250" t="s">
        <v>532</v>
      </c>
      <c r="C472" s="256" t="s">
        <v>136</v>
      </c>
      <c r="D472" s="257"/>
      <c r="E472" s="256" t="s">
        <v>707</v>
      </c>
      <c r="F472" s="257"/>
      <c r="G472" s="257"/>
      <c r="H472" s="257"/>
      <c r="I472" s="256"/>
      <c r="J472" s="257" t="s">
        <v>65</v>
      </c>
      <c r="K472" s="257" t="s">
        <v>376</v>
      </c>
      <c r="L472" s="257"/>
      <c r="M472" s="250" t="s">
        <v>42</v>
      </c>
      <c r="N472" s="257" t="str" cm="1">
        <f t="array" ref="N472">_xlfn.XLOOKUP(1,(รายชื่อเจ้าหน้าที่!$C$4:$C$109=P472)*(รายชื่อเจ้าหน้าที่!$D$4:$D$109=Q472),รายชื่อเจ้าหน้าที่!$E$4:$E$109,"")</f>
        <v>จ.โยธา</v>
      </c>
      <c r="O472" s="2" t="str">
        <f>_xlfn.XLOOKUP(ไฟล์หลัก!A472,ภาคส่งกลับ!$A$2:$A$1192,ภาคส่งกลับ!$L$2:$L$1192,"")</f>
        <v>นางสาว</v>
      </c>
      <c r="P472" s="2" t="str">
        <f>_xlfn.XLOOKUP(ไฟล์หลัก!A472,ภาคส่งกลับ!$A$2:$A$1192,ภาคส่งกลับ!$M$2:$M$1192,"")</f>
        <v>พัชรา</v>
      </c>
      <c r="Q472" s="2" t="str">
        <f>_xlfn.XLOOKUP(ไฟล์หลัก!A472,ภาคส่งกลับ!$A$2:$A$1192,ภาคส่งกลับ!$N$2:$N$1192,"")</f>
        <v>ชัยลิขิตเจริญ</v>
      </c>
      <c r="R472" s="71">
        <f>_xlfn.XLOOKUP(ไฟล์หลัก!A472,ภาคส่งกลับ!$A$2:$A$1192,ภาคส่งกลับ!$O$2:$O$1192,"")</f>
        <v>0</v>
      </c>
      <c r="S472" s="72" t="str">
        <f>IF(AND(ลงเจ้าหน้าที่!O480=ไฟล์หลัก!P472,ลงเจ้าหน้าที่!P480=ไฟล์หลัก!Q472)=TRUE,"Correct","No")</f>
        <v>Correct</v>
      </c>
    </row>
    <row r="473" spans="1:19" hidden="1">
      <c r="A473" s="250">
        <v>453</v>
      </c>
      <c r="B473" s="250" t="s">
        <v>532</v>
      </c>
      <c r="C473" s="256" t="s">
        <v>136</v>
      </c>
      <c r="D473" s="257" t="s">
        <v>21</v>
      </c>
      <c r="E473" s="256" t="s">
        <v>653</v>
      </c>
      <c r="F473" s="257" t="s">
        <v>94</v>
      </c>
      <c r="G473" s="257" t="s">
        <v>16</v>
      </c>
      <c r="H473" s="257" t="s">
        <v>239</v>
      </c>
      <c r="I473" s="256" t="s">
        <v>710</v>
      </c>
      <c r="J473" s="257" t="s">
        <v>101</v>
      </c>
      <c r="K473" s="257" t="s">
        <v>102</v>
      </c>
      <c r="L473" s="257" t="s">
        <v>576</v>
      </c>
      <c r="M473" s="250" t="s">
        <v>1695</v>
      </c>
      <c r="N473" s="257" t="str" cm="1">
        <f t="array" ref="N473">_xlfn.XLOOKUP(1,(รายชื่อเจ้าหน้าที่!$C$4:$C$109=P473)*(รายชื่อเจ้าหน้าที่!$D$4:$D$109=Q473),รายชื่อเจ้าหน้าที่!$E$4:$E$109,"")</f>
        <v/>
      </c>
      <c r="O473" s="2" t="str">
        <f>_xlfn.XLOOKUP(ไฟล์หลัก!A473,ภาคส่งกลับ!$A$2:$A$1192,ภาคส่งกลับ!$L$2:$L$1192,"")</f>
        <v>นางสาว</v>
      </c>
      <c r="P473" s="2" t="str">
        <f>_xlfn.XLOOKUP(ไฟล์หลัก!A473,ภาคส่งกลับ!$A$2:$A$1192,ภาคส่งกลับ!$M$2:$M$1192,"")</f>
        <v>ณัตวิภา</v>
      </c>
      <c r="Q473" s="2" t="str">
        <f>_xlfn.XLOOKUP(ไฟล์หลัก!A473,ภาคส่งกลับ!$A$2:$A$1192,ภาคส่งกลับ!$N$2:$N$1192,"")</f>
        <v>เจียระไนวชิระ</v>
      </c>
      <c r="R473" s="71">
        <f>_xlfn.XLOOKUP(ไฟล์หลัก!A473,ภาคส่งกลับ!$A$2:$A$1192,ภาคส่งกลับ!$O$2:$O$1192,"")</f>
        <v>0</v>
      </c>
      <c r="S473" s="72" t="str">
        <f>IF(AND(ลงเจ้าหน้าที่!O481=ไฟล์หลัก!P473,ลงเจ้าหน้าที่!P481=ไฟล์หลัก!Q473)=TRUE,"Correct","No")</f>
        <v>No</v>
      </c>
    </row>
    <row r="474" spans="1:19" hidden="1">
      <c r="A474" s="250">
        <v>454</v>
      </c>
      <c r="B474" s="250" t="s">
        <v>532</v>
      </c>
      <c r="C474" s="256" t="s">
        <v>136</v>
      </c>
      <c r="D474" s="257" t="s">
        <v>151</v>
      </c>
      <c r="E474" s="256" t="s">
        <v>711</v>
      </c>
      <c r="F474" s="257" t="s">
        <v>512</v>
      </c>
      <c r="G474" s="257" t="s">
        <v>21</v>
      </c>
      <c r="H474" s="257" t="s">
        <v>513</v>
      </c>
      <c r="I474" s="256" t="s">
        <v>712</v>
      </c>
      <c r="J474" s="257" t="s">
        <v>101</v>
      </c>
      <c r="K474" s="257" t="s">
        <v>102</v>
      </c>
      <c r="L474" s="257" t="s">
        <v>515</v>
      </c>
      <c r="M474" s="250" t="s">
        <v>1654</v>
      </c>
      <c r="N474" s="257" t="str" cm="1">
        <f t="array" ref="N474">_xlfn.XLOOKUP(1,(รายชื่อเจ้าหน้าที่!$C$4:$C$109=P474)*(รายชื่อเจ้าหน้าที่!$D$4:$D$109=Q474),รายชื่อเจ้าหน้าที่!$E$4:$E$109,"")</f>
        <v/>
      </c>
      <c r="O474" s="2" t="str">
        <f>_xlfn.XLOOKUP(ไฟล์หลัก!A474,ภาคส่งกลับ!$A$2:$A$1192,ภาคส่งกลับ!$L$2:$L$1192,"")</f>
        <v>นาย</v>
      </c>
      <c r="P474" s="2" t="str">
        <f>_xlfn.XLOOKUP(ไฟล์หลัก!A474,ภาคส่งกลับ!$A$2:$A$1192,ภาคส่งกลับ!$M$2:$M$1192,"")</f>
        <v>แหลมทอง</v>
      </c>
      <c r="Q474" s="2" t="str">
        <f>_xlfn.XLOOKUP(ไฟล์หลัก!A474,ภาคส่งกลับ!$A$2:$A$1192,ภาคส่งกลับ!$N$2:$N$1192,"")</f>
        <v>เหล่าคงถาวร</v>
      </c>
      <c r="R474" s="71">
        <f>_xlfn.XLOOKUP(ไฟล์หลัก!A474,ภาคส่งกลับ!$A$2:$A$1192,ภาคส่งกลับ!$O$2:$O$1192,"")</f>
        <v>0</v>
      </c>
      <c r="S474" s="72" t="str">
        <f>IF(AND(ลงเจ้าหน้าที่!O482=ไฟล์หลัก!P474,ลงเจ้าหน้าที่!P482=ไฟล์หลัก!Q474)=TRUE,"Correct","No")</f>
        <v>No</v>
      </c>
    </row>
    <row r="475" spans="1:19" hidden="1">
      <c r="A475" s="209">
        <v>1102</v>
      </c>
      <c r="B475" s="209" t="s">
        <v>532</v>
      </c>
      <c r="C475" s="211" t="s">
        <v>136</v>
      </c>
      <c r="D475" s="210" t="s">
        <v>151</v>
      </c>
      <c r="E475" s="211" t="s">
        <v>711</v>
      </c>
      <c r="F475" s="210"/>
      <c r="G475" s="210"/>
      <c r="H475" s="210"/>
      <c r="I475" s="211"/>
      <c r="J475" s="210" t="s">
        <v>101</v>
      </c>
      <c r="K475" s="210" t="s">
        <v>102</v>
      </c>
      <c r="L475" s="210">
        <v>67</v>
      </c>
      <c r="M475" s="209" t="s">
        <v>42</v>
      </c>
      <c r="N475" s="210" t="str" cm="1">
        <f t="array" ref="N475">_xlfn.XLOOKUP(1,(รายชื่อเจ้าหน้าที่!$C$4:$C$109=P475)*(รายชื่อเจ้าหน้าที่!$D$4:$D$109=Q475),รายชื่อเจ้าหน้าที่!$E$4:$E$109,"")</f>
        <v>จ.วัดคุม</v>
      </c>
      <c r="O475" s="202" t="str">
        <f>_xlfn.XLOOKUP(ไฟล์หลัก!A475,ภาคส่งกลับ!$A$2:$A$1192,ภาคส่งกลับ!$L$2:$L$1192,"")</f>
        <v>นาย</v>
      </c>
      <c r="P475" s="202" t="str">
        <f>_xlfn.XLOOKUP(ไฟล์หลัก!A475,ภาคส่งกลับ!$A$2:$A$1192,ภาคส่งกลับ!$M$2:$M$1192,"")</f>
        <v>เอนก</v>
      </c>
      <c r="Q475" s="202" t="str">
        <f>_xlfn.XLOOKUP(ไฟล์หลัก!A475,ภาคส่งกลับ!$A$2:$A$1192,ภาคส่งกลับ!$N$2:$N$1192,"")</f>
        <v>สร้อยทรัพย์</v>
      </c>
      <c r="R475" s="203">
        <f>_xlfn.XLOOKUP(ไฟล์หลัก!A475,ภาคส่งกลับ!$A$2:$A$1192,ภาคส่งกลับ!$O$2:$O$1192,"")</f>
        <v>0</v>
      </c>
      <c r="S475" s="72" t="str">
        <f>IF(AND(ลงเจ้าหน้าที่!O483=ไฟล์หลัก!P475,ลงเจ้าหน้าที่!P483=ไฟล์หลัก!Q475)=TRUE,"Correct","No")</f>
        <v>Correct</v>
      </c>
    </row>
    <row r="476" spans="1:19" hidden="1">
      <c r="A476" s="250">
        <v>455</v>
      </c>
      <c r="B476" s="250" t="s">
        <v>532</v>
      </c>
      <c r="C476" s="256" t="s">
        <v>136</v>
      </c>
      <c r="D476" s="257" t="s">
        <v>21</v>
      </c>
      <c r="E476" s="256" t="s">
        <v>653</v>
      </c>
      <c r="F476" s="257" t="s">
        <v>401</v>
      </c>
      <c r="G476" s="257" t="s">
        <v>16</v>
      </c>
      <c r="H476" s="257" t="s">
        <v>239</v>
      </c>
      <c r="I476" s="256" t="s">
        <v>1729</v>
      </c>
      <c r="J476" s="257" t="s">
        <v>101</v>
      </c>
      <c r="K476" s="257" t="s">
        <v>106</v>
      </c>
      <c r="L476" s="257" t="s">
        <v>576</v>
      </c>
      <c r="M476" s="250" t="s">
        <v>1695</v>
      </c>
      <c r="N476" s="257" t="str" cm="1">
        <f t="array" ref="N476">_xlfn.XLOOKUP(1,(รายชื่อเจ้าหน้าที่!$C$4:$C$109=P476)*(รายชื่อเจ้าหน้าที่!$D$4:$D$109=Q476),รายชื่อเจ้าหน้าที่!$E$4:$E$109,"")</f>
        <v/>
      </c>
      <c r="O476" s="2" t="str">
        <f>_xlfn.XLOOKUP(ไฟล์หลัก!A476,ภาคส่งกลับ!$A$2:$A$1192,ภาคส่งกลับ!$L$2:$L$1192,"")</f>
        <v>นาย</v>
      </c>
      <c r="P476" s="2" t="str">
        <f>_xlfn.XLOOKUP(ไฟล์หลัก!A476,ภาคส่งกลับ!$A$2:$A$1192,ภาคส่งกลับ!$M$2:$M$1192,"")</f>
        <v xml:space="preserve">เอกพจน์  </v>
      </c>
      <c r="Q476" s="2" t="str">
        <f>_xlfn.XLOOKUP(ไฟล์หลัก!A476,ภาคส่งกลับ!$A$2:$A$1192,ภาคส่งกลับ!$N$2:$N$1192,"")</f>
        <v>ตันตราภิวัฒน์</v>
      </c>
      <c r="R476" s="71">
        <f>_xlfn.XLOOKUP(ไฟล์หลัก!A476,ภาคส่งกลับ!$A$2:$A$1192,ภาคส่งกลับ!$O$2:$O$1192,"")</f>
        <v>0</v>
      </c>
      <c r="S476" s="72" t="str">
        <f>IF(AND(ลงเจ้าหน้าที่!O484=ไฟล์หลัก!P476,ลงเจ้าหน้าที่!P484=ไฟล์หลัก!Q476)=TRUE,"Correct","No")</f>
        <v>No</v>
      </c>
    </row>
    <row r="477" spans="1:19" hidden="1">
      <c r="A477" s="250">
        <v>456</v>
      </c>
      <c r="B477" s="250" t="s">
        <v>532</v>
      </c>
      <c r="C477" s="256" t="s">
        <v>136</v>
      </c>
      <c r="D477" s="257" t="s">
        <v>151</v>
      </c>
      <c r="E477" s="256" t="s">
        <v>711</v>
      </c>
      <c r="F477" s="257" t="s">
        <v>512</v>
      </c>
      <c r="G477" s="257" t="s">
        <v>21</v>
      </c>
      <c r="H477" s="257" t="s">
        <v>513</v>
      </c>
      <c r="I477" s="256" t="s">
        <v>712</v>
      </c>
      <c r="J477" s="257" t="s">
        <v>101</v>
      </c>
      <c r="K477" s="257" t="s">
        <v>106</v>
      </c>
      <c r="L477" s="257" t="s">
        <v>517</v>
      </c>
      <c r="M477" s="250" t="s">
        <v>1654</v>
      </c>
      <c r="N477" s="257" t="str" cm="1">
        <f t="array" ref="N477">_xlfn.XLOOKUP(1,(รายชื่อเจ้าหน้าที่!$C$4:$C$109=P477)*(รายชื่อเจ้าหน้าที่!$D$4:$D$109=Q477),รายชื่อเจ้าหน้าที่!$E$4:$E$109,"")</f>
        <v/>
      </c>
      <c r="O477" s="2" t="str">
        <f>_xlfn.XLOOKUP(ไฟล์หลัก!A477,ภาคส่งกลับ!$A$2:$A$1192,ภาคส่งกลับ!$L$2:$L$1192,"")</f>
        <v>นาย</v>
      </c>
      <c r="P477" s="2" t="str">
        <f>_xlfn.XLOOKUP(ไฟล์หลัก!A477,ภาคส่งกลับ!$A$2:$A$1192,ภาคส่งกลับ!$M$2:$M$1192,"")</f>
        <v>อำพน</v>
      </c>
      <c r="Q477" s="2" t="str">
        <f>_xlfn.XLOOKUP(ไฟล์หลัก!A477,ภาคส่งกลับ!$A$2:$A$1192,ภาคส่งกลับ!$N$2:$N$1192,"")</f>
        <v>จรัสจรุงเกียรติ</v>
      </c>
      <c r="R477" s="71">
        <f>_xlfn.XLOOKUP(ไฟล์หลัก!A477,ภาคส่งกลับ!$A$2:$A$1192,ภาคส่งกลับ!$O$2:$O$1192,"")</f>
        <v>0</v>
      </c>
      <c r="S477" s="72" t="str">
        <f>IF(AND(ลงเจ้าหน้าที่!O485=ไฟล์หลัก!P477,ลงเจ้าหน้าที่!P485=ไฟล์หลัก!Q477)=TRUE,"Correct","No")</f>
        <v>No</v>
      </c>
    </row>
    <row r="478" spans="1:19" hidden="1">
      <c r="A478" s="209">
        <v>1103</v>
      </c>
      <c r="B478" s="209" t="s">
        <v>532</v>
      </c>
      <c r="C478" s="211" t="s">
        <v>136</v>
      </c>
      <c r="D478" s="210" t="s">
        <v>151</v>
      </c>
      <c r="E478" s="211" t="s">
        <v>711</v>
      </c>
      <c r="F478" s="210"/>
      <c r="G478" s="210"/>
      <c r="H478" s="210"/>
      <c r="I478" s="211"/>
      <c r="J478" s="210" t="s">
        <v>101</v>
      </c>
      <c r="K478" s="210" t="s">
        <v>106</v>
      </c>
      <c r="L478" s="210">
        <v>66</v>
      </c>
      <c r="M478" s="209" t="s">
        <v>42</v>
      </c>
      <c r="N478" s="210" t="str" cm="1">
        <f t="array" ref="N478">_xlfn.XLOOKUP(1,(รายชื่อเจ้าหน้าที่!$C$4:$C$109=P478)*(รายชื่อเจ้าหน้าที่!$D$4:$D$109=Q478),รายชื่อเจ้าหน้าที่!$E$4:$E$109,"")</f>
        <v>จ.ไฟฟ้า</v>
      </c>
      <c r="O478" s="202" t="str">
        <f>_xlfn.XLOOKUP(ไฟล์หลัก!A478,ภาคส่งกลับ!$A$2:$A$1192,ภาคส่งกลับ!$L$2:$L$1192,"")</f>
        <v>นาย</v>
      </c>
      <c r="P478" s="202" t="str">
        <f>_xlfn.XLOOKUP(ไฟล์หลัก!A478,ภาคส่งกลับ!$A$2:$A$1192,ภาคส่งกลับ!$M$2:$M$1192,"")</f>
        <v>ณัฐพันธ์</v>
      </c>
      <c r="Q478" s="202" t="str">
        <f>_xlfn.XLOOKUP(ไฟล์หลัก!A478,ภาคส่งกลับ!$A$2:$A$1192,ภาคส่งกลับ!$N$2:$N$1192,"")</f>
        <v>บุญเสนอ</v>
      </c>
      <c r="R478" s="203">
        <f>_xlfn.XLOOKUP(ไฟล์หลัก!A478,ภาคส่งกลับ!$A$2:$A$1192,ภาคส่งกลับ!$O$2:$O$1192,"")</f>
        <v>0</v>
      </c>
      <c r="S478" s="72" t="str">
        <f>IF(AND(ลงเจ้าหน้าที่!O486=ไฟล์หลัก!P478,ลงเจ้าหน้าที่!P486=ไฟล์หลัก!Q478)=TRUE,"Correct","No")</f>
        <v>Correct</v>
      </c>
    </row>
    <row r="479" spans="1:19" hidden="1">
      <c r="A479" s="250">
        <v>457</v>
      </c>
      <c r="B479" s="250" t="s">
        <v>532</v>
      </c>
      <c r="C479" s="256" t="s">
        <v>136</v>
      </c>
      <c r="D479" s="257" t="s">
        <v>21</v>
      </c>
      <c r="E479" s="256" t="s">
        <v>653</v>
      </c>
      <c r="F479" s="257" t="s">
        <v>299</v>
      </c>
      <c r="G479" s="257" t="s">
        <v>16</v>
      </c>
      <c r="H479" s="257" t="s">
        <v>261</v>
      </c>
      <c r="I479" s="256" t="s">
        <v>1730</v>
      </c>
      <c r="J479" s="257" t="s">
        <v>101</v>
      </c>
      <c r="K479" s="257" t="s">
        <v>117</v>
      </c>
      <c r="L479" s="257" t="s">
        <v>347</v>
      </c>
      <c r="M479" s="250" t="s">
        <v>1695</v>
      </c>
      <c r="N479" s="257" t="str" cm="1">
        <f t="array" ref="N479">_xlfn.XLOOKUP(1,(รายชื่อเจ้าหน้าที่!$C$4:$C$109=P479)*(รายชื่อเจ้าหน้าที่!$D$4:$D$109=Q479),รายชื่อเจ้าหน้าที่!$E$4:$E$109,"")</f>
        <v/>
      </c>
      <c r="O479" s="2" t="str">
        <f>_xlfn.XLOOKUP(ไฟล์หลัก!A479,ภาคส่งกลับ!$A$2:$A$1192,ภาคส่งกลับ!$L$2:$L$1192,"")</f>
        <v>นาย</v>
      </c>
      <c r="P479" s="2" t="str">
        <f>_xlfn.XLOOKUP(ไฟล์หลัก!A479,ภาคส่งกลับ!$A$2:$A$1192,ภาคส่งกลับ!$M$2:$M$1192,"")</f>
        <v>จินดา</v>
      </c>
      <c r="Q479" s="2" t="str">
        <f>_xlfn.XLOOKUP(ไฟล์หลัก!A479,ภาคส่งกลับ!$A$2:$A$1192,ภาคส่งกลับ!$N$2:$N$1192,"")</f>
        <v>เจริญพรพาณิชย์</v>
      </c>
      <c r="R479" s="71">
        <f>_xlfn.XLOOKUP(ไฟล์หลัก!A479,ภาคส่งกลับ!$A$2:$A$1192,ภาคส่งกลับ!$O$2:$O$1192,"")</f>
        <v>0</v>
      </c>
      <c r="S479" s="72" t="str">
        <f>IF(AND(ลงเจ้าหน้าที่!O487=ไฟล์หลัก!P479,ลงเจ้าหน้าที่!P487=ไฟล์หลัก!Q479)=TRUE,"Correct","No")</f>
        <v>No</v>
      </c>
    </row>
    <row r="480" spans="1:19" hidden="1">
      <c r="A480" s="250">
        <v>458</v>
      </c>
      <c r="B480" s="250" t="s">
        <v>532</v>
      </c>
      <c r="C480" s="256" t="s">
        <v>136</v>
      </c>
      <c r="D480" s="257" t="s">
        <v>94</v>
      </c>
      <c r="E480" s="256" t="s">
        <v>715</v>
      </c>
      <c r="F480" s="257" t="s">
        <v>99</v>
      </c>
      <c r="G480" s="257" t="s">
        <v>21</v>
      </c>
      <c r="H480" s="257" t="s">
        <v>191</v>
      </c>
      <c r="I480" s="256" t="s">
        <v>1731</v>
      </c>
      <c r="J480" s="257" t="s">
        <v>101</v>
      </c>
      <c r="K480" s="257" t="s">
        <v>117</v>
      </c>
      <c r="L480" s="257" t="s">
        <v>509</v>
      </c>
      <c r="M480" s="250" t="s">
        <v>1652</v>
      </c>
      <c r="N480" s="257" t="str" cm="1">
        <f t="array" ref="N480">_xlfn.XLOOKUP(1,(รายชื่อเจ้าหน้าที่!$C$4:$C$109=P480)*(รายชื่อเจ้าหน้าที่!$D$4:$D$109=Q480),รายชื่อเจ้าหน้าที่!$E$4:$E$109,"")</f>
        <v/>
      </c>
      <c r="O480" s="2" t="str">
        <f>_xlfn.XLOOKUP(ไฟล์หลัก!A480,ภาคส่งกลับ!$A$2:$A$1192,ภาคส่งกลับ!$L$2:$L$1192,"")</f>
        <v>นาย</v>
      </c>
      <c r="P480" s="2" t="str">
        <f>_xlfn.XLOOKUP(ไฟล์หลัก!A480,ภาคส่งกลับ!$A$2:$A$1192,ภาคส่งกลับ!$M$2:$M$1192,"")</f>
        <v>สุธรรม</v>
      </c>
      <c r="Q480" s="2" t="str">
        <f>_xlfn.XLOOKUP(ไฟล์หลัก!A480,ภาคส่งกลับ!$A$2:$A$1192,ภาคส่งกลับ!$N$2:$N$1192,"")</f>
        <v>สัทธรรมสกุล</v>
      </c>
      <c r="R480" s="71">
        <f>_xlfn.XLOOKUP(ไฟล์หลัก!A480,ภาคส่งกลับ!$A$2:$A$1192,ภาคส่งกลับ!$O$2:$O$1192,"")</f>
        <v>0</v>
      </c>
      <c r="S480" s="72" t="str">
        <f>IF(AND(ลงเจ้าหน้าที่!O488=ไฟล์หลัก!P480,ลงเจ้าหน้าที่!P488=ไฟล์หลัก!Q480)=TRUE,"Correct","No")</f>
        <v>No</v>
      </c>
    </row>
    <row r="481" spans="1:19" hidden="1">
      <c r="A481" s="250">
        <v>459</v>
      </c>
      <c r="B481" s="250" t="s">
        <v>532</v>
      </c>
      <c r="C481" s="256" t="s">
        <v>136</v>
      </c>
      <c r="D481" s="257"/>
      <c r="E481" s="256" t="s">
        <v>715</v>
      </c>
      <c r="F481" s="257"/>
      <c r="G481" s="257"/>
      <c r="H481" s="257"/>
      <c r="I481" s="256"/>
      <c r="J481" s="257" t="s">
        <v>101</v>
      </c>
      <c r="K481" s="257" t="s">
        <v>117</v>
      </c>
      <c r="L481" s="257"/>
      <c r="M481" s="250" t="s">
        <v>42</v>
      </c>
      <c r="N481" s="257" t="str" cm="1">
        <f t="array" ref="N481">_xlfn.XLOOKUP(1,(รายชื่อเจ้าหน้าที่!$C$4:$C$109=P481)*(รายชื่อเจ้าหน้าที่!$D$4:$D$109=Q481),รายชื่อเจ้าหน้าที่!$E$4:$E$109,"")</f>
        <v>จ.อุต</v>
      </c>
      <c r="O481" s="2" t="str">
        <f>_xlfn.XLOOKUP(ไฟล์หลัก!A481,ภาคส่งกลับ!$A$2:$A$1192,ภาคส่งกลับ!$L$2:$L$1192,"")</f>
        <v>นาย</v>
      </c>
      <c r="P481" s="2" t="str">
        <f>_xlfn.XLOOKUP(ไฟล์หลัก!A481,ภาคส่งกลับ!$A$2:$A$1192,ภาคส่งกลับ!$M$2:$M$1192,"")</f>
        <v>สิทธิชัย</v>
      </c>
      <c r="Q481" s="2" t="str">
        <f>_xlfn.XLOOKUP(ไฟล์หลัก!A481,ภาคส่งกลับ!$A$2:$A$1192,ภาคส่งกลับ!$N$2:$N$1192,"")</f>
        <v>บุญกิจ</v>
      </c>
      <c r="R481" s="71">
        <f>_xlfn.XLOOKUP(ไฟล์หลัก!A481,ภาคส่งกลับ!$A$2:$A$1192,ภาคส่งกลับ!$O$2:$O$1192,"")</f>
        <v>0</v>
      </c>
      <c r="S481" s="72" t="str">
        <f>IF(AND(ลงเจ้าหน้าที่!O489=ไฟล์หลัก!P481,ลงเจ้าหน้าที่!P489=ไฟล์หลัก!Q481)=TRUE,"Correct","No")</f>
        <v>Correct</v>
      </c>
    </row>
    <row r="482" spans="1:19" hidden="1">
      <c r="A482" s="250">
        <v>460</v>
      </c>
      <c r="B482" s="250" t="s">
        <v>532</v>
      </c>
      <c r="C482" s="256" t="s">
        <v>136</v>
      </c>
      <c r="D482" s="257" t="s">
        <v>21</v>
      </c>
      <c r="E482" s="256" t="s">
        <v>653</v>
      </c>
      <c r="F482" s="257" t="s">
        <v>138</v>
      </c>
      <c r="G482" s="257" t="s">
        <v>16</v>
      </c>
      <c r="H482" s="257" t="s">
        <v>22</v>
      </c>
      <c r="I482" s="256" t="s">
        <v>717</v>
      </c>
      <c r="J482" s="257" t="s">
        <v>101</v>
      </c>
      <c r="K482" s="257" t="s">
        <v>121</v>
      </c>
      <c r="L482" s="257" t="s">
        <v>169</v>
      </c>
      <c r="M482" s="250" t="s">
        <v>1695</v>
      </c>
      <c r="N482" s="257" t="str" cm="1">
        <f t="array" ref="N482">_xlfn.XLOOKUP(1,(รายชื่อเจ้าหน้าที่!$C$4:$C$109=P482)*(รายชื่อเจ้าหน้าที่!$D$4:$D$109=Q482),รายชื่อเจ้าหน้าที่!$E$4:$E$109,"")</f>
        <v/>
      </c>
      <c r="O482" s="2" t="str">
        <f>_xlfn.XLOOKUP(ไฟล์หลัก!A482,ภาคส่งกลับ!$A$2:$A$1192,ภาคส่งกลับ!$L$2:$L$1192,"")</f>
        <v>นาย</v>
      </c>
      <c r="P482" s="2" t="str">
        <f>_xlfn.XLOOKUP(ไฟล์หลัก!A482,ภาคส่งกลับ!$A$2:$A$1192,ภาคส่งกลับ!$M$2:$M$1192,"")</f>
        <v>ชินรักษ์</v>
      </c>
      <c r="Q482" s="2" t="str">
        <f>_xlfn.XLOOKUP(ไฟล์หลัก!A482,ภาคส่งกลับ!$A$2:$A$1192,ภาคส่งกลับ!$N$2:$N$1192,"")</f>
        <v>เธียรพงษ์</v>
      </c>
      <c r="R482" s="71">
        <f>_xlfn.XLOOKUP(ไฟล์หลัก!A482,ภาคส่งกลับ!$A$2:$A$1192,ภาคส่งกลับ!$O$2:$O$1192,"")</f>
        <v>0</v>
      </c>
      <c r="S482" s="72" t="str">
        <f>IF(AND(ลงเจ้าหน้าที่!O490=ไฟล์หลัก!P482,ลงเจ้าหน้าที่!P490=ไฟล์หลัก!Q482)=TRUE,"Correct","No")</f>
        <v>No</v>
      </c>
    </row>
    <row r="483" spans="1:19" hidden="1">
      <c r="A483" s="250">
        <v>461</v>
      </c>
      <c r="B483" s="250" t="s">
        <v>532</v>
      </c>
      <c r="C483" s="256" t="s">
        <v>136</v>
      </c>
      <c r="D483" s="257" t="s">
        <v>37</v>
      </c>
      <c r="E483" s="256" t="s">
        <v>718</v>
      </c>
      <c r="F483" s="257" t="s">
        <v>16</v>
      </c>
      <c r="G483" s="257" t="s">
        <v>17</v>
      </c>
      <c r="H483" s="257" t="s">
        <v>18</v>
      </c>
      <c r="I483" s="256" t="s">
        <v>1731</v>
      </c>
      <c r="J483" s="257" t="s">
        <v>101</v>
      </c>
      <c r="K483" s="257" t="s">
        <v>121</v>
      </c>
      <c r="L483" s="257" t="s">
        <v>109</v>
      </c>
      <c r="M483" s="250" t="s">
        <v>1652</v>
      </c>
      <c r="N483" s="257" t="str" cm="1">
        <f t="array" ref="N483">_xlfn.XLOOKUP(1,(รายชื่อเจ้าหน้าที่!$C$4:$C$109=P483)*(รายชื่อเจ้าหน้าที่!$D$4:$D$109=Q483),รายชื่อเจ้าหน้าที่!$E$4:$E$109,"")</f>
        <v/>
      </c>
      <c r="O483" s="2" t="str">
        <f>_xlfn.XLOOKUP(ไฟล์หลัก!A483,ภาคส่งกลับ!$A$2:$A$1192,ภาคส่งกลับ!$L$2:$L$1192,"")</f>
        <v>นาย</v>
      </c>
      <c r="P483" s="2" t="str">
        <f>_xlfn.XLOOKUP(ไฟล์หลัก!A483,ภาคส่งกลับ!$A$2:$A$1192,ภาคส่งกลับ!$M$2:$M$1192,"")</f>
        <v>สิริชัย</v>
      </c>
      <c r="Q483" s="2" t="str">
        <f>_xlfn.XLOOKUP(ไฟล์หลัก!A483,ภาคส่งกลับ!$A$2:$A$1192,ภาคส่งกลับ!$N$2:$N$1192,"")</f>
        <v>ธรรมารักษ์วัฒนะ</v>
      </c>
      <c r="R483" s="71">
        <f>_xlfn.XLOOKUP(ไฟล์หลัก!A483,ภาคส่งกลับ!$A$2:$A$1192,ภาคส่งกลับ!$O$2:$O$1192,"")</f>
        <v>0</v>
      </c>
      <c r="S483" s="72" t="str">
        <f>IF(AND(ลงเจ้าหน้าที่!O491=ไฟล์หลัก!P483,ลงเจ้าหน้าที่!P491=ไฟล์หลัก!Q483)=TRUE,"Correct","No")</f>
        <v>No</v>
      </c>
    </row>
    <row r="484" spans="1:19" hidden="1">
      <c r="A484" s="209">
        <v>1104</v>
      </c>
      <c r="B484" s="209" t="s">
        <v>532</v>
      </c>
      <c r="C484" s="211" t="s">
        <v>136</v>
      </c>
      <c r="D484" s="210" t="s">
        <v>37</v>
      </c>
      <c r="E484" s="211" t="s">
        <v>718</v>
      </c>
      <c r="F484" s="210"/>
      <c r="G484" s="210"/>
      <c r="H484" s="210"/>
      <c r="I484" s="211"/>
      <c r="J484" s="210" t="s">
        <v>101</v>
      </c>
      <c r="K484" s="210" t="s">
        <v>121</v>
      </c>
      <c r="L484" s="210">
        <v>68</v>
      </c>
      <c r="M484" s="209" t="s">
        <v>42</v>
      </c>
      <c r="N484" s="210" t="str" cm="1">
        <f t="array" ref="N484">_xlfn.XLOOKUP(1,(รายชื่อเจ้าหน้าที่!$C$4:$C$109=P484)*(รายชื่อเจ้าหน้าที่!$D$4:$D$109=Q484),รายชื่อเจ้าหน้าที่!$E$4:$E$109,"")</f>
        <v>จ.อาหาร</v>
      </c>
      <c r="O484" s="202" t="str">
        <f>_xlfn.XLOOKUP(ไฟล์หลัก!A484,ภาคส่งกลับ!$A$2:$A$1192,ภาคส่งกลับ!$L$2:$L$1192,"")</f>
        <v>นาย</v>
      </c>
      <c r="P484" s="202" t="str">
        <f>_xlfn.XLOOKUP(ไฟล์หลัก!A484,ภาคส่งกลับ!$A$2:$A$1192,ภาคส่งกลับ!$M$2:$M$1192,"")</f>
        <v>อำนาจ</v>
      </c>
      <c r="Q484" s="202" t="str">
        <f>_xlfn.XLOOKUP(ไฟล์หลัก!A484,ภาคส่งกลับ!$A$2:$A$1192,ภาคส่งกลับ!$N$2:$N$1192,"")</f>
        <v>คูตะคุ</v>
      </c>
      <c r="R484" s="203">
        <f>_xlfn.XLOOKUP(ไฟล์หลัก!A484,ภาคส่งกลับ!$A$2:$A$1192,ภาคส่งกลับ!$O$2:$O$1192,"")</f>
        <v>0</v>
      </c>
      <c r="S484" s="72" t="str">
        <f>IF(AND(ลงเจ้าหน้าที่!O492=ไฟล์หลัก!P484,ลงเจ้าหน้าที่!P492=ไฟล์หลัก!Q484)=TRUE,"Correct","No")</f>
        <v>Correct</v>
      </c>
    </row>
    <row r="485" spans="1:19" hidden="1">
      <c r="A485" s="262">
        <v>2001</v>
      </c>
      <c r="B485" s="262" t="s">
        <v>532</v>
      </c>
      <c r="C485" s="263" t="s">
        <v>136</v>
      </c>
      <c r="D485" s="264"/>
      <c r="E485" s="263" t="s">
        <v>676</v>
      </c>
      <c r="F485" s="264">
        <v>302</v>
      </c>
      <c r="G485" s="264"/>
      <c r="H485" s="264"/>
      <c r="I485" s="263" t="s">
        <v>1697</v>
      </c>
      <c r="J485" s="264" t="s">
        <v>101</v>
      </c>
      <c r="K485" s="264" t="s">
        <v>124</v>
      </c>
      <c r="L485" s="264"/>
      <c r="M485" s="264" t="s">
        <v>1663</v>
      </c>
      <c r="N485" s="264" t="str" cm="1">
        <f t="array" ref="N485">_xlfn.XLOOKUP(1,(รายชื่อเจ้าหน้าที่!$C$4:$C$109=P485)*(รายชื่อเจ้าหน้าที่!$D$4:$D$109=Q485),รายชื่อเจ้าหน้าที่!$E$4:$E$109,"")</f>
        <v>พัสดุ</v>
      </c>
      <c r="O485" s="204" t="s">
        <v>1252</v>
      </c>
      <c r="P485" s="204" t="s">
        <v>1582</v>
      </c>
      <c r="Q485" s="204" t="s">
        <v>1583</v>
      </c>
      <c r="R485" s="205"/>
    </row>
    <row r="486" spans="1:19" hidden="1">
      <c r="A486" s="262">
        <v>2002</v>
      </c>
      <c r="B486" s="262" t="s">
        <v>532</v>
      </c>
      <c r="C486" s="263" t="s">
        <v>136</v>
      </c>
      <c r="D486" s="264"/>
      <c r="E486" s="263" t="s">
        <v>653</v>
      </c>
      <c r="F486" s="264">
        <v>32</v>
      </c>
      <c r="G486" s="264"/>
      <c r="H486" s="264"/>
      <c r="I486" s="263" t="s">
        <v>1697</v>
      </c>
      <c r="J486" s="264" t="s">
        <v>101</v>
      </c>
      <c r="K486" s="264" t="s">
        <v>124</v>
      </c>
      <c r="L486" s="264"/>
      <c r="M486" s="264" t="s">
        <v>1663</v>
      </c>
      <c r="N486" s="264" t="str" cm="1">
        <f t="array" ref="N486">_xlfn.XLOOKUP(1,(รายชื่อเจ้าหน้าที่!$C$4:$C$109=P486)*(รายชื่อเจ้าหน้าที่!$D$4:$D$109=Q486),รายชื่อเจ้าหน้าที่!$E$4:$E$109,"")</f>
        <v>จ.โยธา</v>
      </c>
      <c r="O486" s="204" t="s">
        <v>1281</v>
      </c>
      <c r="P486" s="204" t="s">
        <v>1485</v>
      </c>
      <c r="Q486" s="204" t="s">
        <v>1486</v>
      </c>
      <c r="R486" s="205"/>
    </row>
    <row r="487" spans="1:19" hidden="1">
      <c r="A487" s="250">
        <v>462</v>
      </c>
      <c r="B487" s="250" t="s">
        <v>532</v>
      </c>
      <c r="C487" s="256" t="s">
        <v>136</v>
      </c>
      <c r="D487" s="257" t="s">
        <v>21</v>
      </c>
      <c r="E487" s="256" t="s">
        <v>653</v>
      </c>
      <c r="F487" s="257" t="s">
        <v>147</v>
      </c>
      <c r="G487" s="257" t="s">
        <v>16</v>
      </c>
      <c r="H487" s="257" t="s">
        <v>403</v>
      </c>
      <c r="I487" s="256" t="s">
        <v>524</v>
      </c>
      <c r="J487" s="257" t="s">
        <v>101</v>
      </c>
      <c r="K487" s="257" t="s">
        <v>132</v>
      </c>
      <c r="L487" s="257" t="s">
        <v>416</v>
      </c>
      <c r="M487" s="250" t="s">
        <v>1695</v>
      </c>
      <c r="N487" s="257" t="str" cm="1">
        <f t="array" ref="N487">_xlfn.XLOOKUP(1,(รายชื่อเจ้าหน้าที่!$C$4:$C$109=P487)*(รายชื่อเจ้าหน้าที่!$D$4:$D$109=Q487),รายชื่อเจ้าหน้าที่!$E$4:$E$109,"")</f>
        <v/>
      </c>
      <c r="O487" s="2" t="str">
        <f>_xlfn.XLOOKUP(ไฟล์หลัก!A487,ภาคส่งกลับ!$A$2:$A$1192,ภาคส่งกลับ!$L$2:$L$1192,"")</f>
        <v>นาย</v>
      </c>
      <c r="P487" s="2" t="str">
        <f>_xlfn.XLOOKUP(ไฟล์หลัก!A487,ภาคส่งกลับ!$A$2:$A$1192,ภาคส่งกลับ!$M$2:$M$1192,"")</f>
        <v>ปรีชา</v>
      </c>
      <c r="Q487" s="2" t="str">
        <f>_xlfn.XLOOKUP(ไฟล์หลัก!A487,ภาคส่งกลับ!$A$2:$A$1192,ภาคส่งกลับ!$N$2:$N$1192,"")</f>
        <v>การินทร์</v>
      </c>
      <c r="R487" s="71">
        <f>_xlfn.XLOOKUP(ไฟล์หลัก!A487,ภาคส่งกลับ!$A$2:$A$1192,ภาคส่งกลับ!$O$2:$O$1192,"")</f>
        <v>0</v>
      </c>
      <c r="S487" s="72" t="str">
        <f>IF(AND(ลงเจ้าหน้าที่!O493=ไฟล์หลัก!P487,ลงเจ้าหน้าที่!P493=ไฟล์หลัก!Q487)=TRUE,"Correct","No")</f>
        <v>No</v>
      </c>
    </row>
    <row r="488" spans="1:19" hidden="1">
      <c r="A488" s="250">
        <v>463</v>
      </c>
      <c r="B488" s="250" t="s">
        <v>532</v>
      </c>
      <c r="C488" s="256" t="s">
        <v>136</v>
      </c>
      <c r="D488" s="257" t="s">
        <v>147</v>
      </c>
      <c r="E488" s="256" t="s">
        <v>719</v>
      </c>
      <c r="F488" s="257" t="s">
        <v>16</v>
      </c>
      <c r="G488" s="257" t="s">
        <v>17</v>
      </c>
      <c r="H488" s="257" t="s">
        <v>293</v>
      </c>
      <c r="I488" s="256" t="s">
        <v>161</v>
      </c>
      <c r="J488" s="257" t="s">
        <v>101</v>
      </c>
      <c r="K488" s="257" t="s">
        <v>132</v>
      </c>
      <c r="L488" s="257" t="s">
        <v>720</v>
      </c>
      <c r="M488" s="250" t="s">
        <v>1650</v>
      </c>
      <c r="N488" s="257" t="str" cm="1">
        <f t="array" ref="N488">_xlfn.XLOOKUP(1,(รายชื่อเจ้าหน้าที่!$C$4:$C$109=P488)*(รายชื่อเจ้าหน้าที่!$D$4:$D$109=Q488),รายชื่อเจ้าหน้าที่!$E$4:$E$109,"")</f>
        <v/>
      </c>
      <c r="O488" s="2" t="str">
        <f>_xlfn.XLOOKUP(ไฟล์หลัก!A488,ภาคส่งกลับ!$A$2:$A$1192,ภาคส่งกลับ!$L$2:$L$1192,"")</f>
        <v>นางสาว</v>
      </c>
      <c r="P488" s="2" t="str">
        <f>_xlfn.XLOOKUP(ไฟล์หลัก!A488,ภาคส่งกลับ!$A$2:$A$1192,ภาคส่งกลับ!$M$2:$M$1192,"")</f>
        <v>จุไรรัตน์</v>
      </c>
      <c r="Q488" s="2" t="str">
        <f>_xlfn.XLOOKUP(ไฟล์หลัก!A488,ภาคส่งกลับ!$A$2:$A$1192,ภาคส่งกลับ!$N$2:$N$1192,"")</f>
        <v>บุญคุณ</v>
      </c>
      <c r="R488" s="71">
        <f>_xlfn.XLOOKUP(ไฟล์หลัก!A488,ภาคส่งกลับ!$A$2:$A$1192,ภาคส่งกลับ!$O$2:$O$1192,"")</f>
        <v>0</v>
      </c>
      <c r="S488" s="72" t="str">
        <f>IF(AND(ลงเจ้าหน้าที่!O494=ไฟล์หลัก!P488,ลงเจ้าหน้าที่!P494=ไฟล์หลัก!Q488)=TRUE,"Correct","No")</f>
        <v>No</v>
      </c>
    </row>
    <row r="489" spans="1:19" hidden="1">
      <c r="A489" s="250">
        <v>464</v>
      </c>
      <c r="B489" s="250" t="s">
        <v>532</v>
      </c>
      <c r="C489" s="256" t="s">
        <v>136</v>
      </c>
      <c r="D489" s="257"/>
      <c r="E489" s="256" t="s">
        <v>719</v>
      </c>
      <c r="F489" s="257"/>
      <c r="G489" s="257"/>
      <c r="H489" s="257"/>
      <c r="I489" s="256"/>
      <c r="J489" s="257" t="s">
        <v>101</v>
      </c>
      <c r="K489" s="257" t="s">
        <v>132</v>
      </c>
      <c r="L489" s="257"/>
      <c r="M489" s="250" t="s">
        <v>42</v>
      </c>
      <c r="N489" s="257" t="str" cm="1">
        <f t="array" ref="N489">_xlfn.XLOOKUP(1,(รายชื่อเจ้าหน้าที่!$C$4:$C$109=P489)*(รายชื่อเจ้าหน้าที่!$D$4:$D$109=Q489),รายชื่อเจ้าหน้าที่!$E$4:$E$109,"")</f>
        <v>จ.เกษตร</v>
      </c>
      <c r="O489" s="2" t="str">
        <f>_xlfn.XLOOKUP(ไฟล์หลัก!A489,ภาคส่งกลับ!$A$2:$A$1192,ภาคส่งกลับ!$L$2:$L$1192,"")</f>
        <v>นาย</v>
      </c>
      <c r="P489" s="2" t="str">
        <f>_xlfn.XLOOKUP(ไฟล์หลัก!A489,ภาคส่งกลับ!$A$2:$A$1192,ภาคส่งกลับ!$M$2:$M$1192,"")</f>
        <v>กฤษณ์</v>
      </c>
      <c r="Q489" s="2" t="str">
        <f>_xlfn.XLOOKUP(ไฟล์หลัก!A489,ภาคส่งกลับ!$A$2:$A$1192,ภาคส่งกลับ!$N$2:$N$1192,"")</f>
        <v>ผลโพธิ์</v>
      </c>
      <c r="R489" s="71">
        <f>_xlfn.XLOOKUP(ไฟล์หลัก!A489,ภาคส่งกลับ!$A$2:$A$1192,ภาคส่งกลับ!$O$2:$O$1192,"")</f>
        <v>0</v>
      </c>
      <c r="S489" s="72" t="str">
        <f>IF(AND(ลงเจ้าหน้าที่!O495=ไฟล์หลัก!P489,ลงเจ้าหน้าที่!P495=ไฟล์หลัก!Q489)=TRUE,"Correct","No")</f>
        <v>Correct</v>
      </c>
    </row>
    <row r="490" spans="1:19" hidden="1">
      <c r="A490" s="250">
        <v>465</v>
      </c>
      <c r="B490" s="250" t="s">
        <v>532</v>
      </c>
      <c r="C490" s="256" t="s">
        <v>136</v>
      </c>
      <c r="D490" s="257" t="s">
        <v>21</v>
      </c>
      <c r="E490" s="256" t="s">
        <v>653</v>
      </c>
      <c r="F490" s="257" t="s">
        <v>219</v>
      </c>
      <c r="G490" s="257" t="s">
        <v>16</v>
      </c>
      <c r="H490" s="257" t="s">
        <v>261</v>
      </c>
      <c r="I490" s="256" t="s">
        <v>1732</v>
      </c>
      <c r="J490" s="257" t="s">
        <v>101</v>
      </c>
      <c r="K490" s="257" t="s">
        <v>134</v>
      </c>
      <c r="L490" s="257" t="s">
        <v>722</v>
      </c>
      <c r="M490" s="250" t="s">
        <v>1695</v>
      </c>
      <c r="N490" s="257" t="str" cm="1">
        <f t="array" ref="N490">_xlfn.XLOOKUP(1,(รายชื่อเจ้าหน้าที่!$C$4:$C$109=P490)*(รายชื่อเจ้าหน้าที่!$D$4:$D$109=Q490),รายชื่อเจ้าหน้าที่!$E$4:$E$109,"")</f>
        <v/>
      </c>
      <c r="O490" s="2" t="str">
        <f>_xlfn.XLOOKUP(ไฟล์หลัก!A490,ภาคส่งกลับ!$A$2:$A$1192,ภาคส่งกลับ!$L$2:$L$1192,"")</f>
        <v>นาย</v>
      </c>
      <c r="P490" s="2" t="str">
        <f>_xlfn.XLOOKUP(ไฟล์หลัก!A490,ภาคส่งกลับ!$A$2:$A$1192,ภาคส่งกลับ!$M$2:$M$1192,"")</f>
        <v xml:space="preserve">ณัฐวุฒิ  </v>
      </c>
      <c r="Q490" s="2" t="str">
        <f>_xlfn.XLOOKUP(ไฟล์หลัก!A490,ภาคส่งกลับ!$A$2:$A$1192,ภาคส่งกลับ!$N$2:$N$1192,"")</f>
        <v>เรืองตระกูล</v>
      </c>
      <c r="R490" s="71">
        <f>_xlfn.XLOOKUP(ไฟล์หลัก!A490,ภาคส่งกลับ!$A$2:$A$1192,ภาคส่งกลับ!$O$2:$O$1192,"")</f>
        <v>0</v>
      </c>
      <c r="S490" s="72" t="str">
        <f>IF(AND(ลงเจ้าหน้าที่!O496=ไฟล์หลัก!P490,ลงเจ้าหน้าที่!P496=ไฟล์หลัก!Q490)=TRUE,"Correct","No")</f>
        <v>No</v>
      </c>
    </row>
    <row r="491" spans="1:19" hidden="1">
      <c r="A491" s="250">
        <v>466</v>
      </c>
      <c r="B491" s="250" t="s">
        <v>532</v>
      </c>
      <c r="C491" s="256" t="s">
        <v>136</v>
      </c>
      <c r="D491" s="257" t="s">
        <v>47</v>
      </c>
      <c r="E491" s="256" t="s">
        <v>723</v>
      </c>
      <c r="F491" s="257" t="s">
        <v>17</v>
      </c>
      <c r="G491" s="257" t="s">
        <v>17</v>
      </c>
      <c r="H491" s="257" t="s">
        <v>22</v>
      </c>
      <c r="I491" s="256" t="s">
        <v>1733</v>
      </c>
      <c r="J491" s="257" t="s">
        <v>101</v>
      </c>
      <c r="K491" s="257" t="s">
        <v>134</v>
      </c>
      <c r="L491" s="257" t="s">
        <v>169</v>
      </c>
      <c r="M491" s="250" t="s">
        <v>1652</v>
      </c>
      <c r="N491" s="257" t="str" cm="1">
        <f t="array" ref="N491">_xlfn.XLOOKUP(1,(รายชื่อเจ้าหน้าที่!$C$4:$C$109=P491)*(รายชื่อเจ้าหน้าที่!$D$4:$D$109=Q491),รายชื่อเจ้าหน้าที่!$E$4:$E$109,"")</f>
        <v/>
      </c>
      <c r="O491" s="2" t="str">
        <f>_xlfn.XLOOKUP(ไฟล์หลัก!A491,ภาคส่งกลับ!$A$2:$A$1192,ภาคส่งกลับ!$L$2:$L$1192,"")</f>
        <v>นาย</v>
      </c>
      <c r="P491" s="2" t="str">
        <f>_xlfn.XLOOKUP(ไฟล์หลัก!A491,ภาคส่งกลับ!$A$2:$A$1192,ภาคส่งกลับ!$M$2:$M$1192,"")</f>
        <v>กฤษณ์</v>
      </c>
      <c r="Q491" s="2" t="str">
        <f>_xlfn.XLOOKUP(ไฟล์หลัก!A491,ภาคส่งกลับ!$A$2:$A$1192,ภาคส่งกลับ!$N$2:$N$1192,"")</f>
        <v>เสมอพิทักษ์</v>
      </c>
      <c r="R491" s="71">
        <f>_xlfn.XLOOKUP(ไฟล์หลัก!A491,ภาคส่งกลับ!$A$2:$A$1192,ภาคส่งกลับ!$O$2:$O$1192,"")</f>
        <v>0</v>
      </c>
      <c r="S491" s="72" t="str">
        <f>IF(AND(ลงเจ้าหน้าที่!O497=ไฟล์หลัก!P491,ลงเจ้าหน้าที่!P497=ไฟล์หลัก!Q491)=TRUE,"Correct","No")</f>
        <v>No</v>
      </c>
    </row>
    <row r="492" spans="1:19" hidden="1">
      <c r="A492" s="250">
        <v>467</v>
      </c>
      <c r="B492" s="250" t="s">
        <v>532</v>
      </c>
      <c r="C492" s="256" t="s">
        <v>136</v>
      </c>
      <c r="D492" s="257"/>
      <c r="E492" s="256" t="s">
        <v>723</v>
      </c>
      <c r="F492" s="257"/>
      <c r="G492" s="257"/>
      <c r="H492" s="257"/>
      <c r="I492" s="256"/>
      <c r="J492" s="257" t="s">
        <v>101</v>
      </c>
      <c r="K492" s="257" t="s">
        <v>134</v>
      </c>
      <c r="L492" s="257"/>
      <c r="M492" s="250" t="s">
        <v>42</v>
      </c>
      <c r="N492" s="257" t="str" cm="1">
        <f t="array" ref="N492">_xlfn.XLOOKUP(1,(รายชื่อเจ้าหน้าที่!$C$4:$C$109=P492)*(รายชื่อเจ้าหน้าที่!$D$4:$D$109=Q492),รายชื่อเจ้าหน้าที่!$E$4:$E$109,"")</f>
        <v>จ.เกษตร</v>
      </c>
      <c r="O492" s="2" t="str">
        <f>_xlfn.XLOOKUP(ไฟล์หลัก!A492,ภาคส่งกลับ!$A$2:$A$1192,ภาคส่งกลับ!$L$2:$L$1192,"")</f>
        <v>นาย</v>
      </c>
      <c r="P492" s="2" t="str">
        <f>_xlfn.XLOOKUP(ไฟล์หลัก!A492,ภาคส่งกลับ!$A$2:$A$1192,ภาคส่งกลับ!$M$2:$M$1192,"")</f>
        <v>ธราธิป</v>
      </c>
      <c r="Q492" s="2" t="str">
        <f>_xlfn.XLOOKUP(ไฟล์หลัก!A492,ภาคส่งกลับ!$A$2:$A$1192,ภาคส่งกลับ!$N$2:$N$1192,"")</f>
        <v>นวมยากูล</v>
      </c>
      <c r="R492" s="71">
        <f>_xlfn.XLOOKUP(ไฟล์หลัก!A492,ภาคส่งกลับ!$A$2:$A$1192,ภาคส่งกลับ!$O$2:$O$1192,"")</f>
        <v>0</v>
      </c>
      <c r="S492" s="72" t="str">
        <f>IF(AND(ลงเจ้าหน้าที่!O498=ไฟล์หลัก!P492,ลงเจ้าหน้าที่!P498=ไฟล์หลัก!Q492)=TRUE,"Correct","No")</f>
        <v>Correct</v>
      </c>
    </row>
    <row r="493" spans="1:19">
      <c r="A493" s="250">
        <v>468</v>
      </c>
      <c r="B493" s="250" t="s">
        <v>532</v>
      </c>
      <c r="C493" s="256" t="s">
        <v>136</v>
      </c>
      <c r="D493" s="257" t="s">
        <v>401</v>
      </c>
      <c r="E493" s="256" t="s">
        <v>725</v>
      </c>
      <c r="F493" s="257" t="s">
        <v>418</v>
      </c>
      <c r="G493" s="257" t="s">
        <v>16</v>
      </c>
      <c r="H493" s="257" t="s">
        <v>31</v>
      </c>
      <c r="I493" s="256" t="s">
        <v>726</v>
      </c>
      <c r="J493" s="257" t="s">
        <v>101</v>
      </c>
      <c r="K493" s="257" t="s">
        <v>176</v>
      </c>
      <c r="L493" s="257" t="s">
        <v>603</v>
      </c>
      <c r="M493" s="250" t="s">
        <v>1651</v>
      </c>
      <c r="N493" s="257" t="str" cm="1">
        <f t="array" ref="N493">_xlfn.XLOOKUP(1,(รายชื่อเจ้าหน้าที่!$C$4:$C$109=P493)*(รายชื่อเจ้าหน้าที่!$D$4:$D$109=Q493),รายชื่อเจ้าหน้าที่!$E$4:$E$109,"")</f>
        <v/>
      </c>
      <c r="O493" s="2" t="str">
        <f>_xlfn.XLOOKUP(ไฟล์หลัก!A493,ภาคส่งกลับ!$A$2:$A$1192,ภาคส่งกลับ!$L$2:$L$1192,"")</f>
        <v>นาย</v>
      </c>
      <c r="P493" s="2" t="str">
        <f>_xlfn.XLOOKUP(ไฟล์หลัก!A493,ภาคส่งกลับ!$A$2:$A$1192,ภาคส่งกลับ!$M$2:$M$1192,"")</f>
        <v>ธนา</v>
      </c>
      <c r="Q493" s="2" t="str">
        <f>_xlfn.XLOOKUP(ไฟล์หลัก!A493,ภาคส่งกลับ!$A$2:$A$1192,ภาคส่งกลับ!$N$2:$N$1192,"")</f>
        <v>หงษ์สุวรรณ</v>
      </c>
      <c r="R493" s="71">
        <f>_xlfn.XLOOKUP(ไฟล์หลัก!A493,ภาคส่งกลับ!$A$2:$A$1192,ภาคส่งกลับ!$O$2:$O$1192,"")</f>
        <v>0</v>
      </c>
      <c r="S493" s="72" t="str">
        <f>IF(AND(ลงเจ้าหน้าที่!O499=ไฟล์หลัก!P493,ลงเจ้าหน้าที่!P499=ไฟล์หลัก!Q493)=TRUE,"Correct","No")</f>
        <v>No</v>
      </c>
    </row>
    <row r="494" spans="1:19" hidden="1">
      <c r="A494" s="250">
        <v>469</v>
      </c>
      <c r="B494" s="250" t="s">
        <v>532</v>
      </c>
      <c r="C494" s="256" t="s">
        <v>136</v>
      </c>
      <c r="D494" s="257" t="s">
        <v>204</v>
      </c>
      <c r="E494" s="256" t="s">
        <v>727</v>
      </c>
      <c r="F494" s="257" t="s">
        <v>199</v>
      </c>
      <c r="G494" s="257" t="s">
        <v>17</v>
      </c>
      <c r="H494" s="257" t="s">
        <v>403</v>
      </c>
      <c r="I494" s="256" t="s">
        <v>728</v>
      </c>
      <c r="J494" s="257" t="s">
        <v>101</v>
      </c>
      <c r="K494" s="257" t="s">
        <v>176</v>
      </c>
      <c r="L494" s="257" t="s">
        <v>416</v>
      </c>
      <c r="M494" s="250" t="s">
        <v>1695</v>
      </c>
      <c r="N494" s="257" t="str" cm="1">
        <f t="array" ref="N494">_xlfn.XLOOKUP(1,(รายชื่อเจ้าหน้าที่!$C$4:$C$109=P494)*(รายชื่อเจ้าหน้าที่!$D$4:$D$109=Q494),รายชื่อเจ้าหน้าที่!$E$4:$E$109,"")</f>
        <v/>
      </c>
      <c r="O494" s="2" t="str">
        <f>_xlfn.XLOOKUP(ไฟล์หลัก!A494,ภาคส่งกลับ!$A$2:$A$1192,ภาคส่งกลับ!$L$2:$L$1192,"")</f>
        <v>นาย</v>
      </c>
      <c r="P494" s="2" t="str">
        <f>_xlfn.XLOOKUP(ไฟล์หลัก!A494,ภาคส่งกลับ!$A$2:$A$1192,ภาคส่งกลับ!$M$2:$M$1192,"")</f>
        <v xml:space="preserve">ณัฐวุฒิ  </v>
      </c>
      <c r="Q494" s="2" t="str">
        <f>_xlfn.XLOOKUP(ไฟล์หลัก!A494,ภาคส่งกลับ!$A$2:$A$1192,ภาคส่งกลับ!$N$2:$N$1192,"")</f>
        <v>เดไปวา</v>
      </c>
      <c r="R494" s="71">
        <f>_xlfn.XLOOKUP(ไฟล์หลัก!A494,ภาคส่งกลับ!$A$2:$A$1192,ภาคส่งกลับ!$O$2:$O$1192,"")</f>
        <v>0</v>
      </c>
      <c r="S494" s="72" t="str">
        <f>IF(AND(ลงเจ้าหน้าที่!O500=ไฟล์หลัก!P494,ลงเจ้าหน้าที่!P500=ไฟล์หลัก!Q494)=TRUE,"Correct","No")</f>
        <v>No</v>
      </c>
    </row>
    <row r="495" spans="1:19" hidden="1">
      <c r="A495" s="250">
        <v>470</v>
      </c>
      <c r="B495" s="250" t="s">
        <v>532</v>
      </c>
      <c r="C495" s="256" t="s">
        <v>136</v>
      </c>
      <c r="D495" s="257"/>
      <c r="E495" s="256" t="s">
        <v>727</v>
      </c>
      <c r="F495" s="257"/>
      <c r="G495" s="257"/>
      <c r="H495" s="257"/>
      <c r="I495" s="256"/>
      <c r="J495" s="257" t="s">
        <v>101</v>
      </c>
      <c r="K495" s="257" t="s">
        <v>176</v>
      </c>
      <c r="L495" s="257"/>
      <c r="M495" s="250" t="s">
        <v>42</v>
      </c>
      <c r="N495" s="257" t="str" cm="1">
        <f t="array" ref="N495">_xlfn.XLOOKUP(1,(รายชื่อเจ้าหน้าที่!$C$4:$C$109=P495)*(รายชื่อเจ้าหน้าที่!$D$4:$D$109=Q495),รายชื่อเจ้าหน้าที่!$E$4:$E$109,"")</f>
        <v>สารสนเทศ</v>
      </c>
      <c r="O495" s="2" t="str">
        <f>_xlfn.XLOOKUP(ไฟล์หลัก!A495,ภาคส่งกลับ!$A$2:$A$1192,ภาคส่งกลับ!$L$2:$L$1192,"")</f>
        <v>นาย</v>
      </c>
      <c r="P495" s="2" t="str">
        <f>_xlfn.XLOOKUP(ไฟล์หลัก!A495,ภาคส่งกลับ!$A$2:$A$1192,ภาคส่งกลับ!$M$2:$M$1192,"")</f>
        <v>ชยันต์</v>
      </c>
      <c r="Q495" s="2" t="str">
        <f>_xlfn.XLOOKUP(ไฟล์หลัก!A495,ภาคส่งกลับ!$A$2:$A$1192,ภาคส่งกลับ!$N$2:$N$1192,"")</f>
        <v>สอนบุญเกิด</v>
      </c>
      <c r="R495" s="71">
        <f>_xlfn.XLOOKUP(ไฟล์หลัก!A495,ภาคส่งกลับ!$A$2:$A$1192,ภาคส่งกลับ!$O$2:$O$1192,"")</f>
        <v>0</v>
      </c>
      <c r="S495" s="72" t="str">
        <f>IF(AND(ลงเจ้าหน้าที่!O501=ไฟล์หลัก!P495,ลงเจ้าหน้าที่!P501=ไฟล์หลัก!Q495)=TRUE,"Correct","No")</f>
        <v>Correct</v>
      </c>
    </row>
    <row r="496" spans="1:19">
      <c r="A496" s="250">
        <v>471</v>
      </c>
      <c r="B496" s="250" t="s">
        <v>729</v>
      </c>
      <c r="C496" s="256" t="s">
        <v>13</v>
      </c>
      <c r="D496" s="257" t="s">
        <v>16</v>
      </c>
      <c r="E496" s="256" t="s">
        <v>730</v>
      </c>
      <c r="F496" s="257" t="s">
        <v>16</v>
      </c>
      <c r="G496" s="257" t="s">
        <v>16</v>
      </c>
      <c r="H496" s="257" t="s">
        <v>747</v>
      </c>
      <c r="I496" s="256" t="s">
        <v>748</v>
      </c>
      <c r="J496" s="257" t="s">
        <v>38</v>
      </c>
      <c r="K496" s="257" t="s">
        <v>207</v>
      </c>
      <c r="L496" s="257" t="s">
        <v>749</v>
      </c>
      <c r="M496" s="257" t="s">
        <v>1651</v>
      </c>
      <c r="N496" s="257" t="str" cm="1">
        <f t="array" ref="N496">_xlfn.XLOOKUP(1,(รายชื่อเจ้าหน้าที่!$C$4:$C$109=P496)*(รายชื่อเจ้าหน้าที่!$D$4:$D$109=Q496),รายชื่อเจ้าหน้าที่!$E$4:$E$109,"")</f>
        <v/>
      </c>
      <c r="O496" s="2" t="str">
        <f>_xlfn.XLOOKUP(ไฟล์หลัก!A496,ภาคส่งกลับ!$A$2:$A$1192,ภาคส่งกลับ!$L$2:$L$1192,"")</f>
        <v>นาย</v>
      </c>
      <c r="P496" s="2" t="str">
        <f>_xlfn.XLOOKUP(ไฟล์หลัก!A496,ภาคส่งกลับ!$A$2:$A$1192,ภาคส่งกลับ!$M$2:$M$1192,"")</f>
        <v xml:space="preserve">บัณฑิต </v>
      </c>
      <c r="Q496" s="2" t="str">
        <f>_xlfn.XLOOKUP(ไฟล์หลัก!A496,ภาคส่งกลับ!$A$2:$A$1192,ภาคส่งกลับ!$N$2:$N$1192,"")</f>
        <v>พัสยา</v>
      </c>
      <c r="R496" s="71">
        <f>_xlfn.XLOOKUP(ไฟล์หลัก!A496,ภาคส่งกลับ!$A$2:$A$1192,ภาคส่งกลับ!$O$2:$O$1192,"")</f>
        <v>0</v>
      </c>
      <c r="S496" s="72" t="str">
        <f>IF(AND(ลงเจ้าหน้าที่!O502=ไฟล์หลัก!P496,ลงเจ้าหน้าที่!P502=ไฟล์หลัก!Q496)=TRUE,"Correct","No")</f>
        <v>No</v>
      </c>
    </row>
    <row r="497" spans="1:19" hidden="1">
      <c r="A497" s="250">
        <v>472</v>
      </c>
      <c r="B497" s="250" t="s">
        <v>729</v>
      </c>
      <c r="C497" s="256" t="s">
        <v>13</v>
      </c>
      <c r="D497" s="257" t="s">
        <v>14</v>
      </c>
      <c r="E497" s="256" t="s">
        <v>751</v>
      </c>
      <c r="F497" s="257" t="s">
        <v>24</v>
      </c>
      <c r="G497" s="257" t="s">
        <v>21</v>
      </c>
      <c r="H497" s="257" t="s">
        <v>253</v>
      </c>
      <c r="I497" s="256" t="s">
        <v>1715</v>
      </c>
      <c r="J497" s="257" t="s">
        <v>38</v>
      </c>
      <c r="K497" s="257" t="s">
        <v>207</v>
      </c>
      <c r="L497" s="257" t="s">
        <v>256</v>
      </c>
      <c r="M497" s="250" t="s">
        <v>1668</v>
      </c>
      <c r="N497" s="257" t="str" cm="1">
        <f t="array" ref="N497">_xlfn.XLOOKUP(1,(รายชื่อเจ้าหน้าที่!$C$4:$C$109=P497)*(รายชื่อเจ้าหน้าที่!$D$4:$D$109=Q497),รายชื่อเจ้าหน้าที่!$E$4:$E$109,"")</f>
        <v/>
      </c>
      <c r="O497" s="2" t="str">
        <f>_xlfn.XLOOKUP(ไฟล์หลัก!A497,ภาคส่งกลับ!$A$2:$A$1192,ภาคส่งกลับ!$L$2:$L$1192,"")</f>
        <v>นาย</v>
      </c>
      <c r="P497" s="2" t="str">
        <f>_xlfn.XLOOKUP(ไฟล์หลัก!A497,ภาคส่งกลับ!$A$2:$A$1192,ภาคส่งกลับ!$M$2:$M$1192,"")</f>
        <v>พิชญ</v>
      </c>
      <c r="Q497" s="2" t="str">
        <f>_xlfn.XLOOKUP(ไฟล์หลัก!A497,ภาคส่งกลับ!$A$2:$A$1192,ภาคส่งกลับ!$N$2:$N$1192,"")</f>
        <v>สุพรรณกูล</v>
      </c>
      <c r="R497" s="71">
        <f>_xlfn.XLOOKUP(ไฟล์หลัก!A497,ภาคส่งกลับ!$A$2:$A$1192,ภาคส่งกลับ!$O$2:$O$1192,"")</f>
        <v>0</v>
      </c>
      <c r="S497" s="72" t="str">
        <f>IF(AND(ลงเจ้าหน้าที่!O503=ไฟล์หลัก!P497,ลงเจ้าหน้าที่!P503=ไฟล์หลัก!Q497)=TRUE,"Correct","No")</f>
        <v>No</v>
      </c>
    </row>
    <row r="498" spans="1:19">
      <c r="A498" s="250">
        <v>473</v>
      </c>
      <c r="B498" s="250" t="s">
        <v>729</v>
      </c>
      <c r="C498" s="256" t="s">
        <v>13</v>
      </c>
      <c r="D498" s="257" t="s">
        <v>16</v>
      </c>
      <c r="E498" s="256" t="s">
        <v>730</v>
      </c>
      <c r="F498" s="257" t="s">
        <v>16</v>
      </c>
      <c r="G498" s="257" t="s">
        <v>16</v>
      </c>
      <c r="H498" s="257" t="s">
        <v>747</v>
      </c>
      <c r="I498" s="256" t="s">
        <v>748</v>
      </c>
      <c r="J498" s="257" t="s">
        <v>38</v>
      </c>
      <c r="K498" s="257" t="s">
        <v>213</v>
      </c>
      <c r="L498" s="257" t="s">
        <v>749</v>
      </c>
      <c r="M498" s="257" t="s">
        <v>1651</v>
      </c>
      <c r="N498" s="257" t="str" cm="1">
        <f t="array" ref="N498">_xlfn.XLOOKUP(1,(รายชื่อเจ้าหน้าที่!$C$4:$C$109=P498)*(รายชื่อเจ้าหน้าที่!$D$4:$D$109=Q498),รายชื่อเจ้าหน้าที่!$E$4:$E$109,"")</f>
        <v/>
      </c>
      <c r="O498" s="2" t="str">
        <f>_xlfn.XLOOKUP(ไฟล์หลัก!A498,ภาคส่งกลับ!$A$2:$A$1192,ภาคส่งกลับ!$L$2:$L$1192,"")</f>
        <v>นาย</v>
      </c>
      <c r="P498" s="2" t="str">
        <f>_xlfn.XLOOKUP(ไฟล์หลัก!A498,ภาคส่งกลับ!$A$2:$A$1192,ภาคส่งกลับ!$M$2:$M$1192,"")</f>
        <v>ศักดิ์ชัย</v>
      </c>
      <c r="Q498" s="2" t="str">
        <f>_xlfn.XLOOKUP(ไฟล์หลัก!A498,ภาคส่งกลับ!$A$2:$A$1192,ภาคส่งกลับ!$N$2:$N$1192,"")</f>
        <v>ทิพย์จักษุรัตน์</v>
      </c>
      <c r="R498" s="71">
        <f>_xlfn.XLOOKUP(ไฟล์หลัก!A498,ภาคส่งกลับ!$A$2:$A$1192,ภาคส่งกลับ!$O$2:$O$1192,"")</f>
        <v>0</v>
      </c>
      <c r="S498" s="72" t="str">
        <f>IF(AND(ลงเจ้าหน้าที่!O504=ไฟล์หลัก!P498,ลงเจ้าหน้าที่!P504=ไฟล์หลัก!Q498)=TRUE,"Correct","No")</f>
        <v>No</v>
      </c>
    </row>
    <row r="499" spans="1:19" hidden="1">
      <c r="A499" s="250">
        <v>474</v>
      </c>
      <c r="B499" s="250" t="s">
        <v>729</v>
      </c>
      <c r="C499" s="256" t="s">
        <v>13</v>
      </c>
      <c r="D499" s="257" t="s">
        <v>14</v>
      </c>
      <c r="E499" s="256" t="s">
        <v>751</v>
      </c>
      <c r="F499" s="257" t="s">
        <v>24</v>
      </c>
      <c r="G499" s="257" t="s">
        <v>21</v>
      </c>
      <c r="H499" s="257" t="s">
        <v>253</v>
      </c>
      <c r="I499" s="256" t="s">
        <v>1715</v>
      </c>
      <c r="J499" s="257" t="s">
        <v>38</v>
      </c>
      <c r="K499" s="257" t="s">
        <v>213</v>
      </c>
      <c r="L499" s="257" t="s">
        <v>258</v>
      </c>
      <c r="M499" s="250" t="s">
        <v>1668</v>
      </c>
      <c r="N499" s="257" t="str" cm="1">
        <f t="array" ref="N499">_xlfn.XLOOKUP(1,(รายชื่อเจ้าหน้าที่!$C$4:$C$109=P499)*(รายชื่อเจ้าหน้าที่!$D$4:$D$109=Q499),รายชื่อเจ้าหน้าที่!$E$4:$E$109,"")</f>
        <v/>
      </c>
      <c r="O499" s="2" t="str">
        <f>_xlfn.XLOOKUP(ไฟล์หลัก!A499,ภาคส่งกลับ!$A$2:$A$1192,ภาคส่งกลับ!$L$2:$L$1192,"")</f>
        <v>นาย</v>
      </c>
      <c r="P499" s="2" t="str">
        <f>_xlfn.XLOOKUP(ไฟล์หลัก!A499,ภาคส่งกลับ!$A$2:$A$1192,ภาคส่งกลับ!$M$2:$M$1192,"")</f>
        <v>สิรภพ</v>
      </c>
      <c r="Q499" s="2" t="str">
        <f>_xlfn.XLOOKUP(ไฟล์หลัก!A499,ภาคส่งกลับ!$A$2:$A$1192,ภาคส่งกลับ!$N$2:$N$1192,"")</f>
        <v>ตู้ประกาย</v>
      </c>
      <c r="R499" s="71">
        <f>_xlfn.XLOOKUP(ไฟล์หลัก!A499,ภาคส่งกลับ!$A$2:$A$1192,ภาคส่งกลับ!$O$2:$O$1192,"")</f>
        <v>0</v>
      </c>
      <c r="S499" s="72" t="str">
        <f>IF(AND(ลงเจ้าหน้าที่!O505=ไฟล์หลัก!P499,ลงเจ้าหน้าที่!P505=ไฟล์หลัก!Q499)=TRUE,"Correct","No")</f>
        <v>No</v>
      </c>
    </row>
    <row r="500" spans="1:19">
      <c r="A500" s="250">
        <v>475</v>
      </c>
      <c r="B500" s="250" t="s">
        <v>729</v>
      </c>
      <c r="C500" s="256" t="s">
        <v>13</v>
      </c>
      <c r="D500" s="257" t="s">
        <v>16</v>
      </c>
      <c r="E500" s="256" t="s">
        <v>730</v>
      </c>
      <c r="F500" s="257" t="s">
        <v>16</v>
      </c>
      <c r="G500" s="257" t="s">
        <v>16</v>
      </c>
      <c r="H500" s="257" t="s">
        <v>747</v>
      </c>
      <c r="I500" s="256" t="s">
        <v>748</v>
      </c>
      <c r="J500" s="257" t="s">
        <v>38</v>
      </c>
      <c r="K500" s="257" t="s">
        <v>215</v>
      </c>
      <c r="L500" s="257" t="s">
        <v>749</v>
      </c>
      <c r="M500" s="257" t="s">
        <v>1651</v>
      </c>
      <c r="N500" s="257" t="str" cm="1">
        <f t="array" ref="N500">_xlfn.XLOOKUP(1,(รายชื่อเจ้าหน้าที่!$C$4:$C$109=P500)*(รายชื่อเจ้าหน้าที่!$D$4:$D$109=Q500),รายชื่อเจ้าหน้าที่!$E$4:$E$109,"")</f>
        <v/>
      </c>
      <c r="O500" s="2" t="str">
        <f>_xlfn.XLOOKUP(ไฟล์หลัก!A500,ภาคส่งกลับ!$A$2:$A$1192,ภาคส่งกลับ!$L$2:$L$1192,"")</f>
        <v>นางสาว</v>
      </c>
      <c r="P500" s="2" t="str">
        <f>_xlfn.XLOOKUP(ไฟล์หลัก!A500,ภาคส่งกลับ!$A$2:$A$1192,ภาคส่งกลับ!$M$2:$M$1192,"")</f>
        <v>เกล็ดดาว</v>
      </c>
      <c r="Q500" s="2" t="str">
        <f>_xlfn.XLOOKUP(ไฟล์หลัก!A500,ภาคส่งกลับ!$A$2:$A$1192,ภาคส่งกลับ!$N$2:$N$1192,"")</f>
        <v>สัตย์เจริญ</v>
      </c>
      <c r="R500" s="71">
        <f>_xlfn.XLOOKUP(ไฟล์หลัก!A500,ภาคส่งกลับ!$A$2:$A$1192,ภาคส่งกลับ!$O$2:$O$1192,"")</f>
        <v>0</v>
      </c>
      <c r="S500" s="72" t="str">
        <f>IF(AND(ลงเจ้าหน้าที่!O506=ไฟล์หลัก!P500,ลงเจ้าหน้าที่!P506=ไฟล์หลัก!Q500)=TRUE,"Correct","No")</f>
        <v>No</v>
      </c>
    </row>
    <row r="501" spans="1:19" hidden="1">
      <c r="A501" s="250">
        <v>476</v>
      </c>
      <c r="B501" s="250" t="s">
        <v>729</v>
      </c>
      <c r="C501" s="256" t="s">
        <v>13</v>
      </c>
      <c r="D501" s="257" t="s">
        <v>14</v>
      </c>
      <c r="E501" s="256" t="s">
        <v>751</v>
      </c>
      <c r="F501" s="257" t="s">
        <v>90</v>
      </c>
      <c r="G501" s="257" t="s">
        <v>21</v>
      </c>
      <c r="H501" s="257" t="s">
        <v>261</v>
      </c>
      <c r="I501" s="256" t="s">
        <v>1715</v>
      </c>
      <c r="J501" s="257" t="s">
        <v>38</v>
      </c>
      <c r="K501" s="257" t="s">
        <v>215</v>
      </c>
      <c r="L501" s="257" t="s">
        <v>264</v>
      </c>
      <c r="M501" s="250" t="s">
        <v>1668</v>
      </c>
      <c r="N501" s="257" t="str" cm="1">
        <f t="array" ref="N501">_xlfn.XLOOKUP(1,(รายชื่อเจ้าหน้าที่!$C$4:$C$109=P501)*(รายชื่อเจ้าหน้าที่!$D$4:$D$109=Q501),รายชื่อเจ้าหน้าที่!$E$4:$E$109,"")</f>
        <v/>
      </c>
      <c r="O501" s="2" t="str">
        <f>_xlfn.XLOOKUP(ไฟล์หลัก!A501,ภาคส่งกลับ!$A$2:$A$1192,ภาคส่งกลับ!$L$2:$L$1192,"")</f>
        <v>นาง</v>
      </c>
      <c r="P501" s="2" t="str">
        <f>_xlfn.XLOOKUP(ไฟล์หลัก!A501,ภาคส่งกลับ!$A$2:$A$1192,ภาคส่งกลับ!$M$2:$M$1192,"")</f>
        <v>จีรสุดา</v>
      </c>
      <c r="Q501" s="2" t="str">
        <f>_xlfn.XLOOKUP(ไฟล์หลัก!A501,ภาคส่งกลับ!$A$2:$A$1192,ภาคส่งกลับ!$N$2:$N$1192,"")</f>
        <v>โกษียาภรณ์</v>
      </c>
      <c r="R501" s="71">
        <f>_xlfn.XLOOKUP(ไฟล์หลัก!A501,ภาคส่งกลับ!$A$2:$A$1192,ภาคส่งกลับ!$O$2:$O$1192,"")</f>
        <v>0</v>
      </c>
      <c r="S501" s="72" t="str">
        <f>IF(AND(ลงเจ้าหน้าที่!O507=ไฟล์หลัก!P501,ลงเจ้าหน้าที่!P507=ไฟล์หลัก!Q501)=TRUE,"Correct","No")</f>
        <v>No</v>
      </c>
    </row>
    <row r="502" spans="1:19">
      <c r="A502" s="250">
        <v>477</v>
      </c>
      <c r="B502" s="250" t="s">
        <v>729</v>
      </c>
      <c r="C502" s="256" t="s">
        <v>13</v>
      </c>
      <c r="D502" s="257" t="s">
        <v>16</v>
      </c>
      <c r="E502" s="256" t="s">
        <v>730</v>
      </c>
      <c r="F502" s="257" t="s">
        <v>16</v>
      </c>
      <c r="G502" s="257" t="s">
        <v>16</v>
      </c>
      <c r="H502" s="257" t="s">
        <v>747</v>
      </c>
      <c r="I502" s="256" t="s">
        <v>748</v>
      </c>
      <c r="J502" s="257" t="s">
        <v>38</v>
      </c>
      <c r="K502" s="257" t="s">
        <v>222</v>
      </c>
      <c r="L502" s="257" t="s">
        <v>749</v>
      </c>
      <c r="M502" s="257" t="s">
        <v>1651</v>
      </c>
      <c r="N502" s="257" t="str" cm="1">
        <f t="array" ref="N502">_xlfn.XLOOKUP(1,(รายชื่อเจ้าหน้าที่!$C$4:$C$109=P502)*(รายชื่อเจ้าหน้าที่!$D$4:$D$109=Q502),รายชื่อเจ้าหน้าที่!$E$4:$E$109,"")</f>
        <v/>
      </c>
      <c r="O502" s="2" t="str">
        <f>_xlfn.XLOOKUP(ไฟล์หลัก!A502,ภาคส่งกลับ!$A$2:$A$1192,ภาคส่งกลับ!$L$2:$L$1192,"")</f>
        <v>นาย</v>
      </c>
      <c r="P502" s="2" t="str">
        <f>_xlfn.XLOOKUP(ไฟล์หลัก!A502,ภาคส่งกลับ!$A$2:$A$1192,ภาคส่งกลับ!$M$2:$M$1192,"")</f>
        <v>ชวลิต</v>
      </c>
      <c r="Q502" s="2" t="str">
        <f>_xlfn.XLOOKUP(ไฟล์หลัก!A502,ภาคส่งกลับ!$A$2:$A$1192,ภาคส่งกลับ!$N$2:$N$1192,"")</f>
        <v>เบญจางคประเสริฐ</v>
      </c>
      <c r="R502" s="71">
        <f>_xlfn.XLOOKUP(ไฟล์หลัก!A502,ภาคส่งกลับ!$A$2:$A$1192,ภาคส่งกลับ!$O$2:$O$1192,"")</f>
        <v>0</v>
      </c>
      <c r="S502" s="72" t="str">
        <f>IF(AND(ลงเจ้าหน้าที่!O508=ไฟล์หลัก!P502,ลงเจ้าหน้าที่!P508=ไฟล์หลัก!Q502)=TRUE,"Correct","No")</f>
        <v>No</v>
      </c>
    </row>
    <row r="503" spans="1:19" hidden="1">
      <c r="A503" s="250">
        <v>478</v>
      </c>
      <c r="B503" s="250" t="s">
        <v>729</v>
      </c>
      <c r="C503" s="256" t="s">
        <v>13</v>
      </c>
      <c r="D503" s="257" t="s">
        <v>14</v>
      </c>
      <c r="E503" s="256" t="s">
        <v>751</v>
      </c>
      <c r="F503" s="257" t="s">
        <v>90</v>
      </c>
      <c r="G503" s="257" t="s">
        <v>21</v>
      </c>
      <c r="H503" s="257" t="s">
        <v>261</v>
      </c>
      <c r="I503" s="256" t="s">
        <v>1715</v>
      </c>
      <c r="J503" s="257" t="s">
        <v>38</v>
      </c>
      <c r="K503" s="257" t="s">
        <v>222</v>
      </c>
      <c r="L503" s="257" t="s">
        <v>269</v>
      </c>
      <c r="M503" s="250" t="s">
        <v>1668</v>
      </c>
      <c r="N503" s="257" t="str" cm="1">
        <f t="array" ref="N503">_xlfn.XLOOKUP(1,(รายชื่อเจ้าหน้าที่!$C$4:$C$109=P503)*(รายชื่อเจ้าหน้าที่!$D$4:$D$109=Q503),รายชื่อเจ้าหน้าที่!$E$4:$E$109,"")</f>
        <v/>
      </c>
      <c r="O503" s="2" t="str">
        <f>_xlfn.XLOOKUP(ไฟล์หลัก!A503,ภาคส่งกลับ!$A$2:$A$1192,ภาคส่งกลับ!$L$2:$L$1192,"")</f>
        <v>นาย</v>
      </c>
      <c r="P503" s="2" t="str">
        <f>_xlfn.XLOOKUP(ไฟล์หลัก!A503,ภาคส่งกลับ!$A$2:$A$1192,ภาคส่งกลับ!$M$2:$M$1192,"")</f>
        <v xml:space="preserve">อัครพล </v>
      </c>
      <c r="Q503" s="2" t="str">
        <f>_xlfn.XLOOKUP(ไฟล์หลัก!A503,ภาคส่งกลับ!$A$2:$A$1192,ภาคส่งกลับ!$N$2:$N$1192,"")</f>
        <v>ตรีรัตน์</v>
      </c>
      <c r="R503" s="71" t="str">
        <f>_xlfn.XLOOKUP(ไฟล์หลัก!A503,ภาคส่งกลับ!$A$2:$A$1192,ภาคส่งกลับ!$O$2:$O$1192,"")</f>
        <v>นางสาวธนันพัชญ์  ธนากุลเกษรัตน์ ป.เอก 64601062</v>
      </c>
      <c r="S503" s="72" t="str">
        <f>IF(AND(ลงเจ้าหน้าที่!O509=ไฟล์หลัก!P503,ลงเจ้าหน้าที่!P509=ไฟล์หลัก!Q503)=TRUE,"Correct","No")</f>
        <v>No</v>
      </c>
    </row>
    <row r="504" spans="1:19">
      <c r="A504" s="250">
        <v>479</v>
      </c>
      <c r="B504" s="250" t="s">
        <v>729</v>
      </c>
      <c r="C504" s="256" t="s">
        <v>13</v>
      </c>
      <c r="D504" s="257" t="s">
        <v>16</v>
      </c>
      <c r="E504" s="256" t="s">
        <v>730</v>
      </c>
      <c r="F504" s="257" t="s">
        <v>16</v>
      </c>
      <c r="G504" s="257" t="s">
        <v>16</v>
      </c>
      <c r="H504" s="257" t="s">
        <v>747</v>
      </c>
      <c r="I504" s="256" t="s">
        <v>748</v>
      </c>
      <c r="J504" s="257" t="s">
        <v>38</v>
      </c>
      <c r="K504" s="257" t="s">
        <v>225</v>
      </c>
      <c r="L504" s="257" t="s">
        <v>749</v>
      </c>
      <c r="M504" s="257" t="s">
        <v>1651</v>
      </c>
      <c r="N504" s="257" t="str" cm="1">
        <f t="array" ref="N504">_xlfn.XLOOKUP(1,(รายชื่อเจ้าหน้าที่!$C$4:$C$109=P504)*(รายชื่อเจ้าหน้าที่!$D$4:$D$109=Q504),รายชื่อเจ้าหน้าที่!$E$4:$E$109,"")</f>
        <v/>
      </c>
      <c r="O504" s="2" t="str">
        <f>_xlfn.XLOOKUP(ไฟล์หลัก!A504,ภาคส่งกลับ!$A$2:$A$1192,ภาคส่งกลับ!$L$2:$L$1192,"")</f>
        <v>นาย</v>
      </c>
      <c r="P504" s="2" t="str">
        <f>_xlfn.XLOOKUP(ไฟล์หลัก!A504,ภาคส่งกลับ!$A$2:$A$1192,ภาคส่งกลับ!$M$2:$M$1192,"")</f>
        <v>นัชนัยน์</v>
      </c>
      <c r="Q504" s="2" t="str">
        <f>_xlfn.XLOOKUP(ไฟล์หลัก!A504,ภาคส่งกลับ!$A$2:$A$1192,ภาคส่งกลับ!$N$2:$N$1192,"")</f>
        <v>รุ่งเหมือนฟ้า</v>
      </c>
      <c r="R504" s="71">
        <f>_xlfn.XLOOKUP(ไฟล์หลัก!A504,ภาคส่งกลับ!$A$2:$A$1192,ภาคส่งกลับ!$O$2:$O$1192,"")</f>
        <v>0</v>
      </c>
      <c r="S504" s="72" t="str">
        <f>IF(AND(ลงเจ้าหน้าที่!O510=ไฟล์หลัก!P504,ลงเจ้าหน้าที่!P510=ไฟล์หลัก!Q504)=TRUE,"Correct","No")</f>
        <v>No</v>
      </c>
    </row>
    <row r="505" spans="1:19" hidden="1">
      <c r="A505" s="250">
        <v>480</v>
      </c>
      <c r="B505" s="250" t="s">
        <v>729</v>
      </c>
      <c r="C505" s="256" t="s">
        <v>13</v>
      </c>
      <c r="D505" s="257" t="s">
        <v>24</v>
      </c>
      <c r="E505" s="256" t="s">
        <v>752</v>
      </c>
      <c r="F505" s="257" t="s">
        <v>16</v>
      </c>
      <c r="G505" s="257" t="s">
        <v>21</v>
      </c>
      <c r="H505" s="257" t="s">
        <v>303</v>
      </c>
      <c r="I505" s="256" t="s">
        <v>652</v>
      </c>
      <c r="J505" s="257" t="s">
        <v>38</v>
      </c>
      <c r="K505" s="257" t="s">
        <v>225</v>
      </c>
      <c r="L505" s="257" t="s">
        <v>305</v>
      </c>
      <c r="M505" s="250" t="s">
        <v>1672</v>
      </c>
      <c r="N505" s="257" t="str" cm="1">
        <f t="array" ref="N505">_xlfn.XLOOKUP(1,(รายชื่อเจ้าหน้าที่!$C$4:$C$109=P505)*(รายชื่อเจ้าหน้าที่!$D$4:$D$109=Q505),รายชื่อเจ้าหน้าที่!$E$4:$E$109,"")</f>
        <v/>
      </c>
      <c r="O505" s="2" t="str">
        <f>_xlfn.XLOOKUP(ไฟล์หลัก!A505,ภาคส่งกลับ!$A$2:$A$1192,ภาคส่งกลับ!$L$2:$L$1192,"")</f>
        <v>นาย</v>
      </c>
      <c r="P505" s="2" t="str">
        <f>_xlfn.XLOOKUP(ไฟล์หลัก!A505,ภาคส่งกลับ!$A$2:$A$1192,ภาคส่งกลับ!$M$2:$M$1192,"")</f>
        <v>ภูมิ</v>
      </c>
      <c r="Q505" s="2" t="str">
        <f>_xlfn.XLOOKUP(ไฟล์หลัก!A505,ภาคส่งกลับ!$A$2:$A$1192,ภาคส่งกลับ!$N$2:$N$1192,"")</f>
        <v>คงห้วยรอบ</v>
      </c>
      <c r="R505" s="71">
        <f>_xlfn.XLOOKUP(ไฟล์หลัก!A505,ภาคส่งกลับ!$A$2:$A$1192,ภาคส่งกลับ!$O$2:$O$1192,"")</f>
        <v>0</v>
      </c>
      <c r="S505" s="72" t="str">
        <f>IF(AND(ลงเจ้าหน้าที่!O511=ไฟล์หลัก!P505,ลงเจ้าหน้าที่!P511=ไฟล์หลัก!Q505)=TRUE,"Correct","No")</f>
        <v>Correct</v>
      </c>
    </row>
    <row r="506" spans="1:19" hidden="1">
      <c r="A506" s="250">
        <v>481</v>
      </c>
      <c r="B506" s="250" t="s">
        <v>729</v>
      </c>
      <c r="C506" s="256" t="s">
        <v>13</v>
      </c>
      <c r="D506" s="257" t="s">
        <v>16</v>
      </c>
      <c r="E506" s="256" t="s">
        <v>730</v>
      </c>
      <c r="F506" s="257" t="s">
        <v>16</v>
      </c>
      <c r="G506" s="257" t="s">
        <v>16</v>
      </c>
      <c r="H506" s="257" t="s">
        <v>747</v>
      </c>
      <c r="I506" s="256" t="s">
        <v>748</v>
      </c>
      <c r="J506" s="257" t="s">
        <v>38</v>
      </c>
      <c r="K506" s="257" t="s">
        <v>229</v>
      </c>
      <c r="L506" s="257" t="s">
        <v>749</v>
      </c>
      <c r="M506" s="257" t="s">
        <v>750</v>
      </c>
      <c r="N506" s="257" t="str" cm="1">
        <f t="array" ref="N506">_xlfn.XLOOKUP(1,(รายชื่อเจ้าหน้าที่!$C$4:$C$109=P506)*(รายชื่อเจ้าหน้าที่!$D$4:$D$109=Q506),รายชื่อเจ้าหน้าที่!$E$4:$E$109,"")</f>
        <v>จ.อาหาร</v>
      </c>
      <c r="O506" s="2" t="str">
        <f>_xlfn.XLOOKUP(ไฟล์หลัก!A506,ภาคส่งกลับ!$A$2:$A$1192,ภาคส่งกลับ!$L$2:$L$1192,"")</f>
        <v>นาง</v>
      </c>
      <c r="P506" s="2" t="str">
        <f>_xlfn.XLOOKUP(ไฟล์หลัก!A506,ภาคส่งกลับ!$A$2:$A$1192,ภาคส่งกลับ!$M$2:$M$1192,"")</f>
        <v>บุญนำ</v>
      </c>
      <c r="Q506" s="2" t="str">
        <f>_xlfn.XLOOKUP(ไฟล์หลัก!A506,ภาคส่งกลับ!$A$2:$A$1192,ภาคส่งกลับ!$N$2:$N$1192,"")</f>
        <v>ผลโพธิ์</v>
      </c>
      <c r="R506" s="71">
        <f>_xlfn.XLOOKUP(ไฟล์หลัก!A506,ภาคส่งกลับ!$A$2:$A$1192,ภาคส่งกลับ!$O$2:$O$1192,"")</f>
        <v>0</v>
      </c>
      <c r="S506" s="72" t="str">
        <f>IF(AND(ลงเจ้าหน้าที่!O512=ไฟล์หลัก!P506,ลงเจ้าหน้าที่!P512=ไฟล์หลัก!Q506)=TRUE,"Correct","No")</f>
        <v>Correct</v>
      </c>
    </row>
    <row r="507" spans="1:19" hidden="1">
      <c r="A507" s="250">
        <v>482</v>
      </c>
      <c r="B507" s="250" t="s">
        <v>729</v>
      </c>
      <c r="C507" s="256" t="s">
        <v>13</v>
      </c>
      <c r="D507" s="257" t="s">
        <v>24</v>
      </c>
      <c r="E507" s="256" t="s">
        <v>752</v>
      </c>
      <c r="F507" s="257" t="s">
        <v>16</v>
      </c>
      <c r="G507" s="257" t="s">
        <v>21</v>
      </c>
      <c r="H507" s="257" t="s">
        <v>303</v>
      </c>
      <c r="I507" s="256" t="s">
        <v>652</v>
      </c>
      <c r="J507" s="257" t="s">
        <v>38</v>
      </c>
      <c r="K507" s="257" t="s">
        <v>229</v>
      </c>
      <c r="L507" s="257" t="s">
        <v>308</v>
      </c>
      <c r="M507" s="250" t="s">
        <v>1672</v>
      </c>
      <c r="N507" s="257" t="str" cm="1">
        <f t="array" ref="N507">_xlfn.XLOOKUP(1,(รายชื่อเจ้าหน้าที่!$C$4:$C$109=P507)*(รายชื่อเจ้าหน้าที่!$D$4:$D$109=Q507),รายชื่อเจ้าหน้าที่!$E$4:$E$109,"")</f>
        <v/>
      </c>
      <c r="O507" s="2" t="str">
        <f>_xlfn.XLOOKUP(ไฟล์หลัก!A507,ภาคส่งกลับ!$A$2:$A$1192,ภาคส่งกลับ!$L$2:$L$1192,"")</f>
        <v>นาย</v>
      </c>
      <c r="P507" s="2" t="str">
        <f>_xlfn.XLOOKUP(ไฟล์หลัก!A507,ภาคส่งกลับ!$A$2:$A$1192,ภาคส่งกลับ!$M$2:$M$1192,"")</f>
        <v>สุพัฒน์</v>
      </c>
      <c r="Q507" s="2" t="str">
        <f>_xlfn.XLOOKUP(ไฟล์หลัก!A507,ภาคส่งกลับ!$A$2:$A$1192,ภาคส่งกลับ!$N$2:$N$1192,"")</f>
        <v>กิตติรัตน์สัจจา</v>
      </c>
      <c r="R507" s="71">
        <f>_xlfn.XLOOKUP(ไฟล์หลัก!A507,ภาคส่งกลับ!$A$2:$A$1192,ภาคส่งกลับ!$O$2:$O$1192,"")</f>
        <v>0</v>
      </c>
      <c r="S507" s="72" t="str">
        <f>IF(AND(ลงเจ้าหน้าที่!O513=ไฟล์หลัก!P507,ลงเจ้าหน้าที่!P513=ไฟล์หลัก!Q507)=TRUE,"Correct","No")</f>
        <v>No</v>
      </c>
    </row>
    <row r="508" spans="1:19" hidden="1">
      <c r="A508" s="250">
        <v>483</v>
      </c>
      <c r="B508" s="250" t="s">
        <v>729</v>
      </c>
      <c r="C508" s="256" t="s">
        <v>13</v>
      </c>
      <c r="D508" s="257" t="s">
        <v>16</v>
      </c>
      <c r="E508" s="256" t="s">
        <v>730</v>
      </c>
      <c r="F508" s="257" t="s">
        <v>16</v>
      </c>
      <c r="G508" s="257" t="s">
        <v>16</v>
      </c>
      <c r="H508" s="257" t="s">
        <v>747</v>
      </c>
      <c r="I508" s="256" t="s">
        <v>748</v>
      </c>
      <c r="J508" s="257" t="s">
        <v>38</v>
      </c>
      <c r="K508" s="257" t="s">
        <v>230</v>
      </c>
      <c r="L508" s="257" t="s">
        <v>749</v>
      </c>
      <c r="M508" s="257" t="s">
        <v>750</v>
      </c>
      <c r="N508" s="257" t="str" cm="1">
        <f t="array" ref="N508">_xlfn.XLOOKUP(1,(รายชื่อเจ้าหน้าที่!$C$4:$C$109=P508)*(รายชื่อเจ้าหน้าที่!$D$4:$D$109=Q508),รายชื่อเจ้าหน้าที่!$E$4:$E$109,"")</f>
        <v>EIDTs</v>
      </c>
      <c r="O508" s="2" t="str">
        <f>_xlfn.XLOOKUP(ไฟล์หลัก!A508,ภาคส่งกลับ!$A$2:$A$1192,ภาคส่งกลับ!$L$2:$L$1192,"")</f>
        <v>นางสาว</v>
      </c>
      <c r="P508" s="2" t="str">
        <f>_xlfn.XLOOKUP(ไฟล์หลัก!A508,ภาคส่งกลับ!$A$2:$A$1192,ภาคส่งกลับ!$M$2:$M$1192,"")</f>
        <v>ชมพูนุช</v>
      </c>
      <c r="Q508" s="2" t="str">
        <f>_xlfn.XLOOKUP(ไฟล์หลัก!A508,ภาคส่งกลับ!$A$2:$A$1192,ภาคส่งกลับ!$N$2:$N$1192,"")</f>
        <v>ดวงดีวงศ์</v>
      </c>
      <c r="R508" s="71">
        <f>_xlfn.XLOOKUP(ไฟล์หลัก!A508,ภาคส่งกลับ!$A$2:$A$1192,ภาคส่งกลับ!$O$2:$O$1192,"")</f>
        <v>0</v>
      </c>
      <c r="S508" s="72" t="str">
        <f>IF(AND(ลงเจ้าหน้าที่!O514=ไฟล์หลัก!P508,ลงเจ้าหน้าที่!P514=ไฟล์หลัก!Q508)=TRUE,"Correct","No")</f>
        <v>Correct</v>
      </c>
    </row>
    <row r="509" spans="1:19" hidden="1">
      <c r="A509" s="250">
        <v>484</v>
      </c>
      <c r="B509" s="250" t="s">
        <v>729</v>
      </c>
      <c r="C509" s="256" t="s">
        <v>13</v>
      </c>
      <c r="D509" s="257" t="s">
        <v>24</v>
      </c>
      <c r="E509" s="256" t="s">
        <v>752</v>
      </c>
      <c r="F509" s="257" t="s">
        <v>21</v>
      </c>
      <c r="G509" s="257" t="s">
        <v>21</v>
      </c>
      <c r="H509" s="257" t="s">
        <v>303</v>
      </c>
      <c r="I509" s="256" t="s">
        <v>441</v>
      </c>
      <c r="J509" s="257" t="s">
        <v>38</v>
      </c>
      <c r="K509" s="257" t="s">
        <v>230</v>
      </c>
      <c r="L509" s="257" t="s">
        <v>305</v>
      </c>
      <c r="M509" s="250" t="s">
        <v>1672</v>
      </c>
      <c r="N509" s="257" t="str" cm="1">
        <f t="array" ref="N509">_xlfn.XLOOKUP(1,(รายชื่อเจ้าหน้าที่!$C$4:$C$109=P509)*(รายชื่อเจ้าหน้าที่!$D$4:$D$109=Q509),รายชื่อเจ้าหน้าที่!$E$4:$E$109,"")</f>
        <v/>
      </c>
      <c r="O509" s="2" t="str">
        <f>_xlfn.XLOOKUP(ไฟล์หลัก!A509,ภาคส่งกลับ!$A$2:$A$1192,ภาคส่งกลับ!$L$2:$L$1192,"")</f>
        <v>นาย</v>
      </c>
      <c r="P509" s="2" t="str">
        <f>_xlfn.XLOOKUP(ไฟล์หลัก!A509,ภาคส่งกลับ!$A$2:$A$1192,ภาคส่งกลับ!$M$2:$M$1192,"")</f>
        <v>อิสระชัย</v>
      </c>
      <c r="Q509" s="2" t="str">
        <f>_xlfn.XLOOKUP(ไฟล์หลัก!A509,ภาคส่งกลับ!$A$2:$A$1192,ภาคส่งกลับ!$N$2:$N$1192,"")</f>
        <v>งามหรู</v>
      </c>
      <c r="R509" s="71">
        <f>_xlfn.XLOOKUP(ไฟล์หลัก!A509,ภาคส่งกลับ!$A$2:$A$1192,ภาคส่งกลับ!$O$2:$O$1192,"")</f>
        <v>0</v>
      </c>
      <c r="S509" s="72" t="str">
        <f>IF(AND(ลงเจ้าหน้าที่!O515=ไฟล์หลัก!P509,ลงเจ้าหน้าที่!P515=ไฟล์หลัก!Q509)=TRUE,"Correct","No")</f>
        <v>No</v>
      </c>
    </row>
    <row r="510" spans="1:19" hidden="1">
      <c r="A510" s="250">
        <v>485</v>
      </c>
      <c r="B510" s="250" t="s">
        <v>729</v>
      </c>
      <c r="C510" s="256" t="s">
        <v>13</v>
      </c>
      <c r="D510" s="257" t="s">
        <v>16</v>
      </c>
      <c r="E510" s="256" t="s">
        <v>730</v>
      </c>
      <c r="F510" s="257" t="s">
        <v>16</v>
      </c>
      <c r="G510" s="257" t="s">
        <v>16</v>
      </c>
      <c r="H510" s="257" t="s">
        <v>747</v>
      </c>
      <c r="I510" s="256" t="s">
        <v>748</v>
      </c>
      <c r="J510" s="257" t="s">
        <v>38</v>
      </c>
      <c r="K510" s="257" t="s">
        <v>232</v>
      </c>
      <c r="L510" s="257" t="s">
        <v>753</v>
      </c>
      <c r="M510" s="257" t="s">
        <v>750</v>
      </c>
      <c r="N510" s="257" t="str" cm="1">
        <f t="array" ref="N510">_xlfn.XLOOKUP(1,(รายชื่อเจ้าหน้าที่!$C$4:$C$109=P510)*(รายชื่อเจ้าหน้าที่!$D$4:$D$109=Q510),รายชื่อเจ้าหน้าที่!$E$4:$E$109,"")</f>
        <v>จ.อุต</v>
      </c>
      <c r="O510" s="2" t="str">
        <f>_xlfn.XLOOKUP(ไฟล์หลัก!A510,ภาคส่งกลับ!$A$2:$A$1192,ภาคส่งกลับ!$L$2:$L$1192,"")</f>
        <v>นางสาว</v>
      </c>
      <c r="P510" s="2" t="str">
        <f>_xlfn.XLOOKUP(ไฟล์หลัก!A510,ภาคส่งกลับ!$A$2:$A$1192,ภาคส่งกลับ!$M$2:$M$1192,"")</f>
        <v>รุ่งนภา</v>
      </c>
      <c r="Q510" s="2" t="str">
        <f>_xlfn.XLOOKUP(ไฟล์หลัก!A510,ภาคส่งกลับ!$A$2:$A$1192,ภาคส่งกลับ!$N$2:$N$1192,"")</f>
        <v>อินทร์มีศรี</v>
      </c>
      <c r="R510" s="71">
        <f>_xlfn.XLOOKUP(ไฟล์หลัก!A510,ภาคส่งกลับ!$A$2:$A$1192,ภาคส่งกลับ!$O$2:$O$1192,"")</f>
        <v>0</v>
      </c>
      <c r="S510" s="72" t="str">
        <f>IF(AND(ลงเจ้าหน้าที่!O516=ไฟล์หลัก!P510,ลงเจ้าหน้าที่!P516=ไฟล์หลัก!Q510)=TRUE,"Correct","No")</f>
        <v>Correct</v>
      </c>
    </row>
    <row r="511" spans="1:19" hidden="1">
      <c r="A511" s="250">
        <v>486</v>
      </c>
      <c r="B511" s="250" t="s">
        <v>729</v>
      </c>
      <c r="C511" s="256" t="s">
        <v>13</v>
      </c>
      <c r="D511" s="257" t="s">
        <v>24</v>
      </c>
      <c r="E511" s="256" t="s">
        <v>752</v>
      </c>
      <c r="F511" s="257" t="s">
        <v>21</v>
      </c>
      <c r="G511" s="257" t="s">
        <v>21</v>
      </c>
      <c r="H511" s="257" t="s">
        <v>303</v>
      </c>
      <c r="I511" s="256" t="s">
        <v>441</v>
      </c>
      <c r="J511" s="257" t="s">
        <v>38</v>
      </c>
      <c r="K511" s="257" t="s">
        <v>232</v>
      </c>
      <c r="L511" s="257" t="s">
        <v>308</v>
      </c>
      <c r="M511" s="250" t="s">
        <v>1672</v>
      </c>
      <c r="N511" s="257" t="str" cm="1">
        <f t="array" ref="N511">_xlfn.XLOOKUP(1,(รายชื่อเจ้าหน้าที่!$C$4:$C$109=P511)*(รายชื่อเจ้าหน้าที่!$D$4:$D$109=Q511),รายชื่อเจ้าหน้าที่!$E$4:$E$109,"")</f>
        <v/>
      </c>
      <c r="O511" s="2" t="str">
        <f>_xlfn.XLOOKUP(ไฟล์หลัก!A511,ภาคส่งกลับ!$A$2:$A$1192,ภาคส่งกลับ!$L$2:$L$1192,"")</f>
        <v>นาย</v>
      </c>
      <c r="P511" s="2" t="str">
        <f>_xlfn.XLOOKUP(ไฟล์หลัก!A511,ภาคส่งกลับ!$A$2:$A$1192,ภาคส่งกลับ!$M$2:$M$1192,"")</f>
        <v>อานันทวัฒน์</v>
      </c>
      <c r="Q511" s="2" t="str">
        <f>_xlfn.XLOOKUP(ไฟล์หลัก!A511,ภาคส่งกลับ!$A$2:$A$1192,ภาคส่งกลับ!$N$2:$N$1192,"")</f>
        <v>คุณากร</v>
      </c>
      <c r="R511" s="71">
        <f>_xlfn.XLOOKUP(ไฟล์หลัก!A511,ภาคส่งกลับ!$A$2:$A$1192,ภาคส่งกลับ!$O$2:$O$1192,"")</f>
        <v>0</v>
      </c>
      <c r="S511" s="72" t="str">
        <f>IF(AND(ลงเจ้าหน้าที่!O517=ไฟล์หลัก!P511,ลงเจ้าหน้าที่!P517=ไฟล์หลัก!Q511)=TRUE,"Correct","No")</f>
        <v>No</v>
      </c>
    </row>
    <row r="512" spans="1:19" hidden="1">
      <c r="A512" s="250">
        <v>487</v>
      </c>
      <c r="B512" s="250" t="s">
        <v>729</v>
      </c>
      <c r="C512" s="256" t="s">
        <v>13</v>
      </c>
      <c r="D512" s="257" t="s">
        <v>16</v>
      </c>
      <c r="E512" s="256" t="s">
        <v>730</v>
      </c>
      <c r="F512" s="257" t="s">
        <v>21</v>
      </c>
      <c r="G512" s="257" t="s">
        <v>16</v>
      </c>
      <c r="H512" s="257" t="s">
        <v>754</v>
      </c>
      <c r="I512" s="256" t="s">
        <v>755</v>
      </c>
      <c r="J512" s="257" t="s">
        <v>38</v>
      </c>
      <c r="K512" s="257" t="s">
        <v>236</v>
      </c>
      <c r="L512" s="257" t="s">
        <v>756</v>
      </c>
      <c r="M512" s="250" t="s">
        <v>750</v>
      </c>
      <c r="N512" s="257" t="str" cm="1">
        <f t="array" ref="N512">_xlfn.XLOOKUP(1,(รายชื่อเจ้าหน้าที่!$C$4:$C$109=P512)*(รายชื่อเจ้าหน้าที่!$D$4:$D$109=Q512),รายชื่อเจ้าหน้าที่!$E$4:$E$109,"")</f>
        <v>สนับสนุน</v>
      </c>
      <c r="O512" s="2" t="str">
        <f>_xlfn.XLOOKUP(ไฟล์หลัก!A512,ภาคส่งกลับ!$A$2:$A$1192,ภาคส่งกลับ!$L$2:$L$1192,"")</f>
        <v>นางสาว</v>
      </c>
      <c r="P512" s="2" t="str">
        <f>_xlfn.XLOOKUP(ไฟล์หลัก!A512,ภาคส่งกลับ!$A$2:$A$1192,ภาคส่งกลับ!$M$2:$M$1192,"")</f>
        <v>อัจจิมา</v>
      </c>
      <c r="Q512" s="2" t="str">
        <f>_xlfn.XLOOKUP(ไฟล์หลัก!A512,ภาคส่งกลับ!$A$2:$A$1192,ภาคส่งกลับ!$N$2:$N$1192,"")</f>
        <v>คงศักดิ์ไพศาล</v>
      </c>
      <c r="R512" s="71">
        <f>_xlfn.XLOOKUP(ไฟล์หลัก!A512,ภาคส่งกลับ!$A$2:$A$1192,ภาคส่งกลับ!$O$2:$O$1192,"")</f>
        <v>0</v>
      </c>
      <c r="S512" s="72" t="str">
        <f>IF(AND(ลงเจ้าหน้าที่!O518=ไฟล์หลัก!P512,ลงเจ้าหน้าที่!P518=ไฟล์หลัก!Q512)=TRUE,"Correct","No")</f>
        <v>Correct</v>
      </c>
    </row>
    <row r="513" spans="1:19" hidden="1">
      <c r="A513" s="250">
        <v>488</v>
      </c>
      <c r="B513" s="250" t="s">
        <v>729</v>
      </c>
      <c r="C513" s="256" t="s">
        <v>13</v>
      </c>
      <c r="D513" s="257" t="s">
        <v>78</v>
      </c>
      <c r="E513" s="256" t="s">
        <v>757</v>
      </c>
      <c r="F513" s="257" t="s">
        <v>30</v>
      </c>
      <c r="G513" s="257" t="s">
        <v>21</v>
      </c>
      <c r="H513" s="257" t="s">
        <v>344</v>
      </c>
      <c r="I513" s="256" t="s">
        <v>758</v>
      </c>
      <c r="J513" s="257" t="s">
        <v>38</v>
      </c>
      <c r="K513" s="257" t="s">
        <v>236</v>
      </c>
      <c r="L513" s="257" t="s">
        <v>595</v>
      </c>
      <c r="M513" s="250" t="s">
        <v>320</v>
      </c>
      <c r="N513" s="257" t="str" cm="1">
        <f t="array" ref="N513">_xlfn.XLOOKUP(1,(รายชื่อเจ้าหน้าที่!$C$4:$C$109=P513)*(รายชื่อเจ้าหน้าที่!$D$4:$D$109=Q513),รายชื่อเจ้าหน้าที่!$E$4:$E$109,"")</f>
        <v/>
      </c>
      <c r="O513" s="2" t="str">
        <f>_xlfn.XLOOKUP(ไฟล์หลัก!A513,ภาคส่งกลับ!$A$2:$A$1192,ภาคส่งกลับ!$L$2:$L$1192,"")</f>
        <v>นาย</v>
      </c>
      <c r="P513" s="2" t="str">
        <f>_xlfn.XLOOKUP(ไฟล์หลัก!A513,ภาคส่งกลับ!$A$2:$A$1192,ภาคส่งกลับ!$M$2:$M$1192,"")</f>
        <v xml:space="preserve">สมัคร   </v>
      </c>
      <c r="Q513" s="2" t="str">
        <f>_xlfn.XLOOKUP(ไฟล์หลัก!A513,ภาคส่งกลับ!$A$2:$A$1192,ภาคส่งกลับ!$N$2:$N$1192,"")</f>
        <v>รักแม่</v>
      </c>
      <c r="R513" s="71">
        <f>_xlfn.XLOOKUP(ไฟล์หลัก!A513,ภาคส่งกลับ!$A$2:$A$1192,ภาคส่งกลับ!$O$2:$O$1192,"")</f>
        <v>0</v>
      </c>
      <c r="S513" s="72" t="str">
        <f>IF(AND(ลงเจ้าหน้าที่!O519=ไฟล์หลัก!P513,ลงเจ้าหน้าที่!P519=ไฟล์หลัก!Q513)=TRUE,"Correct","No")</f>
        <v>No</v>
      </c>
    </row>
    <row r="514" spans="1:19" hidden="1">
      <c r="A514" s="250">
        <v>489</v>
      </c>
      <c r="B514" s="250" t="s">
        <v>729</v>
      </c>
      <c r="C514" s="256" t="s">
        <v>13</v>
      </c>
      <c r="D514" s="257" t="s">
        <v>16</v>
      </c>
      <c r="E514" s="256" t="s">
        <v>730</v>
      </c>
      <c r="F514" s="257" t="s">
        <v>21</v>
      </c>
      <c r="G514" s="257" t="s">
        <v>16</v>
      </c>
      <c r="H514" s="257" t="s">
        <v>754</v>
      </c>
      <c r="I514" s="256" t="s">
        <v>755</v>
      </c>
      <c r="J514" s="257" t="s">
        <v>38</v>
      </c>
      <c r="K514" s="257" t="s">
        <v>240</v>
      </c>
      <c r="L514" s="257" t="s">
        <v>756</v>
      </c>
      <c r="M514" s="250" t="s">
        <v>750</v>
      </c>
      <c r="N514" s="257" t="str" cm="1">
        <f t="array" ref="N514">_xlfn.XLOOKUP(1,(รายชื่อเจ้าหน้าที่!$C$4:$C$109=P514)*(รายชื่อเจ้าหน้าที่!$D$4:$D$109=Q514),รายชื่อเจ้าหน้าที่!$E$4:$E$109,"")</f>
        <v>EIDTs</v>
      </c>
      <c r="O514" s="2" t="str">
        <f>_xlfn.XLOOKUP(ไฟล์หลัก!A514,ภาคส่งกลับ!$A$2:$A$1192,ภาคส่งกลับ!$L$2:$L$1192,"")</f>
        <v>นางสาว</v>
      </c>
      <c r="P514" s="2" t="str">
        <f>_xlfn.XLOOKUP(ไฟล์หลัก!A514,ภาคส่งกลับ!$A$2:$A$1192,ภาคส่งกลับ!$M$2:$M$1192,"")</f>
        <v>พิมพลอย</v>
      </c>
      <c r="Q514" s="2" t="str">
        <f>_xlfn.XLOOKUP(ไฟล์หลัก!A514,ภาคส่งกลับ!$A$2:$A$1192,ภาคส่งกลับ!$N$2:$N$1192,"")</f>
        <v>ประเสริฐวสุ</v>
      </c>
      <c r="R514" s="71">
        <f>_xlfn.XLOOKUP(ไฟล์หลัก!A514,ภาคส่งกลับ!$A$2:$A$1192,ภาคส่งกลับ!$O$2:$O$1192,"")</f>
        <v>0</v>
      </c>
      <c r="S514" s="72" t="str">
        <f>IF(AND(ลงเจ้าหน้าที่!O520=ไฟล์หลัก!P514,ลงเจ้าหน้าที่!P520=ไฟล์หลัก!Q514)=TRUE,"Correct","No")</f>
        <v>Correct</v>
      </c>
    </row>
    <row r="515" spans="1:19" hidden="1">
      <c r="A515" s="250">
        <v>490</v>
      </c>
      <c r="B515" s="250" t="s">
        <v>729</v>
      </c>
      <c r="C515" s="256" t="s">
        <v>13</v>
      </c>
      <c r="D515" s="257" t="s">
        <v>78</v>
      </c>
      <c r="E515" s="256" t="s">
        <v>757</v>
      </c>
      <c r="F515" s="257" t="s">
        <v>30</v>
      </c>
      <c r="G515" s="257" t="s">
        <v>21</v>
      </c>
      <c r="H515" s="257" t="s">
        <v>344</v>
      </c>
      <c r="I515" s="256" t="s">
        <v>758</v>
      </c>
      <c r="J515" s="257" t="s">
        <v>38</v>
      </c>
      <c r="K515" s="257" t="s">
        <v>240</v>
      </c>
      <c r="L515" s="257" t="s">
        <v>596</v>
      </c>
      <c r="M515" s="250" t="s">
        <v>1652</v>
      </c>
      <c r="N515" s="257" t="str" cm="1">
        <f t="array" ref="N515">_xlfn.XLOOKUP(1,(รายชื่อเจ้าหน้าที่!$C$4:$C$109=P515)*(รายชื่อเจ้าหน้าที่!$D$4:$D$109=Q515),รายชื่อเจ้าหน้าที่!$E$4:$E$109,"")</f>
        <v/>
      </c>
      <c r="O515" s="2" t="str">
        <f>_xlfn.XLOOKUP(ไฟล์หลัก!A515,ภาคส่งกลับ!$A$2:$A$1192,ภาคส่งกลับ!$L$2:$L$1192,"")</f>
        <v>นาย</v>
      </c>
      <c r="P515" s="2" t="str">
        <f>_xlfn.XLOOKUP(ไฟล์หลัก!A515,ภาคส่งกลับ!$A$2:$A$1192,ภาคส่งกลับ!$M$2:$M$1192,"")</f>
        <v>สุธรรม</v>
      </c>
      <c r="Q515" s="2" t="str">
        <f>_xlfn.XLOOKUP(ไฟล์หลัก!A515,ภาคส่งกลับ!$A$2:$A$1192,ภาคส่งกลับ!$N$2:$N$1192,"")</f>
        <v>สัทธรรมสกุล</v>
      </c>
      <c r="R515" s="71">
        <f>_xlfn.XLOOKUP(ไฟล์หลัก!A515,ภาคส่งกลับ!$A$2:$A$1192,ภาคส่งกลับ!$O$2:$O$1192,"")</f>
        <v>0</v>
      </c>
      <c r="S515" s="72" t="str">
        <f>IF(AND(ลงเจ้าหน้าที่!O521=ไฟล์หลัก!P515,ลงเจ้าหน้าที่!P521=ไฟล์หลัก!Q515)=TRUE,"Correct","No")</f>
        <v>No</v>
      </c>
    </row>
    <row r="516" spans="1:19" hidden="1">
      <c r="A516" s="250">
        <v>491</v>
      </c>
      <c r="B516" s="250" t="s">
        <v>729</v>
      </c>
      <c r="C516" s="256" t="s">
        <v>13</v>
      </c>
      <c r="D516" s="257" t="s">
        <v>16</v>
      </c>
      <c r="E516" s="256" t="s">
        <v>730</v>
      </c>
      <c r="F516" s="257" t="s">
        <v>21</v>
      </c>
      <c r="G516" s="257" t="s">
        <v>16</v>
      </c>
      <c r="H516" s="257" t="s">
        <v>754</v>
      </c>
      <c r="I516" s="256" t="s">
        <v>755</v>
      </c>
      <c r="J516" s="257" t="s">
        <v>38</v>
      </c>
      <c r="K516" s="257" t="s">
        <v>244</v>
      </c>
      <c r="L516" s="257" t="s">
        <v>756</v>
      </c>
      <c r="M516" s="250" t="s">
        <v>750</v>
      </c>
      <c r="N516" s="257" t="str" cm="1">
        <f t="array" ref="N516">_xlfn.XLOOKUP(1,(รายชื่อเจ้าหน้าที่!$C$4:$C$109=P516)*(รายชื่อเจ้าหน้าที่!$D$4:$D$109=Q516),รายชื่อเจ้าหน้าที่!$E$4:$E$109,"")</f>
        <v>เทคโนการศึกษา</v>
      </c>
      <c r="O516" s="2" t="str">
        <f>_xlfn.XLOOKUP(ไฟล์หลัก!A516,ภาคส่งกลับ!$A$2:$A$1192,ภาคส่งกลับ!$L$2:$L$1192,"")</f>
        <v>นางสาว</v>
      </c>
      <c r="P516" s="2" t="str">
        <f>_xlfn.XLOOKUP(ไฟล์หลัก!A516,ภาคส่งกลับ!$A$2:$A$1192,ภาคส่งกลับ!$M$2:$M$1192,"")</f>
        <v>สุชาดา</v>
      </c>
      <c r="Q516" s="2" t="str">
        <f>_xlfn.XLOOKUP(ไฟล์หลัก!A516,ภาคส่งกลับ!$A$2:$A$1192,ภาคส่งกลับ!$N$2:$N$1192,"")</f>
        <v>แดงอินทวัฒน์</v>
      </c>
      <c r="R516" s="71">
        <f>_xlfn.XLOOKUP(ไฟล์หลัก!A516,ภาคส่งกลับ!$A$2:$A$1192,ภาคส่งกลับ!$O$2:$O$1192,"")</f>
        <v>0</v>
      </c>
      <c r="S516" s="72" t="str">
        <f>IF(AND(ลงเจ้าหน้าที่!O522=ไฟล์หลัก!P516,ลงเจ้าหน้าที่!P522=ไฟล์หลัก!Q516)=TRUE,"Correct","No")</f>
        <v>Correct</v>
      </c>
    </row>
    <row r="517" spans="1:19" hidden="1">
      <c r="A517" s="250">
        <v>492</v>
      </c>
      <c r="B517" s="250" t="s">
        <v>729</v>
      </c>
      <c r="C517" s="256" t="s">
        <v>13</v>
      </c>
      <c r="D517" s="257" t="s">
        <v>78</v>
      </c>
      <c r="E517" s="256" t="s">
        <v>757</v>
      </c>
      <c r="F517" s="257" t="s">
        <v>33</v>
      </c>
      <c r="G517" s="257" t="s">
        <v>21</v>
      </c>
      <c r="H517" s="257" t="s">
        <v>154</v>
      </c>
      <c r="I517" s="256" t="s">
        <v>758</v>
      </c>
      <c r="J517" s="257" t="s">
        <v>38</v>
      </c>
      <c r="K517" s="257" t="s">
        <v>244</v>
      </c>
      <c r="L517" s="257" t="s">
        <v>156</v>
      </c>
      <c r="M517" s="250" t="s">
        <v>320</v>
      </c>
      <c r="N517" s="257" t="str" cm="1">
        <f t="array" ref="N517">_xlfn.XLOOKUP(1,(รายชื่อเจ้าหน้าที่!$C$4:$C$109=P517)*(รายชื่อเจ้าหน้าที่!$D$4:$D$109=Q517),รายชื่อเจ้าหน้าที่!$E$4:$E$109,"")</f>
        <v/>
      </c>
      <c r="O517" s="2" t="str">
        <f>_xlfn.XLOOKUP(ไฟล์หลัก!A517,ภาคส่งกลับ!$A$2:$A$1192,ภาคส่งกลับ!$L$2:$L$1192,"")</f>
        <v>นางสาว</v>
      </c>
      <c r="P517" s="2" t="str">
        <f>_xlfn.XLOOKUP(ไฟล์หลัก!A517,ภาคส่งกลับ!$A$2:$A$1192,ภาคส่งกลับ!$M$2:$M$1192,"")</f>
        <v xml:space="preserve">ธีรินทร์ </v>
      </c>
      <c r="Q517" s="2" t="str">
        <f>_xlfn.XLOOKUP(ไฟล์หลัก!A517,ภาคส่งกลับ!$A$2:$A$1192,ภาคส่งกลับ!$N$2:$N$1192,"")</f>
        <v>ฉายศิริโชติ</v>
      </c>
      <c r="R517" s="71">
        <f>_xlfn.XLOOKUP(ไฟล์หลัก!A517,ภาคส่งกลับ!$A$2:$A$1192,ภาคส่งกลับ!$O$2:$O$1192,"")</f>
        <v>0</v>
      </c>
      <c r="S517" s="72" t="str">
        <f>IF(AND(ลงเจ้าหน้าที่!O523=ไฟล์หลัก!P517,ลงเจ้าหน้าที่!P523=ไฟล์หลัก!Q517)=TRUE,"Correct","No")</f>
        <v>No</v>
      </c>
    </row>
    <row r="518" spans="1:19" hidden="1">
      <c r="A518" s="250">
        <v>493</v>
      </c>
      <c r="B518" s="250" t="s">
        <v>729</v>
      </c>
      <c r="C518" s="256" t="s">
        <v>13</v>
      </c>
      <c r="D518" s="257" t="s">
        <v>16</v>
      </c>
      <c r="E518" s="256" t="s">
        <v>730</v>
      </c>
      <c r="F518" s="257" t="s">
        <v>21</v>
      </c>
      <c r="G518" s="257" t="s">
        <v>16</v>
      </c>
      <c r="H518" s="257" t="s">
        <v>754</v>
      </c>
      <c r="I518" s="256" t="s">
        <v>755</v>
      </c>
      <c r="J518" s="257" t="s">
        <v>38</v>
      </c>
      <c r="K518" s="257" t="s">
        <v>247</v>
      </c>
      <c r="L518" s="257" t="s">
        <v>756</v>
      </c>
      <c r="M518" s="250" t="s">
        <v>750</v>
      </c>
      <c r="N518" s="257" t="str" cm="1">
        <f t="array" ref="N518">_xlfn.XLOOKUP(1,(รายชื่อเจ้าหน้าที่!$C$4:$C$109=P518)*(รายชื่อเจ้าหน้าที่!$D$4:$D$109=Q518),รายชื่อเจ้าหน้าที่!$E$4:$E$109,"")</f>
        <v>กิจการนศ.</v>
      </c>
      <c r="O518" s="2" t="str">
        <f>_xlfn.XLOOKUP(ไฟล์หลัก!A518,ภาคส่งกลับ!$A$2:$A$1192,ภาคส่งกลับ!$L$2:$L$1192,"")</f>
        <v>นางสาว</v>
      </c>
      <c r="P518" s="2" t="str">
        <f>_xlfn.XLOOKUP(ไฟล์หลัก!A518,ภาคส่งกลับ!$A$2:$A$1192,ภาคส่งกลับ!$M$2:$M$1192,"")</f>
        <v>อารีรัตน์</v>
      </c>
      <c r="Q518" s="2" t="str">
        <f>_xlfn.XLOOKUP(ไฟล์หลัก!A518,ภาคส่งกลับ!$A$2:$A$1192,ภาคส่งกลับ!$N$2:$N$1192,"")</f>
        <v>บุตุธรรม</v>
      </c>
      <c r="R518" s="71">
        <f>_xlfn.XLOOKUP(ไฟล์หลัก!A518,ภาคส่งกลับ!$A$2:$A$1192,ภาคส่งกลับ!$O$2:$O$1192,"")</f>
        <v>0</v>
      </c>
      <c r="S518" s="72" t="str">
        <f>IF(AND(ลงเจ้าหน้าที่!O524=ไฟล์หลัก!P518,ลงเจ้าหน้าที่!P524=ไฟล์หลัก!Q518)=TRUE,"Correct","No")</f>
        <v>Correct</v>
      </c>
    </row>
    <row r="519" spans="1:19" hidden="1">
      <c r="A519" s="250">
        <v>494</v>
      </c>
      <c r="B519" s="250" t="s">
        <v>729</v>
      </c>
      <c r="C519" s="256" t="s">
        <v>13</v>
      </c>
      <c r="D519" s="257" t="s">
        <v>21</v>
      </c>
      <c r="E519" s="256" t="s">
        <v>759</v>
      </c>
      <c r="F519" s="257" t="s">
        <v>16</v>
      </c>
      <c r="G519" s="257" t="s">
        <v>16</v>
      </c>
      <c r="H519" s="257" t="s">
        <v>22</v>
      </c>
      <c r="I519" s="256" t="s">
        <v>1674</v>
      </c>
      <c r="J519" s="257" t="s">
        <v>38</v>
      </c>
      <c r="K519" s="257" t="s">
        <v>247</v>
      </c>
      <c r="L519" s="257" t="s">
        <v>585</v>
      </c>
      <c r="M519" s="250" t="s">
        <v>1672</v>
      </c>
      <c r="N519" s="257" t="str" cm="1">
        <f t="array" ref="N519">_xlfn.XLOOKUP(1,(รายชื่อเจ้าหน้าที่!$C$4:$C$109=P519)*(รายชื่อเจ้าหน้าที่!$D$4:$D$109=Q519),รายชื่อเจ้าหน้าที่!$E$4:$E$109,"")</f>
        <v/>
      </c>
      <c r="O519" s="2" t="str">
        <f>_xlfn.XLOOKUP(ไฟล์หลัก!A519,ภาคส่งกลับ!$A$2:$A$1192,ภาคส่งกลับ!$L$2:$L$1192,"")</f>
        <v>นาย</v>
      </c>
      <c r="P519" s="2" t="str">
        <f>_xlfn.XLOOKUP(ไฟล์หลัก!A519,ภาคส่งกลับ!$A$2:$A$1192,ภาคส่งกลับ!$M$2:$M$1192,"")</f>
        <v>วิวัฒน์</v>
      </c>
      <c r="Q519" s="2" t="str">
        <f>_xlfn.XLOOKUP(ไฟล์หลัก!A519,ภาคส่งกลับ!$A$2:$A$1192,ภาคส่งกลับ!$N$2:$N$1192,"")</f>
        <v>เกยูรวงศ์</v>
      </c>
      <c r="R519" s="71">
        <f>_xlfn.XLOOKUP(ไฟล์หลัก!A519,ภาคส่งกลับ!$A$2:$A$1192,ภาคส่งกลับ!$O$2:$O$1192,"")</f>
        <v>0</v>
      </c>
      <c r="S519" s="72" t="str">
        <f>IF(AND(ลงเจ้าหน้าที่!O525=ไฟล์หลัก!P519,ลงเจ้าหน้าที่!P525=ไฟล์หลัก!Q519)=TRUE,"Correct","No")</f>
        <v>No</v>
      </c>
    </row>
    <row r="520" spans="1:19" hidden="1">
      <c r="A520" s="250">
        <v>495</v>
      </c>
      <c r="B520" s="250" t="s">
        <v>729</v>
      </c>
      <c r="C520" s="256" t="s">
        <v>13</v>
      </c>
      <c r="D520" s="257" t="s">
        <v>16</v>
      </c>
      <c r="E520" s="256" t="s">
        <v>730</v>
      </c>
      <c r="F520" s="257" t="s">
        <v>21</v>
      </c>
      <c r="G520" s="257" t="s">
        <v>16</v>
      </c>
      <c r="H520" s="257" t="s">
        <v>754</v>
      </c>
      <c r="I520" s="256" t="s">
        <v>755</v>
      </c>
      <c r="J520" s="257" t="s">
        <v>38</v>
      </c>
      <c r="K520" s="257" t="s">
        <v>251</v>
      </c>
      <c r="L520" s="257" t="s">
        <v>760</v>
      </c>
      <c r="M520" s="250" t="s">
        <v>750</v>
      </c>
      <c r="N520" s="257" t="str" cm="1">
        <f t="array" ref="N520">_xlfn.XLOOKUP(1,(รายชื่อเจ้าหน้าที่!$C$4:$C$109=P520)*(รายชื่อเจ้าหน้าที่!$D$4:$D$109=Q520),รายชื่อเจ้าหน้าที่!$E$4:$E$109,"")</f>
        <v>กิจการนศ.</v>
      </c>
      <c r="O520" s="2" t="str">
        <f>_xlfn.XLOOKUP(ไฟล์หลัก!A520,ภาคส่งกลับ!$A$2:$A$1192,ภาคส่งกลับ!$L$2:$L$1192,"")</f>
        <v>นาย</v>
      </c>
      <c r="P520" s="2" t="str">
        <f>_xlfn.XLOOKUP(ไฟล์หลัก!A520,ภาคส่งกลับ!$A$2:$A$1192,ภาคส่งกลับ!$M$2:$M$1192,"")</f>
        <v>ดิเรกฤทธิ์</v>
      </c>
      <c r="Q520" s="2" t="str">
        <f>_xlfn.XLOOKUP(ไฟล์หลัก!A520,ภาคส่งกลับ!$A$2:$A$1192,ภาคส่งกลับ!$N$2:$N$1192,"")</f>
        <v>จันทรวงษ์</v>
      </c>
      <c r="R520" s="71">
        <f>_xlfn.XLOOKUP(ไฟล์หลัก!A520,ภาคส่งกลับ!$A$2:$A$1192,ภาคส่งกลับ!$O$2:$O$1192,"")</f>
        <v>0</v>
      </c>
      <c r="S520" s="72" t="str">
        <f>IF(AND(ลงเจ้าหน้าที่!O526=ไฟล์หลัก!P520,ลงเจ้าหน้าที่!P526=ไฟล์หลัก!Q520)=TRUE,"Correct","No")</f>
        <v>Correct</v>
      </c>
    </row>
    <row r="521" spans="1:19" hidden="1">
      <c r="A521" s="250">
        <v>496</v>
      </c>
      <c r="B521" s="250" t="s">
        <v>729</v>
      </c>
      <c r="C521" s="256" t="s">
        <v>13</v>
      </c>
      <c r="D521" s="257" t="s">
        <v>21</v>
      </c>
      <c r="E521" s="256" t="s">
        <v>759</v>
      </c>
      <c r="F521" s="257" t="s">
        <v>16</v>
      </c>
      <c r="G521" s="257" t="s">
        <v>16</v>
      </c>
      <c r="H521" s="257" t="s">
        <v>22</v>
      </c>
      <c r="I521" s="256" t="s">
        <v>1674</v>
      </c>
      <c r="J521" s="257" t="s">
        <v>38</v>
      </c>
      <c r="K521" s="257" t="s">
        <v>251</v>
      </c>
      <c r="L521" s="257" t="s">
        <v>586</v>
      </c>
      <c r="M521" s="250" t="s">
        <v>1660</v>
      </c>
      <c r="N521" s="257" t="str" cm="1">
        <f t="array" ref="N521">_xlfn.XLOOKUP(1,(รายชื่อเจ้าหน้าที่!$C$4:$C$109=P521)*(รายชื่อเจ้าหน้าที่!$D$4:$D$109=Q521),รายชื่อเจ้าหน้าที่!$E$4:$E$109,"")</f>
        <v/>
      </c>
      <c r="O521" s="2" t="str">
        <f>_xlfn.XLOOKUP(ไฟล์หลัก!A521,ภาคส่งกลับ!$A$2:$A$1192,ภาคส่งกลับ!$L$2:$L$1192,"")</f>
        <v>นาย</v>
      </c>
      <c r="P521" s="2" t="str">
        <f>_xlfn.XLOOKUP(ไฟล์หลัก!A521,ภาคส่งกลับ!$A$2:$A$1192,ภาคส่งกลับ!$M$2:$M$1192,"")</f>
        <v>Harihara S.</v>
      </c>
      <c r="Q521" s="2" t="str">
        <f>_xlfn.XLOOKUP(ไฟล์หลัก!A521,ภาคส่งกลับ!$A$2:$A$1192,ภาคส่งกลับ!$N$2:$N$1192,"")</f>
        <v>Ramamoorthy</v>
      </c>
      <c r="R521" s="71">
        <f>_xlfn.XLOOKUP(ไฟล์หลัก!A521,ภาคส่งกลับ!$A$2:$A$1192,ภาคส่งกลับ!$O$2:$O$1192,"")</f>
        <v>0</v>
      </c>
      <c r="S521" s="72" t="str">
        <f>IF(AND(ลงเจ้าหน้าที่!O527=ไฟล์หลัก!P521,ลงเจ้าหน้าที่!P527=ไฟล์หลัก!Q521)=TRUE,"Correct","No")</f>
        <v>No</v>
      </c>
    </row>
    <row r="522" spans="1:19" hidden="1">
      <c r="A522" s="250">
        <v>497</v>
      </c>
      <c r="B522" s="250" t="s">
        <v>729</v>
      </c>
      <c r="C522" s="256" t="s">
        <v>13</v>
      </c>
      <c r="D522" s="257" t="s">
        <v>16</v>
      </c>
      <c r="E522" s="256" t="s">
        <v>730</v>
      </c>
      <c r="F522" s="257" t="s">
        <v>14</v>
      </c>
      <c r="G522" s="257" t="s">
        <v>16</v>
      </c>
      <c r="H522" s="257" t="s">
        <v>195</v>
      </c>
      <c r="I522" s="256" t="s">
        <v>748</v>
      </c>
      <c r="J522" s="257" t="s">
        <v>38</v>
      </c>
      <c r="K522" s="257" t="s">
        <v>255</v>
      </c>
      <c r="L522" s="257" t="s">
        <v>761</v>
      </c>
      <c r="M522" s="257" t="s">
        <v>750</v>
      </c>
      <c r="N522" s="257" t="str" cm="1">
        <f t="array" ref="N522">_xlfn.XLOOKUP(1,(รายชื่อเจ้าหน้าที่!$C$4:$C$109=P522)*(รายชื่อเจ้าหน้าที่!$D$4:$D$109=Q522),รายชื่อเจ้าหน้าที่!$E$4:$E$109,"")</f>
        <v>บัณฑิต</v>
      </c>
      <c r="O522" s="2" t="str">
        <f>_xlfn.XLOOKUP(ไฟล์หลัก!A522,ภาคส่งกลับ!$A$2:$A$1192,ภาคส่งกลับ!$L$2:$L$1192,"")</f>
        <v>นางสาว</v>
      </c>
      <c r="P522" s="2" t="str">
        <f>_xlfn.XLOOKUP(ไฟล์หลัก!A522,ภาคส่งกลับ!$A$2:$A$1192,ภาคส่งกลับ!$M$2:$M$1192,"")</f>
        <v>ยุวรี</v>
      </c>
      <c r="Q522" s="2" t="str">
        <f>_xlfn.XLOOKUP(ไฟล์หลัก!A522,ภาคส่งกลับ!$A$2:$A$1192,ภาคส่งกลับ!$N$2:$N$1192,"")</f>
        <v>ดีมิตร</v>
      </c>
      <c r="R522" s="71">
        <f>_xlfn.XLOOKUP(ไฟล์หลัก!A522,ภาคส่งกลับ!$A$2:$A$1192,ภาคส่งกลับ!$O$2:$O$1192,"")</f>
        <v>0</v>
      </c>
      <c r="S522" s="72" t="str">
        <f>IF(AND(ลงเจ้าหน้าที่!O528=ไฟล์หลัก!P522,ลงเจ้าหน้าที่!P528=ไฟล์หลัก!Q522)=TRUE,"Correct","No")</f>
        <v>Correct</v>
      </c>
    </row>
    <row r="523" spans="1:19" hidden="1">
      <c r="A523" s="250">
        <v>498</v>
      </c>
      <c r="B523" s="250" t="s">
        <v>729</v>
      </c>
      <c r="C523" s="256" t="s">
        <v>13</v>
      </c>
      <c r="D523" s="257" t="s">
        <v>21</v>
      </c>
      <c r="E523" s="256" t="s">
        <v>759</v>
      </c>
      <c r="F523" s="257" t="s">
        <v>21</v>
      </c>
      <c r="G523" s="257" t="s">
        <v>16</v>
      </c>
      <c r="H523" s="257" t="s">
        <v>63</v>
      </c>
      <c r="I523" s="256" t="s">
        <v>1734</v>
      </c>
      <c r="J523" s="257" t="s">
        <v>38</v>
      </c>
      <c r="K523" s="257" t="s">
        <v>255</v>
      </c>
      <c r="L523" s="257" t="s">
        <v>243</v>
      </c>
      <c r="M523" s="250" t="s">
        <v>1672</v>
      </c>
      <c r="N523" s="257" t="str" cm="1">
        <f t="array" ref="N523">_xlfn.XLOOKUP(1,(รายชื่อเจ้าหน้าที่!$C$4:$C$109=P523)*(รายชื่อเจ้าหน้าที่!$D$4:$D$109=Q523),รายชื่อเจ้าหน้าที่!$E$4:$E$109,"")</f>
        <v/>
      </c>
      <c r="O523" s="2" t="str">
        <f>_xlfn.XLOOKUP(ไฟล์หลัก!A523,ภาคส่งกลับ!$A$2:$A$1192,ภาคส่งกลับ!$L$2:$L$1192,"")</f>
        <v>น.ส</v>
      </c>
      <c r="P523" s="2" t="str">
        <f>_xlfn.XLOOKUP(ไฟล์หลัก!A523,ภาคส่งกลับ!$A$2:$A$1192,ภาคส่งกลับ!$M$2:$M$1192,"")</f>
        <v>ปิยะนาถ</v>
      </c>
      <c r="Q523" s="2" t="str">
        <f>_xlfn.XLOOKUP(ไฟล์หลัก!A523,ภาคส่งกลับ!$A$2:$A$1192,ภาคส่งกลับ!$N$2:$N$1192,"")</f>
        <v>สมมณี</v>
      </c>
      <c r="R523" s="71">
        <f>_xlfn.XLOOKUP(ไฟล์หลัก!A523,ภาคส่งกลับ!$A$2:$A$1192,ภาคส่งกลับ!$O$2:$O$1192,"")</f>
        <v>0</v>
      </c>
      <c r="S523" s="72" t="str">
        <f>IF(AND(ลงเจ้าหน้าที่!O529=ไฟล์หลัก!P523,ลงเจ้าหน้าที่!P529=ไฟล์หลัก!Q523)=TRUE,"Correct","No")</f>
        <v>No</v>
      </c>
    </row>
    <row r="524" spans="1:19" hidden="1">
      <c r="A524" s="250">
        <v>499</v>
      </c>
      <c r="B524" s="250" t="s">
        <v>729</v>
      </c>
      <c r="C524" s="256" t="s">
        <v>13</v>
      </c>
      <c r="D524" s="257" t="s">
        <v>16</v>
      </c>
      <c r="E524" s="256" t="s">
        <v>730</v>
      </c>
      <c r="F524" s="257" t="s">
        <v>14</v>
      </c>
      <c r="G524" s="257" t="s">
        <v>16</v>
      </c>
      <c r="H524" s="257" t="s">
        <v>195</v>
      </c>
      <c r="I524" s="256" t="s">
        <v>748</v>
      </c>
      <c r="J524" s="257" t="s">
        <v>38</v>
      </c>
      <c r="K524" s="257" t="s">
        <v>257</v>
      </c>
      <c r="L524" s="257" t="s">
        <v>761</v>
      </c>
      <c r="M524" s="257" t="s">
        <v>750</v>
      </c>
      <c r="N524" s="257" t="str" cm="1">
        <f t="array" ref="N524">_xlfn.XLOOKUP(1,(รายชื่อเจ้าหน้าที่!$C$4:$C$109=P524)*(รายชื่อเจ้าหน้าที่!$D$4:$D$109=Q524),รายชื่อเจ้าหน้าที่!$E$4:$E$109,"")</f>
        <v>ปชส</v>
      </c>
      <c r="O524" s="2" t="str">
        <f>_xlfn.XLOOKUP(ไฟล์หลัก!A524,ภาคส่งกลับ!$A$2:$A$1192,ภาคส่งกลับ!$L$2:$L$1192,"")</f>
        <v>นางสาว</v>
      </c>
      <c r="P524" s="2" t="str">
        <f>_xlfn.XLOOKUP(ไฟล์หลัก!A524,ภาคส่งกลับ!$A$2:$A$1192,ภาคส่งกลับ!$M$2:$M$1192,"")</f>
        <v>นิภาพร</v>
      </c>
      <c r="Q524" s="2" t="str">
        <f>_xlfn.XLOOKUP(ไฟล์หลัก!A524,ภาคส่งกลับ!$A$2:$A$1192,ภาคส่งกลับ!$N$2:$N$1192,"")</f>
        <v>เจริญผ่อง</v>
      </c>
      <c r="R524" s="71">
        <f>_xlfn.XLOOKUP(ไฟล์หลัก!A524,ภาคส่งกลับ!$A$2:$A$1192,ภาคส่งกลับ!$O$2:$O$1192,"")</f>
        <v>0</v>
      </c>
      <c r="S524" s="72" t="str">
        <f>IF(AND(ลงเจ้าหน้าที่!O530=ไฟล์หลัก!P524,ลงเจ้าหน้าที่!P530=ไฟล์หลัก!Q524)=TRUE,"Correct","No")</f>
        <v>Correct</v>
      </c>
    </row>
    <row r="525" spans="1:19" hidden="1">
      <c r="A525" s="250">
        <v>500</v>
      </c>
      <c r="B525" s="250" t="s">
        <v>729</v>
      </c>
      <c r="C525" s="256" t="s">
        <v>13</v>
      </c>
      <c r="D525" s="257" t="s">
        <v>21</v>
      </c>
      <c r="E525" s="256" t="s">
        <v>759</v>
      </c>
      <c r="F525" s="257" t="s">
        <v>21</v>
      </c>
      <c r="G525" s="257" t="s">
        <v>16</v>
      </c>
      <c r="H525" s="257" t="s">
        <v>63</v>
      </c>
      <c r="I525" s="256" t="s">
        <v>1734</v>
      </c>
      <c r="J525" s="257" t="s">
        <v>38</v>
      </c>
      <c r="K525" s="257" t="s">
        <v>257</v>
      </c>
      <c r="L525" s="257" t="s">
        <v>245</v>
      </c>
      <c r="M525" s="250" t="s">
        <v>1672</v>
      </c>
      <c r="N525" s="257" t="str" cm="1">
        <f t="array" ref="N525">_xlfn.XLOOKUP(1,(รายชื่อเจ้าหน้าที่!$C$4:$C$109=P525)*(รายชื่อเจ้าหน้าที่!$D$4:$D$109=Q525),รายชื่อเจ้าหน้าที่!$E$4:$E$109,"")</f>
        <v/>
      </c>
      <c r="O525" s="2" t="str">
        <f>_xlfn.XLOOKUP(ไฟล์หลัก!A525,ภาคส่งกลับ!$A$2:$A$1192,ภาคส่งกลับ!$L$2:$L$1192,"")</f>
        <v>นาย</v>
      </c>
      <c r="P525" s="2" t="str">
        <f>_xlfn.XLOOKUP(ไฟล์หลัก!A525,ภาคส่งกลับ!$A$2:$A$1192,ภาคส่งกลับ!$M$2:$M$1192,"")</f>
        <v>นรเศรษฐ</v>
      </c>
      <c r="Q525" s="2" t="str">
        <f>_xlfn.XLOOKUP(ไฟล์หลัก!A525,ภาคส่งกลับ!$A$2:$A$1192,ภาคส่งกลับ!$N$2:$N$1192,"")</f>
        <v>พัฒนเดช</v>
      </c>
      <c r="R525" s="71">
        <f>_xlfn.XLOOKUP(ไฟล์หลัก!A525,ภาคส่งกลับ!$A$2:$A$1192,ภาคส่งกลับ!$O$2:$O$1192,"")</f>
        <v>0</v>
      </c>
      <c r="S525" s="72" t="str">
        <f>IF(AND(ลงเจ้าหน้าที่!O531=ไฟล์หลัก!P525,ลงเจ้าหน้าที่!P531=ไฟล์หลัก!Q525)=TRUE,"Correct","No")</f>
        <v>No</v>
      </c>
    </row>
    <row r="526" spans="1:19" hidden="1">
      <c r="A526" s="250">
        <v>501</v>
      </c>
      <c r="B526" s="250" t="s">
        <v>729</v>
      </c>
      <c r="C526" s="256" t="s">
        <v>13</v>
      </c>
      <c r="D526" s="257" t="s">
        <v>16</v>
      </c>
      <c r="E526" s="256" t="s">
        <v>730</v>
      </c>
      <c r="F526" s="257" t="s">
        <v>14</v>
      </c>
      <c r="G526" s="257" t="s">
        <v>16</v>
      </c>
      <c r="H526" s="257" t="s">
        <v>195</v>
      </c>
      <c r="I526" s="256" t="s">
        <v>748</v>
      </c>
      <c r="J526" s="257" t="s">
        <v>38</v>
      </c>
      <c r="K526" s="257" t="s">
        <v>259</v>
      </c>
      <c r="L526" s="257" t="s">
        <v>761</v>
      </c>
      <c r="M526" s="257" t="s">
        <v>750</v>
      </c>
      <c r="N526" s="257" t="str" cm="1">
        <f t="array" ref="N526">_xlfn.XLOOKUP(1,(รายชื่อเจ้าหน้าที่!$C$4:$C$109=P526)*(รายชื่อเจ้าหน้าที่!$D$4:$D$109=Q526),รายชื่อเจ้าหน้าที่!$E$4:$E$109,"")</f>
        <v>ปชส</v>
      </c>
      <c r="O526" s="2" t="str">
        <f>_xlfn.XLOOKUP(ไฟล์หลัก!A526,ภาคส่งกลับ!$A$2:$A$1192,ภาคส่งกลับ!$L$2:$L$1192,"")</f>
        <v>นางสาว</v>
      </c>
      <c r="P526" s="2" t="str">
        <f>_xlfn.XLOOKUP(ไฟล์หลัก!A526,ภาคส่งกลับ!$A$2:$A$1192,ภาคส่งกลับ!$M$2:$M$1192,"")</f>
        <v>ทรรศวรรณ</v>
      </c>
      <c r="Q526" s="2" t="str">
        <f>_xlfn.XLOOKUP(ไฟล์หลัก!A526,ภาคส่งกลับ!$A$2:$A$1192,ภาคส่งกลับ!$N$2:$N$1192,"")</f>
        <v>จงทอง</v>
      </c>
      <c r="R526" s="71">
        <f>_xlfn.XLOOKUP(ไฟล์หลัก!A526,ภาคส่งกลับ!$A$2:$A$1192,ภาคส่งกลับ!$O$2:$O$1192,"")</f>
        <v>0</v>
      </c>
      <c r="S526" s="72" t="str">
        <f>IF(AND(ลงเจ้าหน้าที่!O532=ไฟล์หลัก!P526,ลงเจ้าหน้าที่!P532=ไฟล์หลัก!Q526)=TRUE,"Correct","No")</f>
        <v>Correct</v>
      </c>
    </row>
    <row r="527" spans="1:19" hidden="1">
      <c r="A527" s="250">
        <v>502</v>
      </c>
      <c r="B527" s="250" t="s">
        <v>729</v>
      </c>
      <c r="C527" s="256" t="s">
        <v>13</v>
      </c>
      <c r="D527" s="257" t="s">
        <v>21</v>
      </c>
      <c r="E527" s="256" t="s">
        <v>759</v>
      </c>
      <c r="F527" s="257" t="s">
        <v>17</v>
      </c>
      <c r="G527" s="257" t="s">
        <v>16</v>
      </c>
      <c r="H527" s="257" t="s">
        <v>22</v>
      </c>
      <c r="I527" s="256" t="s">
        <v>1674</v>
      </c>
      <c r="J527" s="257" t="s">
        <v>38</v>
      </c>
      <c r="K527" s="257" t="s">
        <v>259</v>
      </c>
      <c r="L527" s="257" t="s">
        <v>585</v>
      </c>
      <c r="M527" s="250" t="s">
        <v>1672</v>
      </c>
      <c r="N527" s="257" t="str" cm="1">
        <f t="array" ref="N527">_xlfn.XLOOKUP(1,(รายชื่อเจ้าหน้าที่!$C$4:$C$109=P527)*(รายชื่อเจ้าหน้าที่!$D$4:$D$109=Q527),รายชื่อเจ้าหน้าที่!$E$4:$E$109,"")</f>
        <v/>
      </c>
      <c r="O527" s="2" t="str">
        <f>_xlfn.XLOOKUP(ไฟล์หลัก!A527,ภาคส่งกลับ!$A$2:$A$1192,ภาคส่งกลับ!$L$2:$L$1192,"")</f>
        <v>นาย</v>
      </c>
      <c r="P527" s="2" t="str">
        <f>_xlfn.XLOOKUP(ไฟล์หลัก!A527,ภาคส่งกลับ!$A$2:$A$1192,ภาคส่งกลับ!$M$2:$M$1192,"")</f>
        <v>พีรวุฒิ</v>
      </c>
      <c r="Q527" s="2" t="str">
        <f>_xlfn.XLOOKUP(ไฟล์หลัก!A527,ภาคส่งกลับ!$A$2:$A$1192,ภาคส่งกลับ!$N$2:$N$1192,"")</f>
        <v>ยุทธโกวิท</v>
      </c>
      <c r="R527" s="71">
        <f>_xlfn.XLOOKUP(ไฟล์หลัก!A527,ภาคส่งกลับ!$A$2:$A$1192,ภาคส่งกลับ!$O$2:$O$1192,"")</f>
        <v>0</v>
      </c>
      <c r="S527" s="72" t="str">
        <f>IF(AND(ลงเจ้าหน้าที่!O533=ไฟล์หลัก!P527,ลงเจ้าหน้าที่!P533=ไฟล์หลัก!Q527)=TRUE,"Correct","No")</f>
        <v>No</v>
      </c>
    </row>
    <row r="528" spans="1:19" hidden="1">
      <c r="A528" s="250">
        <v>503</v>
      </c>
      <c r="B528" s="250" t="s">
        <v>729</v>
      </c>
      <c r="C528" s="256" t="s">
        <v>13</v>
      </c>
      <c r="D528" s="257" t="s">
        <v>16</v>
      </c>
      <c r="E528" s="256" t="s">
        <v>730</v>
      </c>
      <c r="F528" s="257" t="s">
        <v>14</v>
      </c>
      <c r="G528" s="257" t="s">
        <v>16</v>
      </c>
      <c r="H528" s="257" t="s">
        <v>195</v>
      </c>
      <c r="I528" s="256" t="s">
        <v>748</v>
      </c>
      <c r="J528" s="257" t="s">
        <v>38</v>
      </c>
      <c r="K528" s="257" t="s">
        <v>260</v>
      </c>
      <c r="L528" s="257" t="s">
        <v>761</v>
      </c>
      <c r="M528" s="257" t="s">
        <v>750</v>
      </c>
      <c r="N528" s="257" t="str" cm="1">
        <f t="array" ref="N528">_xlfn.XLOOKUP(1,(รายชื่อเจ้าหน้าที่!$C$4:$C$109=P528)*(รายชื่อเจ้าหน้าที่!$D$4:$D$109=Q528),รายชื่อเจ้าหน้าที่!$E$4:$E$109,"")</f>
        <v>ประกัน</v>
      </c>
      <c r="O528" s="2" t="str">
        <f>_xlfn.XLOOKUP(ไฟล์หลัก!A528,ภาคส่งกลับ!$A$2:$A$1192,ภาคส่งกลับ!$L$2:$L$1192,"")</f>
        <v>นางสาว</v>
      </c>
      <c r="P528" s="2" t="str">
        <f>_xlfn.XLOOKUP(ไฟล์หลัก!A528,ภาคส่งกลับ!$A$2:$A$1192,ภาคส่งกลับ!$M$2:$M$1192,"")</f>
        <v>ขวัญชีวา</v>
      </c>
      <c r="Q528" s="2" t="str">
        <f>_xlfn.XLOOKUP(ไฟล์หลัก!A528,ภาคส่งกลับ!$A$2:$A$1192,ภาคส่งกลับ!$N$2:$N$1192,"")</f>
        <v>ต๊ะยามัน</v>
      </c>
      <c r="R528" s="71">
        <f>_xlfn.XLOOKUP(ไฟล์หลัก!A528,ภาคส่งกลับ!$A$2:$A$1192,ภาคส่งกลับ!$O$2:$O$1192,"")</f>
        <v>0</v>
      </c>
      <c r="S528" s="72" t="str">
        <f>IF(AND(ลงเจ้าหน้าที่!O534=ไฟล์หลัก!P528,ลงเจ้าหน้าที่!P534=ไฟล์หลัก!Q528)=TRUE,"Correct","No")</f>
        <v>Correct</v>
      </c>
    </row>
    <row r="529" spans="1:19" hidden="1">
      <c r="A529" s="250">
        <v>504</v>
      </c>
      <c r="B529" s="250" t="s">
        <v>729</v>
      </c>
      <c r="C529" s="256" t="s">
        <v>13</v>
      </c>
      <c r="D529" s="257" t="s">
        <v>21</v>
      </c>
      <c r="E529" s="256" t="s">
        <v>759</v>
      </c>
      <c r="F529" s="257" t="s">
        <v>17</v>
      </c>
      <c r="G529" s="257" t="s">
        <v>16</v>
      </c>
      <c r="H529" s="257" t="s">
        <v>22</v>
      </c>
      <c r="I529" s="256" t="s">
        <v>1674</v>
      </c>
      <c r="J529" s="257" t="s">
        <v>38</v>
      </c>
      <c r="K529" s="257" t="s">
        <v>260</v>
      </c>
      <c r="L529" s="257" t="s">
        <v>586</v>
      </c>
      <c r="M529" s="250" t="s">
        <v>1672</v>
      </c>
      <c r="N529" s="257" t="str" cm="1">
        <f t="array" ref="N529">_xlfn.XLOOKUP(1,(รายชื่อเจ้าหน้าที่!$C$4:$C$109=P529)*(รายชื่อเจ้าหน้าที่!$D$4:$D$109=Q529),รายชื่อเจ้าหน้าที่!$E$4:$E$109,"")</f>
        <v/>
      </c>
      <c r="O529" s="2" t="str">
        <f>_xlfn.XLOOKUP(ไฟล์หลัก!A529,ภาคส่งกลับ!$A$2:$A$1192,ภาคส่งกลับ!$L$2:$L$1192,"")</f>
        <v>นาย</v>
      </c>
      <c r="P529" s="2" t="str">
        <f>_xlfn.XLOOKUP(ไฟล์หลัก!A529,ภาคส่งกลับ!$A$2:$A$1192,ภาคส่งกลับ!$M$2:$M$1192,"")</f>
        <v>ธีรยศ</v>
      </c>
      <c r="Q529" s="2" t="str">
        <f>_xlfn.XLOOKUP(ไฟล์หลัก!A529,ภาคส่งกลับ!$A$2:$A$1192,ภาคส่งกลับ!$N$2:$N$1192,"")</f>
        <v>เวียงทอง</v>
      </c>
      <c r="R529" s="71">
        <f>_xlfn.XLOOKUP(ไฟล์หลัก!A529,ภาคส่งกลับ!$A$2:$A$1192,ภาคส่งกลับ!$O$2:$O$1192,"")</f>
        <v>0</v>
      </c>
      <c r="S529" s="72" t="str">
        <f>IF(AND(ลงเจ้าหน้าที่!O535=ไฟล์หลัก!P529,ลงเจ้าหน้าที่!P535=ไฟล์หลัก!Q529)=TRUE,"Correct","No")</f>
        <v>No</v>
      </c>
    </row>
    <row r="530" spans="1:19" hidden="1">
      <c r="A530" s="250">
        <v>505</v>
      </c>
      <c r="B530" s="250" t="s">
        <v>729</v>
      </c>
      <c r="C530" s="256" t="s">
        <v>13</v>
      </c>
      <c r="D530" s="257" t="s">
        <v>16</v>
      </c>
      <c r="E530" s="256" t="s">
        <v>730</v>
      </c>
      <c r="F530" s="257" t="s">
        <v>14</v>
      </c>
      <c r="G530" s="257" t="s">
        <v>16</v>
      </c>
      <c r="H530" s="257" t="s">
        <v>195</v>
      </c>
      <c r="I530" s="256" t="s">
        <v>748</v>
      </c>
      <c r="J530" s="257" t="s">
        <v>38</v>
      </c>
      <c r="K530" s="257" t="s">
        <v>263</v>
      </c>
      <c r="L530" s="257" t="s">
        <v>761</v>
      </c>
      <c r="M530" s="257" t="s">
        <v>750</v>
      </c>
      <c r="N530" s="257" t="str" cm="1">
        <f t="array" ref="N530">_xlfn.XLOOKUP(1,(รายชื่อเจ้าหน้าที่!$C$4:$C$109=P530)*(รายชื่อเจ้าหน้าที่!$D$4:$D$109=Q530),รายชื่อเจ้าหน้าที่!$E$4:$E$109,"")</f>
        <v>พัสดุ</v>
      </c>
      <c r="O530" s="2" t="str">
        <f>_xlfn.XLOOKUP(ไฟล์หลัก!A530,ภาคส่งกลับ!$A$2:$A$1192,ภาคส่งกลับ!$L$2:$L$1192,"")</f>
        <v>นางสาว</v>
      </c>
      <c r="P530" s="2" t="str">
        <f>_xlfn.XLOOKUP(ไฟล์หลัก!A530,ภาคส่งกลับ!$A$2:$A$1192,ภาคส่งกลับ!$M$2:$M$1192,"")</f>
        <v>จุฑาภรณ์</v>
      </c>
      <c r="Q530" s="2" t="str">
        <f>_xlfn.XLOOKUP(ไฟล์หลัก!A530,ภาคส่งกลับ!$A$2:$A$1192,ภาคส่งกลับ!$N$2:$N$1192,"")</f>
        <v>นิลาทวงค์</v>
      </c>
      <c r="R530" s="71">
        <f>_xlfn.XLOOKUP(ไฟล์หลัก!A530,ภาคส่งกลับ!$A$2:$A$1192,ภาคส่งกลับ!$O$2:$O$1192,"")</f>
        <v>0</v>
      </c>
      <c r="S530" s="72" t="str">
        <f>IF(AND(ลงเจ้าหน้าที่!O536=ไฟล์หลัก!P530,ลงเจ้าหน้าที่!P536=ไฟล์หลัก!Q530)=TRUE,"Correct","No")</f>
        <v>Correct</v>
      </c>
    </row>
    <row r="531" spans="1:19" hidden="1">
      <c r="A531" s="250">
        <v>506</v>
      </c>
      <c r="B531" s="250" t="s">
        <v>729</v>
      </c>
      <c r="C531" s="256" t="s">
        <v>13</v>
      </c>
      <c r="D531" s="257" t="s">
        <v>21</v>
      </c>
      <c r="E531" s="256" t="s">
        <v>759</v>
      </c>
      <c r="F531" s="257" t="s">
        <v>14</v>
      </c>
      <c r="G531" s="257" t="s">
        <v>16</v>
      </c>
      <c r="H531" s="257" t="s">
        <v>63</v>
      </c>
      <c r="I531" s="256" t="s">
        <v>1734</v>
      </c>
      <c r="J531" s="257" t="s">
        <v>38</v>
      </c>
      <c r="K531" s="257" t="s">
        <v>263</v>
      </c>
      <c r="L531" s="257" t="s">
        <v>243</v>
      </c>
      <c r="M531" s="250" t="s">
        <v>1672</v>
      </c>
      <c r="N531" s="257" t="str" cm="1">
        <f t="array" ref="N531">_xlfn.XLOOKUP(1,(รายชื่อเจ้าหน้าที่!$C$4:$C$109=P531)*(รายชื่อเจ้าหน้าที่!$D$4:$D$109=Q531),รายชื่อเจ้าหน้าที่!$E$4:$E$109,"")</f>
        <v/>
      </c>
      <c r="O531" s="2" t="str">
        <f>_xlfn.XLOOKUP(ไฟล์หลัก!A531,ภาคส่งกลับ!$A$2:$A$1192,ภาคส่งกลับ!$L$2:$L$1192,"")</f>
        <v>นาย</v>
      </c>
      <c r="P531" s="2" t="str">
        <f>_xlfn.XLOOKUP(ไฟล์หลัก!A531,ภาคส่งกลับ!$A$2:$A$1192,ภาคส่งกลับ!$M$2:$M$1192,"")</f>
        <v>ชายชาญ</v>
      </c>
      <c r="Q531" s="2" t="str">
        <f>_xlfn.XLOOKUP(ไฟล์หลัก!A531,ภาคส่งกลับ!$A$2:$A$1192,ภาคส่งกลับ!$N$2:$N$1192,"")</f>
        <v>โพธิสาร</v>
      </c>
      <c r="R531" s="71">
        <f>_xlfn.XLOOKUP(ไฟล์หลัก!A531,ภาคส่งกลับ!$A$2:$A$1192,ภาคส่งกลับ!$O$2:$O$1192,"")</f>
        <v>0</v>
      </c>
      <c r="S531" s="72" t="str">
        <f>IF(AND(ลงเจ้าหน้าที่!O537=ไฟล์หลัก!P531,ลงเจ้าหน้าที่!P537=ไฟล์หลัก!Q531)=TRUE,"Correct","No")</f>
        <v>No</v>
      </c>
    </row>
    <row r="532" spans="1:19" hidden="1">
      <c r="A532" s="250">
        <v>507</v>
      </c>
      <c r="B532" s="250" t="s">
        <v>729</v>
      </c>
      <c r="C532" s="256" t="s">
        <v>13</v>
      </c>
      <c r="D532" s="257" t="s">
        <v>16</v>
      </c>
      <c r="E532" s="256" t="s">
        <v>730</v>
      </c>
      <c r="F532" s="257" t="s">
        <v>14</v>
      </c>
      <c r="G532" s="257" t="s">
        <v>16</v>
      </c>
      <c r="H532" s="257" t="s">
        <v>195</v>
      </c>
      <c r="I532" s="256" t="s">
        <v>748</v>
      </c>
      <c r="J532" s="257" t="s">
        <v>38</v>
      </c>
      <c r="K532" s="257" t="s">
        <v>268</v>
      </c>
      <c r="L532" s="257" t="s">
        <v>761</v>
      </c>
      <c r="M532" s="257" t="s">
        <v>750</v>
      </c>
      <c r="N532" s="257" t="str" cm="1">
        <f t="array" ref="N532">_xlfn.XLOOKUP(1,(รายชื่อเจ้าหน้าที่!$C$4:$C$109=P532)*(รายชื่อเจ้าหน้าที่!$D$4:$D$109=Q532),รายชื่อเจ้าหน้าที่!$E$4:$E$109,"")</f>
        <v>พัสดุ</v>
      </c>
      <c r="O532" s="2" t="str">
        <f>_xlfn.XLOOKUP(ไฟล์หลัก!A532,ภาคส่งกลับ!$A$2:$A$1192,ภาคส่งกลับ!$L$2:$L$1192,"")</f>
        <v>นางสาว</v>
      </c>
      <c r="P532" s="2" t="str">
        <f>_xlfn.XLOOKUP(ไฟล์หลัก!A532,ภาคส่งกลับ!$A$2:$A$1192,ภาคส่งกลับ!$M$2:$M$1192,"")</f>
        <v>บุญยืน</v>
      </c>
      <c r="Q532" s="2" t="str">
        <f>_xlfn.XLOOKUP(ไฟล์หลัก!A532,ภาคส่งกลับ!$A$2:$A$1192,ภาคส่งกลับ!$N$2:$N$1192,"")</f>
        <v>กลัดแขก</v>
      </c>
      <c r="R532" s="71">
        <f>_xlfn.XLOOKUP(ไฟล์หลัก!A532,ภาคส่งกลับ!$A$2:$A$1192,ภาคส่งกลับ!$O$2:$O$1192,"")</f>
        <v>0</v>
      </c>
      <c r="S532" s="72" t="str">
        <f>IF(AND(ลงเจ้าหน้าที่!O538=ไฟล์หลัก!P532,ลงเจ้าหน้าที่!P538=ไฟล์หลัก!Q532)=TRUE,"Correct","No")</f>
        <v>Correct</v>
      </c>
    </row>
    <row r="533" spans="1:19" hidden="1">
      <c r="A533" s="250">
        <v>508</v>
      </c>
      <c r="B533" s="250" t="s">
        <v>729</v>
      </c>
      <c r="C533" s="256" t="s">
        <v>13</v>
      </c>
      <c r="D533" s="257" t="s">
        <v>21</v>
      </c>
      <c r="E533" s="256" t="s">
        <v>759</v>
      </c>
      <c r="F533" s="257" t="s">
        <v>14</v>
      </c>
      <c r="G533" s="257" t="s">
        <v>16</v>
      </c>
      <c r="H533" s="257" t="s">
        <v>63</v>
      </c>
      <c r="I533" s="256" t="s">
        <v>1734</v>
      </c>
      <c r="J533" s="257" t="s">
        <v>38</v>
      </c>
      <c r="K533" s="257" t="s">
        <v>268</v>
      </c>
      <c r="L533" s="257" t="s">
        <v>245</v>
      </c>
      <c r="M533" s="250" t="s">
        <v>1652</v>
      </c>
      <c r="N533" s="257" t="str" cm="1">
        <f t="array" ref="N533">_xlfn.XLOOKUP(1,(รายชื่อเจ้าหน้าที่!$C$4:$C$109=P533)*(รายชื่อเจ้าหน้าที่!$D$4:$D$109=Q533),รายชื่อเจ้าหน้าที่!$E$4:$E$109,"")</f>
        <v/>
      </c>
      <c r="O533" s="2" t="str">
        <f>_xlfn.XLOOKUP(ไฟล์หลัก!A533,ภาคส่งกลับ!$A$2:$A$1192,ภาคส่งกลับ!$L$2:$L$1192,"")</f>
        <v>นาย</v>
      </c>
      <c r="P533" s="2" t="str">
        <f>_xlfn.XLOOKUP(ไฟล์หลัก!A533,ภาคส่งกลับ!$A$2:$A$1192,ภาคส่งกลับ!$M$2:$M$1192,"")</f>
        <v>พิทยา</v>
      </c>
      <c r="Q533" s="2" t="str">
        <f>_xlfn.XLOOKUP(ไฟล์หลัก!A533,ภาคส่งกลับ!$A$2:$A$1192,ภาคส่งกลับ!$N$2:$N$1192,"")</f>
        <v>ปานนิล</v>
      </c>
      <c r="R533" s="71">
        <f>_xlfn.XLOOKUP(ไฟล์หลัก!A533,ภาคส่งกลับ!$A$2:$A$1192,ภาคส่งกลับ!$O$2:$O$1192,"")</f>
        <v>0</v>
      </c>
      <c r="S533" s="72" t="str">
        <f>IF(AND(ลงเจ้าหน้าที่!O539=ไฟล์หลัก!P533,ลงเจ้าหน้าที่!P539=ไฟล์หลัก!Q533)=TRUE,"Correct","No")</f>
        <v>No</v>
      </c>
    </row>
    <row r="534" spans="1:19" hidden="1">
      <c r="A534" s="250">
        <v>509</v>
      </c>
      <c r="B534" s="250" t="s">
        <v>729</v>
      </c>
      <c r="C534" s="256" t="s">
        <v>13</v>
      </c>
      <c r="D534" s="257" t="s">
        <v>16</v>
      </c>
      <c r="E534" s="256" t="s">
        <v>730</v>
      </c>
      <c r="F534" s="257" t="s">
        <v>14</v>
      </c>
      <c r="G534" s="257" t="s">
        <v>16</v>
      </c>
      <c r="H534" s="257" t="s">
        <v>195</v>
      </c>
      <c r="I534" s="256" t="s">
        <v>748</v>
      </c>
      <c r="J534" s="257" t="s">
        <v>38</v>
      </c>
      <c r="K534" s="257" t="s">
        <v>271</v>
      </c>
      <c r="L534" s="257" t="s">
        <v>763</v>
      </c>
      <c r="M534" s="257" t="s">
        <v>750</v>
      </c>
      <c r="N534" s="257" t="str" cm="1">
        <f t="array" ref="N534">_xlfn.XLOOKUP(1,(รายชื่อเจ้าหน้าที่!$C$4:$C$109=P534)*(รายชื่อเจ้าหน้าที่!$D$4:$D$109=Q534),รายชื่อเจ้าหน้าที่!$E$4:$E$109,"")</f>
        <v>พัสดุ</v>
      </c>
      <c r="O534" s="2" t="str">
        <f>_xlfn.XLOOKUP(ไฟล์หลัก!A534,ภาคส่งกลับ!$A$2:$A$1192,ภาคส่งกลับ!$L$2:$L$1192,"")</f>
        <v>นางสาว</v>
      </c>
      <c r="P534" s="2" t="str">
        <f>_xlfn.XLOOKUP(ไฟล์หลัก!A534,ภาคส่งกลับ!$A$2:$A$1192,ภาคส่งกลับ!$M$2:$M$1192,"")</f>
        <v>พศิกา</v>
      </c>
      <c r="Q534" s="2" t="str">
        <f>_xlfn.XLOOKUP(ไฟล์หลัก!A534,ภาคส่งกลับ!$A$2:$A$1192,ภาคส่งกลับ!$N$2:$N$1192,"")</f>
        <v>แก้วผอม</v>
      </c>
      <c r="R534" s="71">
        <f>_xlfn.XLOOKUP(ไฟล์หลัก!A534,ภาคส่งกลับ!$A$2:$A$1192,ภาคส่งกลับ!$O$2:$O$1192,"")</f>
        <v>0</v>
      </c>
      <c r="S534" s="72" t="str">
        <f>IF(AND(ลงเจ้าหน้าที่!O540=ไฟล์หลัก!P534,ลงเจ้าหน้าที่!P540=ไฟล์หลัก!Q534)=TRUE,"Correct","No")</f>
        <v>Correct</v>
      </c>
    </row>
    <row r="535" spans="1:19" hidden="1">
      <c r="A535" s="250">
        <v>510</v>
      </c>
      <c r="B535" s="250" t="s">
        <v>729</v>
      </c>
      <c r="C535" s="256" t="s">
        <v>13</v>
      </c>
      <c r="D535" s="257" t="s">
        <v>24</v>
      </c>
      <c r="E535" s="256" t="s">
        <v>752</v>
      </c>
      <c r="F535" s="257" t="s">
        <v>17</v>
      </c>
      <c r="G535" s="257" t="s">
        <v>21</v>
      </c>
      <c r="H535" s="257" t="s">
        <v>403</v>
      </c>
      <c r="I535" s="256" t="s">
        <v>1735</v>
      </c>
      <c r="J535" s="257" t="s">
        <v>38</v>
      </c>
      <c r="K535" s="257" t="s">
        <v>271</v>
      </c>
      <c r="L535" s="257" t="s">
        <v>449</v>
      </c>
      <c r="M535" s="250" t="s">
        <v>1672</v>
      </c>
      <c r="N535" s="257" t="str" cm="1">
        <f t="array" ref="N535">_xlfn.XLOOKUP(1,(รายชื่อเจ้าหน้าที่!$C$4:$C$109=P535)*(รายชื่อเจ้าหน้าที่!$D$4:$D$109=Q535),รายชื่อเจ้าหน้าที่!$E$4:$E$109,"")</f>
        <v/>
      </c>
      <c r="O535" s="2" t="str">
        <f>_xlfn.XLOOKUP(ไฟล์หลัก!A535,ภาคส่งกลับ!$A$2:$A$1192,ภาคส่งกลับ!$L$2:$L$1192,"")</f>
        <v>นาย</v>
      </c>
      <c r="P535" s="2" t="str">
        <f>_xlfn.XLOOKUP(ไฟล์หลัก!A535,ภาคส่งกลับ!$A$2:$A$1192,ภาคส่งกลับ!$M$2:$M$1192,"")</f>
        <v>ชัยยันต์</v>
      </c>
      <c r="Q535" s="2" t="str">
        <f>_xlfn.XLOOKUP(ไฟล์หลัก!A535,ภาคส่งกลับ!$A$2:$A$1192,ภาคส่งกลับ!$N$2:$N$1192,"")</f>
        <v>เจตนาเสน</v>
      </c>
      <c r="R535" s="71">
        <f>_xlfn.XLOOKUP(ไฟล์หลัก!A535,ภาคส่งกลับ!$A$2:$A$1192,ภาคส่งกลับ!$O$2:$O$1192,"")</f>
        <v>0</v>
      </c>
      <c r="S535" s="72" t="str">
        <f>IF(AND(ลงเจ้าหน้าที่!O541=ไฟล์หลัก!P535,ลงเจ้าหน้าที่!P541=ไฟล์หลัก!Q535)=TRUE,"Correct","No")</f>
        <v>No</v>
      </c>
    </row>
    <row r="536" spans="1:19">
      <c r="A536" s="250">
        <v>511</v>
      </c>
      <c r="B536" s="250" t="s">
        <v>729</v>
      </c>
      <c r="C536" s="256" t="s">
        <v>13</v>
      </c>
      <c r="D536" s="257" t="s">
        <v>24</v>
      </c>
      <c r="E536" s="256" t="s">
        <v>752</v>
      </c>
      <c r="F536" s="257" t="s">
        <v>17</v>
      </c>
      <c r="G536" s="257" t="s">
        <v>21</v>
      </c>
      <c r="H536" s="257" t="s">
        <v>403</v>
      </c>
      <c r="I536" s="256" t="s">
        <v>1735</v>
      </c>
      <c r="J536" s="257" t="s">
        <v>38</v>
      </c>
      <c r="K536" s="257" t="s">
        <v>274</v>
      </c>
      <c r="L536" s="257" t="s">
        <v>450</v>
      </c>
      <c r="M536" s="250" t="s">
        <v>1651</v>
      </c>
      <c r="N536" s="257" t="str" cm="1">
        <f t="array" ref="N536">_xlfn.XLOOKUP(1,(รายชื่อเจ้าหน้าที่!$C$4:$C$109=P536)*(รายชื่อเจ้าหน้าที่!$D$4:$D$109=Q536),รายชื่อเจ้าหน้าที่!$E$4:$E$109,"")</f>
        <v/>
      </c>
      <c r="O536" s="2" t="str">
        <f>_xlfn.XLOOKUP(ไฟล์หลัก!A536,ภาคส่งกลับ!$A$2:$A$1192,ภาคส่งกลับ!$L$2:$L$1192,"")</f>
        <v>นาย</v>
      </c>
      <c r="P536" s="2" t="str">
        <f>_xlfn.XLOOKUP(ไฟล์หลัก!A536,ภาคส่งกลับ!$A$2:$A$1192,ภาคส่งกลับ!$M$2:$M$1192,"")</f>
        <v>ดลชัย</v>
      </c>
      <c r="Q536" s="2" t="str">
        <f>_xlfn.XLOOKUP(ไฟล์หลัก!A536,ภาคส่งกลับ!$A$2:$A$1192,ภาคส่งกลับ!$N$2:$N$1192,"")</f>
        <v>สุขเจริญผล</v>
      </c>
      <c r="R536" s="71">
        <f>_xlfn.XLOOKUP(ไฟล์หลัก!A536,ภาคส่งกลับ!$A$2:$A$1192,ภาคส่งกลับ!$O$2:$O$1192,"")</f>
        <v>0</v>
      </c>
      <c r="S536" s="72" t="str">
        <f>IF(AND(ลงเจ้าหน้าที่!O542=ไฟล์หลัก!P536,ลงเจ้าหน้าที่!P542=ไฟล์หลัก!Q536)=TRUE,"Correct","No")</f>
        <v>No</v>
      </c>
    </row>
    <row r="537" spans="1:19" hidden="1">
      <c r="A537" s="250">
        <v>512</v>
      </c>
      <c r="B537" s="250" t="s">
        <v>729</v>
      </c>
      <c r="C537" s="256" t="s">
        <v>13</v>
      </c>
      <c r="D537" s="257"/>
      <c r="E537" s="256" t="s">
        <v>752</v>
      </c>
      <c r="F537" s="257"/>
      <c r="G537" s="257"/>
      <c r="H537" s="257"/>
      <c r="I537" s="256"/>
      <c r="J537" s="257" t="s">
        <v>38</v>
      </c>
      <c r="K537" s="257" t="s">
        <v>274</v>
      </c>
      <c r="L537" s="257"/>
      <c r="M537" s="250" t="s">
        <v>42</v>
      </c>
      <c r="N537" s="257" t="str" cm="1">
        <f t="array" ref="N537">_xlfn.XLOOKUP(1,(รายชื่อเจ้าหน้าที่!$C$4:$C$109=P537)*(รายชื่อเจ้าหน้าที่!$D$4:$D$109=Q537),รายชื่อเจ้าหน้าที่!$E$4:$E$109,"")</f>
        <v>พัสดุ</v>
      </c>
      <c r="O537" s="2" t="str">
        <f>_xlfn.XLOOKUP(ไฟล์หลัก!A537,ภาคส่งกลับ!$A$2:$A$1192,ภาคส่งกลับ!$L$2:$L$1192,"")</f>
        <v>นางสาว</v>
      </c>
      <c r="P537" s="2" t="str">
        <f>_xlfn.XLOOKUP(ไฟล์หลัก!A537,ภาคส่งกลับ!$A$2:$A$1192,ภาคส่งกลับ!$M$2:$M$1192,"")</f>
        <v>วาสนา</v>
      </c>
      <c r="Q537" s="2" t="str">
        <f>_xlfn.XLOOKUP(ไฟล์หลัก!A537,ภาคส่งกลับ!$A$2:$A$1192,ภาคส่งกลับ!$N$2:$N$1192,"")</f>
        <v>นุชรอด</v>
      </c>
      <c r="R537" s="71">
        <f>_xlfn.XLOOKUP(ไฟล์หลัก!A537,ภาคส่งกลับ!$A$2:$A$1192,ภาคส่งกลับ!$O$2:$O$1192,"")</f>
        <v>0</v>
      </c>
      <c r="S537" s="72" t="str">
        <f>IF(AND(ลงเจ้าหน้าที่!O543=ไฟล์หลัก!P537,ลงเจ้าหน้าที่!P543=ไฟล์หลัก!Q537)=TRUE,"Correct","No")</f>
        <v>Correct</v>
      </c>
    </row>
    <row r="538" spans="1:19" hidden="1">
      <c r="A538" s="250">
        <v>513</v>
      </c>
      <c r="B538" s="250" t="s">
        <v>729</v>
      </c>
      <c r="C538" s="256" t="s">
        <v>13</v>
      </c>
      <c r="D538" s="257" t="s">
        <v>16</v>
      </c>
      <c r="E538" s="256" t="s">
        <v>730</v>
      </c>
      <c r="F538" s="257" t="s">
        <v>24</v>
      </c>
      <c r="G538" s="257" t="s">
        <v>16</v>
      </c>
      <c r="H538" s="257" t="s">
        <v>765</v>
      </c>
      <c r="I538" s="256" t="s">
        <v>755</v>
      </c>
      <c r="J538" s="257" t="s">
        <v>38</v>
      </c>
      <c r="K538" s="257" t="s">
        <v>291</v>
      </c>
      <c r="L538" s="257" t="s">
        <v>766</v>
      </c>
      <c r="M538" s="250" t="s">
        <v>750</v>
      </c>
      <c r="N538" s="257" t="str" cm="1">
        <f t="array" ref="N538">_xlfn.XLOOKUP(1,(รายชื่อเจ้าหน้าที่!$C$4:$C$109=P538)*(รายชื่อเจ้าหน้าที่!$D$4:$D$109=Q538),รายชื่อเจ้าหน้าที่!$E$4:$E$109,"")</f>
        <v>สารสนเทศ</v>
      </c>
      <c r="O538" s="2" t="str">
        <f>_xlfn.XLOOKUP(ไฟล์หลัก!A538,ภาคส่งกลับ!$A$2:$A$1192,ภาคส่งกลับ!$L$2:$L$1192,"")</f>
        <v>นางสาว</v>
      </c>
      <c r="P538" s="2" t="str">
        <f>_xlfn.XLOOKUP(ไฟล์หลัก!A538,ภาคส่งกลับ!$A$2:$A$1192,ภาคส่งกลับ!$M$2:$M$1192,"")</f>
        <v>ธีรนันท์</v>
      </c>
      <c r="Q538" s="2" t="str">
        <f>_xlfn.XLOOKUP(ไฟล์หลัก!A538,ภาคส่งกลับ!$A$2:$A$1192,ภาคส่งกลับ!$N$2:$N$1192,"")</f>
        <v>ขาวปลอด</v>
      </c>
      <c r="R538" s="71">
        <f>_xlfn.XLOOKUP(ไฟล์หลัก!A538,ภาคส่งกลับ!$A$2:$A$1192,ภาคส่งกลับ!$O$2:$O$1192,"")</f>
        <v>0</v>
      </c>
      <c r="S538" s="72" t="str">
        <f>IF(AND(ลงเจ้าหน้าที่!O544=ไฟล์หลัก!P538,ลงเจ้าหน้าที่!P544=ไฟล์หลัก!Q538)=TRUE,"Correct","No")</f>
        <v>Correct</v>
      </c>
    </row>
    <row r="539" spans="1:19" hidden="1">
      <c r="A539" s="250">
        <v>514</v>
      </c>
      <c r="B539" s="250" t="s">
        <v>729</v>
      </c>
      <c r="C539" s="256" t="s">
        <v>13</v>
      </c>
      <c r="D539" s="257" t="s">
        <v>37</v>
      </c>
      <c r="E539" s="256" t="s">
        <v>767</v>
      </c>
      <c r="F539" s="257" t="s">
        <v>16</v>
      </c>
      <c r="G539" s="257" t="s">
        <v>21</v>
      </c>
      <c r="H539" s="257" t="s">
        <v>199</v>
      </c>
      <c r="I539" s="256" t="s">
        <v>1736</v>
      </c>
      <c r="J539" s="257" t="s">
        <v>38</v>
      </c>
      <c r="K539" s="257" t="s">
        <v>291</v>
      </c>
      <c r="L539" s="257" t="s">
        <v>589</v>
      </c>
      <c r="M539" s="250" t="s">
        <v>41</v>
      </c>
      <c r="N539" s="257" t="str" cm="1">
        <f t="array" ref="N539">_xlfn.XLOOKUP(1,(รายชื่อเจ้าหน้าที่!$C$4:$C$109=P539)*(รายชื่อเจ้าหน้าที่!$D$4:$D$109=Q539),รายชื่อเจ้าหน้าที่!$E$4:$E$109,"")</f>
        <v/>
      </c>
      <c r="O539" s="2" t="str">
        <f>_xlfn.XLOOKUP(ไฟล์หลัก!A539,ภาคส่งกลับ!$A$2:$A$1192,ภาคส่งกลับ!$L$2:$L$1192,"")</f>
        <v>นางสาว</v>
      </c>
      <c r="P539" s="2" t="str">
        <f>_xlfn.XLOOKUP(ไฟล์หลัก!A539,ภาคส่งกลับ!$A$2:$A$1192,ภาคส่งกลับ!$M$2:$M$1192,"")</f>
        <v>ธีรพร</v>
      </c>
      <c r="Q539" s="2" t="str">
        <f>_xlfn.XLOOKUP(ไฟล์หลัก!A539,ภาคส่งกลับ!$A$2:$A$1192,ภาคส่งกลับ!$N$2:$N$1192,"")</f>
        <v>สุธีวงศ์</v>
      </c>
      <c r="R539" s="71">
        <f>_xlfn.XLOOKUP(ไฟล์หลัก!A539,ภาคส่งกลับ!$A$2:$A$1192,ภาคส่งกลับ!$O$2:$O$1192,"")</f>
        <v>0</v>
      </c>
      <c r="S539" s="72" t="str">
        <f>IF(AND(ลงเจ้าหน้าที่!O545=ไฟล์หลัก!P539,ลงเจ้าหน้าที่!P545=ไฟล์หลัก!Q539)=TRUE,"Correct","No")</f>
        <v>No</v>
      </c>
    </row>
    <row r="540" spans="1:19" hidden="1">
      <c r="A540" s="250">
        <v>515</v>
      </c>
      <c r="B540" s="250" t="s">
        <v>729</v>
      </c>
      <c r="C540" s="256" t="s">
        <v>13</v>
      </c>
      <c r="D540" s="257" t="s">
        <v>16</v>
      </c>
      <c r="E540" s="256" t="s">
        <v>730</v>
      </c>
      <c r="F540" s="257" t="s">
        <v>24</v>
      </c>
      <c r="G540" s="257" t="s">
        <v>16</v>
      </c>
      <c r="H540" s="257" t="s">
        <v>765</v>
      </c>
      <c r="I540" s="256" t="s">
        <v>755</v>
      </c>
      <c r="J540" s="257" t="s">
        <v>38</v>
      </c>
      <c r="K540" s="257" t="s">
        <v>296</v>
      </c>
      <c r="L540" s="257" t="s">
        <v>766</v>
      </c>
      <c r="M540" s="250" t="s">
        <v>750</v>
      </c>
      <c r="N540" s="257" t="str" cm="1">
        <f t="array" ref="N540">_xlfn.XLOOKUP(1,(รายชื่อเจ้าหน้าที่!$C$4:$C$109=P540)*(รายชื่อเจ้าหน้าที่!$D$4:$D$109=Q540),รายชื่อเจ้าหน้าที่!$E$4:$E$109,"")</f>
        <v>อาคาร</v>
      </c>
      <c r="O540" s="2" t="str">
        <f>_xlfn.XLOOKUP(ไฟล์หลัก!A540,ภาคส่งกลับ!$A$2:$A$1192,ภาคส่งกลับ!$L$2:$L$1192,"")</f>
        <v>นาย</v>
      </c>
      <c r="P540" s="2" t="str">
        <f>_xlfn.XLOOKUP(ไฟล์หลัก!A540,ภาคส่งกลับ!$A$2:$A$1192,ภาคส่งกลับ!$M$2:$M$1192,"")</f>
        <v>ณัฐพงศ์</v>
      </c>
      <c r="Q540" s="2" t="str">
        <f>_xlfn.XLOOKUP(ไฟล์หลัก!A540,ภาคส่งกลับ!$A$2:$A$1192,ภาคส่งกลับ!$N$2:$N$1192,"")</f>
        <v>ไชยสงค์</v>
      </c>
      <c r="R540" s="71">
        <f>_xlfn.XLOOKUP(ไฟล์หลัก!A540,ภาคส่งกลับ!$A$2:$A$1192,ภาคส่งกลับ!$O$2:$O$1192,"")</f>
        <v>0</v>
      </c>
      <c r="S540" s="72" t="str">
        <f>IF(AND(ลงเจ้าหน้าที่!O546=ไฟล์หลัก!P540,ลงเจ้าหน้าที่!P546=ไฟล์หลัก!Q540)=TRUE,"Correct","No")</f>
        <v>Correct</v>
      </c>
    </row>
    <row r="541" spans="1:19" hidden="1">
      <c r="A541" s="250">
        <v>516</v>
      </c>
      <c r="B541" s="250" t="s">
        <v>729</v>
      </c>
      <c r="C541" s="256" t="s">
        <v>13</v>
      </c>
      <c r="D541" s="257" t="s">
        <v>37</v>
      </c>
      <c r="E541" s="256" t="s">
        <v>767</v>
      </c>
      <c r="F541" s="257" t="s">
        <v>16</v>
      </c>
      <c r="G541" s="257" t="s">
        <v>21</v>
      </c>
      <c r="H541" s="257" t="s">
        <v>199</v>
      </c>
      <c r="I541" s="256" t="s">
        <v>1736</v>
      </c>
      <c r="J541" s="257" t="s">
        <v>38</v>
      </c>
      <c r="K541" s="257" t="s">
        <v>296</v>
      </c>
      <c r="L541" s="257" t="s">
        <v>590</v>
      </c>
      <c r="M541" s="250" t="s">
        <v>41</v>
      </c>
      <c r="N541" s="257" t="str" cm="1">
        <f t="array" ref="N541">_xlfn.XLOOKUP(1,(รายชื่อเจ้าหน้าที่!$C$4:$C$109=P541)*(รายชื่อเจ้าหน้าที่!$D$4:$D$109=Q541),รายชื่อเจ้าหน้าที่!$E$4:$E$109,"")</f>
        <v/>
      </c>
      <c r="O541" s="2" t="str">
        <f>_xlfn.XLOOKUP(ไฟล์หลัก!A541,ภาคส่งกลับ!$A$2:$A$1192,ภาคส่งกลับ!$L$2:$L$1192,"")</f>
        <v>นาย</v>
      </c>
      <c r="P541" s="2" t="str">
        <f>_xlfn.XLOOKUP(ไฟล์หลัก!A541,ภาคส่งกลับ!$A$2:$A$1192,ภาคส่งกลับ!$M$2:$M$1192,"")</f>
        <v>สุรัตน์</v>
      </c>
      <c r="Q541" s="2" t="str">
        <f>_xlfn.XLOOKUP(ไฟล์หลัก!A541,ภาคส่งกลับ!$A$2:$A$1192,ภาคส่งกลับ!$N$2:$N$1192,"")</f>
        <v>อารีรัตน์</v>
      </c>
      <c r="R541" s="71">
        <f>_xlfn.XLOOKUP(ไฟล์หลัก!A541,ภาคส่งกลับ!$A$2:$A$1192,ภาคส่งกลับ!$O$2:$O$1192,"")</f>
        <v>0</v>
      </c>
      <c r="S541" s="72" t="str">
        <f>IF(AND(ลงเจ้าหน้าที่!O547=ไฟล์หลัก!P541,ลงเจ้าหน้าที่!P547=ไฟล์หลัก!Q541)=TRUE,"Correct","No")</f>
        <v>No</v>
      </c>
    </row>
    <row r="542" spans="1:19" hidden="1">
      <c r="A542" s="250">
        <v>517</v>
      </c>
      <c r="B542" s="250" t="s">
        <v>729</v>
      </c>
      <c r="C542" s="256" t="s">
        <v>13</v>
      </c>
      <c r="D542" s="257" t="s">
        <v>16</v>
      </c>
      <c r="E542" s="256" t="s">
        <v>730</v>
      </c>
      <c r="F542" s="257" t="s">
        <v>24</v>
      </c>
      <c r="G542" s="257" t="s">
        <v>16</v>
      </c>
      <c r="H542" s="257" t="s">
        <v>765</v>
      </c>
      <c r="I542" s="256" t="s">
        <v>755</v>
      </c>
      <c r="J542" s="257" t="s">
        <v>38</v>
      </c>
      <c r="K542" s="257" t="s">
        <v>301</v>
      </c>
      <c r="L542" s="257" t="s">
        <v>766</v>
      </c>
      <c r="M542" s="250" t="s">
        <v>750</v>
      </c>
      <c r="N542" s="257" t="str" cm="1">
        <f t="array" ref="N542">_xlfn.XLOOKUP(1,(รายชื่อเจ้าหน้าที่!$C$4:$C$109=P542)*(รายชื่อเจ้าหน้าที่!$D$4:$D$109=Q542),รายชื่อเจ้าหน้าที่!$E$4:$E$109,"")</f>
        <v>อาคาร</v>
      </c>
      <c r="O542" s="2" t="str">
        <f>_xlfn.XLOOKUP(ไฟล์หลัก!A542,ภาคส่งกลับ!$A$2:$A$1192,ภาคส่งกลับ!$L$2:$L$1192,"")</f>
        <v>นาย</v>
      </c>
      <c r="P542" s="2" t="str">
        <f>_xlfn.XLOOKUP(ไฟล์หลัก!A542,ภาคส่งกลับ!$A$2:$A$1192,ภาคส่งกลับ!$M$2:$M$1192,"")</f>
        <v>ณัฐพงษ์</v>
      </c>
      <c r="Q542" s="2" t="str">
        <f>_xlfn.XLOOKUP(ไฟล์หลัก!A542,ภาคส่งกลับ!$A$2:$A$1192,ภาคส่งกลับ!$N$2:$N$1192,"")</f>
        <v>รอดเจียม</v>
      </c>
      <c r="R542" s="71">
        <f>_xlfn.XLOOKUP(ไฟล์หลัก!A542,ภาคส่งกลับ!$A$2:$A$1192,ภาคส่งกลับ!$O$2:$O$1192,"")</f>
        <v>0</v>
      </c>
      <c r="S542" s="72" t="str">
        <f>IF(AND(ลงเจ้าหน้าที่!O548=ไฟล์หลัก!P542,ลงเจ้าหน้าที่!P548=ไฟล์หลัก!Q542)=TRUE,"Correct","No")</f>
        <v>Correct</v>
      </c>
    </row>
    <row r="543" spans="1:19" hidden="1">
      <c r="A543" s="250">
        <v>518</v>
      </c>
      <c r="B543" s="250" t="s">
        <v>729</v>
      </c>
      <c r="C543" s="256" t="s">
        <v>13</v>
      </c>
      <c r="D543" s="257" t="s">
        <v>37</v>
      </c>
      <c r="E543" s="256" t="s">
        <v>767</v>
      </c>
      <c r="F543" s="257" t="s">
        <v>21</v>
      </c>
      <c r="G543" s="257" t="s">
        <v>21</v>
      </c>
      <c r="H543" s="257" t="s">
        <v>138</v>
      </c>
      <c r="I543" s="256" t="s">
        <v>1736</v>
      </c>
      <c r="J543" s="257" t="s">
        <v>38</v>
      </c>
      <c r="K543" s="257" t="s">
        <v>301</v>
      </c>
      <c r="L543" s="257" t="s">
        <v>769</v>
      </c>
      <c r="M543" s="250" t="s">
        <v>41</v>
      </c>
      <c r="N543" s="257" t="str" cm="1">
        <f t="array" ref="N543">_xlfn.XLOOKUP(1,(รายชื่อเจ้าหน้าที่!$C$4:$C$109=P543)*(รายชื่อเจ้าหน้าที่!$D$4:$D$109=Q543),รายชื่อเจ้าหน้าที่!$E$4:$E$109,"")</f>
        <v/>
      </c>
      <c r="O543" s="2" t="str">
        <f>_xlfn.XLOOKUP(ไฟล์หลัก!A543,ภาคส่งกลับ!$A$2:$A$1192,ภาคส่งกลับ!$L$2:$L$1192,"")</f>
        <v>นาง</v>
      </c>
      <c r="P543" s="2" t="str">
        <f>_xlfn.XLOOKUP(ไฟล์หลัก!A543,ภาคส่งกลับ!$A$2:$A$1192,ภาคส่งกลับ!$M$2:$M$1192,"")</f>
        <v>พรสวรรค์</v>
      </c>
      <c r="Q543" s="2" t="str">
        <f>_xlfn.XLOOKUP(ไฟล์หลัก!A543,ภาคส่งกลับ!$A$2:$A$1192,ภาคส่งกลับ!$N$2:$N$1192,"")</f>
        <v>อัศวแสงรัตน์</v>
      </c>
      <c r="R543" s="71">
        <f>_xlfn.XLOOKUP(ไฟล์หลัก!A543,ภาคส่งกลับ!$A$2:$A$1192,ภาคส่งกลับ!$O$2:$O$1192,"")</f>
        <v>0</v>
      </c>
      <c r="S543" s="72" t="str">
        <f>IF(AND(ลงเจ้าหน้าที่!O549=ไฟล์หลัก!P543,ลงเจ้าหน้าที่!P549=ไฟล์หลัก!Q543)=TRUE,"Correct","No")</f>
        <v>No</v>
      </c>
    </row>
    <row r="544" spans="1:19" hidden="1">
      <c r="A544" s="250">
        <v>519</v>
      </c>
      <c r="B544" s="250" t="s">
        <v>729</v>
      </c>
      <c r="C544" s="256" t="s">
        <v>13</v>
      </c>
      <c r="D544" s="257" t="s">
        <v>16</v>
      </c>
      <c r="E544" s="256" t="s">
        <v>730</v>
      </c>
      <c r="F544" s="257" t="s">
        <v>24</v>
      </c>
      <c r="G544" s="257" t="s">
        <v>16</v>
      </c>
      <c r="H544" s="257" t="s">
        <v>765</v>
      </c>
      <c r="I544" s="256" t="s">
        <v>755</v>
      </c>
      <c r="J544" s="257" t="s">
        <v>38</v>
      </c>
      <c r="K544" s="257" t="s">
        <v>306</v>
      </c>
      <c r="L544" s="257" t="s">
        <v>766</v>
      </c>
      <c r="M544" s="250" t="s">
        <v>750</v>
      </c>
      <c r="N544" s="257" t="str" cm="1">
        <f t="array" ref="N544">_xlfn.XLOOKUP(1,(รายชื่อเจ้าหน้าที่!$C$4:$C$109=P544)*(รายชื่อเจ้าหน้าที่!$D$4:$D$109=Q544),รายชื่อเจ้าหน้าที่!$E$4:$E$109,"")</f>
        <v>อาคาร</v>
      </c>
      <c r="O544" s="2" t="str">
        <f>_xlfn.XLOOKUP(ไฟล์หลัก!A544,ภาคส่งกลับ!$A$2:$A$1192,ภาคส่งกลับ!$L$2:$L$1192,"")</f>
        <v>นาย</v>
      </c>
      <c r="P544" s="2" t="str">
        <f>_xlfn.XLOOKUP(ไฟล์หลัก!A544,ภาคส่งกลับ!$A$2:$A$1192,ภาคส่งกลับ!$M$2:$M$1192,"")</f>
        <v>มานะชัย</v>
      </c>
      <c r="Q544" s="2" t="str">
        <f>_xlfn.XLOOKUP(ไฟล์หลัก!A544,ภาคส่งกลับ!$A$2:$A$1192,ภาคส่งกลับ!$N$2:$N$1192,"")</f>
        <v>เหลืองจารุธร</v>
      </c>
      <c r="R544" s="71">
        <f>_xlfn.XLOOKUP(ไฟล์หลัก!A544,ภาคส่งกลับ!$A$2:$A$1192,ภาคส่งกลับ!$O$2:$O$1192,"")</f>
        <v>0</v>
      </c>
      <c r="S544" s="72" t="str">
        <f>IF(AND(ลงเจ้าหน้าที่!O550=ไฟล์หลัก!P544,ลงเจ้าหน้าที่!P550=ไฟล์หลัก!Q544)=TRUE,"Correct","No")</f>
        <v>Correct</v>
      </c>
    </row>
    <row r="545" spans="1:19" hidden="1">
      <c r="A545" s="250">
        <v>520</v>
      </c>
      <c r="B545" s="250" t="s">
        <v>729</v>
      </c>
      <c r="C545" s="256" t="s">
        <v>13</v>
      </c>
      <c r="D545" s="257" t="s">
        <v>37</v>
      </c>
      <c r="E545" s="256" t="s">
        <v>767</v>
      </c>
      <c r="F545" s="257" t="s">
        <v>21</v>
      </c>
      <c r="G545" s="257" t="s">
        <v>21</v>
      </c>
      <c r="H545" s="257" t="s">
        <v>138</v>
      </c>
      <c r="I545" s="256" t="s">
        <v>1736</v>
      </c>
      <c r="J545" s="257" t="s">
        <v>38</v>
      </c>
      <c r="K545" s="257" t="s">
        <v>306</v>
      </c>
      <c r="L545" s="257" t="s">
        <v>770</v>
      </c>
      <c r="M545" s="250" t="s">
        <v>1652</v>
      </c>
      <c r="N545" s="257" t="str" cm="1">
        <f t="array" ref="N545">_xlfn.XLOOKUP(1,(รายชื่อเจ้าหน้าที่!$C$4:$C$109=P545)*(รายชื่อเจ้าหน้าที่!$D$4:$D$109=Q545),รายชื่อเจ้าหน้าที่!$E$4:$E$109,"")</f>
        <v/>
      </c>
      <c r="O545" s="2" t="str">
        <f>_xlfn.XLOOKUP(ไฟล์หลัก!A545,ภาคส่งกลับ!$A$2:$A$1192,ภาคส่งกลับ!$L$2:$L$1192,"")</f>
        <v>นาย</v>
      </c>
      <c r="P545" s="2" t="str">
        <f>_xlfn.XLOOKUP(ไฟล์หลัก!A545,ภาคส่งกลับ!$A$2:$A$1192,ภาคส่งกลับ!$M$2:$M$1192,"")</f>
        <v>สาท</v>
      </c>
      <c r="Q545" s="2" t="str">
        <f>_xlfn.XLOOKUP(ไฟล์หลัก!A545,ภาคส่งกลับ!$A$2:$A$1192,ภาคส่งกลับ!$N$2:$N$1192,"")</f>
        <v>คำมูล</v>
      </c>
      <c r="R545" s="71">
        <f>_xlfn.XLOOKUP(ไฟล์หลัก!A545,ภาคส่งกลับ!$A$2:$A$1192,ภาคส่งกลับ!$O$2:$O$1192,"")</f>
        <v>0</v>
      </c>
      <c r="S545" s="72" t="str">
        <f>IF(AND(ลงเจ้าหน้าที่!O551=ไฟล์หลัก!P545,ลงเจ้าหน้าที่!P551=ไฟล์หลัก!Q545)=TRUE,"Correct","No")</f>
        <v>No</v>
      </c>
    </row>
    <row r="546" spans="1:19" hidden="1">
      <c r="A546" s="250">
        <v>521</v>
      </c>
      <c r="B546" s="250" t="s">
        <v>729</v>
      </c>
      <c r="C546" s="256" t="s">
        <v>13</v>
      </c>
      <c r="D546" s="257" t="s">
        <v>16</v>
      </c>
      <c r="E546" s="256" t="s">
        <v>730</v>
      </c>
      <c r="F546" s="257" t="s">
        <v>24</v>
      </c>
      <c r="G546" s="257" t="s">
        <v>16</v>
      </c>
      <c r="H546" s="257" t="s">
        <v>765</v>
      </c>
      <c r="I546" s="256" t="s">
        <v>755</v>
      </c>
      <c r="J546" s="257" t="s">
        <v>38</v>
      </c>
      <c r="K546" s="257" t="s">
        <v>311</v>
      </c>
      <c r="L546" s="257" t="s">
        <v>771</v>
      </c>
      <c r="M546" s="250" t="s">
        <v>750</v>
      </c>
      <c r="N546" s="257" t="str" cm="1">
        <f t="array" ref="N546">_xlfn.XLOOKUP(1,(รายชื่อเจ้าหน้าที่!$C$4:$C$109=P546)*(รายชื่อเจ้าหน้าที่!$D$4:$D$109=Q546),รายชื่อเจ้าหน้าที่!$E$4:$E$109,"")</f>
        <v>อาคาร</v>
      </c>
      <c r="O546" s="2" t="str">
        <f>_xlfn.XLOOKUP(ไฟล์หลัก!A546,ภาคส่งกลับ!$A$2:$A$1192,ภาคส่งกลับ!$L$2:$L$1192,"")</f>
        <v>นางสาว</v>
      </c>
      <c r="P546" s="2" t="str">
        <f>_xlfn.XLOOKUP(ไฟล์หลัก!A546,ภาคส่งกลับ!$A$2:$A$1192,ภาคส่งกลับ!$M$2:$M$1192,"")</f>
        <v>รัชนี</v>
      </c>
      <c r="Q546" s="2" t="str">
        <f>_xlfn.XLOOKUP(ไฟล์หลัก!A546,ภาคส่งกลับ!$A$2:$A$1192,ภาคส่งกลับ!$N$2:$N$1192,"")</f>
        <v>นาคทรงแก้ว</v>
      </c>
      <c r="R546" s="71">
        <f>_xlfn.XLOOKUP(ไฟล์หลัก!A546,ภาคส่งกลับ!$A$2:$A$1192,ภาคส่งกลับ!$O$2:$O$1192,"")</f>
        <v>0</v>
      </c>
      <c r="S546" s="72" t="str">
        <f>IF(AND(ลงเจ้าหน้าที่!O552=ไฟล์หลัก!P546,ลงเจ้าหน้าที่!P552=ไฟล์หลัก!Q546)=TRUE,"Correct","No")</f>
        <v>Correct</v>
      </c>
    </row>
    <row r="547" spans="1:19" hidden="1">
      <c r="A547" s="266">
        <v>522</v>
      </c>
      <c r="B547" s="266" t="s">
        <v>729</v>
      </c>
      <c r="C547" s="267" t="s">
        <v>13</v>
      </c>
      <c r="D547" s="268"/>
      <c r="E547" s="267" t="s">
        <v>908</v>
      </c>
      <c r="F547" s="268">
        <v>34</v>
      </c>
      <c r="G547" s="268"/>
      <c r="H547" s="268"/>
      <c r="I547" s="267" t="s">
        <v>1737</v>
      </c>
      <c r="J547" s="268" t="s">
        <v>38</v>
      </c>
      <c r="K547" s="268" t="s">
        <v>311</v>
      </c>
      <c r="L547" s="268"/>
      <c r="M547" s="266" t="s">
        <v>42</v>
      </c>
      <c r="N547" s="268" t="str" cm="1">
        <f t="array" ref="N547">_xlfn.XLOOKUP(1,(รายชื่อเจ้าหน้าที่!$C$4:$C$109=P547)*(รายชื่อเจ้าหน้าที่!$D$4:$D$109=Q547),รายชื่อเจ้าหน้าที่!$E$4:$E$109,"")</f>
        <v>อาคาร</v>
      </c>
      <c r="O547" s="206" t="str">
        <f>_xlfn.XLOOKUP(ไฟล์หลัก!A547,ภาคส่งกลับ!$A$2:$A$1192,ภาคส่งกลับ!$L$2:$L$1192,"")</f>
        <v>นาย</v>
      </c>
      <c r="P547" s="206" t="str">
        <f>_xlfn.XLOOKUP(ไฟล์หลัก!A547,ภาคส่งกลับ!$A$2:$A$1192,ภาคส่งกลับ!$M$2:$M$1192,"")</f>
        <v>สัญญา</v>
      </c>
      <c r="Q547" s="206" t="str">
        <f>_xlfn.XLOOKUP(ไฟล์หลัก!A547,ภาคส่งกลับ!$A$2:$A$1192,ภาคส่งกลับ!$N$2:$N$1192,"")</f>
        <v>แสนบุตร</v>
      </c>
      <c r="R547" s="207">
        <f>_xlfn.XLOOKUP(ไฟล์หลัก!A547,ภาคส่งกลับ!$A$2:$A$1192,ภาคส่งกลับ!$O$2:$O$1192,"")</f>
        <v>0</v>
      </c>
      <c r="S547" s="72" t="str">
        <f>IF(AND(ลงเจ้าหน้าที่!O553=ไฟล์หลัก!P547,ลงเจ้าหน้าที่!P553=ไฟล์หลัก!Q547)=TRUE,"Correct","No")</f>
        <v>Correct</v>
      </c>
    </row>
    <row r="548" spans="1:19" hidden="1">
      <c r="A548" s="250">
        <v>523</v>
      </c>
      <c r="B548" s="250" t="s">
        <v>729</v>
      </c>
      <c r="C548" s="256" t="s">
        <v>13</v>
      </c>
      <c r="D548" s="257" t="s">
        <v>17</v>
      </c>
      <c r="E548" s="256" t="s">
        <v>732</v>
      </c>
      <c r="F548" s="257" t="s">
        <v>16</v>
      </c>
      <c r="G548" s="257" t="s">
        <v>16</v>
      </c>
      <c r="H548" s="257" t="s">
        <v>111</v>
      </c>
      <c r="I548" s="256" t="s">
        <v>1738</v>
      </c>
      <c r="J548" s="257" t="s">
        <v>65</v>
      </c>
      <c r="K548" s="257" t="s">
        <v>66</v>
      </c>
      <c r="L548" s="257" t="s">
        <v>114</v>
      </c>
      <c r="M548" s="250" t="s">
        <v>1664</v>
      </c>
      <c r="N548" s="257" t="str" cm="1">
        <f t="array" ref="N548">_xlfn.XLOOKUP(1,(รายชื่อเจ้าหน้าที่!$C$4:$C$109=P548)*(รายชื่อเจ้าหน้าที่!$D$4:$D$109=Q548),รายชื่อเจ้าหน้าที่!$E$4:$E$109,"")</f>
        <v/>
      </c>
      <c r="O548" s="2" t="str">
        <f>_xlfn.XLOOKUP(ไฟล์หลัก!A548,ภาคส่งกลับ!$A$2:$A$1192,ภาคส่งกลับ!$L$2:$L$1192,"")</f>
        <v>นางสาว</v>
      </c>
      <c r="P548" s="2" t="str">
        <f>_xlfn.XLOOKUP(ไฟล์หลัก!A548,ภาคส่งกลับ!$A$2:$A$1192,ภาคส่งกลับ!$M$2:$M$1192,"")</f>
        <v xml:space="preserve">สรินพร </v>
      </c>
      <c r="Q548" s="2" t="str">
        <f>_xlfn.XLOOKUP(ไฟล์หลัก!A548,ภาคส่งกลับ!$A$2:$A$1192,ภาคส่งกลับ!$N$2:$N$1192,"")</f>
        <v xml:space="preserve"> วิสิฐสัทธาพงศ์</v>
      </c>
      <c r="R548" s="71">
        <f>_xlfn.XLOOKUP(ไฟล์หลัก!A548,ภาคส่งกลับ!$A$2:$A$1192,ภาคส่งกลับ!$O$2:$O$1192,"")</f>
        <v>0</v>
      </c>
      <c r="S548" s="72" t="str">
        <f>IF(AND(ลงเจ้าหน้าที่!O554=ไฟล์หลัก!P548,ลงเจ้าหน้าที่!P554=ไฟล์หลัก!Q548)=TRUE,"Correct","No")</f>
        <v>No</v>
      </c>
    </row>
    <row r="549" spans="1:19">
      <c r="A549" s="250">
        <v>524</v>
      </c>
      <c r="B549" s="250" t="s">
        <v>729</v>
      </c>
      <c r="C549" s="256" t="s">
        <v>13</v>
      </c>
      <c r="D549" s="257" t="s">
        <v>94</v>
      </c>
      <c r="E549" s="256" t="s">
        <v>772</v>
      </c>
      <c r="F549" s="257" t="s">
        <v>210</v>
      </c>
      <c r="G549" s="257" t="s">
        <v>21</v>
      </c>
      <c r="H549" s="257" t="s">
        <v>175</v>
      </c>
      <c r="I549" s="256" t="s">
        <v>1739</v>
      </c>
      <c r="J549" s="257" t="s">
        <v>65</v>
      </c>
      <c r="K549" s="257" t="s">
        <v>66</v>
      </c>
      <c r="L549" s="257" t="s">
        <v>177</v>
      </c>
      <c r="M549" s="250" t="s">
        <v>1651</v>
      </c>
      <c r="N549" s="257" t="str" cm="1">
        <f t="array" ref="N549">_xlfn.XLOOKUP(1,(รายชื่อเจ้าหน้าที่!$C$4:$C$109=P549)*(รายชื่อเจ้าหน้าที่!$D$4:$D$109=Q549),รายชื่อเจ้าหน้าที่!$E$4:$E$109,"")</f>
        <v/>
      </c>
      <c r="O549" s="2" t="str">
        <f>_xlfn.XLOOKUP(ไฟล์หลัก!A549,ภาคส่งกลับ!$A$2:$A$1192,ภาคส่งกลับ!$L$2:$L$1192,"")</f>
        <v>นาย</v>
      </c>
      <c r="P549" s="2" t="str">
        <f>_xlfn.XLOOKUP(ไฟล์หลัก!A549,ภาคส่งกลับ!$A$2:$A$1192,ภาคส่งกลับ!$M$2:$M$1192,"")</f>
        <v>ปกรณ์</v>
      </c>
      <c r="Q549" s="2" t="str">
        <f>_xlfn.XLOOKUP(ไฟล์หลัก!A549,ภาคส่งกลับ!$A$2:$A$1192,ภาคส่งกลับ!$N$2:$N$1192,"")</f>
        <v>วัฒนจตุรพร</v>
      </c>
      <c r="R549" s="71">
        <f>_xlfn.XLOOKUP(ไฟล์หลัก!A549,ภาคส่งกลับ!$A$2:$A$1192,ภาคส่งกลับ!$O$2:$O$1192,"")</f>
        <v>0</v>
      </c>
      <c r="S549" s="72" t="str">
        <f>IF(AND(ลงเจ้าหน้าที่!O555=ไฟล์หลัก!P549,ลงเจ้าหน้าที่!P555=ไฟล์หลัก!Q549)=TRUE,"Correct","No")</f>
        <v>Correct</v>
      </c>
    </row>
    <row r="550" spans="1:19" hidden="1">
      <c r="A550" s="250">
        <v>525</v>
      </c>
      <c r="B550" s="250" t="s">
        <v>729</v>
      </c>
      <c r="C550" s="256" t="s">
        <v>13</v>
      </c>
      <c r="D550" s="257" t="s">
        <v>17</v>
      </c>
      <c r="E550" s="256" t="s">
        <v>732</v>
      </c>
      <c r="F550" s="257" t="s">
        <v>21</v>
      </c>
      <c r="G550" s="257" t="s">
        <v>16</v>
      </c>
      <c r="H550" s="257" t="s">
        <v>123</v>
      </c>
      <c r="I550" s="256" t="s">
        <v>1738</v>
      </c>
      <c r="J550" s="257" t="s">
        <v>65</v>
      </c>
      <c r="K550" s="257" t="s">
        <v>76</v>
      </c>
      <c r="L550" s="257" t="s">
        <v>125</v>
      </c>
      <c r="M550" s="250" t="s">
        <v>1664</v>
      </c>
      <c r="N550" s="257" t="str" cm="1">
        <f t="array" ref="N550">_xlfn.XLOOKUP(1,(รายชื่อเจ้าหน้าที่!$C$4:$C$109=P550)*(รายชื่อเจ้าหน้าที่!$D$4:$D$109=Q550),รายชื่อเจ้าหน้าที่!$E$4:$E$109,"")</f>
        <v/>
      </c>
      <c r="O550" s="2" t="str">
        <f>_xlfn.XLOOKUP(ไฟล์หลัก!A550,ภาคส่งกลับ!$A$2:$A$1192,ภาคส่งกลับ!$L$2:$L$1192,"")</f>
        <v>นาย</v>
      </c>
      <c r="P550" s="2" t="str">
        <f>_xlfn.XLOOKUP(ไฟล์หลัก!A550,ภาคส่งกลับ!$A$2:$A$1192,ภาคส่งกลับ!$M$2:$M$1192,"")</f>
        <v>กษม</v>
      </c>
      <c r="Q550" s="2" t="str">
        <f>_xlfn.XLOOKUP(ไฟล์หลัก!A550,ภาคส่งกลับ!$A$2:$A$1192,ภาคส่งกลับ!$N$2:$N$1192,"")</f>
        <v>ศรีรัศมี</v>
      </c>
      <c r="R550" s="71">
        <f>_xlfn.XLOOKUP(ไฟล์หลัก!A550,ภาคส่งกลับ!$A$2:$A$1192,ภาคส่งกลับ!$O$2:$O$1192,"")</f>
        <v>0</v>
      </c>
      <c r="S550" s="72" t="str">
        <f>IF(AND(ลงเจ้าหน้าที่!O557=ไฟล์หลัก!P550,ลงเจ้าหน้าที่!P557=ไฟล์หลัก!Q550)=TRUE,"Correct","No")</f>
        <v>No</v>
      </c>
    </row>
    <row r="551" spans="1:19" hidden="1">
      <c r="A551" s="250">
        <v>526</v>
      </c>
      <c r="B551" s="250" t="s">
        <v>729</v>
      </c>
      <c r="C551" s="256" t="s">
        <v>13</v>
      </c>
      <c r="D551" s="257" t="s">
        <v>204</v>
      </c>
      <c r="E551" s="256" t="s">
        <v>774</v>
      </c>
      <c r="F551" s="257" t="s">
        <v>16</v>
      </c>
      <c r="G551" s="257" t="s">
        <v>17</v>
      </c>
      <c r="H551" s="257" t="s">
        <v>403</v>
      </c>
      <c r="I551" s="256" t="s">
        <v>775</v>
      </c>
      <c r="J551" s="257" t="s">
        <v>65</v>
      </c>
      <c r="K551" s="257" t="s">
        <v>76</v>
      </c>
      <c r="L551" s="257" t="s">
        <v>416</v>
      </c>
      <c r="M551" s="250" t="s">
        <v>1652</v>
      </c>
      <c r="N551" s="257" t="str" cm="1">
        <f t="array" ref="N551">_xlfn.XLOOKUP(1,(รายชื่อเจ้าหน้าที่!$C$4:$C$109=P551)*(รายชื่อเจ้าหน้าที่!$D$4:$D$109=Q551),รายชื่อเจ้าหน้าที่!$E$4:$E$109,"")</f>
        <v/>
      </c>
      <c r="O551" s="2" t="str">
        <f>_xlfn.XLOOKUP(ไฟล์หลัก!A551,ภาคส่งกลับ!$A$2:$A$1192,ภาคส่งกลับ!$L$2:$L$1192,"")</f>
        <v>นางสาว</v>
      </c>
      <c r="P551" s="2" t="str">
        <f>_xlfn.XLOOKUP(ไฟล์หลัก!A551,ภาคส่งกลับ!$A$2:$A$1192,ภาคส่งกลับ!$M$2:$M$1192,"")</f>
        <v xml:space="preserve">พิชชา </v>
      </c>
      <c r="Q551" s="2" t="str">
        <f>_xlfn.XLOOKUP(ไฟล์หลัก!A551,ภาคส่งกลับ!$A$2:$A$1192,ภาคส่งกลับ!$N$2:$N$1192,"")</f>
        <v>ประสิทธิ์มีบุญ</v>
      </c>
      <c r="R551" s="71">
        <f>_xlfn.XLOOKUP(ไฟล์หลัก!A551,ภาคส่งกลับ!$A$2:$A$1192,ภาคส่งกลับ!$O$2:$O$1192,"")</f>
        <v>0</v>
      </c>
      <c r="S551" s="72" t="str">
        <f>IF(AND(ลงเจ้าหน้าที่!O558=ไฟล์หลัก!P551,ลงเจ้าหน้าที่!P558=ไฟล์หลัก!Q551)=TRUE,"Correct","No")</f>
        <v>No</v>
      </c>
    </row>
    <row r="552" spans="1:19" hidden="1">
      <c r="A552" s="250">
        <v>527</v>
      </c>
      <c r="B552" s="250" t="s">
        <v>729</v>
      </c>
      <c r="C552" s="256" t="s">
        <v>13</v>
      </c>
      <c r="D552" s="257"/>
      <c r="E552" s="256" t="s">
        <v>774</v>
      </c>
      <c r="F552" s="257"/>
      <c r="G552" s="257"/>
      <c r="H552" s="257"/>
      <c r="I552" s="256"/>
      <c r="J552" s="257" t="s">
        <v>65</v>
      </c>
      <c r="K552" s="257" t="s">
        <v>76</v>
      </c>
      <c r="L552" s="257"/>
      <c r="M552" s="250" t="s">
        <v>42</v>
      </c>
      <c r="N552" s="257" t="str" cm="1">
        <f t="array" ref="N552">_xlfn.XLOOKUP(1,(รายชื่อเจ้าหน้าที่!$C$4:$C$109=P552)*(รายชื่อเจ้าหน้าที่!$D$4:$D$109=Q552),รายชื่อเจ้าหน้าที่!$E$4:$E$109,"")</f>
        <v>วิจัย</v>
      </c>
      <c r="O552" s="2" t="str">
        <f>_xlfn.XLOOKUP(ไฟล์หลัก!A552,ภาคส่งกลับ!$A$2:$A$1192,ภาคส่งกลับ!$L$2:$L$1192,"")</f>
        <v>นางสาว</v>
      </c>
      <c r="P552" s="2" t="str">
        <f>_xlfn.XLOOKUP(ไฟล์หลัก!A552,ภาคส่งกลับ!$A$2:$A$1192,ภาคส่งกลับ!$M$2:$M$1192,"")</f>
        <v>ชนัญชิดา</v>
      </c>
      <c r="Q552" s="2" t="str">
        <f>_xlfn.XLOOKUP(ไฟล์หลัก!A552,ภาคส่งกลับ!$A$2:$A$1192,ภาคส่งกลับ!$N$2:$N$1192,"")</f>
        <v>นอบน้อม</v>
      </c>
      <c r="R552" s="71">
        <f>_xlfn.XLOOKUP(ไฟล์หลัก!A552,ภาคส่งกลับ!$A$2:$A$1192,ภาคส่งกลับ!$O$2:$O$1192,"")</f>
        <v>0</v>
      </c>
      <c r="S552" s="72" t="str">
        <f>IF(AND(ลงเจ้าหน้าที่!O559=ไฟล์หลัก!P552,ลงเจ้าหน้าที่!P559=ไฟล์หลัก!Q552)=TRUE,"Correct","No")</f>
        <v>Correct</v>
      </c>
    </row>
    <row r="553" spans="1:19" hidden="1">
      <c r="A553" s="250">
        <v>528</v>
      </c>
      <c r="B553" s="250" t="s">
        <v>729</v>
      </c>
      <c r="C553" s="256" t="s">
        <v>13</v>
      </c>
      <c r="D553" s="257" t="s">
        <v>219</v>
      </c>
      <c r="E553" s="256" t="s">
        <v>776</v>
      </c>
      <c r="F553" s="257" t="s">
        <v>16</v>
      </c>
      <c r="G553" s="257" t="s">
        <v>21</v>
      </c>
      <c r="H553" s="257" t="s">
        <v>34</v>
      </c>
      <c r="I553" s="256" t="s">
        <v>1740</v>
      </c>
      <c r="J553" s="257" t="s">
        <v>65</v>
      </c>
      <c r="K553" s="257" t="s">
        <v>87</v>
      </c>
      <c r="L553" s="257" t="s">
        <v>72</v>
      </c>
      <c r="M553" s="250" t="s">
        <v>1664</v>
      </c>
      <c r="N553" s="257" t="str" cm="1">
        <f t="array" ref="N553">_xlfn.XLOOKUP(1,(รายชื่อเจ้าหน้าที่!$C$4:$C$109=P553)*(รายชื่อเจ้าหน้าที่!$D$4:$D$109=Q553),รายชื่อเจ้าหน้าที่!$E$4:$E$109,"")</f>
        <v/>
      </c>
      <c r="O553" s="2" t="str">
        <f>_xlfn.XLOOKUP(ไฟล์หลัก!A553,ภาคส่งกลับ!$A$2:$A$1192,ภาคส่งกลับ!$L$2:$L$1192,"")</f>
        <v>นางสาว</v>
      </c>
      <c r="P553" s="2" t="str">
        <f>_xlfn.XLOOKUP(ไฟล์หลัก!A553,ภาคส่งกลับ!$A$2:$A$1192,ภาคส่งกลับ!$M$2:$M$1192,"")</f>
        <v>ตรีสุคนธ์</v>
      </c>
      <c r="Q553" s="2" t="str">
        <f>_xlfn.XLOOKUP(ไฟล์หลัก!A553,ภาคส่งกลับ!$A$2:$A$1192,ภาคส่งกลับ!$N$2:$N$1192,"")</f>
        <v>ตรีบุพชาติสกุล</v>
      </c>
      <c r="R553" s="71">
        <f>_xlfn.XLOOKUP(ไฟล์หลัก!A553,ภาคส่งกลับ!$A$2:$A$1192,ภาคส่งกลับ!$O$2:$O$1192,"")</f>
        <v>0</v>
      </c>
      <c r="S553" s="72" t="str">
        <f>IF(AND(ลงเจ้าหน้าที่!O560=ไฟล์หลัก!P553,ลงเจ้าหน้าที่!P560=ไฟล์หลัก!Q553)=TRUE,"Correct","No")</f>
        <v>No</v>
      </c>
    </row>
    <row r="554" spans="1:19" hidden="1">
      <c r="A554" s="250">
        <v>529</v>
      </c>
      <c r="B554" s="250" t="s">
        <v>729</v>
      </c>
      <c r="C554" s="256" t="s">
        <v>13</v>
      </c>
      <c r="D554" s="257" t="s">
        <v>287</v>
      </c>
      <c r="E554" s="256" t="s">
        <v>736</v>
      </c>
      <c r="F554" s="257" t="s">
        <v>151</v>
      </c>
      <c r="G554" s="257" t="s">
        <v>21</v>
      </c>
      <c r="H554" s="257" t="s">
        <v>280</v>
      </c>
      <c r="I554" s="256" t="s">
        <v>1741</v>
      </c>
      <c r="J554" s="257" t="s">
        <v>65</v>
      </c>
      <c r="K554" s="257" t="s">
        <v>87</v>
      </c>
      <c r="L554" s="257" t="s">
        <v>281</v>
      </c>
      <c r="M554" s="250" t="s">
        <v>1672</v>
      </c>
      <c r="N554" s="257" t="str" cm="1">
        <f t="array" ref="N554">_xlfn.XLOOKUP(1,(รายชื่อเจ้าหน้าที่!$C$4:$C$109=P554)*(รายชื่อเจ้าหน้าที่!$D$4:$D$109=Q554),รายชื่อเจ้าหน้าที่!$E$4:$E$109,"")</f>
        <v/>
      </c>
      <c r="O554" s="2" t="str">
        <f>_xlfn.XLOOKUP(ไฟล์หลัก!A554,ภาคส่งกลับ!$A$2:$A$1192,ภาคส่งกลับ!$L$2:$L$1192,"")</f>
        <v>นาย</v>
      </c>
      <c r="P554" s="2" t="str">
        <f>_xlfn.XLOOKUP(ไฟล์หลัก!A554,ภาคส่งกลับ!$A$2:$A$1192,ภาคส่งกลับ!$M$2:$M$1192,"")</f>
        <v>เปี่ยมภูมิ</v>
      </c>
      <c r="Q554" s="2" t="str">
        <f>_xlfn.XLOOKUP(ไฟล์หลัก!A554,ภาคส่งกลับ!$A$2:$A$1192,ภาคส่งกลับ!$N$2:$N$1192,"")</f>
        <v>สฤกพฤกษ์</v>
      </c>
      <c r="R554" s="71">
        <f>_xlfn.XLOOKUP(ไฟล์หลัก!A554,ภาคส่งกลับ!$A$2:$A$1192,ภาคส่งกลับ!$O$2:$O$1192,"")</f>
        <v>0</v>
      </c>
      <c r="S554" s="72" t="str">
        <f>IF(AND(ลงเจ้าหน้าที่!O561=ไฟล์หลัก!P554,ลงเจ้าหน้าที่!P561=ไฟล์หลัก!Q554)=TRUE,"Correct","No")</f>
        <v>Correct</v>
      </c>
    </row>
    <row r="555" spans="1:19">
      <c r="A555" s="250">
        <v>530</v>
      </c>
      <c r="B555" s="250" t="s">
        <v>729</v>
      </c>
      <c r="C555" s="256" t="s">
        <v>13</v>
      </c>
      <c r="D555" s="257" t="s">
        <v>47</v>
      </c>
      <c r="E555" s="256" t="s">
        <v>778</v>
      </c>
      <c r="F555" s="257" t="s">
        <v>210</v>
      </c>
      <c r="G555" s="257" t="s">
        <v>16</v>
      </c>
      <c r="H555" s="257" t="s">
        <v>293</v>
      </c>
      <c r="I555" s="256" t="s">
        <v>779</v>
      </c>
      <c r="J555" s="257" t="s">
        <v>65</v>
      </c>
      <c r="K555" s="257" t="s">
        <v>92</v>
      </c>
      <c r="L555" s="257" t="s">
        <v>780</v>
      </c>
      <c r="M555" s="250" t="s">
        <v>1651</v>
      </c>
      <c r="N555" s="257" t="str" cm="1">
        <f t="array" ref="N555">_xlfn.XLOOKUP(1,(รายชื่อเจ้าหน้าที่!$C$4:$C$109=P555)*(รายชื่อเจ้าหน้าที่!$D$4:$D$109=Q555),รายชื่อเจ้าหน้าที่!$E$4:$E$109,"")</f>
        <v/>
      </c>
      <c r="O555" s="2" t="str">
        <f>_xlfn.XLOOKUP(ไฟล์หลัก!A555,ภาคส่งกลับ!$A$2:$A$1192,ภาคส่งกลับ!$L$2:$L$1192,"")</f>
        <v>นาย</v>
      </c>
      <c r="P555" s="2" t="str">
        <f>_xlfn.XLOOKUP(ไฟล์หลัก!A555,ภาคส่งกลับ!$A$2:$A$1192,ภาคส่งกลับ!$M$2:$M$1192,"")</f>
        <v>อำนาจ</v>
      </c>
      <c r="Q555" s="2" t="str">
        <f>_xlfn.XLOOKUP(ไฟล์หลัก!A555,ภาคส่งกลับ!$A$2:$A$1192,ภาคส่งกลับ!$N$2:$N$1192,"")</f>
        <v>ขาวเน</v>
      </c>
      <c r="R555" s="71">
        <f>_xlfn.XLOOKUP(ไฟล์หลัก!A555,ภาคส่งกลับ!$A$2:$A$1192,ภาคส่งกลับ!$O$2:$O$1192,"")</f>
        <v>0</v>
      </c>
      <c r="S555" s="72" t="str">
        <f>IF(AND(ลงเจ้าหน้าที่!O562=ไฟล์หลัก!P555,ลงเจ้าหน้าที่!P562=ไฟล์หลัก!Q555)=TRUE,"Correct","No")</f>
        <v>Correct</v>
      </c>
    </row>
    <row r="556" spans="1:19" hidden="1">
      <c r="A556" s="250">
        <v>531</v>
      </c>
      <c r="B556" s="250" t="s">
        <v>729</v>
      </c>
      <c r="C556" s="256" t="s">
        <v>13</v>
      </c>
      <c r="D556" s="257" t="s">
        <v>154</v>
      </c>
      <c r="E556" s="256" t="s">
        <v>781</v>
      </c>
      <c r="F556" s="257" t="s">
        <v>16</v>
      </c>
      <c r="G556" s="257" t="s">
        <v>14</v>
      </c>
      <c r="H556" s="257" t="s">
        <v>24</v>
      </c>
      <c r="I556" s="256" t="s">
        <v>782</v>
      </c>
      <c r="J556" s="257" t="s">
        <v>65</v>
      </c>
      <c r="K556" s="257" t="s">
        <v>92</v>
      </c>
      <c r="L556" s="257" t="s">
        <v>783</v>
      </c>
      <c r="M556" s="250" t="s">
        <v>1650</v>
      </c>
      <c r="N556" s="257" t="str" cm="1">
        <f t="array" ref="N556">_xlfn.XLOOKUP(1,(รายชื่อเจ้าหน้าที่!$C$4:$C$109=P556)*(รายชื่อเจ้าหน้าที่!$D$4:$D$109=Q556),รายชื่อเจ้าหน้าที่!$E$4:$E$109,"")</f>
        <v/>
      </c>
      <c r="O556" s="2" t="str">
        <f>_xlfn.XLOOKUP(ไฟล์หลัก!A556,ภาคส่งกลับ!$A$2:$A$1192,ภาคส่งกลับ!$L$2:$L$1192,"")</f>
        <v>นาย</v>
      </c>
      <c r="P556" s="2" t="str">
        <f>_xlfn.XLOOKUP(ไฟล์หลัก!A556,ภาคส่งกลับ!$A$2:$A$1192,ภาคส่งกลับ!$M$2:$M$1192,"")</f>
        <v>สิทธิพร</v>
      </c>
      <c r="Q556" s="2" t="str">
        <f>_xlfn.XLOOKUP(ไฟล์หลัก!A556,ภาคส่งกลับ!$A$2:$A$1192,ภาคส่งกลับ!$N$2:$N$1192,"")</f>
        <v>พิมพ์สกุล</v>
      </c>
      <c r="R556" s="71">
        <f>_xlfn.XLOOKUP(ไฟล์หลัก!A556,ภาคส่งกลับ!$A$2:$A$1192,ภาคส่งกลับ!$O$2:$O$1192,"")</f>
        <v>0</v>
      </c>
      <c r="S556" s="72" t="str">
        <f>IF(AND(ลงเจ้าหน้าที่!O563=ไฟล์หลัก!P556,ลงเจ้าหน้าที่!P563=ไฟล์หลัก!Q556)=TRUE,"Correct","No")</f>
        <v>No</v>
      </c>
    </row>
    <row r="557" spans="1:19">
      <c r="A557" s="250">
        <v>532</v>
      </c>
      <c r="B557" s="250" t="s">
        <v>729</v>
      </c>
      <c r="C557" s="256" t="s">
        <v>13</v>
      </c>
      <c r="D557" s="257" t="s">
        <v>47</v>
      </c>
      <c r="E557" s="256" t="s">
        <v>778</v>
      </c>
      <c r="F557" s="257" t="s">
        <v>210</v>
      </c>
      <c r="G557" s="257" t="s">
        <v>16</v>
      </c>
      <c r="H557" s="257" t="s">
        <v>293</v>
      </c>
      <c r="I557" s="256" t="s">
        <v>779</v>
      </c>
      <c r="J557" s="257" t="s">
        <v>65</v>
      </c>
      <c r="K557" s="257" t="s">
        <v>346</v>
      </c>
      <c r="L557" s="257" t="s">
        <v>784</v>
      </c>
      <c r="M557" s="250" t="s">
        <v>1651</v>
      </c>
      <c r="N557" s="257" t="str" cm="1">
        <f t="array" ref="N557">_xlfn.XLOOKUP(1,(รายชื่อเจ้าหน้าที่!$C$4:$C$109=P557)*(รายชื่อเจ้าหน้าที่!$D$4:$D$109=Q557),รายชื่อเจ้าหน้าที่!$E$4:$E$109,"")</f>
        <v/>
      </c>
      <c r="O557" s="2" t="str">
        <f>_xlfn.XLOOKUP(ไฟล์หลัก!A557,ภาคส่งกลับ!$A$2:$A$1192,ภาคส่งกลับ!$L$2:$L$1192,"")</f>
        <v>นาย</v>
      </c>
      <c r="P557" s="2" t="str">
        <f>_xlfn.XLOOKUP(ไฟล์หลัก!A557,ภาคส่งกลับ!$A$2:$A$1192,ภาคส่งกลับ!$M$2:$M$1192,"")</f>
        <v>ปริญญา</v>
      </c>
      <c r="Q557" s="2" t="str">
        <f>_xlfn.XLOOKUP(ไฟล์หลัก!A557,ภาคส่งกลับ!$A$2:$A$1192,ภาคส่งกลับ!$N$2:$N$1192,"")</f>
        <v>เอกปริญญา</v>
      </c>
      <c r="R557" s="71">
        <f>_xlfn.XLOOKUP(ไฟล์หลัก!A557,ภาคส่งกลับ!$A$2:$A$1192,ภาคส่งกลับ!$O$2:$O$1192,"")</f>
        <v>0</v>
      </c>
      <c r="S557" s="72" t="str">
        <f>IF(AND(ลงเจ้าหน้าที่!O564=ไฟล์หลัก!P557,ลงเจ้าหน้าที่!P564=ไฟล์หลัก!Q557)=TRUE,"Correct","No")</f>
        <v>No</v>
      </c>
    </row>
    <row r="558" spans="1:19" hidden="1">
      <c r="A558" s="250">
        <v>533</v>
      </c>
      <c r="B558" s="250" t="s">
        <v>729</v>
      </c>
      <c r="C558" s="256" t="s">
        <v>13</v>
      </c>
      <c r="D558" s="257" t="s">
        <v>219</v>
      </c>
      <c r="E558" s="256" t="s">
        <v>776</v>
      </c>
      <c r="F558" s="257" t="s">
        <v>21</v>
      </c>
      <c r="G558" s="257" t="s">
        <v>21</v>
      </c>
      <c r="H558" s="257" t="s">
        <v>81</v>
      </c>
      <c r="I558" s="256" t="s">
        <v>1740</v>
      </c>
      <c r="J558" s="257" t="s">
        <v>65</v>
      </c>
      <c r="K558" s="257" t="s">
        <v>346</v>
      </c>
      <c r="L558" s="257" t="s">
        <v>83</v>
      </c>
      <c r="M558" s="250" t="s">
        <v>1664</v>
      </c>
      <c r="N558" s="257" t="str" cm="1">
        <f t="array" ref="N558">_xlfn.XLOOKUP(1,(รายชื่อเจ้าหน้าที่!$C$4:$C$109=P558)*(รายชื่อเจ้าหน้าที่!$D$4:$D$109=Q558),รายชื่อเจ้าหน้าที่!$E$4:$E$109,"")</f>
        <v/>
      </c>
      <c r="O558" s="2" t="str">
        <f>_xlfn.XLOOKUP(ไฟล์หลัก!A558,ภาคส่งกลับ!$A$2:$A$1192,ภาคส่งกลับ!$L$2:$L$1192,"")</f>
        <v>นางสาว</v>
      </c>
      <c r="P558" s="2" t="str">
        <f>_xlfn.XLOOKUP(ไฟล์หลัก!A558,ภาคส่งกลับ!$A$2:$A$1192,ภาคส่งกลับ!$M$2:$M$1192,"")</f>
        <v>พิมพ์ขวัญ</v>
      </c>
      <c r="Q558" s="2" t="str">
        <f>_xlfn.XLOOKUP(ไฟล์หลัก!A558,ภาคส่งกลับ!$A$2:$A$1192,ภาคส่งกลับ!$N$2:$N$1192,"")</f>
        <v>หาญนันทอนันต์</v>
      </c>
      <c r="R558" s="71">
        <f>_xlfn.XLOOKUP(ไฟล์หลัก!A558,ภาคส่งกลับ!$A$2:$A$1192,ภาคส่งกลับ!$O$2:$O$1192,"")</f>
        <v>0</v>
      </c>
      <c r="S558" s="72" t="str">
        <f>IF(AND(ลงเจ้าหน้าที่!O565=ไฟล์หลัก!P558,ลงเจ้าหน้าที่!P565=ไฟล์หลัก!Q558)=TRUE,"Correct","No")</f>
        <v>No</v>
      </c>
    </row>
    <row r="559" spans="1:19">
      <c r="A559" s="250">
        <v>534</v>
      </c>
      <c r="B559" s="250" t="s">
        <v>729</v>
      </c>
      <c r="C559" s="256" t="s">
        <v>13</v>
      </c>
      <c r="D559" s="257" t="s">
        <v>185</v>
      </c>
      <c r="E559" s="256" t="s">
        <v>785</v>
      </c>
      <c r="F559" s="257" t="s">
        <v>16</v>
      </c>
      <c r="G559" s="257" t="s">
        <v>17</v>
      </c>
      <c r="H559" s="257" t="s">
        <v>401</v>
      </c>
      <c r="I559" s="256" t="s">
        <v>786</v>
      </c>
      <c r="J559" s="257" t="s">
        <v>65</v>
      </c>
      <c r="K559" s="257" t="s">
        <v>349</v>
      </c>
      <c r="L559" s="257" t="s">
        <v>787</v>
      </c>
      <c r="M559" s="250" t="s">
        <v>1651</v>
      </c>
      <c r="N559" s="257" t="str" cm="1">
        <f t="array" ref="N559">_xlfn.XLOOKUP(1,(รายชื่อเจ้าหน้าที่!$C$4:$C$109=P559)*(รายชื่อเจ้าหน้าที่!$D$4:$D$109=Q559),รายชื่อเจ้าหน้าที่!$E$4:$E$109,"")</f>
        <v/>
      </c>
      <c r="O559" s="2" t="str">
        <f>_xlfn.XLOOKUP(ไฟล์หลัก!A559,ภาคส่งกลับ!$A$2:$A$1192,ภาคส่งกลับ!$L$2:$L$1192,"")</f>
        <v>นาง</v>
      </c>
      <c r="P559" s="2" t="str">
        <f>_xlfn.XLOOKUP(ไฟล์หลัก!A559,ภาคส่งกลับ!$A$2:$A$1192,ภาคส่งกลับ!$M$2:$M$1192,"")</f>
        <v>พนารัตน์</v>
      </c>
      <c r="Q559" s="2" t="str">
        <f>_xlfn.XLOOKUP(ไฟล์หลัก!A559,ภาคส่งกลับ!$A$2:$A$1192,ภาคส่งกลับ!$N$2:$N$1192,"")</f>
        <v>เชิญถนอมวงศ์</v>
      </c>
      <c r="R559" s="71">
        <f>_xlfn.XLOOKUP(ไฟล์หลัก!A559,ภาคส่งกลับ!$A$2:$A$1192,ภาคส่งกลับ!$O$2:$O$1192,"")</f>
        <v>0</v>
      </c>
      <c r="S559" s="72" t="str">
        <f>IF(AND(ลงเจ้าหน้าที่!O566=ไฟล์หลัก!P559,ลงเจ้าหน้าที่!P566=ไฟล์หลัก!Q559)=TRUE,"Correct","No")</f>
        <v>No</v>
      </c>
    </row>
    <row r="560" spans="1:19" hidden="1">
      <c r="A560" s="250">
        <v>535</v>
      </c>
      <c r="B560" s="250" t="s">
        <v>729</v>
      </c>
      <c r="C560" s="256" t="s">
        <v>13</v>
      </c>
      <c r="D560" s="257" t="s">
        <v>147</v>
      </c>
      <c r="E560" s="256" t="s">
        <v>788</v>
      </c>
      <c r="F560" s="257" t="s">
        <v>369</v>
      </c>
      <c r="G560" s="257" t="s">
        <v>17</v>
      </c>
      <c r="H560" s="257" t="s">
        <v>401</v>
      </c>
      <c r="I560" s="256" t="s">
        <v>789</v>
      </c>
      <c r="J560" s="257" t="s">
        <v>65</v>
      </c>
      <c r="K560" s="257" t="s">
        <v>349</v>
      </c>
      <c r="L560" s="257" t="s">
        <v>787</v>
      </c>
      <c r="M560" s="250" t="s">
        <v>1664</v>
      </c>
      <c r="N560" s="257" t="str" cm="1">
        <f t="array" ref="N560">_xlfn.XLOOKUP(1,(รายชื่อเจ้าหน้าที่!$C$4:$C$109=P560)*(รายชื่อเจ้าหน้าที่!$D$4:$D$109=Q560),รายชื่อเจ้าหน้าที่!$E$4:$E$109,"")</f>
        <v/>
      </c>
      <c r="O560" s="2" t="str">
        <f>_xlfn.XLOOKUP(ไฟล์หลัก!A560,ภาคส่งกลับ!$A$2:$A$1192,ภาคส่งกลับ!$L$2:$L$1192,"")</f>
        <v>นาย</v>
      </c>
      <c r="P560" s="2" t="str">
        <f>_xlfn.XLOOKUP(ไฟล์หลัก!A560,ภาคส่งกลับ!$A$2:$A$1192,ภาคส่งกลับ!$M$2:$M$1192,"")</f>
        <v>วิบูลย์</v>
      </c>
      <c r="Q560" s="2" t="str">
        <f>_xlfn.XLOOKUP(ไฟล์หลัก!A560,ภาคส่งกลับ!$A$2:$A$1192,ภาคส่งกลับ!$N$2:$N$1192,"")</f>
        <v>ปิยวัฒนเมธา</v>
      </c>
      <c r="R560" s="71">
        <f>_xlfn.XLOOKUP(ไฟล์หลัก!A560,ภาคส่งกลับ!$A$2:$A$1192,ภาคส่งกลับ!$O$2:$O$1192,"")</f>
        <v>0</v>
      </c>
      <c r="S560" s="72" t="str">
        <f>IF(AND(ลงเจ้าหน้าที่!O567=ไฟล์หลัก!P560,ลงเจ้าหน้าที่!P567=ไฟล์หลัก!Q560)=TRUE,"Correct","No")</f>
        <v>No</v>
      </c>
    </row>
    <row r="561" spans="1:19" hidden="1">
      <c r="A561" s="250">
        <v>536</v>
      </c>
      <c r="B561" s="250" t="s">
        <v>729</v>
      </c>
      <c r="C561" s="256" t="s">
        <v>13</v>
      </c>
      <c r="D561" s="257" t="s">
        <v>16</v>
      </c>
      <c r="E561" s="256" t="s">
        <v>730</v>
      </c>
      <c r="F561" s="257" t="s">
        <v>90</v>
      </c>
      <c r="G561" s="257" t="s">
        <v>16</v>
      </c>
      <c r="H561" s="257" t="s">
        <v>110</v>
      </c>
      <c r="I561" s="256" t="s">
        <v>790</v>
      </c>
      <c r="J561" s="257" t="s">
        <v>101</v>
      </c>
      <c r="K561" s="257" t="s">
        <v>102</v>
      </c>
      <c r="L561" s="257" t="s">
        <v>791</v>
      </c>
      <c r="M561" s="250" t="s">
        <v>750</v>
      </c>
      <c r="N561" s="257" t="str" cm="1">
        <f t="array" ref="N561">_xlfn.XLOOKUP(1,(รายชื่อเจ้าหน้าที่!$C$4:$C$109=P561)*(รายชื่อเจ้าหน้าที่!$D$4:$D$109=Q561),รายชื่อเจ้าหน้าที่!$E$4:$E$109,"")</f>
        <v>จ.เครื่องกล</v>
      </c>
      <c r="O561" s="2" t="str">
        <f>_xlfn.XLOOKUP(ไฟล์หลัก!A561,ภาคส่งกลับ!$A$2:$A$1192,ภาคส่งกลับ!$L$2:$L$1192,"")</f>
        <v>นาย</v>
      </c>
      <c r="P561" s="2" t="str">
        <f>_xlfn.XLOOKUP(ไฟล์หลัก!A561,ภาคส่งกลับ!$A$2:$A$1192,ภาคส่งกลับ!$M$2:$M$1192,"")</f>
        <v>เจตน์จำนงค์</v>
      </c>
      <c r="Q561" s="2" t="str">
        <f>_xlfn.XLOOKUP(ไฟล์หลัก!A561,ภาคส่งกลับ!$A$2:$A$1192,ภาคส่งกลับ!$N$2:$N$1192,"")</f>
        <v>เกษประดิษฐ์</v>
      </c>
      <c r="R561" s="71">
        <f>_xlfn.XLOOKUP(ไฟล์หลัก!A561,ภาคส่งกลับ!$A$2:$A$1192,ภาคส่งกลับ!$O$2:$O$1192,"")</f>
        <v>0</v>
      </c>
      <c r="S561" s="72" t="str">
        <f>IF(AND(ลงเจ้าหน้าที่!O568=ไฟล์หลัก!P561,ลงเจ้าหน้าที่!P568=ไฟล์หลัก!Q561)=TRUE,"Correct","No")</f>
        <v>Correct</v>
      </c>
    </row>
    <row r="562" spans="1:19" hidden="1">
      <c r="A562" s="250">
        <v>537</v>
      </c>
      <c r="B562" s="250" t="s">
        <v>729</v>
      </c>
      <c r="C562" s="256" t="s">
        <v>13</v>
      </c>
      <c r="D562" s="257"/>
      <c r="E562" s="256" t="s">
        <v>730</v>
      </c>
      <c r="F562" s="257"/>
      <c r="G562" s="257"/>
      <c r="H562" s="257"/>
      <c r="I562" s="256"/>
      <c r="J562" s="257" t="s">
        <v>101</v>
      </c>
      <c r="K562" s="257" t="s">
        <v>102</v>
      </c>
      <c r="L562" s="257"/>
      <c r="M562" s="250" t="s">
        <v>42</v>
      </c>
      <c r="N562" s="257" t="str" cm="1">
        <f t="array" ref="N562">_xlfn.XLOOKUP(1,(รายชื่อเจ้าหน้าที่!$C$4:$C$109=P562)*(รายชื่อเจ้าหน้าที่!$D$4:$D$109=Q562),รายชื่อเจ้าหน้าที่!$E$4:$E$109,"")</f>
        <v>จ.เครื่องกล</v>
      </c>
      <c r="O562" s="2" t="str">
        <f>_xlfn.XLOOKUP(ไฟล์หลัก!A562,ภาคส่งกลับ!$A$2:$A$1192,ภาคส่งกลับ!$L$2:$L$1192,"")</f>
        <v>นาง</v>
      </c>
      <c r="P562" s="2" t="str">
        <f>_xlfn.XLOOKUP(ไฟล์หลัก!A562,ภาคส่งกลับ!$A$2:$A$1192,ภาคส่งกลับ!$M$2:$M$1192,"")</f>
        <v>วาสนา</v>
      </c>
      <c r="Q562" s="2" t="str">
        <f>_xlfn.XLOOKUP(ไฟล์หลัก!A562,ภาคส่งกลับ!$A$2:$A$1192,ภาคส่งกลับ!$N$2:$N$1192,"")</f>
        <v>ม่วงโพธิ์</v>
      </c>
      <c r="R562" s="71">
        <f>_xlfn.XLOOKUP(ไฟล์หลัก!A562,ภาคส่งกลับ!$A$2:$A$1192,ภาคส่งกลับ!$O$2:$O$1192,"")</f>
        <v>0</v>
      </c>
      <c r="S562" s="72" t="str">
        <f>IF(AND(ลงเจ้าหน้าที่!O569=ไฟล์หลัก!P562,ลงเจ้าหน้าที่!P569=ไฟล์หลัก!Q562)=TRUE,"Correct","No")</f>
        <v>Correct</v>
      </c>
    </row>
    <row r="563" spans="1:19" hidden="1">
      <c r="A563" s="250">
        <v>538</v>
      </c>
      <c r="B563" s="250" t="s">
        <v>729</v>
      </c>
      <c r="C563" s="256" t="s">
        <v>13</v>
      </c>
      <c r="D563" s="257" t="s">
        <v>16</v>
      </c>
      <c r="E563" s="256" t="s">
        <v>730</v>
      </c>
      <c r="F563" s="257" t="s">
        <v>90</v>
      </c>
      <c r="G563" s="257" t="s">
        <v>16</v>
      </c>
      <c r="H563" s="257" t="s">
        <v>110</v>
      </c>
      <c r="I563" s="256" t="s">
        <v>790</v>
      </c>
      <c r="J563" s="257" t="s">
        <v>101</v>
      </c>
      <c r="K563" s="257" t="s">
        <v>106</v>
      </c>
      <c r="L563" s="257" t="s">
        <v>791</v>
      </c>
      <c r="M563" s="250" t="s">
        <v>750</v>
      </c>
      <c r="N563" s="257" t="str" cm="1">
        <f t="array" ref="N563">_xlfn.XLOOKUP(1,(รายชื่อเจ้าหน้าที่!$C$4:$C$109=P563)*(รายชื่อเจ้าหน้าที่!$D$4:$D$109=Q563),รายชื่อเจ้าหน้าที่!$E$4:$E$109,"")</f>
        <v>จ.วัดคุม</v>
      </c>
      <c r="O563" s="2" t="str">
        <f>_xlfn.XLOOKUP(ไฟล์หลัก!A563,ภาคส่งกลับ!$A$2:$A$1192,ภาคส่งกลับ!$L$2:$L$1192,"")</f>
        <v>นาย</v>
      </c>
      <c r="P563" s="2" t="str">
        <f>_xlfn.XLOOKUP(ไฟล์หลัก!A563,ภาคส่งกลับ!$A$2:$A$1192,ภาคส่งกลับ!$M$2:$M$1192,"")</f>
        <v>เอนก</v>
      </c>
      <c r="Q563" s="2" t="str">
        <f>_xlfn.XLOOKUP(ไฟล์หลัก!A563,ภาคส่งกลับ!$A$2:$A$1192,ภาคส่งกลับ!$N$2:$N$1192,"")</f>
        <v>สร้อยทรัพย์</v>
      </c>
      <c r="R563" s="71">
        <f>_xlfn.XLOOKUP(ไฟล์หลัก!A563,ภาคส่งกลับ!$A$2:$A$1192,ภาคส่งกลับ!$O$2:$O$1192,"")</f>
        <v>0</v>
      </c>
      <c r="S563" s="72" t="str">
        <f>IF(AND(ลงเจ้าหน้าที่!O570=ไฟล์หลัก!P563,ลงเจ้าหน้าที่!P570=ไฟล์หลัก!Q563)=TRUE,"Correct","No")</f>
        <v>Correct</v>
      </c>
    </row>
    <row r="564" spans="1:19" hidden="1">
      <c r="A564" s="250">
        <v>539</v>
      </c>
      <c r="B564" s="250" t="s">
        <v>729</v>
      </c>
      <c r="C564" s="256" t="s">
        <v>13</v>
      </c>
      <c r="D564" s="257"/>
      <c r="E564" s="256" t="s">
        <v>730</v>
      </c>
      <c r="F564" s="257"/>
      <c r="G564" s="257"/>
      <c r="H564" s="257"/>
      <c r="I564" s="256"/>
      <c r="J564" s="257" t="s">
        <v>101</v>
      </c>
      <c r="K564" s="257" t="s">
        <v>106</v>
      </c>
      <c r="L564" s="257"/>
      <c r="M564" s="250" t="s">
        <v>750</v>
      </c>
      <c r="N564" s="257" t="str" cm="1">
        <f t="array" ref="N564">_xlfn.XLOOKUP(1,(รายชื่อเจ้าหน้าที่!$C$4:$C$109=P564)*(รายชื่อเจ้าหน้าที่!$D$4:$D$109=Q564),รายชื่อเจ้าหน้าที่!$E$4:$E$109,"")</f>
        <v>จ.วัดคุม</v>
      </c>
      <c r="O564" s="2" t="str">
        <f>_xlfn.XLOOKUP(ไฟล์หลัก!A564,ภาคส่งกลับ!$A$2:$A$1192,ภาคส่งกลับ!$L$2:$L$1192,"")</f>
        <v>นาง</v>
      </c>
      <c r="P564" s="2" t="str">
        <f>_xlfn.XLOOKUP(ไฟล์หลัก!A564,ภาคส่งกลับ!$A$2:$A$1192,ภาคส่งกลับ!$M$2:$M$1192,"")</f>
        <v>สุธัญญา</v>
      </c>
      <c r="Q564" s="2" t="str">
        <f>_xlfn.XLOOKUP(ไฟล์หลัก!A564,ภาคส่งกลับ!$A$2:$A$1192,ภาคส่งกลับ!$N$2:$N$1192,"")</f>
        <v>สิงหนุวัฒนะ</v>
      </c>
      <c r="R564" s="71">
        <f>_xlfn.XLOOKUP(ไฟล์หลัก!A564,ภาคส่งกลับ!$A$2:$A$1192,ภาคส่งกลับ!$O$2:$O$1192,"")</f>
        <v>0</v>
      </c>
      <c r="S564" s="72" t="str">
        <f>IF(AND(ลงเจ้าหน้าที่!O571=ไฟล์หลัก!P564,ลงเจ้าหน้าที่!P571=ไฟล์หลัก!Q564)=TRUE,"Correct","No")</f>
        <v>Correct</v>
      </c>
    </row>
    <row r="565" spans="1:19" hidden="1">
      <c r="A565" s="250">
        <v>540</v>
      </c>
      <c r="B565" s="250" t="s">
        <v>729</v>
      </c>
      <c r="C565" s="256" t="s">
        <v>13</v>
      </c>
      <c r="D565" s="257" t="s">
        <v>16</v>
      </c>
      <c r="E565" s="256" t="s">
        <v>730</v>
      </c>
      <c r="F565" s="257" t="s">
        <v>90</v>
      </c>
      <c r="G565" s="257" t="s">
        <v>16</v>
      </c>
      <c r="H565" s="257" t="s">
        <v>110</v>
      </c>
      <c r="I565" s="256" t="s">
        <v>790</v>
      </c>
      <c r="J565" s="257" t="s">
        <v>101</v>
      </c>
      <c r="K565" s="257" t="s">
        <v>113</v>
      </c>
      <c r="L565" s="257" t="s">
        <v>792</v>
      </c>
      <c r="M565" s="250" t="s">
        <v>750</v>
      </c>
      <c r="N565" s="257" t="str" cm="1">
        <f t="array" ref="N565">_xlfn.XLOOKUP(1,(รายชื่อเจ้าหน้าที่!$C$4:$C$109=P565)*(รายชื่อเจ้าหน้าที่!$D$4:$D$109=Q565),รายชื่อเจ้าหน้าที่!$E$4:$E$109,"")</f>
        <v>สารสนเทศ</v>
      </c>
      <c r="O565" s="2" t="str">
        <f>_xlfn.XLOOKUP(ไฟล์หลัก!A565,ภาคส่งกลับ!$A$2:$A$1192,ภาคส่งกลับ!$L$2:$L$1192,"")</f>
        <v>นาย</v>
      </c>
      <c r="P565" s="2" t="str">
        <f>_xlfn.XLOOKUP(ไฟล์หลัก!A565,ภาคส่งกลับ!$A$2:$A$1192,ภาคส่งกลับ!$M$2:$M$1192,"")</f>
        <v>ภูเบศ</v>
      </c>
      <c r="Q565" s="2" t="str">
        <f>_xlfn.XLOOKUP(ไฟล์หลัก!A565,ภาคส่งกลับ!$A$2:$A$1192,ภาคส่งกลับ!$N$2:$N$1192,"")</f>
        <v>อุทัยวัฒนานนท์</v>
      </c>
      <c r="R565" s="71">
        <f>_xlfn.XLOOKUP(ไฟล์หลัก!A565,ภาคส่งกลับ!$A$2:$A$1192,ภาคส่งกลับ!$O$2:$O$1192,"")</f>
        <v>0</v>
      </c>
      <c r="S565" s="72" t="str">
        <f>IF(AND(ลงเจ้าหน้าที่!O572=ไฟล์หลัก!P565,ลงเจ้าหน้าที่!P572=ไฟล์หลัก!Q565)=TRUE,"Correct","No")</f>
        <v>Correct</v>
      </c>
    </row>
    <row r="566" spans="1:19" hidden="1">
      <c r="A566" s="250">
        <v>541</v>
      </c>
      <c r="B566" s="250" t="s">
        <v>729</v>
      </c>
      <c r="C566" s="256" t="s">
        <v>13</v>
      </c>
      <c r="D566" s="257"/>
      <c r="E566" s="256" t="s">
        <v>730</v>
      </c>
      <c r="F566" s="257"/>
      <c r="G566" s="257"/>
      <c r="H566" s="257"/>
      <c r="I566" s="256"/>
      <c r="J566" s="257" t="s">
        <v>101</v>
      </c>
      <c r="K566" s="257" t="s">
        <v>113</v>
      </c>
      <c r="L566" s="257"/>
      <c r="M566" s="250" t="s">
        <v>750</v>
      </c>
      <c r="N566" s="257" t="str" cm="1">
        <f t="array" ref="N566">_xlfn.XLOOKUP(1,(รายชื่อเจ้าหน้าที่!$C$4:$C$109=P566)*(รายชื่อเจ้าหน้าที่!$D$4:$D$109=Q566),รายชื่อเจ้าหน้าที่!$E$4:$E$109,"")</f>
        <v>จ.อุต</v>
      </c>
      <c r="O566" s="2" t="str">
        <f>_xlfn.XLOOKUP(ไฟล์หลัก!A566,ภาคส่งกลับ!$A$2:$A$1192,ภาคส่งกลับ!$L$2:$L$1192,"")</f>
        <v>นาย</v>
      </c>
      <c r="P566" s="2" t="str">
        <f>_xlfn.XLOOKUP(ไฟล์หลัก!A566,ภาคส่งกลับ!$A$2:$A$1192,ภาคส่งกลับ!$M$2:$M$1192,"")</f>
        <v>สิทธิชัย</v>
      </c>
      <c r="Q566" s="2" t="str">
        <f>_xlfn.XLOOKUP(ไฟล์หลัก!A566,ภาคส่งกลับ!$A$2:$A$1192,ภาคส่งกลับ!$N$2:$N$1192,"")</f>
        <v>บุญกิจ</v>
      </c>
      <c r="R566" s="71">
        <f>_xlfn.XLOOKUP(ไฟล์หลัก!A566,ภาคส่งกลับ!$A$2:$A$1192,ภาคส่งกลับ!$O$2:$O$1192,"")</f>
        <v>0</v>
      </c>
      <c r="S566" s="72" t="str">
        <f>IF(AND(ลงเจ้าหน้าที่!O573=ไฟล์หลัก!P566,ลงเจ้าหน้าที่!P573=ไฟล์หลัก!Q566)=TRUE,"Correct","No")</f>
        <v>Correct</v>
      </c>
    </row>
    <row r="567" spans="1:19">
      <c r="A567" s="250">
        <v>542</v>
      </c>
      <c r="B567" s="250" t="s">
        <v>729</v>
      </c>
      <c r="C567" s="256" t="s">
        <v>13</v>
      </c>
      <c r="D567" s="257" t="s">
        <v>35</v>
      </c>
      <c r="E567" s="256" t="s">
        <v>793</v>
      </c>
      <c r="F567" s="257" t="s">
        <v>16</v>
      </c>
      <c r="G567" s="257" t="s">
        <v>14</v>
      </c>
      <c r="H567" s="257" t="s">
        <v>293</v>
      </c>
      <c r="I567" s="256" t="s">
        <v>1714</v>
      </c>
      <c r="J567" s="257" t="s">
        <v>101</v>
      </c>
      <c r="K567" s="257" t="s">
        <v>117</v>
      </c>
      <c r="L567" s="257" t="s">
        <v>720</v>
      </c>
      <c r="M567" s="250" t="s">
        <v>1651</v>
      </c>
      <c r="N567" s="257" t="str" cm="1">
        <f t="array" ref="N567">_xlfn.XLOOKUP(1,(รายชื่อเจ้าหน้าที่!$C$4:$C$109=P567)*(รายชื่อเจ้าหน้าที่!$D$4:$D$109=Q567),รายชื่อเจ้าหน้าที่!$E$4:$E$109,"")</f>
        <v/>
      </c>
      <c r="O567" s="2" t="str">
        <f>_xlfn.XLOOKUP(ไฟล์หลัก!A567,ภาคส่งกลับ!$A$2:$A$1192,ภาคส่งกลับ!$L$2:$L$1192,"")</f>
        <v>นาย</v>
      </c>
      <c r="P567" s="2" t="str">
        <f>_xlfn.XLOOKUP(ไฟล์หลัก!A567,ภาคส่งกลับ!$A$2:$A$1192,ภาคส่งกลับ!$M$2:$M$1192,"")</f>
        <v>รัฐชัย</v>
      </c>
      <c r="Q567" s="2" t="str">
        <f>_xlfn.XLOOKUP(ไฟล์หลัก!A567,ภาคส่งกลับ!$A$2:$A$1192,ภาคส่งกลับ!$N$2:$N$1192,"")</f>
        <v>ชาวอุทัย</v>
      </c>
      <c r="R567" s="71">
        <f>_xlfn.XLOOKUP(ไฟล์หลัก!A567,ภาคส่งกลับ!$A$2:$A$1192,ภาคส่งกลับ!$O$2:$O$1192,"")</f>
        <v>0</v>
      </c>
      <c r="S567" s="72" t="str">
        <f>IF(AND(ลงเจ้าหน้าที่!O574=ไฟล์หลัก!P567,ลงเจ้าหน้าที่!P574=ไฟล์หลัก!Q567)=TRUE,"Correct","No")</f>
        <v>No</v>
      </c>
    </row>
    <row r="568" spans="1:19" hidden="1">
      <c r="A568" s="250">
        <v>543</v>
      </c>
      <c r="B568" s="250" t="s">
        <v>729</v>
      </c>
      <c r="C568" s="256" t="s">
        <v>13</v>
      </c>
      <c r="D568" s="257" t="s">
        <v>68</v>
      </c>
      <c r="E568" s="256" t="s">
        <v>794</v>
      </c>
      <c r="F568" s="257" t="s">
        <v>30</v>
      </c>
      <c r="G568" s="257" t="s">
        <v>21</v>
      </c>
      <c r="H568" s="257" t="s">
        <v>74</v>
      </c>
      <c r="I568" s="256" t="s">
        <v>712</v>
      </c>
      <c r="J568" s="257" t="s">
        <v>101</v>
      </c>
      <c r="K568" s="257" t="s">
        <v>117</v>
      </c>
      <c r="L568" s="257" t="s">
        <v>77</v>
      </c>
      <c r="M568" s="250" t="s">
        <v>1654</v>
      </c>
      <c r="N568" s="257" t="str" cm="1">
        <f t="array" ref="N568">_xlfn.XLOOKUP(1,(รายชื่อเจ้าหน้าที่!$C$4:$C$109=P568)*(รายชื่อเจ้าหน้าที่!$D$4:$D$109=Q568),รายชื่อเจ้าหน้าที่!$E$4:$E$109,"")</f>
        <v/>
      </c>
      <c r="O568" s="2" t="str">
        <f>_xlfn.XLOOKUP(ไฟล์หลัก!A568,ภาคส่งกลับ!$A$2:$A$1192,ภาคส่งกลับ!$L$2:$L$1192,"")</f>
        <v>นาย</v>
      </c>
      <c r="P568" s="2" t="str">
        <f>_xlfn.XLOOKUP(ไฟล์หลัก!A568,ภาคส่งกลับ!$A$2:$A$1192,ภาคส่งกลับ!$M$2:$M$1192,"")</f>
        <v>ปรีดา</v>
      </c>
      <c r="Q568" s="2" t="str">
        <f>_xlfn.XLOOKUP(ไฟล์หลัก!A568,ภาคส่งกลับ!$A$2:$A$1192,ภาคส่งกลับ!$N$2:$N$1192,"")</f>
        <v>จาตุรพงศ์</v>
      </c>
      <c r="R568" s="71">
        <f>_xlfn.XLOOKUP(ไฟล์หลัก!A568,ภาคส่งกลับ!$A$2:$A$1192,ภาคส่งกลับ!$O$2:$O$1192,"")</f>
        <v>0</v>
      </c>
      <c r="S568" s="72" t="str">
        <f>IF(AND(ลงเจ้าหน้าที่!O575=ไฟล์หลัก!P568,ลงเจ้าหน้าที่!P575=ไฟล์หลัก!Q568)=TRUE,"Correct","No")</f>
        <v>No</v>
      </c>
    </row>
    <row r="569" spans="1:19" hidden="1">
      <c r="A569" s="250">
        <v>544</v>
      </c>
      <c r="B569" s="250" t="s">
        <v>729</v>
      </c>
      <c r="C569" s="256" t="s">
        <v>13</v>
      </c>
      <c r="D569" s="257"/>
      <c r="E569" s="256" t="s">
        <v>794</v>
      </c>
      <c r="F569" s="257"/>
      <c r="G569" s="257"/>
      <c r="H569" s="257"/>
      <c r="I569" s="256"/>
      <c r="J569" s="257" t="s">
        <v>101</v>
      </c>
      <c r="K569" s="257" t="s">
        <v>117</v>
      </c>
      <c r="L569" s="257"/>
      <c r="M569" s="250" t="s">
        <v>42</v>
      </c>
      <c r="N569" s="257" t="str" cm="1">
        <f t="array" ref="N569">_xlfn.XLOOKUP(1,(รายชื่อเจ้าหน้าที่!$C$4:$C$109=P569)*(รายชื่อเจ้าหน้าที่!$D$4:$D$109=Q569),รายชื่อเจ้าหน้าที่!$E$4:$E$109,"")</f>
        <v>จ.ไฟฟ้า</v>
      </c>
      <c r="O569" s="2" t="str">
        <f>_xlfn.XLOOKUP(ไฟล์หลัก!A569,ภาคส่งกลับ!$A$2:$A$1192,ภาคส่งกลับ!$L$2:$L$1192,"")</f>
        <v>นาย</v>
      </c>
      <c r="P569" s="2" t="str">
        <f>_xlfn.XLOOKUP(ไฟล์หลัก!A569,ภาคส่งกลับ!$A$2:$A$1192,ภาคส่งกลับ!$M$2:$M$1192,"")</f>
        <v>เกื้อกูล</v>
      </c>
      <c r="Q569" s="2" t="str">
        <f>_xlfn.XLOOKUP(ไฟล์หลัก!A569,ภาคส่งกลับ!$A$2:$A$1192,ภาคส่งกลับ!$N$2:$N$1192,"")</f>
        <v>ฤกษ์วัฒนากูล</v>
      </c>
      <c r="R569" s="71">
        <f>_xlfn.XLOOKUP(ไฟล์หลัก!A569,ภาคส่งกลับ!$A$2:$A$1192,ภาคส่งกลับ!$O$2:$O$1192,"")</f>
        <v>0</v>
      </c>
      <c r="S569" s="72" t="str">
        <f>IF(AND(ลงเจ้าหน้าที่!O576=ไฟล์หลัก!P569,ลงเจ้าหน้าที่!P576=ไฟล์หลัก!Q569)=TRUE,"Correct","No")</f>
        <v>Correct</v>
      </c>
    </row>
    <row r="570" spans="1:19" hidden="1">
      <c r="A570" s="250">
        <v>545</v>
      </c>
      <c r="B570" s="250" t="s">
        <v>729</v>
      </c>
      <c r="C570" s="256" t="s">
        <v>13</v>
      </c>
      <c r="D570" s="257" t="s">
        <v>90</v>
      </c>
      <c r="E570" s="256" t="s">
        <v>795</v>
      </c>
      <c r="F570" s="257" t="s">
        <v>28</v>
      </c>
      <c r="G570" s="257" t="s">
        <v>21</v>
      </c>
      <c r="H570" s="257" t="s">
        <v>74</v>
      </c>
      <c r="I570" s="256" t="s">
        <v>1742</v>
      </c>
      <c r="J570" s="257" t="s">
        <v>101</v>
      </c>
      <c r="K570" s="257" t="s">
        <v>121</v>
      </c>
      <c r="L570" s="257" t="s">
        <v>77</v>
      </c>
      <c r="M570" s="250" t="s">
        <v>1652</v>
      </c>
      <c r="N570" s="257" t="str" cm="1">
        <f t="array" ref="N570">_xlfn.XLOOKUP(1,(รายชื่อเจ้าหน้าที่!$C$4:$C$109=P570)*(รายชื่อเจ้าหน้าที่!$D$4:$D$109=Q570),รายชื่อเจ้าหน้าที่!$E$4:$E$109,"")</f>
        <v/>
      </c>
      <c r="O570" s="2" t="str">
        <f>_xlfn.XLOOKUP(ไฟล์หลัก!A570,ภาคส่งกลับ!$A$2:$A$1192,ภาคส่งกลับ!$L$2:$L$1192,"")</f>
        <v>นางสาว</v>
      </c>
      <c r="P570" s="2" t="str">
        <f>_xlfn.XLOOKUP(ไฟล์หลัก!A570,ภาคส่งกลับ!$A$2:$A$1192,ภาคส่งกลับ!$M$2:$M$1192,"")</f>
        <v>ทัตยา</v>
      </c>
      <c r="Q570" s="2" t="str">
        <f>_xlfn.XLOOKUP(ไฟล์หลัก!A570,ภาคส่งกลับ!$A$2:$A$1192,ภาคส่งกลับ!$N$2:$N$1192,"")</f>
        <v>ปุคคละนันทน์</v>
      </c>
      <c r="R570" s="71">
        <f>_xlfn.XLOOKUP(ไฟล์หลัก!A570,ภาคส่งกลับ!$A$2:$A$1192,ภาคส่งกลับ!$O$2:$O$1192,"")</f>
        <v>0</v>
      </c>
      <c r="S570" s="72" t="str">
        <f>IF(AND(ลงเจ้าหน้าที่!O577=ไฟล์หลัก!P570,ลงเจ้าหน้าที่!P577=ไฟล์หลัก!Q570)=TRUE,"Correct","No")</f>
        <v>No</v>
      </c>
    </row>
    <row r="571" spans="1:19" hidden="1">
      <c r="A571" s="250">
        <v>546</v>
      </c>
      <c r="B571" s="250" t="s">
        <v>729</v>
      </c>
      <c r="C571" s="256" t="s">
        <v>13</v>
      </c>
      <c r="D571" s="257" t="s">
        <v>68</v>
      </c>
      <c r="E571" s="256" t="s">
        <v>794</v>
      </c>
      <c r="F571" s="257" t="s">
        <v>33</v>
      </c>
      <c r="G571" s="257" t="s">
        <v>21</v>
      </c>
      <c r="H571" s="257" t="s">
        <v>655</v>
      </c>
      <c r="I571" s="256" t="s">
        <v>712</v>
      </c>
      <c r="J571" s="257" t="s">
        <v>101</v>
      </c>
      <c r="K571" s="257" t="s">
        <v>121</v>
      </c>
      <c r="L571" s="257" t="s">
        <v>797</v>
      </c>
      <c r="M571" s="250" t="s">
        <v>1654</v>
      </c>
      <c r="N571" s="257" t="str" cm="1">
        <f t="array" ref="N571">_xlfn.XLOOKUP(1,(รายชื่อเจ้าหน้าที่!$C$4:$C$109=P571)*(รายชื่อเจ้าหน้าที่!$D$4:$D$109=Q571),รายชื่อเจ้าหน้าที่!$E$4:$E$109,"")</f>
        <v/>
      </c>
      <c r="O571" s="2" t="str">
        <f>_xlfn.XLOOKUP(ไฟล์หลัก!A571,ภาคส่งกลับ!$A$2:$A$1192,ภาคส่งกลับ!$L$2:$L$1192,"")</f>
        <v>นาย</v>
      </c>
      <c r="P571" s="2" t="str">
        <f>_xlfn.XLOOKUP(ไฟล์หลัก!A571,ภาคส่งกลับ!$A$2:$A$1192,ภาคส่งกลับ!$M$2:$M$1192,"")</f>
        <v>วิรุฬห์</v>
      </c>
      <c r="Q571" s="2" t="str">
        <f>_xlfn.XLOOKUP(ไฟล์หลัก!A571,ภาคส่งกลับ!$A$2:$A$1192,ภาคส่งกลับ!$N$2:$N$1192,"")</f>
        <v>คำชุม</v>
      </c>
      <c r="R571" s="71">
        <f>_xlfn.XLOOKUP(ไฟล์หลัก!A571,ภาคส่งกลับ!$A$2:$A$1192,ภาคส่งกลับ!$O$2:$O$1192,"")</f>
        <v>0</v>
      </c>
      <c r="S571" s="72" t="str">
        <f>IF(AND(ลงเจ้าหน้าที่!O578=ไฟล์หลัก!P571,ลงเจ้าหน้าที่!P578=ไฟล์หลัก!Q571)=TRUE,"Correct","No")</f>
        <v>No</v>
      </c>
    </row>
    <row r="572" spans="1:19" hidden="1">
      <c r="A572" s="209">
        <v>1106</v>
      </c>
      <c r="B572" s="209" t="s">
        <v>729</v>
      </c>
      <c r="C572" s="211" t="s">
        <v>13</v>
      </c>
      <c r="D572" s="210" t="s">
        <v>68</v>
      </c>
      <c r="E572" s="211" t="s">
        <v>794</v>
      </c>
      <c r="F572" s="210"/>
      <c r="G572" s="210"/>
      <c r="H572" s="210"/>
      <c r="I572" s="211"/>
      <c r="J572" s="210" t="s">
        <v>101</v>
      </c>
      <c r="K572" s="210" t="s">
        <v>121</v>
      </c>
      <c r="L572" s="210">
        <v>73</v>
      </c>
      <c r="M572" s="209" t="s">
        <v>42</v>
      </c>
      <c r="N572" s="210" t="str" cm="1">
        <f t="array" ref="N572">_xlfn.XLOOKUP(1,(รายชื่อเจ้าหน้าที่!$C$4:$C$109=P572)*(รายชื่อเจ้าหน้าที่!$D$4:$D$109=Q572),รายชื่อเจ้าหน้าที่!$E$4:$E$109,"")</f>
        <v>จ.โยธา</v>
      </c>
      <c r="O572" s="202" t="str">
        <f>_xlfn.XLOOKUP(ไฟล์หลัก!A572,ภาคส่งกลับ!$A$2:$A$1192,ภาคส่งกลับ!$L$2:$L$1192,"")</f>
        <v>นางสาว</v>
      </c>
      <c r="P572" s="202" t="str">
        <f>_xlfn.XLOOKUP(ไฟล์หลัก!A572,ภาคส่งกลับ!$A$2:$A$1192,ภาคส่งกลับ!$M$2:$M$1192,"")</f>
        <v>พัชรา</v>
      </c>
      <c r="Q572" s="202" t="str">
        <f>_xlfn.XLOOKUP(ไฟล์หลัก!A572,ภาคส่งกลับ!$A$2:$A$1192,ภาคส่งกลับ!$N$2:$N$1192,"")</f>
        <v>ชัยลิขิตเจริญ</v>
      </c>
      <c r="R572" s="203">
        <f>_xlfn.XLOOKUP(ไฟล์หลัก!A572,ภาคส่งกลับ!$A$2:$A$1192,ภาคส่งกลับ!$O$2:$O$1192,"")</f>
        <v>0</v>
      </c>
      <c r="S572" s="72" t="str">
        <f>IF(AND(ลงเจ้าหน้าที่!O579=ไฟล์หลัก!P572,ลงเจ้าหน้าที่!P579=ไฟล์หลัก!Q572)=TRUE,"Correct","No")</f>
        <v>Correct</v>
      </c>
    </row>
    <row r="573" spans="1:19" hidden="1">
      <c r="A573" s="250">
        <v>547</v>
      </c>
      <c r="B573" s="250" t="s">
        <v>729</v>
      </c>
      <c r="C573" s="256" t="s">
        <v>13</v>
      </c>
      <c r="D573" s="257" t="s">
        <v>28</v>
      </c>
      <c r="E573" s="256" t="s">
        <v>798</v>
      </c>
      <c r="F573" s="257" t="s">
        <v>21</v>
      </c>
      <c r="G573" s="257" t="s">
        <v>17</v>
      </c>
      <c r="H573" s="257" t="s">
        <v>22</v>
      </c>
      <c r="I573" s="256" t="s">
        <v>524</v>
      </c>
      <c r="J573" s="257" t="s">
        <v>101</v>
      </c>
      <c r="K573" s="257" t="s">
        <v>124</v>
      </c>
      <c r="L573" s="257" t="s">
        <v>169</v>
      </c>
      <c r="M573" s="250" t="s">
        <v>1695</v>
      </c>
      <c r="N573" s="257" t="str" cm="1">
        <f t="array" ref="N573">_xlfn.XLOOKUP(1,(รายชื่อเจ้าหน้าที่!$C$4:$C$109=P573)*(รายชื่อเจ้าหน้าที่!$D$4:$D$109=Q573),รายชื่อเจ้าหน้าที่!$E$4:$E$109,"")</f>
        <v/>
      </c>
      <c r="O573" s="2" t="str">
        <f>_xlfn.XLOOKUP(ไฟล์หลัก!A573,ภาคส่งกลับ!$A$2:$A$1192,ภาคส่งกลับ!$L$2:$L$1192,"")</f>
        <v>นาย</v>
      </c>
      <c r="P573" s="2" t="str">
        <f>_xlfn.XLOOKUP(ไฟล์หลัก!A573,ภาคส่งกลับ!$A$2:$A$1192,ภาคส่งกลับ!$M$2:$M$1192,"")</f>
        <v>อุนนัต</v>
      </c>
      <c r="Q573" s="2" t="str">
        <f>_xlfn.XLOOKUP(ไฟล์หลัก!A573,ภาคส่งกลับ!$A$2:$A$1192,ภาคส่งกลับ!$N$2:$N$1192,"")</f>
        <v>พิณโสภณ</v>
      </c>
      <c r="R573" s="71">
        <f>_xlfn.XLOOKUP(ไฟล์หลัก!A573,ภาคส่งกลับ!$A$2:$A$1192,ภาคส่งกลับ!$O$2:$O$1192,"")</f>
        <v>0</v>
      </c>
      <c r="S573" s="72" t="str">
        <f>IF(AND(ลงเจ้าหน้าที่!O580=ไฟล์หลัก!P573,ลงเจ้าหน้าที่!P580=ไฟล์หลัก!Q573)=TRUE,"Correct","No")</f>
        <v>No</v>
      </c>
    </row>
    <row r="574" spans="1:19" hidden="1">
      <c r="A574" s="250">
        <v>548</v>
      </c>
      <c r="B574" s="250" t="s">
        <v>729</v>
      </c>
      <c r="C574" s="256" t="s">
        <v>13</v>
      </c>
      <c r="D574" s="257" t="s">
        <v>68</v>
      </c>
      <c r="E574" s="256" t="s">
        <v>794</v>
      </c>
      <c r="F574" s="257" t="s">
        <v>33</v>
      </c>
      <c r="G574" s="257" t="s">
        <v>21</v>
      </c>
      <c r="H574" s="257" t="s">
        <v>655</v>
      </c>
      <c r="I574" s="256" t="s">
        <v>712</v>
      </c>
      <c r="J574" s="257" t="s">
        <v>101</v>
      </c>
      <c r="K574" s="257" t="s">
        <v>124</v>
      </c>
      <c r="L574" s="257" t="s">
        <v>657</v>
      </c>
      <c r="M574" s="250" t="s">
        <v>1654</v>
      </c>
      <c r="N574" s="257" t="str" cm="1">
        <f t="array" ref="N574">_xlfn.XLOOKUP(1,(รายชื่อเจ้าหน้าที่!$C$4:$C$109=P574)*(รายชื่อเจ้าหน้าที่!$D$4:$D$109=Q574),รายชื่อเจ้าหน้าที่!$E$4:$E$109,"")</f>
        <v/>
      </c>
      <c r="O574" s="2" t="str">
        <f>_xlfn.XLOOKUP(ไฟล์หลัก!A574,ภาคส่งกลับ!$A$2:$A$1192,ภาคส่งกลับ!$L$2:$L$1192,"")</f>
        <v>นาย</v>
      </c>
      <c r="P574" s="2" t="str">
        <f>_xlfn.XLOOKUP(ไฟล์หลัก!A574,ภาคส่งกลับ!$A$2:$A$1192,ภาคส่งกลับ!$M$2:$M$1192,"")</f>
        <v>ธยานันท์</v>
      </c>
      <c r="Q574" s="2" t="str">
        <f>_xlfn.XLOOKUP(ไฟล์หลัก!A574,ภาคส่งกลับ!$A$2:$A$1192,ภาคส่งกลับ!$N$2:$N$1192,"")</f>
        <v>บุณยรักษ์</v>
      </c>
      <c r="R574" s="71">
        <f>_xlfn.XLOOKUP(ไฟล์หลัก!A574,ภาคส่งกลับ!$A$2:$A$1192,ภาคส่งกลับ!$O$2:$O$1192,"")</f>
        <v>0</v>
      </c>
      <c r="S574" s="72" t="str">
        <f>IF(AND(ลงเจ้าหน้าที่!O581=ไฟล์หลัก!P574,ลงเจ้าหน้าที่!P581=ไฟล์หลัก!Q574)=TRUE,"Correct","No")</f>
        <v>No</v>
      </c>
    </row>
    <row r="575" spans="1:19" hidden="1">
      <c r="A575" s="209">
        <v>1107</v>
      </c>
      <c r="B575" s="209" t="s">
        <v>729</v>
      </c>
      <c r="C575" s="211" t="s">
        <v>13</v>
      </c>
      <c r="D575" s="210" t="s">
        <v>68</v>
      </c>
      <c r="E575" s="211" t="s">
        <v>794</v>
      </c>
      <c r="F575" s="210"/>
      <c r="G575" s="210"/>
      <c r="H575" s="210"/>
      <c r="I575" s="211"/>
      <c r="J575" s="210" t="s">
        <v>101</v>
      </c>
      <c r="K575" s="210" t="s">
        <v>124</v>
      </c>
      <c r="L575" s="210">
        <v>69</v>
      </c>
      <c r="M575" s="209" t="s">
        <v>42</v>
      </c>
      <c r="N575" s="210" t="str" cm="1">
        <f t="array" ref="N575">_xlfn.XLOOKUP(1,(รายชื่อเจ้าหน้าที่!$C$4:$C$109=P575)*(รายชื่อเจ้าหน้าที่!$D$4:$D$109=Q575),รายชื่อเจ้าหน้าที่!$E$4:$E$109,"")</f>
        <v>จ.อาหาร</v>
      </c>
      <c r="O575" s="202" t="str">
        <f>_xlfn.XLOOKUP(ไฟล์หลัก!A575,ภาคส่งกลับ!$A$2:$A$1192,ภาคส่งกลับ!$L$2:$L$1192,"")</f>
        <v>นางสาว</v>
      </c>
      <c r="P575" s="202" t="str">
        <f>_xlfn.XLOOKUP(ไฟล์หลัก!A575,ภาคส่งกลับ!$A$2:$A$1192,ภาคส่งกลับ!$M$2:$M$1192,"")</f>
        <v>วราภรณ์</v>
      </c>
      <c r="Q575" s="202" t="str">
        <f>_xlfn.XLOOKUP(ไฟล์หลัก!A575,ภาคส่งกลับ!$A$2:$A$1192,ภาคส่งกลับ!$N$2:$N$1192,"")</f>
        <v>มาไพศาลทรัพย์</v>
      </c>
      <c r="R575" s="203">
        <f>_xlfn.XLOOKUP(ไฟล์หลัก!A575,ภาคส่งกลับ!$A$2:$A$1192,ภาคส่งกลับ!$O$2:$O$1192,"")</f>
        <v>0</v>
      </c>
      <c r="S575" s="72" t="str">
        <f>IF(AND(ลงเจ้าหน้าที่!O582=ไฟล์หลัก!P575,ลงเจ้าหน้าที่!P582=ไฟล์หลัก!Q575)=TRUE,"Correct","No")</f>
        <v>Correct</v>
      </c>
    </row>
    <row r="576" spans="1:19" hidden="1">
      <c r="A576" s="250">
        <v>549</v>
      </c>
      <c r="B576" s="250" t="s">
        <v>729</v>
      </c>
      <c r="C576" s="256" t="s">
        <v>13</v>
      </c>
      <c r="D576" s="257" t="s">
        <v>16</v>
      </c>
      <c r="E576" s="256" t="s">
        <v>730</v>
      </c>
      <c r="F576" s="257" t="s">
        <v>17</v>
      </c>
      <c r="G576" s="257" t="s">
        <v>16</v>
      </c>
      <c r="H576" s="257" t="s">
        <v>799</v>
      </c>
      <c r="I576" s="256" t="s">
        <v>1382</v>
      </c>
      <c r="J576" s="257" t="s">
        <v>101</v>
      </c>
      <c r="K576" s="257" t="s">
        <v>128</v>
      </c>
      <c r="L576" s="257" t="s">
        <v>801</v>
      </c>
      <c r="M576" s="250" t="s">
        <v>750</v>
      </c>
      <c r="N576" s="257" t="str" cm="1">
        <f t="array" ref="N576">_xlfn.XLOOKUP(1,(รายชื่อเจ้าหน้าที่!$C$4:$C$109=P576)*(รายชื่อเจ้าหน้าที่!$D$4:$D$109=Q576),รายชื่อเจ้าหน้าที่!$E$4:$E$109,"")</f>
        <v>จ.โทรคม</v>
      </c>
      <c r="O576" s="2" t="str">
        <f>_xlfn.XLOOKUP(ไฟล์หลัก!A576,ภาคส่งกลับ!$A$2:$A$1192,ภาคส่งกลับ!$L$2:$L$1192,"")</f>
        <v>นาย</v>
      </c>
      <c r="P576" s="2" t="str">
        <f>_xlfn.XLOOKUP(ไฟล์หลัก!A576,ภาคส่งกลับ!$A$2:$A$1192,ภาคส่งกลับ!$M$2:$M$1192,"")</f>
        <v>ณรงค์ศักดิ์</v>
      </c>
      <c r="Q576" s="2" t="str">
        <f>_xlfn.XLOOKUP(ไฟล์หลัก!A576,ภาคส่งกลับ!$A$2:$A$1192,ภาคส่งกลับ!$N$2:$N$1192,"")</f>
        <v>มโนสิทธิชัย</v>
      </c>
      <c r="R576" s="71">
        <f>_xlfn.XLOOKUP(ไฟล์หลัก!A576,ภาคส่งกลับ!$A$2:$A$1192,ภาคส่งกลับ!$O$2:$O$1192,"")</f>
        <v>0</v>
      </c>
      <c r="S576" s="72" t="str">
        <f>IF(AND(ลงเจ้าหน้าที่!O583=ไฟล์หลัก!P576,ลงเจ้าหน้าที่!P583=ไฟล์หลัก!Q576)=TRUE,"Correct","No")</f>
        <v>Correct</v>
      </c>
    </row>
    <row r="577" spans="1:19" hidden="1">
      <c r="A577" s="250">
        <v>550</v>
      </c>
      <c r="B577" s="250" t="s">
        <v>729</v>
      </c>
      <c r="C577" s="256" t="s">
        <v>13</v>
      </c>
      <c r="D577" s="257" t="s">
        <v>90</v>
      </c>
      <c r="E577" s="256" t="s">
        <v>795</v>
      </c>
      <c r="F577" s="257" t="s">
        <v>35</v>
      </c>
      <c r="G577" s="257" t="s">
        <v>21</v>
      </c>
      <c r="H577" s="257" t="s">
        <v>246</v>
      </c>
      <c r="I577" s="256" t="s">
        <v>1742</v>
      </c>
      <c r="J577" s="257" t="s">
        <v>101</v>
      </c>
      <c r="K577" s="257" t="s">
        <v>128</v>
      </c>
      <c r="L577" s="257" t="s">
        <v>142</v>
      </c>
      <c r="M577" s="250" t="s">
        <v>1652</v>
      </c>
      <c r="N577" s="257" t="str" cm="1">
        <f t="array" ref="N577">_xlfn.XLOOKUP(1,(รายชื่อเจ้าหน้าที่!$C$4:$C$109=P577)*(รายชื่อเจ้าหน้าที่!$D$4:$D$109=Q577),รายชื่อเจ้าหน้าที่!$E$4:$E$109,"")</f>
        <v/>
      </c>
      <c r="O577" s="2" t="str">
        <f>_xlfn.XLOOKUP(ไฟล์หลัก!A577,ภาคส่งกลับ!$A$2:$A$1192,ภาคส่งกลับ!$L$2:$L$1192,"")</f>
        <v>นาย</v>
      </c>
      <c r="P577" s="2" t="str">
        <f>_xlfn.XLOOKUP(ไฟล์หลัก!A577,ภาคส่งกลับ!$A$2:$A$1192,ภาคส่งกลับ!$M$2:$M$1192,"")</f>
        <v>วรพงศ์</v>
      </c>
      <c r="Q577" s="2" t="str">
        <f>_xlfn.XLOOKUP(ไฟล์หลัก!A577,ภาคส่งกลับ!$A$2:$A$1192,ภาคส่งกลับ!$N$2:$N$1192,"")</f>
        <v>ตั้งศรีรัตน์</v>
      </c>
      <c r="R577" s="71" t="str">
        <f>_xlfn.XLOOKUP(ไฟล์หลัก!A577,ภาคส่งกลับ!$A$2:$A$1192,ภาคส่งกลับ!$O$2:$O$1192,"")</f>
        <v>67016099 นายสุทัสสะ มณีรัตน์</v>
      </c>
      <c r="S577" s="72" t="str">
        <f>IF(AND(ลงเจ้าหน้าที่!O584=ไฟล์หลัก!P577,ลงเจ้าหน้าที่!P584=ไฟล์หลัก!Q577)=TRUE,"Correct","No")</f>
        <v>No</v>
      </c>
    </row>
    <row r="578" spans="1:19" hidden="1">
      <c r="A578" s="250">
        <v>551</v>
      </c>
      <c r="B578" s="250" t="s">
        <v>729</v>
      </c>
      <c r="C578" s="256" t="s">
        <v>13</v>
      </c>
      <c r="D578" s="257"/>
      <c r="E578" s="256" t="s">
        <v>795</v>
      </c>
      <c r="F578" s="257"/>
      <c r="G578" s="257"/>
      <c r="H578" s="257"/>
      <c r="I578" s="256"/>
      <c r="J578" s="257" t="s">
        <v>101</v>
      </c>
      <c r="K578" s="257" t="s">
        <v>128</v>
      </c>
      <c r="L578" s="257"/>
      <c r="M578" s="250" t="s">
        <v>42</v>
      </c>
      <c r="N578" s="257" t="str" cm="1">
        <f t="array" ref="N578">_xlfn.XLOOKUP(1,(รายชื่อเจ้าหน้าที่!$C$4:$C$109=P578)*(รายชื่อเจ้าหน้าที่!$D$4:$D$109=Q578),รายชื่อเจ้าหน้าที่!$E$4:$E$109,"")</f>
        <v>จ.อิเล็ก</v>
      </c>
      <c r="O578" s="2" t="str">
        <f>_xlfn.XLOOKUP(ไฟล์หลัก!A578,ภาคส่งกลับ!$A$2:$A$1192,ภาคส่งกลับ!$L$2:$L$1192,"")</f>
        <v>นาย</v>
      </c>
      <c r="P578" s="2" t="str">
        <f>_xlfn.XLOOKUP(ไฟล์หลัก!A578,ภาคส่งกลับ!$A$2:$A$1192,ภาคส่งกลับ!$M$2:$M$1192,"")</f>
        <v>สถิต</v>
      </c>
      <c r="Q578" s="2" t="str">
        <f>_xlfn.XLOOKUP(ไฟล์หลัก!A578,ภาคส่งกลับ!$A$2:$A$1192,ภาคส่งกลับ!$N$2:$N$1192,"")</f>
        <v>ไพโรจน์</v>
      </c>
      <c r="R578" s="71">
        <f>_xlfn.XLOOKUP(ไฟล์หลัก!A578,ภาคส่งกลับ!$A$2:$A$1192,ภาคส่งกลับ!$O$2:$O$1192,"")</f>
        <v>0</v>
      </c>
      <c r="S578" s="72" t="str">
        <f>IF(AND(ลงเจ้าหน้าที่!O585=ไฟล์หลัก!P578,ลงเจ้าหน้าที่!P585=ไฟล์หลัก!Q578)=TRUE,"Correct","No")</f>
        <v>Correct</v>
      </c>
    </row>
    <row r="579" spans="1:19" hidden="1">
      <c r="A579" s="250">
        <v>552</v>
      </c>
      <c r="B579" s="250" t="s">
        <v>729</v>
      </c>
      <c r="C579" s="256" t="s">
        <v>13</v>
      </c>
      <c r="D579" s="257" t="s">
        <v>16</v>
      </c>
      <c r="E579" s="256" t="s">
        <v>730</v>
      </c>
      <c r="F579" s="257" t="s">
        <v>17</v>
      </c>
      <c r="G579" s="257" t="s">
        <v>16</v>
      </c>
      <c r="H579" s="257" t="s">
        <v>799</v>
      </c>
      <c r="I579" s="256" t="s">
        <v>800</v>
      </c>
      <c r="J579" s="257" t="s">
        <v>101</v>
      </c>
      <c r="K579" s="257" t="s">
        <v>132</v>
      </c>
      <c r="L579" s="257" t="s">
        <v>802</v>
      </c>
      <c r="M579" s="250" t="s">
        <v>750</v>
      </c>
      <c r="N579" s="257" t="str" cm="1">
        <f t="array" ref="N579">_xlfn.XLOOKUP(1,(รายชื่อเจ้าหน้าที่!$C$4:$C$109=P579)*(รายชื่อเจ้าหน้าที่!$D$4:$D$109=Q579),รายชื่อเจ้าหน้าที่!$E$4:$E$109,"")</f>
        <v>จ.อาหาร</v>
      </c>
      <c r="O579" s="2" t="str">
        <f>_xlfn.XLOOKUP(ไฟล์หลัก!A579,ภาคส่งกลับ!$A$2:$A$1192,ภาคส่งกลับ!$L$2:$L$1192,"")</f>
        <v>นาย</v>
      </c>
      <c r="P579" s="2" t="str">
        <f>_xlfn.XLOOKUP(ไฟล์หลัก!A579,ภาคส่งกลับ!$A$2:$A$1192,ภาคส่งกลับ!$M$2:$M$1192,"")</f>
        <v>อำนาจ</v>
      </c>
      <c r="Q579" s="2" t="str">
        <f>_xlfn.XLOOKUP(ไฟล์หลัก!A579,ภาคส่งกลับ!$A$2:$A$1192,ภาคส่งกลับ!$N$2:$N$1192,"")</f>
        <v>คูตะคุ</v>
      </c>
      <c r="R579" s="71">
        <f>_xlfn.XLOOKUP(ไฟล์หลัก!A579,ภาคส่งกลับ!$A$2:$A$1192,ภาคส่งกลับ!$O$2:$O$1192,"")</f>
        <v>0</v>
      </c>
      <c r="S579" s="72" t="str">
        <f>IF(AND(ลงเจ้าหน้าที่!O586=ไฟล์หลัก!P579,ลงเจ้าหน้าที่!P586=ไฟล์หลัก!Q579)=TRUE,"Correct","No")</f>
        <v>Correct</v>
      </c>
    </row>
    <row r="580" spans="1:19" hidden="1">
      <c r="A580" s="250">
        <v>553</v>
      </c>
      <c r="B580" s="250" t="s">
        <v>729</v>
      </c>
      <c r="C580" s="256" t="s">
        <v>13</v>
      </c>
      <c r="D580" s="257" t="s">
        <v>90</v>
      </c>
      <c r="E580" s="256" t="s">
        <v>795</v>
      </c>
      <c r="F580" s="257" t="s">
        <v>90</v>
      </c>
      <c r="G580" s="257" t="s">
        <v>21</v>
      </c>
      <c r="H580" s="257" t="s">
        <v>63</v>
      </c>
      <c r="I580" s="256" t="s">
        <v>1742</v>
      </c>
      <c r="J580" s="257" t="s">
        <v>101</v>
      </c>
      <c r="K580" s="257" t="s">
        <v>132</v>
      </c>
      <c r="L580" s="257" t="s">
        <v>67</v>
      </c>
      <c r="M580" s="250" t="s">
        <v>1652</v>
      </c>
      <c r="N580" s="257" t="str" cm="1">
        <f t="array" ref="N580">_xlfn.XLOOKUP(1,(รายชื่อเจ้าหน้าที่!$C$4:$C$109=P580)*(รายชื่อเจ้าหน้าที่!$D$4:$D$109=Q580),รายชื่อเจ้าหน้าที่!$E$4:$E$109,"")</f>
        <v/>
      </c>
      <c r="O580" s="2" t="str">
        <f>_xlfn.XLOOKUP(ไฟล์หลัก!A580,ภาคส่งกลับ!$A$2:$A$1192,ภาคส่งกลับ!$L$2:$L$1192,"")</f>
        <v>นาย</v>
      </c>
      <c r="P580" s="2" t="str">
        <f>_xlfn.XLOOKUP(ไฟล์หลัก!A580,ภาคส่งกลับ!$A$2:$A$1192,ภาคส่งกลับ!$M$2:$M$1192,"")</f>
        <v>ทรงชัย</v>
      </c>
      <c r="Q580" s="2" t="str">
        <f>_xlfn.XLOOKUP(ไฟล์หลัก!A580,ภาคส่งกลับ!$A$2:$A$1192,ภาคส่งกลับ!$N$2:$N$1192,"")</f>
        <v>วีระทวีมาศ</v>
      </c>
      <c r="R580" s="71">
        <f>_xlfn.XLOOKUP(ไฟล์หลัก!A580,ภาคส่งกลับ!$A$2:$A$1192,ภาคส่งกลับ!$O$2:$O$1192,"")</f>
        <v>0</v>
      </c>
      <c r="S580" s="72" t="str">
        <f>IF(AND(ลงเจ้าหน้าที่!O587=ไฟล์หลัก!P580,ลงเจ้าหน้าที่!P587=ไฟล์หลัก!Q580)=TRUE,"Correct","No")</f>
        <v>No</v>
      </c>
    </row>
    <row r="581" spans="1:19" hidden="1">
      <c r="A581" s="250">
        <v>554</v>
      </c>
      <c r="B581" s="250" t="s">
        <v>729</v>
      </c>
      <c r="C581" s="256" t="s">
        <v>13</v>
      </c>
      <c r="D581" s="257"/>
      <c r="E581" s="256" t="s">
        <v>795</v>
      </c>
      <c r="F581" s="257"/>
      <c r="G581" s="257"/>
      <c r="H581" s="257"/>
      <c r="I581" s="256"/>
      <c r="J581" s="257" t="s">
        <v>101</v>
      </c>
      <c r="K581" s="257" t="s">
        <v>132</v>
      </c>
      <c r="L581" s="257"/>
      <c r="M581" s="250" t="s">
        <v>42</v>
      </c>
      <c r="N581" s="257" t="str" cm="1">
        <f t="array" ref="N581">_xlfn.XLOOKUP(1,(รายชื่อเจ้าหน้าที่!$C$4:$C$109=P581)*(รายชื่อเจ้าหน้าที่!$D$4:$D$109=Q581),รายชื่อเจ้าหน้าที่!$E$4:$E$109,"")</f>
        <v>จ.เกษตร</v>
      </c>
      <c r="O581" s="2" t="str">
        <f>_xlfn.XLOOKUP(ไฟล์หลัก!A581,ภาคส่งกลับ!$A$2:$A$1192,ภาคส่งกลับ!$L$2:$L$1192,"")</f>
        <v>นางสาว</v>
      </c>
      <c r="P581" s="2" t="str">
        <f>_xlfn.XLOOKUP(ไฟล์หลัก!A581,ภาคส่งกลับ!$A$2:$A$1192,ภาคส่งกลับ!$M$2:$M$1192,"")</f>
        <v>พิมพวดี</v>
      </c>
      <c r="Q581" s="2" t="str">
        <f>_xlfn.XLOOKUP(ไฟล์หลัก!A581,ภาคส่งกลับ!$A$2:$A$1192,ภาคส่งกลับ!$N$2:$N$1192,"")</f>
        <v>พลแก้ง</v>
      </c>
      <c r="R581" s="71">
        <f>_xlfn.XLOOKUP(ไฟล์หลัก!A581,ภาคส่งกลับ!$A$2:$A$1192,ภาคส่งกลับ!$O$2:$O$1192,"")</f>
        <v>0</v>
      </c>
      <c r="S581" s="72" t="str">
        <f>IF(AND(ลงเจ้าหน้าที่!O588=ไฟล์หลัก!P581,ลงเจ้าหน้าที่!P588=ไฟล์หลัก!Q581)=TRUE,"Correct","No")</f>
        <v>Correct</v>
      </c>
    </row>
    <row r="582" spans="1:19" hidden="1">
      <c r="A582" s="250">
        <v>555</v>
      </c>
      <c r="B582" s="250" t="s">
        <v>729</v>
      </c>
      <c r="C582" s="256" t="s">
        <v>13</v>
      </c>
      <c r="D582" s="257" t="s">
        <v>16</v>
      </c>
      <c r="E582" s="256" t="s">
        <v>730</v>
      </c>
      <c r="F582" s="257" t="s">
        <v>17</v>
      </c>
      <c r="G582" s="257" t="s">
        <v>16</v>
      </c>
      <c r="H582" s="257" t="s">
        <v>799</v>
      </c>
      <c r="I582" s="256" t="s">
        <v>1382</v>
      </c>
      <c r="J582" s="257" t="s">
        <v>101</v>
      </c>
      <c r="K582" s="257" t="s">
        <v>134</v>
      </c>
      <c r="L582" s="257" t="s">
        <v>803</v>
      </c>
      <c r="M582" s="250" t="s">
        <v>750</v>
      </c>
      <c r="N582" s="257" t="str" cm="1">
        <f t="array" ref="N582">_xlfn.XLOOKUP(1,(รายชื่อเจ้าหน้าที่!$C$4:$C$109=P582)*(รายชื่อเจ้าหน้าที่!$D$4:$D$109=Q582),รายชื่อเจ้าหน้าที่!$E$4:$E$109,"")</f>
        <v>จ.เกษตร</v>
      </c>
      <c r="O582" s="2" t="str">
        <f>_xlfn.XLOOKUP(ไฟล์หลัก!A582,ภาคส่งกลับ!$A$2:$A$1192,ภาคส่งกลับ!$L$2:$L$1192,"")</f>
        <v>นาย</v>
      </c>
      <c r="P582" s="2" t="str">
        <f>_xlfn.XLOOKUP(ไฟล์หลัก!A582,ภาคส่งกลับ!$A$2:$A$1192,ภาคส่งกลับ!$M$2:$M$1192,"")</f>
        <v>กฤษณ์</v>
      </c>
      <c r="Q582" s="2" t="str">
        <f>_xlfn.XLOOKUP(ไฟล์หลัก!A582,ภาคส่งกลับ!$A$2:$A$1192,ภาคส่งกลับ!$N$2:$N$1192,"")</f>
        <v>ผลโพธิ์</v>
      </c>
      <c r="R582" s="71">
        <f>_xlfn.XLOOKUP(ไฟล์หลัก!A582,ภาคส่งกลับ!$A$2:$A$1192,ภาคส่งกลับ!$O$2:$O$1192,"")</f>
        <v>0</v>
      </c>
      <c r="S582" s="72" t="str">
        <f>IF(AND(ลงเจ้าหน้าที่!O589=ไฟล์หลัก!P582,ลงเจ้าหน้าที่!P589=ไฟล์หลัก!Q582)=TRUE,"Correct","No")</f>
        <v>Correct</v>
      </c>
    </row>
    <row r="583" spans="1:19" hidden="1">
      <c r="A583" s="250">
        <v>556</v>
      </c>
      <c r="B583" s="250" t="s">
        <v>729</v>
      </c>
      <c r="C583" s="256" t="s">
        <v>13</v>
      </c>
      <c r="D583" s="257"/>
      <c r="E583" s="256" t="s">
        <v>730</v>
      </c>
      <c r="F583" s="257"/>
      <c r="G583" s="257"/>
      <c r="H583" s="257"/>
      <c r="I583" s="256"/>
      <c r="J583" s="257" t="s">
        <v>101</v>
      </c>
      <c r="K583" s="257" t="s">
        <v>134</v>
      </c>
      <c r="L583" s="257"/>
      <c r="M583" s="250" t="s">
        <v>42</v>
      </c>
      <c r="N583" s="257" t="str" cm="1">
        <f t="array" ref="N583">_xlfn.XLOOKUP(1,(รายชื่อเจ้าหน้าที่!$C$4:$C$109=P583)*(รายชื่อเจ้าหน้าที่!$D$4:$D$109=Q583),รายชื่อเจ้าหน้าที่!$E$4:$E$109,"")</f>
        <v>จ.คอม</v>
      </c>
      <c r="O583" s="2" t="str">
        <f>_xlfn.XLOOKUP(ไฟล์หลัก!A583,ภาคส่งกลับ!$A$2:$A$1192,ภาคส่งกลับ!$L$2:$L$1192,"")</f>
        <v>นาย</v>
      </c>
      <c r="P583" s="2" t="str">
        <f>_xlfn.XLOOKUP(ไฟล์หลัก!A583,ภาคส่งกลับ!$A$2:$A$1192,ภาคส่งกลับ!$M$2:$M$1192,"")</f>
        <v>ณัฐวัตร</v>
      </c>
      <c r="Q583" s="2" t="str">
        <f>_xlfn.XLOOKUP(ไฟล์หลัก!A583,ภาคส่งกลับ!$A$2:$A$1192,ภาคส่งกลับ!$N$2:$N$1192,"")</f>
        <v>จิตรภักดี</v>
      </c>
      <c r="R583" s="71">
        <f>_xlfn.XLOOKUP(ไฟล์หลัก!A583,ภาคส่งกลับ!$A$2:$A$1192,ภาคส่งกลับ!$O$2:$O$1192,"")</f>
        <v>0</v>
      </c>
      <c r="S583" s="72" t="str">
        <f>IF(AND(ลงเจ้าหน้าที่!O590=ไฟล์หลัก!P583,ลงเจ้าหน้าที่!P590=ไฟล์หลัก!Q583)=TRUE,"Correct","No")</f>
        <v>Correct</v>
      </c>
    </row>
    <row r="584" spans="1:19" hidden="1">
      <c r="A584" s="250">
        <v>557</v>
      </c>
      <c r="B584" s="250" t="s">
        <v>729</v>
      </c>
      <c r="C584" s="256" t="s">
        <v>136</v>
      </c>
      <c r="D584" s="257" t="s">
        <v>28</v>
      </c>
      <c r="E584" s="256" t="s">
        <v>808</v>
      </c>
      <c r="F584" s="257" t="s">
        <v>16</v>
      </c>
      <c r="G584" s="257" t="s">
        <v>17</v>
      </c>
      <c r="H584" s="257" t="s">
        <v>418</v>
      </c>
      <c r="I584" s="256" t="s">
        <v>144</v>
      </c>
      <c r="J584" s="257" t="s">
        <v>38</v>
      </c>
      <c r="K584" s="257" t="s">
        <v>43</v>
      </c>
      <c r="L584" s="257" t="s">
        <v>809</v>
      </c>
      <c r="M584" s="250" t="s">
        <v>1660</v>
      </c>
      <c r="N584" s="257" t="str" cm="1">
        <f t="array" ref="N584">_xlfn.XLOOKUP(1,(รายชื่อเจ้าหน้าที่!$C$4:$C$109=P584)*(รายชื่อเจ้าหน้าที่!$D$4:$D$109=Q584),รายชื่อเจ้าหน้าที่!$E$4:$E$109,"")</f>
        <v/>
      </c>
      <c r="O584" s="2" t="str">
        <f>_xlfn.XLOOKUP(ไฟล์หลัก!A584,ภาคส่งกลับ!$A$2:$A$1192,ภาคส่งกลับ!$L$2:$L$1192,"")</f>
        <v>นาย</v>
      </c>
      <c r="P584" s="2" t="str">
        <f>_xlfn.XLOOKUP(ไฟล์หลัก!A584,ภาคส่งกลับ!$A$2:$A$1192,ภาคส่งกลับ!$M$2:$M$1192,"")</f>
        <v>ยุทธนา</v>
      </c>
      <c r="Q584" s="2" t="str">
        <f>_xlfn.XLOOKUP(ไฟล์หลัก!A584,ภาคส่งกลับ!$A$2:$A$1192,ภาคส่งกลับ!$N$2:$N$1192,"")</f>
        <v>คิดใจเดียว</v>
      </c>
      <c r="R584" s="71">
        <f>_xlfn.XLOOKUP(ไฟล์หลัก!A584,ภาคส่งกลับ!$A$2:$A$1192,ภาคส่งกลับ!$O$2:$O$1192,"")</f>
        <v>0</v>
      </c>
      <c r="S584" s="72" t="str">
        <f>IF(AND(ลงเจ้าหน้าที่!O591=ไฟล์หลัก!P584,ลงเจ้าหน้าที่!P591=ไฟล์หลัก!Q584)=TRUE,"Correct","No")</f>
        <v>No</v>
      </c>
    </row>
    <row r="585" spans="1:19" hidden="1">
      <c r="A585" s="250">
        <v>558</v>
      </c>
      <c r="B585" s="250" t="s">
        <v>729</v>
      </c>
      <c r="C585" s="256" t="s">
        <v>136</v>
      </c>
      <c r="D585" s="257"/>
      <c r="E585" s="256" t="s">
        <v>808</v>
      </c>
      <c r="F585" s="257"/>
      <c r="G585" s="257"/>
      <c r="H585" s="257"/>
      <c r="I585" s="256"/>
      <c r="J585" s="257" t="s">
        <v>38</v>
      </c>
      <c r="K585" s="257" t="s">
        <v>43</v>
      </c>
      <c r="L585" s="257"/>
      <c r="M585" s="250" t="s">
        <v>42</v>
      </c>
      <c r="N585" s="257" t="str" cm="1">
        <f t="array" ref="N585">_xlfn.XLOOKUP(1,(รายชื่อเจ้าหน้าที่!$C$4:$C$109=P585)*(รายชื่อเจ้าหน้าที่!$D$4:$D$109=Q585),รายชื่อเจ้าหน้าที่!$E$4:$E$109,"")</f>
        <v>กิจการนศ.</v>
      </c>
      <c r="O585" s="2" t="str">
        <f>_xlfn.XLOOKUP(ไฟล์หลัก!A585,ภาคส่งกลับ!$A$2:$A$1192,ภาคส่งกลับ!$L$2:$L$1192,"")</f>
        <v>นาย</v>
      </c>
      <c r="P585" s="2" t="str">
        <f>_xlfn.XLOOKUP(ไฟล์หลัก!A585,ภาคส่งกลับ!$A$2:$A$1192,ภาคส่งกลับ!$M$2:$M$1192,"")</f>
        <v>ดิเรกฤทธิ์</v>
      </c>
      <c r="Q585" s="2" t="str">
        <f>_xlfn.XLOOKUP(ไฟล์หลัก!A585,ภาคส่งกลับ!$A$2:$A$1192,ภาคส่งกลับ!$N$2:$N$1192,"")</f>
        <v>จันทรวงษ์</v>
      </c>
      <c r="R585" s="71">
        <f>_xlfn.XLOOKUP(ไฟล์หลัก!A585,ภาคส่งกลับ!$A$2:$A$1192,ภาคส่งกลับ!$O$2:$O$1192,"")</f>
        <v>0</v>
      </c>
      <c r="S585" s="72" t="str">
        <f>IF(AND(ลงเจ้าหน้าที่!O592=ไฟล์หลัก!P585,ลงเจ้าหน้าที่!P592=ไฟล์หลัก!Q585)=TRUE,"Correct","No")</f>
        <v>Correct</v>
      </c>
    </row>
    <row r="586" spans="1:19" hidden="1">
      <c r="A586" s="250">
        <v>559</v>
      </c>
      <c r="B586" s="250" t="s">
        <v>729</v>
      </c>
      <c r="C586" s="256" t="s">
        <v>136</v>
      </c>
      <c r="D586" s="257" t="s">
        <v>28</v>
      </c>
      <c r="E586" s="256" t="s">
        <v>808</v>
      </c>
      <c r="F586" s="257" t="s">
        <v>21</v>
      </c>
      <c r="G586" s="257" t="s">
        <v>17</v>
      </c>
      <c r="H586" s="257" t="s">
        <v>253</v>
      </c>
      <c r="I586" s="256" t="s">
        <v>144</v>
      </c>
      <c r="J586" s="257" t="s">
        <v>38</v>
      </c>
      <c r="K586" s="257" t="s">
        <v>45</v>
      </c>
      <c r="L586" s="257" t="s">
        <v>810</v>
      </c>
      <c r="M586" s="250" t="s">
        <v>1660</v>
      </c>
      <c r="N586" s="257" t="str" cm="1">
        <f t="array" ref="N586">_xlfn.XLOOKUP(1,(รายชื่อเจ้าหน้าที่!$C$4:$C$109=P586)*(รายชื่อเจ้าหน้าที่!$D$4:$D$109=Q586),รายชื่อเจ้าหน้าที่!$E$4:$E$109,"")</f>
        <v/>
      </c>
      <c r="O586" s="2" t="str">
        <f>_xlfn.XLOOKUP(ไฟล์หลัก!A586,ภาคส่งกลับ!$A$2:$A$1192,ภาคส่งกลับ!$L$2:$L$1192,"")</f>
        <v>นาย</v>
      </c>
      <c r="P586" s="2" t="str">
        <f>_xlfn.XLOOKUP(ไฟล์หลัก!A586,ภาคส่งกลับ!$A$2:$A$1192,ภาคส่งกลับ!$M$2:$M$1192,"")</f>
        <v>เติมพงษ์</v>
      </c>
      <c r="Q586" s="2" t="str">
        <f>_xlfn.XLOOKUP(ไฟล์หลัก!A586,ภาคส่งกลับ!$A$2:$A$1192,ภาคส่งกลับ!$N$2:$N$1192,"")</f>
        <v>เพ็ชรกูล</v>
      </c>
      <c r="R586" s="71">
        <f>_xlfn.XLOOKUP(ไฟล์หลัก!A586,ภาคส่งกลับ!$A$2:$A$1192,ภาคส่งกลับ!$O$2:$O$1192,"")</f>
        <v>0</v>
      </c>
      <c r="S586" s="72" t="str">
        <f>IF(AND(ลงเจ้าหน้าที่!O593=ไฟล์หลัก!P586,ลงเจ้าหน้าที่!P593=ไฟล์หลัก!Q586)=TRUE,"Correct","No")</f>
        <v>No</v>
      </c>
    </row>
    <row r="587" spans="1:19" hidden="1">
      <c r="A587" s="250">
        <v>560</v>
      </c>
      <c r="B587" s="250" t="s">
        <v>729</v>
      </c>
      <c r="C587" s="256" t="s">
        <v>136</v>
      </c>
      <c r="D587" s="257"/>
      <c r="E587" s="256" t="s">
        <v>808</v>
      </c>
      <c r="F587" s="257"/>
      <c r="G587" s="257"/>
      <c r="H587" s="257"/>
      <c r="I587" s="256"/>
      <c r="J587" s="257" t="s">
        <v>38</v>
      </c>
      <c r="K587" s="257" t="s">
        <v>45</v>
      </c>
      <c r="L587" s="257"/>
      <c r="M587" s="250" t="s">
        <v>42</v>
      </c>
      <c r="N587" s="257" t="str" cm="1">
        <f t="array" ref="N587">_xlfn.XLOOKUP(1,(รายชื่อเจ้าหน้าที่!$C$4:$C$109=P587)*(รายชื่อเจ้าหน้าที่!$D$4:$D$109=Q587),รายชื่อเจ้าหน้าที่!$E$4:$E$109,"")</f>
        <v>EIDTs</v>
      </c>
      <c r="O587" s="2" t="str">
        <f>_xlfn.XLOOKUP(ไฟล์หลัก!A587,ภาคส่งกลับ!$A$2:$A$1192,ภาคส่งกลับ!$L$2:$L$1192,"")</f>
        <v>นาย</v>
      </c>
      <c r="P587" s="2" t="str">
        <f>_xlfn.XLOOKUP(ไฟล์หลัก!A587,ภาคส่งกลับ!$A$2:$A$1192,ภาคส่งกลับ!$M$2:$M$1192,"")</f>
        <v>อานนท์พร</v>
      </c>
      <c r="Q587" s="2" t="str">
        <f>_xlfn.XLOOKUP(ไฟล์หลัก!A587,ภาคส่งกลับ!$A$2:$A$1192,ภาคส่งกลับ!$N$2:$N$1192,"")</f>
        <v>สุวรรณพลาย</v>
      </c>
      <c r="R587" s="71">
        <f>_xlfn.XLOOKUP(ไฟล์หลัก!A587,ภาคส่งกลับ!$A$2:$A$1192,ภาคส่งกลับ!$O$2:$O$1192,"")</f>
        <v>0</v>
      </c>
      <c r="S587" s="72" t="str">
        <f>IF(AND(ลงเจ้าหน้าที่!O594=ไฟล์หลัก!P587,ลงเจ้าหน้าที่!P594=ไฟล์หลัก!Q587)=TRUE,"Correct","No")</f>
        <v>Correct</v>
      </c>
    </row>
    <row r="588" spans="1:19" hidden="1">
      <c r="A588" s="250">
        <v>561</v>
      </c>
      <c r="B588" s="250" t="s">
        <v>729</v>
      </c>
      <c r="C588" s="256" t="s">
        <v>136</v>
      </c>
      <c r="D588" s="257" t="s">
        <v>16</v>
      </c>
      <c r="E588" s="256" t="s">
        <v>662</v>
      </c>
      <c r="F588" s="257" t="s">
        <v>24</v>
      </c>
      <c r="G588" s="257" t="s">
        <v>16</v>
      </c>
      <c r="H588" s="257" t="s">
        <v>299</v>
      </c>
      <c r="I588" s="256" t="s">
        <v>1680</v>
      </c>
      <c r="J588" s="257" t="s">
        <v>38</v>
      </c>
      <c r="K588" s="257" t="s">
        <v>207</v>
      </c>
      <c r="L588" s="257" t="s">
        <v>302</v>
      </c>
      <c r="M588" s="250" t="s">
        <v>1668</v>
      </c>
      <c r="N588" s="257" t="str" cm="1">
        <f t="array" ref="N588">_xlfn.XLOOKUP(1,(รายชื่อเจ้าหน้าที่!$C$4:$C$109=P588)*(รายชื่อเจ้าหน้าที่!$D$4:$D$109=Q588),รายชื่อเจ้าหน้าที่!$E$4:$E$109,"")</f>
        <v/>
      </c>
      <c r="O588" s="2" t="str">
        <f>_xlfn.XLOOKUP(ไฟล์หลัก!A588,ภาคส่งกลับ!$A$2:$A$1192,ภาคส่งกลับ!$L$2:$L$1192,"")</f>
        <v>นาย</v>
      </c>
      <c r="P588" s="2" t="str">
        <f>_xlfn.XLOOKUP(ไฟล์หลัก!A588,ภาคส่งกลับ!$A$2:$A$1192,ภาคส่งกลับ!$M$2:$M$1192,"")</f>
        <v>สิรภพ</v>
      </c>
      <c r="Q588" s="2" t="str">
        <f>_xlfn.XLOOKUP(ไฟล์หลัก!A588,ภาคส่งกลับ!$A$2:$A$1192,ภาคส่งกลับ!$N$2:$N$1192,"")</f>
        <v>ตู้ประกาย</v>
      </c>
      <c r="R588" s="71">
        <f>_xlfn.XLOOKUP(ไฟล์หลัก!A588,ภาคส่งกลับ!$A$2:$A$1192,ภาคส่งกลับ!$O$2:$O$1192,"")</f>
        <v>0</v>
      </c>
      <c r="S588" s="72" t="str">
        <f>IF(AND(ลงเจ้าหน้าที่!O595=ไฟล์หลัก!P588,ลงเจ้าหน้าที่!P595=ไฟล์หลัก!Q588)=TRUE,"Correct","No")</f>
        <v>No</v>
      </c>
    </row>
    <row r="589" spans="1:19" hidden="1">
      <c r="A589" s="250">
        <v>562</v>
      </c>
      <c r="B589" s="250" t="s">
        <v>729</v>
      </c>
      <c r="C589" s="256" t="s">
        <v>136</v>
      </c>
      <c r="D589" s="257" t="s">
        <v>21</v>
      </c>
      <c r="E589" s="256" t="s">
        <v>249</v>
      </c>
      <c r="F589" s="257" t="s">
        <v>30</v>
      </c>
      <c r="G589" s="257" t="s">
        <v>21</v>
      </c>
      <c r="H589" s="257" t="s">
        <v>220</v>
      </c>
      <c r="I589" s="256" t="s">
        <v>1743</v>
      </c>
      <c r="J589" s="257" t="s">
        <v>38</v>
      </c>
      <c r="K589" s="257" t="s">
        <v>207</v>
      </c>
      <c r="L589" s="257" t="s">
        <v>223</v>
      </c>
      <c r="M589" s="250" t="s">
        <v>1663</v>
      </c>
      <c r="N589" s="257" t="str" cm="1">
        <f t="array" ref="N589">_xlfn.XLOOKUP(1,(รายชื่อเจ้าหน้าที่!$C$4:$C$109=P589)*(รายชื่อเจ้าหน้าที่!$D$4:$D$109=Q589),รายชื่อเจ้าหน้าที่!$E$4:$E$109,"")</f>
        <v/>
      </c>
      <c r="O589" s="2" t="str">
        <f>_xlfn.XLOOKUP(ไฟล์หลัก!A589,ภาคส่งกลับ!$A$2:$A$1192,ภาคส่งกลับ!$L$2:$L$1192,"")</f>
        <v>นาย</v>
      </c>
      <c r="P589" s="2" t="str">
        <f>_xlfn.XLOOKUP(ไฟล์หลัก!A589,ภาคส่งกลับ!$A$2:$A$1192,ภาคส่งกลับ!$M$2:$M$1192,"")</f>
        <v>ประสันต์</v>
      </c>
      <c r="Q589" s="2" t="str">
        <f>_xlfn.XLOOKUP(ไฟล์หลัก!A589,ภาคส่งกลับ!$A$2:$A$1192,ภาคส่งกลับ!$N$2:$N$1192,"")</f>
        <v>ชุ่มใจหาญ</v>
      </c>
      <c r="R589" s="71">
        <f>_xlfn.XLOOKUP(ไฟล์หลัก!A589,ภาคส่งกลับ!$A$2:$A$1192,ภาคส่งกลับ!$O$2:$O$1192,"")</f>
        <v>0</v>
      </c>
      <c r="S589" s="72" t="str">
        <f>IF(AND(ลงเจ้าหน้าที่!O596=ไฟล์หลัก!P589,ลงเจ้าหน้าที่!P596=ไฟล์หลัก!Q589)=TRUE,"Correct","No")</f>
        <v>Correct</v>
      </c>
    </row>
    <row r="590" spans="1:19" hidden="1">
      <c r="A590" s="250">
        <v>563</v>
      </c>
      <c r="B590" s="250" t="s">
        <v>729</v>
      </c>
      <c r="C590" s="256" t="s">
        <v>136</v>
      </c>
      <c r="D590" s="257" t="s">
        <v>16</v>
      </c>
      <c r="E590" s="256" t="s">
        <v>662</v>
      </c>
      <c r="F590" s="257" t="s">
        <v>24</v>
      </c>
      <c r="G590" s="257" t="s">
        <v>16</v>
      </c>
      <c r="H590" s="257" t="s">
        <v>299</v>
      </c>
      <c r="I590" s="256" t="s">
        <v>1680</v>
      </c>
      <c r="J590" s="257" t="s">
        <v>38</v>
      </c>
      <c r="K590" s="257" t="s">
        <v>213</v>
      </c>
      <c r="L590" s="257" t="s">
        <v>307</v>
      </c>
      <c r="M590" s="250" t="s">
        <v>1668</v>
      </c>
      <c r="N590" s="257" t="str" cm="1">
        <f t="array" ref="N590">_xlfn.XLOOKUP(1,(รายชื่อเจ้าหน้าที่!$C$4:$C$109=P590)*(รายชื่อเจ้าหน้าที่!$D$4:$D$109=Q590),รายชื่อเจ้าหน้าที่!$E$4:$E$109,"")</f>
        <v/>
      </c>
      <c r="O590" s="2" t="str">
        <f>_xlfn.XLOOKUP(ไฟล์หลัก!A590,ภาคส่งกลับ!$A$2:$A$1192,ภาคส่งกลับ!$L$2:$L$1192,"")</f>
        <v>นาย</v>
      </c>
      <c r="P590" s="2" t="str">
        <f>_xlfn.XLOOKUP(ไฟล์หลัก!A590,ภาคส่งกลับ!$A$2:$A$1192,ภาคส่งกลับ!$M$2:$M$1192,"")</f>
        <v>มนต์ชัย</v>
      </c>
      <c r="Q590" s="2" t="str">
        <f>_xlfn.XLOOKUP(ไฟล์หลัก!A590,ภาคส่งกลับ!$A$2:$A$1192,ภาคส่งกลับ!$N$2:$N$1192,"")</f>
        <v>แช่มช้อย</v>
      </c>
      <c r="R590" s="71">
        <f>_xlfn.XLOOKUP(ไฟล์หลัก!A590,ภาคส่งกลับ!$A$2:$A$1192,ภาคส่งกลับ!$O$2:$O$1192,"")</f>
        <v>0</v>
      </c>
      <c r="S590" s="72" t="str">
        <f>IF(AND(ลงเจ้าหน้าที่!O597=ไฟล์หลัก!P590,ลงเจ้าหน้าที่!P597=ไฟล์หลัก!Q590)=TRUE,"Correct","No")</f>
        <v>No</v>
      </c>
    </row>
    <row r="591" spans="1:19" hidden="1">
      <c r="A591" s="250">
        <v>564</v>
      </c>
      <c r="B591" s="250" t="s">
        <v>729</v>
      </c>
      <c r="C591" s="256" t="s">
        <v>136</v>
      </c>
      <c r="D591" s="257" t="s">
        <v>21</v>
      </c>
      <c r="E591" s="256" t="s">
        <v>249</v>
      </c>
      <c r="F591" s="257" t="s">
        <v>30</v>
      </c>
      <c r="G591" s="257" t="s">
        <v>21</v>
      </c>
      <c r="H591" s="257" t="s">
        <v>220</v>
      </c>
      <c r="I591" s="256" t="s">
        <v>1743</v>
      </c>
      <c r="J591" s="257" t="s">
        <v>38</v>
      </c>
      <c r="K591" s="257" t="s">
        <v>213</v>
      </c>
      <c r="L591" s="257" t="s">
        <v>226</v>
      </c>
      <c r="M591" s="250" t="s">
        <v>1663</v>
      </c>
      <c r="N591" s="257" t="str" cm="1">
        <f t="array" ref="N591">_xlfn.XLOOKUP(1,(รายชื่อเจ้าหน้าที่!$C$4:$C$109=P591)*(รายชื่อเจ้าหน้าที่!$D$4:$D$109=Q591),รายชื่อเจ้าหน้าที่!$E$4:$E$109,"")</f>
        <v/>
      </c>
      <c r="O591" s="2" t="str">
        <f>_xlfn.XLOOKUP(ไฟล์หลัก!A591,ภาคส่งกลับ!$A$2:$A$1192,ภาคส่งกลับ!$L$2:$L$1192,"")</f>
        <v>นางสาว</v>
      </c>
      <c r="P591" s="2" t="str">
        <f>_xlfn.XLOOKUP(ไฟล์หลัก!A591,ภาคส่งกลับ!$A$2:$A$1192,ภาคส่งกลับ!$M$2:$M$1192,"")</f>
        <v>จิราพร</v>
      </c>
      <c r="Q591" s="2" t="str">
        <f>_xlfn.XLOOKUP(ไฟล์หลัก!A591,ภาคส่งกลับ!$A$2:$A$1192,ภาคส่งกลับ!$N$2:$N$1192,"")</f>
        <v>อ่อนมั่นคง</v>
      </c>
      <c r="R591" s="71">
        <f>_xlfn.XLOOKUP(ไฟล์หลัก!A591,ภาคส่งกลับ!$A$2:$A$1192,ภาคส่งกลับ!$O$2:$O$1192,"")</f>
        <v>0</v>
      </c>
      <c r="S591" s="72" t="str">
        <f>IF(AND(ลงเจ้าหน้าที่!O598=ไฟล์หลัก!P591,ลงเจ้าหน้าที่!P598=ไฟล์หลัก!Q591)=TRUE,"Correct","No")</f>
        <v>No</v>
      </c>
    </row>
    <row r="592" spans="1:19" hidden="1">
      <c r="A592" s="250">
        <v>565</v>
      </c>
      <c r="B592" s="250" t="s">
        <v>729</v>
      </c>
      <c r="C592" s="256" t="s">
        <v>136</v>
      </c>
      <c r="D592" s="257" t="s">
        <v>16</v>
      </c>
      <c r="E592" s="256" t="s">
        <v>662</v>
      </c>
      <c r="F592" s="257" t="s">
        <v>90</v>
      </c>
      <c r="G592" s="257" t="s">
        <v>16</v>
      </c>
      <c r="H592" s="257" t="s">
        <v>309</v>
      </c>
      <c r="I592" s="256" t="s">
        <v>1744</v>
      </c>
      <c r="J592" s="257" t="s">
        <v>38</v>
      </c>
      <c r="K592" s="257" t="s">
        <v>215</v>
      </c>
      <c r="L592" s="257" t="s">
        <v>312</v>
      </c>
      <c r="M592" s="250" t="s">
        <v>1695</v>
      </c>
      <c r="N592" s="257" t="str" cm="1">
        <f t="array" ref="N592">_xlfn.XLOOKUP(1,(รายชื่อเจ้าหน้าที่!$C$4:$C$109=P592)*(รายชื่อเจ้าหน้าที่!$D$4:$D$109=Q592),รายชื่อเจ้าหน้าที่!$E$4:$E$109,"")</f>
        <v/>
      </c>
      <c r="O592" s="2" t="str">
        <f>_xlfn.XLOOKUP(ไฟล์หลัก!A592,ภาคส่งกลับ!$A$2:$A$1192,ภาคส่งกลับ!$L$2:$L$1192,"")</f>
        <v>นางสาว</v>
      </c>
      <c r="P592" s="2" t="str">
        <f>_xlfn.XLOOKUP(ไฟล์หลัก!A592,ภาคส่งกลับ!$A$2:$A$1192,ภาคส่งกลับ!$M$2:$M$1192,"")</f>
        <v>ภรณ์เพ็ญ</v>
      </c>
      <c r="Q592" s="2" t="str">
        <f>_xlfn.XLOOKUP(ไฟล์หลัก!A592,ภาคส่งกลับ!$A$2:$A$1192,ภาคส่งกลับ!$N$2:$N$1192,"")</f>
        <v>ลภิรัตนากูล</v>
      </c>
      <c r="R592" s="71">
        <f>_xlfn.XLOOKUP(ไฟล์หลัก!A592,ภาคส่งกลับ!$A$2:$A$1192,ภาคส่งกลับ!$O$2:$O$1192,"")</f>
        <v>0</v>
      </c>
      <c r="S592" s="72" t="str">
        <f>IF(AND(ลงเจ้าหน้าที่!O599=ไฟล์หลัก!P592,ลงเจ้าหน้าที่!P599=ไฟล์หลัก!Q592)=TRUE,"Correct","No")</f>
        <v>No</v>
      </c>
    </row>
    <row r="593" spans="1:19" hidden="1">
      <c r="A593" s="250">
        <v>566</v>
      </c>
      <c r="B593" s="250" t="s">
        <v>729</v>
      </c>
      <c r="C593" s="256" t="s">
        <v>136</v>
      </c>
      <c r="D593" s="257" t="s">
        <v>90</v>
      </c>
      <c r="E593" s="256" t="s">
        <v>813</v>
      </c>
      <c r="F593" s="257" t="s">
        <v>16</v>
      </c>
      <c r="G593" s="257" t="s">
        <v>17</v>
      </c>
      <c r="H593" s="257" t="s">
        <v>309</v>
      </c>
      <c r="I593" s="256" t="s">
        <v>814</v>
      </c>
      <c r="J593" s="257" t="s">
        <v>38</v>
      </c>
      <c r="K593" s="257" t="s">
        <v>215</v>
      </c>
      <c r="L593" s="257" t="s">
        <v>312</v>
      </c>
      <c r="M593" s="250" t="s">
        <v>1672</v>
      </c>
      <c r="N593" s="257" t="str" cm="1">
        <f t="array" ref="N593">_xlfn.XLOOKUP(1,(รายชื่อเจ้าหน้าที่!$C$4:$C$109=P593)*(รายชื่อเจ้าหน้าที่!$D$4:$D$109=Q593),รายชื่อเจ้าหน้าที่!$E$4:$E$109,"")</f>
        <v/>
      </c>
      <c r="O593" s="2" t="str">
        <f>_xlfn.XLOOKUP(ไฟล์หลัก!A593,ภาคส่งกลับ!$A$2:$A$1192,ภาคส่งกลับ!$L$2:$L$1192,"")</f>
        <v>นาย</v>
      </c>
      <c r="P593" s="2" t="str">
        <f>_xlfn.XLOOKUP(ไฟล์หลัก!A593,ภาคส่งกลับ!$A$2:$A$1192,ภาคส่งกลับ!$M$2:$M$1192,"")</f>
        <v>สุพัฒน์</v>
      </c>
      <c r="Q593" s="2" t="str">
        <f>_xlfn.XLOOKUP(ไฟล์หลัก!A593,ภาคส่งกลับ!$A$2:$A$1192,ภาคส่งกลับ!$N$2:$N$1192,"")</f>
        <v>กิตติรัตน์สัจจา</v>
      </c>
      <c r="R593" s="71">
        <f>_xlfn.XLOOKUP(ไฟล์หลัก!A593,ภาคส่งกลับ!$A$2:$A$1192,ภาคส่งกลับ!$O$2:$O$1192,"")</f>
        <v>0</v>
      </c>
      <c r="S593" s="72" t="str">
        <f>IF(AND(ลงเจ้าหน้าที่!O600=ไฟล์หลัก!P593,ลงเจ้าหน้าที่!P600=ไฟล์หลัก!Q593)=TRUE,"Correct","No")</f>
        <v>No</v>
      </c>
    </row>
    <row r="594" spans="1:19" hidden="1">
      <c r="A594" s="250">
        <v>567</v>
      </c>
      <c r="B594" s="250" t="s">
        <v>729</v>
      </c>
      <c r="C594" s="256" t="s">
        <v>136</v>
      </c>
      <c r="D594" s="257" t="s">
        <v>16</v>
      </c>
      <c r="E594" s="256" t="s">
        <v>662</v>
      </c>
      <c r="F594" s="257" t="s">
        <v>90</v>
      </c>
      <c r="G594" s="257" t="s">
        <v>16</v>
      </c>
      <c r="H594" s="257" t="s">
        <v>309</v>
      </c>
      <c r="I594" s="256" t="s">
        <v>1744</v>
      </c>
      <c r="J594" s="257" t="s">
        <v>38</v>
      </c>
      <c r="K594" s="257" t="s">
        <v>222</v>
      </c>
      <c r="L594" s="257" t="s">
        <v>315</v>
      </c>
      <c r="M594" s="250" t="s">
        <v>1650</v>
      </c>
      <c r="N594" s="257" t="str" cm="1">
        <f t="array" ref="N594">_xlfn.XLOOKUP(1,(รายชื่อเจ้าหน้าที่!$C$4:$C$109=P594)*(รายชื่อเจ้าหน้าที่!$D$4:$D$109=Q594),รายชื่อเจ้าหน้าที่!$E$4:$E$109,"")</f>
        <v/>
      </c>
      <c r="O594" s="2" t="str">
        <f>_xlfn.XLOOKUP(ไฟล์หลัก!A594,ภาคส่งกลับ!$A$2:$A$1192,ภาคส่งกลับ!$L$2:$L$1192,"")</f>
        <v>นาย</v>
      </c>
      <c r="P594" s="2" t="str">
        <f>_xlfn.XLOOKUP(ไฟล์หลัก!A594,ภาคส่งกลับ!$A$2:$A$1192,ภาคส่งกลับ!$M$2:$M$1192,"")</f>
        <v>ทศพล</v>
      </c>
      <c r="Q594" s="2" t="str">
        <f>_xlfn.XLOOKUP(ไฟล์หลัก!A594,ภาคส่งกลับ!$A$2:$A$1192,ภาคส่งกลับ!$N$2:$N$1192,"")</f>
        <v>เกียรติเจริญผล</v>
      </c>
      <c r="R594" s="71">
        <f>_xlfn.XLOOKUP(ไฟล์หลัก!A594,ภาคส่งกลับ!$A$2:$A$1192,ภาคส่งกลับ!$O$2:$O$1192,"")</f>
        <v>0</v>
      </c>
      <c r="S594" s="72" t="str">
        <f>IF(AND(ลงเจ้าหน้าที่!O601=ไฟล์หลัก!P594,ลงเจ้าหน้าที่!P601=ไฟล์หลัก!Q594)=TRUE,"Correct","No")</f>
        <v>No</v>
      </c>
    </row>
    <row r="595" spans="1:19" hidden="1">
      <c r="A595" s="250">
        <v>568</v>
      </c>
      <c r="B595" s="250" t="s">
        <v>729</v>
      </c>
      <c r="C595" s="256" t="s">
        <v>136</v>
      </c>
      <c r="D595" s="257" t="s">
        <v>90</v>
      </c>
      <c r="E595" s="256" t="s">
        <v>813</v>
      </c>
      <c r="F595" s="257" t="s">
        <v>16</v>
      </c>
      <c r="G595" s="257" t="s">
        <v>17</v>
      </c>
      <c r="H595" s="257" t="s">
        <v>309</v>
      </c>
      <c r="I595" s="256" t="s">
        <v>814</v>
      </c>
      <c r="J595" s="257" t="s">
        <v>38</v>
      </c>
      <c r="K595" s="257" t="s">
        <v>222</v>
      </c>
      <c r="L595" s="257" t="s">
        <v>315</v>
      </c>
      <c r="M595" s="250" t="s">
        <v>1672</v>
      </c>
      <c r="N595" s="257" t="str" cm="1">
        <f t="array" ref="N595">_xlfn.XLOOKUP(1,(รายชื่อเจ้าหน้าที่!$C$4:$C$109=P595)*(รายชื่อเจ้าหน้าที่!$D$4:$D$109=Q595),รายชื่อเจ้าหน้าที่!$E$4:$E$109,"")</f>
        <v/>
      </c>
      <c r="O595" s="2" t="str">
        <f>_xlfn.XLOOKUP(ไฟล์หลัก!A595,ภาคส่งกลับ!$A$2:$A$1192,ภาคส่งกลับ!$L$2:$L$1192,"")</f>
        <v>นาย</v>
      </c>
      <c r="P595" s="2" t="str">
        <f>_xlfn.XLOOKUP(ไฟล์หลัก!A595,ภาคส่งกลับ!$A$2:$A$1192,ภาคส่งกลับ!$M$2:$M$1192,"")</f>
        <v>อานันทวัฒน์</v>
      </c>
      <c r="Q595" s="2" t="str">
        <f>_xlfn.XLOOKUP(ไฟล์หลัก!A595,ภาคส่งกลับ!$A$2:$A$1192,ภาคส่งกลับ!$N$2:$N$1192,"")</f>
        <v>คุณากร</v>
      </c>
      <c r="R595" s="71">
        <f>_xlfn.XLOOKUP(ไฟล์หลัก!A595,ภาคส่งกลับ!$A$2:$A$1192,ภาคส่งกลับ!$O$2:$O$1192,"")</f>
        <v>0</v>
      </c>
      <c r="S595" s="72" t="str">
        <f>IF(AND(ลงเจ้าหน้าที่!O602=ไฟล์หลัก!P595,ลงเจ้าหน้าที่!P602=ไฟล์หลัก!Q595)=TRUE,"Correct","No")</f>
        <v>No</v>
      </c>
    </row>
    <row r="596" spans="1:19" hidden="1">
      <c r="A596" s="250">
        <v>569</v>
      </c>
      <c r="B596" s="250" t="s">
        <v>729</v>
      </c>
      <c r="C596" s="256" t="s">
        <v>136</v>
      </c>
      <c r="D596" s="257" t="s">
        <v>16</v>
      </c>
      <c r="E596" s="256" t="s">
        <v>662</v>
      </c>
      <c r="F596" s="257" t="s">
        <v>78</v>
      </c>
      <c r="G596" s="257" t="s">
        <v>16</v>
      </c>
      <c r="H596" s="257" t="s">
        <v>31</v>
      </c>
      <c r="I596" s="256" t="s">
        <v>1680</v>
      </c>
      <c r="J596" s="257" t="s">
        <v>38</v>
      </c>
      <c r="K596" s="257" t="s">
        <v>225</v>
      </c>
      <c r="L596" s="257" t="s">
        <v>233</v>
      </c>
      <c r="M596" s="250" t="s">
        <v>1668</v>
      </c>
      <c r="N596" s="257" t="str" cm="1">
        <f t="array" ref="N596">_xlfn.XLOOKUP(1,(รายชื่อเจ้าหน้าที่!$C$4:$C$109=P596)*(รายชื่อเจ้าหน้าที่!$D$4:$D$109=Q596),รายชื่อเจ้าหน้าที่!$E$4:$E$109,"")</f>
        <v/>
      </c>
      <c r="O596" s="2" t="str">
        <f>_xlfn.XLOOKUP(ไฟล์หลัก!A596,ภาคส่งกลับ!$A$2:$A$1192,ภาคส่งกลับ!$L$2:$L$1192,"")</f>
        <v>นาย</v>
      </c>
      <c r="P596" s="2" t="str">
        <f>_xlfn.XLOOKUP(ไฟล์หลัก!A596,ภาคส่งกลับ!$A$2:$A$1192,ภาคส่งกลับ!$M$2:$M$1192,"")</f>
        <v>พีระเมศร์</v>
      </c>
      <c r="Q596" s="2" t="str">
        <f>_xlfn.XLOOKUP(ไฟล์หลัก!A596,ภาคส่งกลับ!$A$2:$A$1192,ภาคส่งกลับ!$N$2:$N$1192,"")</f>
        <v>โชติกวีกิจญาดา</v>
      </c>
      <c r="R596" s="71">
        <f>_xlfn.XLOOKUP(ไฟล์หลัก!A596,ภาคส่งกลับ!$A$2:$A$1192,ภาคส่งกลับ!$O$2:$O$1192,"")</f>
        <v>0</v>
      </c>
      <c r="S596" s="72" t="str">
        <f>IF(AND(ลงเจ้าหน้าที่!O603=ไฟล์หลัก!P596,ลงเจ้าหน้าที่!P603=ไฟล์หลัก!Q596)=TRUE,"Correct","No")</f>
        <v>No</v>
      </c>
    </row>
    <row r="597" spans="1:19" hidden="1">
      <c r="A597" s="250">
        <v>570</v>
      </c>
      <c r="B597" s="250" t="s">
        <v>729</v>
      </c>
      <c r="C597" s="256" t="s">
        <v>136</v>
      </c>
      <c r="D597" s="257" t="s">
        <v>90</v>
      </c>
      <c r="E597" s="256" t="s">
        <v>813</v>
      </c>
      <c r="F597" s="257" t="s">
        <v>21</v>
      </c>
      <c r="G597" s="257" t="s">
        <v>17</v>
      </c>
      <c r="H597" s="257" t="s">
        <v>303</v>
      </c>
      <c r="I597" s="256" t="s">
        <v>815</v>
      </c>
      <c r="J597" s="257" t="s">
        <v>38</v>
      </c>
      <c r="K597" s="257" t="s">
        <v>225</v>
      </c>
      <c r="L597" s="257" t="s">
        <v>305</v>
      </c>
      <c r="M597" s="250" t="s">
        <v>1672</v>
      </c>
      <c r="N597" s="257" t="str" cm="1">
        <f t="array" ref="N597">_xlfn.XLOOKUP(1,(รายชื่อเจ้าหน้าที่!$C$4:$C$109=P597)*(รายชื่อเจ้าหน้าที่!$D$4:$D$109=Q597),รายชื่อเจ้าหน้าที่!$E$4:$E$109,"")</f>
        <v/>
      </c>
      <c r="O597" s="2" t="str">
        <f>_xlfn.XLOOKUP(ไฟล์หลัก!A597,ภาคส่งกลับ!$A$2:$A$1192,ภาคส่งกลับ!$L$2:$L$1192,"")</f>
        <v>นาย</v>
      </c>
      <c r="P597" s="2" t="str">
        <f>_xlfn.XLOOKUP(ไฟล์หลัก!A597,ภาคส่งกลับ!$A$2:$A$1192,ภาคส่งกลับ!$M$2:$M$1192,"")</f>
        <v>พีรวุฒิ</v>
      </c>
      <c r="Q597" s="2" t="str">
        <f>_xlfn.XLOOKUP(ไฟล์หลัก!A597,ภาคส่งกลับ!$A$2:$A$1192,ภาคส่งกลับ!$N$2:$N$1192,"")</f>
        <v>ยุทธโกวิท</v>
      </c>
      <c r="R597" s="71">
        <f>_xlfn.XLOOKUP(ไฟล์หลัก!A597,ภาคส่งกลับ!$A$2:$A$1192,ภาคส่งกลับ!$O$2:$O$1192,"")</f>
        <v>0</v>
      </c>
      <c r="S597" s="72" t="str">
        <f>IF(AND(ลงเจ้าหน้าที่!O604=ไฟล์หลัก!P597,ลงเจ้าหน้าที่!P604=ไฟล์หลัก!Q597)=TRUE,"Correct","No")</f>
        <v>No</v>
      </c>
    </row>
    <row r="598" spans="1:19" hidden="1">
      <c r="A598" s="250">
        <v>571</v>
      </c>
      <c r="B598" s="250" t="s">
        <v>729</v>
      </c>
      <c r="C598" s="256" t="s">
        <v>136</v>
      </c>
      <c r="D598" s="257" t="s">
        <v>16</v>
      </c>
      <c r="E598" s="256" t="s">
        <v>662</v>
      </c>
      <c r="F598" s="257" t="s">
        <v>78</v>
      </c>
      <c r="G598" s="257" t="s">
        <v>16</v>
      </c>
      <c r="H598" s="257" t="s">
        <v>31</v>
      </c>
      <c r="I598" s="256" t="s">
        <v>1680</v>
      </c>
      <c r="J598" s="257" t="s">
        <v>38</v>
      </c>
      <c r="K598" s="257" t="s">
        <v>229</v>
      </c>
      <c r="L598" s="257" t="s">
        <v>237</v>
      </c>
      <c r="M598" s="250" t="s">
        <v>1668</v>
      </c>
      <c r="N598" s="257" t="str" cm="1">
        <f t="array" ref="N598">_xlfn.XLOOKUP(1,(รายชื่อเจ้าหน้าที่!$C$4:$C$109=P598)*(รายชื่อเจ้าหน้าที่!$D$4:$D$109=Q598),รายชื่อเจ้าหน้าที่!$E$4:$E$109,"")</f>
        <v/>
      </c>
      <c r="O598" s="2" t="str">
        <f>_xlfn.XLOOKUP(ไฟล์หลัก!A598,ภาคส่งกลับ!$A$2:$A$1192,ภาคส่งกลับ!$L$2:$L$1192,"")</f>
        <v>นาง</v>
      </c>
      <c r="P598" s="2" t="str">
        <f>_xlfn.XLOOKUP(ไฟล์หลัก!A598,ภาคส่งกลับ!$A$2:$A$1192,ภาคส่งกลับ!$M$2:$M$1192,"")</f>
        <v>จีรสุดา</v>
      </c>
      <c r="Q598" s="2" t="str">
        <f>_xlfn.XLOOKUP(ไฟล์หลัก!A598,ภาคส่งกลับ!$A$2:$A$1192,ภาคส่งกลับ!$N$2:$N$1192,"")</f>
        <v>โกษียาภรณ์</v>
      </c>
      <c r="R598" s="71">
        <f>_xlfn.XLOOKUP(ไฟล์หลัก!A598,ภาคส่งกลับ!$A$2:$A$1192,ภาคส่งกลับ!$O$2:$O$1192,"")</f>
        <v>0</v>
      </c>
      <c r="S598" s="72" t="str">
        <f>IF(AND(ลงเจ้าหน้าที่!O605=ไฟล์หลัก!P598,ลงเจ้าหน้าที่!P605=ไฟล์หลัก!Q598)=TRUE,"Correct","No")</f>
        <v>No</v>
      </c>
    </row>
    <row r="599" spans="1:19" hidden="1">
      <c r="A599" s="250">
        <v>572</v>
      </c>
      <c r="B599" s="250" t="s">
        <v>729</v>
      </c>
      <c r="C599" s="256" t="s">
        <v>136</v>
      </c>
      <c r="D599" s="257" t="s">
        <v>90</v>
      </c>
      <c r="E599" s="256" t="s">
        <v>813</v>
      </c>
      <c r="F599" s="257" t="s">
        <v>21</v>
      </c>
      <c r="G599" s="257" t="s">
        <v>17</v>
      </c>
      <c r="H599" s="257" t="s">
        <v>303</v>
      </c>
      <c r="I599" s="256" t="s">
        <v>815</v>
      </c>
      <c r="J599" s="257" t="s">
        <v>38</v>
      </c>
      <c r="K599" s="257" t="s">
        <v>229</v>
      </c>
      <c r="L599" s="257" t="s">
        <v>308</v>
      </c>
      <c r="M599" s="250" t="s">
        <v>1672</v>
      </c>
      <c r="N599" s="257" t="str" cm="1">
        <f t="array" ref="N599">_xlfn.XLOOKUP(1,(รายชื่อเจ้าหน้าที่!$C$4:$C$109=P599)*(รายชื่อเจ้าหน้าที่!$D$4:$D$109=Q599),รายชื่อเจ้าหน้าที่!$E$4:$E$109,"")</f>
        <v/>
      </c>
      <c r="O599" s="2" t="str">
        <f>_xlfn.XLOOKUP(ไฟล์หลัก!A599,ภาคส่งกลับ!$A$2:$A$1192,ภาคส่งกลับ!$L$2:$L$1192,"")</f>
        <v>นาย</v>
      </c>
      <c r="P599" s="2" t="str">
        <f>_xlfn.XLOOKUP(ไฟล์หลัก!A599,ภาคส่งกลับ!$A$2:$A$1192,ภาคส่งกลับ!$M$2:$M$1192,"")</f>
        <v>อรรถพล</v>
      </c>
      <c r="Q599" s="2" t="str">
        <f>_xlfn.XLOOKUP(ไฟล์หลัก!A599,ภาคส่งกลับ!$A$2:$A$1192,ภาคส่งกลับ!$N$2:$N$1192,"")</f>
        <v>เง่าพิทักษ์กุล</v>
      </c>
      <c r="R599" s="71">
        <f>_xlfn.XLOOKUP(ไฟล์หลัก!A599,ภาคส่งกลับ!$A$2:$A$1192,ภาคส่งกลับ!$O$2:$O$1192,"")</f>
        <v>0</v>
      </c>
      <c r="S599" s="72" t="str">
        <f>IF(AND(ลงเจ้าหน้าที่!O606=ไฟล์หลัก!P599,ลงเจ้าหน้าที่!P606=ไฟล์หลัก!Q599)=TRUE,"Correct","No")</f>
        <v>No</v>
      </c>
    </row>
    <row r="600" spans="1:19" hidden="1">
      <c r="A600" s="250">
        <v>573</v>
      </c>
      <c r="B600" s="250" t="s">
        <v>729</v>
      </c>
      <c r="C600" s="256" t="s">
        <v>136</v>
      </c>
      <c r="D600" s="257" t="s">
        <v>16</v>
      </c>
      <c r="E600" s="256" t="s">
        <v>662</v>
      </c>
      <c r="F600" s="257" t="s">
        <v>37</v>
      </c>
      <c r="G600" s="257" t="s">
        <v>16</v>
      </c>
      <c r="H600" s="257" t="s">
        <v>74</v>
      </c>
      <c r="I600" s="256" t="s">
        <v>1680</v>
      </c>
      <c r="J600" s="257" t="s">
        <v>38</v>
      </c>
      <c r="K600" s="257" t="s">
        <v>230</v>
      </c>
      <c r="L600" s="257" t="s">
        <v>235</v>
      </c>
      <c r="M600" s="250" t="s">
        <v>1668</v>
      </c>
      <c r="N600" s="257" t="str" cm="1">
        <f t="array" ref="N600">_xlfn.XLOOKUP(1,(รายชื่อเจ้าหน้าที่!$C$4:$C$109=P600)*(รายชื่อเจ้าหน้าที่!$D$4:$D$109=Q600),รายชื่อเจ้าหน้าที่!$E$4:$E$109,"")</f>
        <v/>
      </c>
      <c r="O600" s="2" t="str">
        <f>_xlfn.XLOOKUP(ไฟล์หลัก!A600,ภาคส่งกลับ!$A$2:$A$1192,ภาคส่งกลับ!$L$2:$L$1192,"")</f>
        <v>นาย</v>
      </c>
      <c r="P600" s="2" t="str">
        <f>_xlfn.XLOOKUP(ไฟล์หลัก!A600,ภาคส่งกลับ!$A$2:$A$1192,ภาคส่งกลับ!$M$2:$M$1192,"")</f>
        <v>พิพัฒน์</v>
      </c>
      <c r="Q600" s="2" t="str">
        <f>_xlfn.XLOOKUP(ไฟล์หลัก!A600,ภาคส่งกลับ!$A$2:$A$1192,ภาคส่งกลับ!$N$2:$N$1192,"")</f>
        <v>พรหมมี</v>
      </c>
      <c r="R600" s="71" t="str">
        <f>_xlfn.XLOOKUP(ไฟล์หลัก!A600,ภาคส่งกลับ!$A$2:$A$1192,ภาคส่งกลับ!$O$2:$O$1192,"")</f>
        <v>นาย จิรัฏฐ์ ฉิมน้อย ป.เอก 65016018</v>
      </c>
      <c r="S600" s="72" t="str">
        <f>IF(AND(ลงเจ้าหน้าที่!O607=ไฟล์หลัก!P600,ลงเจ้าหน้าที่!P607=ไฟล์หลัก!Q600)=TRUE,"Correct","No")</f>
        <v>No</v>
      </c>
    </row>
    <row r="601" spans="1:19" hidden="1">
      <c r="A601" s="250">
        <v>574</v>
      </c>
      <c r="B601" s="250" t="s">
        <v>729</v>
      </c>
      <c r="C601" s="256" t="s">
        <v>136</v>
      </c>
      <c r="D601" s="257" t="s">
        <v>90</v>
      </c>
      <c r="E601" s="256" t="s">
        <v>813</v>
      </c>
      <c r="F601" s="257" t="s">
        <v>17</v>
      </c>
      <c r="G601" s="257" t="s">
        <v>17</v>
      </c>
      <c r="H601" s="257" t="s">
        <v>63</v>
      </c>
      <c r="I601" s="256" t="s">
        <v>1745</v>
      </c>
      <c r="J601" s="257" t="s">
        <v>38</v>
      </c>
      <c r="K601" s="257" t="s">
        <v>230</v>
      </c>
      <c r="L601" s="257" t="s">
        <v>243</v>
      </c>
      <c r="M601" s="250" t="s">
        <v>1672</v>
      </c>
      <c r="N601" s="257" t="str" cm="1">
        <f t="array" ref="N601">_xlfn.XLOOKUP(1,(รายชื่อเจ้าหน้าที่!$C$4:$C$109=P601)*(รายชื่อเจ้าหน้าที่!$D$4:$D$109=Q601),รายชื่อเจ้าหน้าที่!$E$4:$E$109,"")</f>
        <v/>
      </c>
      <c r="O601" s="2" t="str">
        <f>_xlfn.XLOOKUP(ไฟล์หลัก!A601,ภาคส่งกลับ!$A$2:$A$1192,ภาคส่งกลับ!$L$2:$L$1192,"")</f>
        <v>นาย</v>
      </c>
      <c r="P601" s="2" t="str">
        <f>_xlfn.XLOOKUP(ไฟล์หลัก!A601,ภาคส่งกลับ!$A$2:$A$1192,ภาคส่งกลับ!$M$2:$M$1192,"")</f>
        <v>สมยศ</v>
      </c>
      <c r="Q601" s="2" t="str">
        <f>_xlfn.XLOOKUP(ไฟล์หลัก!A601,ภาคส่งกลับ!$A$2:$A$1192,ภาคส่งกลับ!$N$2:$N$1192,"")</f>
        <v>เกียรติวนิชวิไล</v>
      </c>
      <c r="R601" s="71">
        <f>_xlfn.XLOOKUP(ไฟล์หลัก!A601,ภาคส่งกลับ!$A$2:$A$1192,ภาคส่งกลับ!$O$2:$O$1192,"")</f>
        <v>0</v>
      </c>
      <c r="S601" s="72" t="str">
        <f>IF(AND(ลงเจ้าหน้าที่!O608=ไฟล์หลัก!P601,ลงเจ้าหน้าที่!P608=ไฟล์หลัก!Q601)=TRUE,"Correct","No")</f>
        <v>Correct</v>
      </c>
    </row>
    <row r="602" spans="1:19" hidden="1">
      <c r="A602" s="250">
        <v>575</v>
      </c>
      <c r="B602" s="250" t="s">
        <v>729</v>
      </c>
      <c r="C602" s="256" t="s">
        <v>136</v>
      </c>
      <c r="D602" s="257" t="s">
        <v>16</v>
      </c>
      <c r="E602" s="256" t="s">
        <v>662</v>
      </c>
      <c r="F602" s="257" t="s">
        <v>37</v>
      </c>
      <c r="G602" s="257" t="s">
        <v>16</v>
      </c>
      <c r="H602" s="257" t="s">
        <v>74</v>
      </c>
      <c r="I602" s="256" t="s">
        <v>1680</v>
      </c>
      <c r="J602" s="257" t="s">
        <v>38</v>
      </c>
      <c r="K602" s="257" t="s">
        <v>232</v>
      </c>
      <c r="L602" s="257" t="s">
        <v>238</v>
      </c>
      <c r="M602" s="250" t="s">
        <v>1668</v>
      </c>
      <c r="N602" s="257" t="str" cm="1">
        <f t="array" ref="N602">_xlfn.XLOOKUP(1,(รายชื่อเจ้าหน้าที่!$C$4:$C$109=P602)*(รายชื่อเจ้าหน้าที่!$D$4:$D$109=Q602),รายชื่อเจ้าหน้าที่!$E$4:$E$109,"")</f>
        <v/>
      </c>
      <c r="O602" s="2" t="str">
        <f>_xlfn.XLOOKUP(ไฟล์หลัก!A602,ภาคส่งกลับ!$A$2:$A$1192,ภาคส่งกลับ!$L$2:$L$1192,"")</f>
        <v>นาย</v>
      </c>
      <c r="P602" s="2" t="str">
        <f>_xlfn.XLOOKUP(ไฟล์หลัก!A602,ภาคส่งกลับ!$A$2:$A$1192,ภาคส่งกลับ!$M$2:$M$1192,"")</f>
        <v>ชูวงค์</v>
      </c>
      <c r="Q602" s="2" t="str">
        <f>_xlfn.XLOOKUP(ไฟล์หลัก!A602,ภาคส่งกลับ!$A$2:$A$1192,ภาคส่งกลับ!$N$2:$N$1192,"")</f>
        <v>พงศ์เจริญพาณฺชย์</v>
      </c>
      <c r="R602" s="71" t="str">
        <f>_xlfn.XLOOKUP(ไฟล์หลัก!A602,ภาคส่งกลับ!$A$2:$A$1192,ภาคส่งกลับ!$O$2:$O$1192,"")</f>
        <v>นายวุฒิพงศ์ ธิสงค์ ป.โท รหัส 66016169</v>
      </c>
      <c r="S602" s="72" t="str">
        <f>IF(AND(ลงเจ้าหน้าที่!O609=ไฟล์หลัก!P602,ลงเจ้าหน้าที่!P609=ไฟล์หลัก!Q602)=TRUE,"Correct","No")</f>
        <v>No</v>
      </c>
    </row>
    <row r="603" spans="1:19" hidden="1">
      <c r="A603" s="250">
        <v>576</v>
      </c>
      <c r="B603" s="250" t="s">
        <v>729</v>
      </c>
      <c r="C603" s="256" t="s">
        <v>136</v>
      </c>
      <c r="D603" s="257" t="s">
        <v>90</v>
      </c>
      <c r="E603" s="256" t="s">
        <v>813</v>
      </c>
      <c r="F603" s="257" t="s">
        <v>17</v>
      </c>
      <c r="G603" s="257" t="s">
        <v>17</v>
      </c>
      <c r="H603" s="257" t="s">
        <v>63</v>
      </c>
      <c r="I603" s="256" t="s">
        <v>1745</v>
      </c>
      <c r="J603" s="257" t="s">
        <v>38</v>
      </c>
      <c r="K603" s="257" t="s">
        <v>232</v>
      </c>
      <c r="L603" s="257" t="s">
        <v>245</v>
      </c>
      <c r="M603" s="250" t="s">
        <v>1652</v>
      </c>
      <c r="N603" s="257" t="str" cm="1">
        <f t="array" ref="N603">_xlfn.XLOOKUP(1,(รายชื่อเจ้าหน้าที่!$C$4:$C$109=P603)*(รายชื่อเจ้าหน้าที่!$D$4:$D$109=Q603),รายชื่อเจ้าหน้าที่!$E$4:$E$109,"")</f>
        <v/>
      </c>
      <c r="O603" s="2" t="str">
        <f>_xlfn.XLOOKUP(ไฟล์หลัก!A603,ภาคส่งกลับ!$A$2:$A$1192,ภาคส่งกลับ!$L$2:$L$1192,"")</f>
        <v>นาย</v>
      </c>
      <c r="P603" s="2" t="str">
        <f>_xlfn.XLOOKUP(ไฟล์หลัก!A603,ภาคส่งกลับ!$A$2:$A$1192,ภาคส่งกลับ!$M$2:$M$1192,"")</f>
        <v>สาท</v>
      </c>
      <c r="Q603" s="2" t="str">
        <f>_xlfn.XLOOKUP(ไฟล์หลัก!A603,ภาคส่งกลับ!$A$2:$A$1192,ภาคส่งกลับ!$N$2:$N$1192,"")</f>
        <v>คำมูล</v>
      </c>
      <c r="R603" s="71">
        <f>_xlfn.XLOOKUP(ไฟล์หลัก!A603,ภาคส่งกลับ!$A$2:$A$1192,ภาคส่งกลับ!$O$2:$O$1192,"")</f>
        <v>0</v>
      </c>
      <c r="S603" s="72" t="str">
        <f>IF(AND(ลงเจ้าหน้าที่!O610=ไฟล์หลัก!P603,ลงเจ้าหน้าที่!P610=ไฟล์หลัก!Q603)=TRUE,"Correct","No")</f>
        <v>No</v>
      </c>
    </row>
    <row r="604" spans="1:19" hidden="1">
      <c r="A604" s="250">
        <v>577</v>
      </c>
      <c r="B604" s="250" t="s">
        <v>729</v>
      </c>
      <c r="C604" s="256" t="s">
        <v>136</v>
      </c>
      <c r="D604" s="257" t="s">
        <v>16</v>
      </c>
      <c r="E604" s="256" t="s">
        <v>662</v>
      </c>
      <c r="F604" s="257" t="s">
        <v>47</v>
      </c>
      <c r="G604" s="257" t="s">
        <v>16</v>
      </c>
      <c r="H604" s="257" t="s">
        <v>74</v>
      </c>
      <c r="I604" s="256" t="s">
        <v>1746</v>
      </c>
      <c r="J604" s="257" t="s">
        <v>38</v>
      </c>
      <c r="K604" s="257" t="s">
        <v>236</v>
      </c>
      <c r="L604" s="257" t="s">
        <v>235</v>
      </c>
      <c r="M604" s="250" t="s">
        <v>1650</v>
      </c>
      <c r="N604" s="257" t="str" cm="1">
        <f t="array" ref="N604">_xlfn.XLOOKUP(1,(รายชื่อเจ้าหน้าที่!$C$4:$C$109=P604)*(รายชื่อเจ้าหน้าที่!$D$4:$D$109=Q604),รายชื่อเจ้าหน้าที่!$E$4:$E$109,"")</f>
        <v/>
      </c>
      <c r="O604" s="2" t="str">
        <f>_xlfn.XLOOKUP(ไฟล์หลัก!A604,ภาคส่งกลับ!$A$2:$A$1192,ภาคส่งกลับ!$L$2:$L$1192,"")</f>
        <v>นาย</v>
      </c>
      <c r="P604" s="2" t="str">
        <f>_xlfn.XLOOKUP(ไฟล์หลัก!A604,ภาคส่งกลับ!$A$2:$A$1192,ภาคส่งกลับ!$M$2:$M$1192,"")</f>
        <v xml:space="preserve">คณัชญ์ </v>
      </c>
      <c r="Q604" s="2" t="str">
        <f>_xlfn.XLOOKUP(ไฟล์หลัก!A604,ภาคส่งกลับ!$A$2:$A$1192,ภาคส่งกลับ!$N$2:$N$1192,"")</f>
        <v>อนุรักษ์ภราดร</v>
      </c>
      <c r="R604" s="71">
        <f>_xlfn.XLOOKUP(ไฟล์หลัก!A604,ภาคส่งกลับ!$A$2:$A$1192,ภาคส่งกลับ!$O$2:$O$1192,"")</f>
        <v>0</v>
      </c>
      <c r="S604" s="72" t="str">
        <f>IF(AND(ลงเจ้าหน้าที่!O611=ไฟล์หลัก!P604,ลงเจ้าหน้าที่!P611=ไฟล์หลัก!Q604)=TRUE,"Correct","No")</f>
        <v>No</v>
      </c>
    </row>
    <row r="605" spans="1:19">
      <c r="A605" s="250">
        <v>578</v>
      </c>
      <c r="B605" s="250" t="s">
        <v>729</v>
      </c>
      <c r="C605" s="256" t="s">
        <v>136</v>
      </c>
      <c r="D605" s="257" t="s">
        <v>37</v>
      </c>
      <c r="E605" s="256" t="s">
        <v>818</v>
      </c>
      <c r="F605" s="257" t="s">
        <v>204</v>
      </c>
      <c r="G605" s="257" t="s">
        <v>21</v>
      </c>
      <c r="H605" s="257" t="s">
        <v>299</v>
      </c>
      <c r="I605" s="256" t="s">
        <v>1575</v>
      </c>
      <c r="J605" s="257" t="s">
        <v>38</v>
      </c>
      <c r="K605" s="257" t="s">
        <v>236</v>
      </c>
      <c r="L605" s="257" t="s">
        <v>302</v>
      </c>
      <c r="M605" s="250" t="s">
        <v>1651</v>
      </c>
      <c r="N605" s="257" t="str" cm="1">
        <f t="array" ref="N605">_xlfn.XLOOKUP(1,(รายชื่อเจ้าหน้าที่!$C$4:$C$109=P605)*(รายชื่อเจ้าหน้าที่!$D$4:$D$109=Q605),รายชื่อเจ้าหน้าที่!$E$4:$E$109,"")</f>
        <v/>
      </c>
      <c r="O605" s="2" t="str">
        <f>_xlfn.XLOOKUP(ไฟล์หลัก!A605,ภาคส่งกลับ!$A$2:$A$1192,ภาคส่งกลับ!$L$2:$L$1192,"")</f>
        <v>นาย</v>
      </c>
      <c r="P605" s="2" t="str">
        <f>_xlfn.XLOOKUP(ไฟล์หลัก!A605,ภาคส่งกลับ!$A$2:$A$1192,ภาคส่งกลับ!$M$2:$M$1192,"")</f>
        <v>เกียรติณรงค์</v>
      </c>
      <c r="Q605" s="2" t="str">
        <f>_xlfn.XLOOKUP(ไฟล์หลัก!A605,ภาคส่งกลับ!$A$2:$A$1192,ภาคส่งกลับ!$N$2:$N$1192,"")</f>
        <v>ทองประเสริฐ</v>
      </c>
      <c r="R605" s="71">
        <f>_xlfn.XLOOKUP(ไฟล์หลัก!A605,ภาคส่งกลับ!$A$2:$A$1192,ภาคส่งกลับ!$O$2:$O$1192,"")</f>
        <v>0</v>
      </c>
      <c r="S605" s="72" t="str">
        <f>IF(AND(ลงเจ้าหน้าที่!O612=ไฟล์หลัก!P605,ลงเจ้าหน้าที่!P612=ไฟล์หลัก!Q605)=TRUE,"Correct","No")</f>
        <v>No</v>
      </c>
    </row>
    <row r="606" spans="1:19" hidden="1">
      <c r="A606" s="250">
        <v>579</v>
      </c>
      <c r="B606" s="250" t="s">
        <v>729</v>
      </c>
      <c r="C606" s="256" t="s">
        <v>136</v>
      </c>
      <c r="D606" s="257" t="s">
        <v>16</v>
      </c>
      <c r="E606" s="256" t="s">
        <v>662</v>
      </c>
      <c r="F606" s="257" t="s">
        <v>47</v>
      </c>
      <c r="G606" s="257" t="s">
        <v>16</v>
      </c>
      <c r="H606" s="257" t="s">
        <v>74</v>
      </c>
      <c r="I606" s="256" t="s">
        <v>1746</v>
      </c>
      <c r="J606" s="257" t="s">
        <v>38</v>
      </c>
      <c r="K606" s="257" t="s">
        <v>240</v>
      </c>
      <c r="L606" s="257" t="s">
        <v>238</v>
      </c>
      <c r="M606" s="250" t="s">
        <v>1668</v>
      </c>
      <c r="N606" s="257" t="str" cm="1">
        <f t="array" ref="N606">_xlfn.XLOOKUP(1,(รายชื่อเจ้าหน้าที่!$C$4:$C$109=P606)*(รายชื่อเจ้าหน้าที่!$D$4:$D$109=Q606),รายชื่อเจ้าหน้าที่!$E$4:$E$109,"")</f>
        <v/>
      </c>
      <c r="O606" s="2" t="str">
        <f>_xlfn.XLOOKUP(ไฟล์หลัก!A606,ภาคส่งกลับ!$A$2:$A$1192,ภาคส่งกลับ!$L$2:$L$1192,"")</f>
        <v>นาย</v>
      </c>
      <c r="P606" s="2" t="str">
        <f>_xlfn.XLOOKUP(ไฟล์หลัก!A606,ภาคส่งกลับ!$A$2:$A$1192,ภาคส่งกลับ!$M$2:$M$1192,"")</f>
        <v>ศรวัฒน์</v>
      </c>
      <c r="Q606" s="2" t="str">
        <f>_xlfn.XLOOKUP(ไฟล์หลัก!A606,ภาคส่งกลับ!$A$2:$A$1192,ภาคส่งกลับ!$N$2:$N$1192,"")</f>
        <v>ชิวปรีชา</v>
      </c>
      <c r="R606" s="71">
        <f>_xlfn.XLOOKUP(ไฟล์หลัก!A606,ภาคส่งกลับ!$A$2:$A$1192,ภาคส่งกลับ!$O$2:$O$1192,"")</f>
        <v>0</v>
      </c>
      <c r="S606" s="72" t="str">
        <f>IF(AND(ลงเจ้าหน้าที่!O613=ไฟล์หลัก!P606,ลงเจ้าหน้าที่!P613=ไฟล์หลัก!Q606)=TRUE,"Correct","No")</f>
        <v>No</v>
      </c>
    </row>
    <row r="607" spans="1:19">
      <c r="A607" s="250">
        <v>580</v>
      </c>
      <c r="B607" s="250" t="s">
        <v>729</v>
      </c>
      <c r="C607" s="256" t="s">
        <v>136</v>
      </c>
      <c r="D607" s="257" t="s">
        <v>37</v>
      </c>
      <c r="E607" s="256" t="s">
        <v>818</v>
      </c>
      <c r="F607" s="257" t="s">
        <v>204</v>
      </c>
      <c r="G607" s="257" t="s">
        <v>21</v>
      </c>
      <c r="H607" s="257" t="s">
        <v>299</v>
      </c>
      <c r="I607" s="256" t="s">
        <v>1575</v>
      </c>
      <c r="J607" s="257" t="s">
        <v>38</v>
      </c>
      <c r="K607" s="257" t="s">
        <v>240</v>
      </c>
      <c r="L607" s="257" t="s">
        <v>307</v>
      </c>
      <c r="M607" s="250" t="s">
        <v>1651</v>
      </c>
      <c r="N607" s="257" t="str" cm="1">
        <f t="array" ref="N607">_xlfn.XLOOKUP(1,(รายชื่อเจ้าหน้าที่!$C$4:$C$109=P607)*(รายชื่อเจ้าหน้าที่!$D$4:$D$109=Q607),รายชื่อเจ้าหน้าที่!$E$4:$E$109,"")</f>
        <v/>
      </c>
      <c r="O607" s="2" t="str">
        <f>_xlfn.XLOOKUP(ไฟล์หลัก!A607,ภาคส่งกลับ!$A$2:$A$1192,ภาคส่งกลับ!$L$2:$L$1192,"")</f>
        <v>นาย</v>
      </c>
      <c r="P607" s="2" t="str">
        <f>_xlfn.XLOOKUP(ไฟล์หลัก!A607,ภาคส่งกลับ!$A$2:$A$1192,ภาคส่งกลับ!$M$2:$M$1192,"")</f>
        <v xml:space="preserve">บัณฑิต </v>
      </c>
      <c r="Q607" s="2" t="str">
        <f>_xlfn.XLOOKUP(ไฟล์หลัก!A607,ภาคส่งกลับ!$A$2:$A$1192,ภาคส่งกลับ!$N$2:$N$1192,"")</f>
        <v>พัสยา</v>
      </c>
      <c r="R607" s="71">
        <f>_xlfn.XLOOKUP(ไฟล์หลัก!A607,ภาคส่งกลับ!$A$2:$A$1192,ภาคส่งกลับ!$O$2:$O$1192,"")</f>
        <v>0</v>
      </c>
      <c r="S607" s="72" t="str">
        <f>IF(AND(ลงเจ้าหน้าที่!O614=ไฟล์หลัก!P607,ลงเจ้าหน้าที่!P614=ไฟล์หลัก!Q607)=TRUE,"Correct","No")</f>
        <v>No</v>
      </c>
    </row>
    <row r="608" spans="1:19" hidden="1">
      <c r="A608" s="250">
        <v>581</v>
      </c>
      <c r="B608" s="250" t="s">
        <v>729</v>
      </c>
      <c r="C608" s="256" t="s">
        <v>136</v>
      </c>
      <c r="D608" s="257" t="s">
        <v>16</v>
      </c>
      <c r="E608" s="256" t="s">
        <v>662</v>
      </c>
      <c r="F608" s="257" t="s">
        <v>279</v>
      </c>
      <c r="G608" s="257" t="s">
        <v>16</v>
      </c>
      <c r="H608" s="257" t="s">
        <v>280</v>
      </c>
      <c r="I608" s="256" t="s">
        <v>514</v>
      </c>
      <c r="J608" s="257" t="s">
        <v>38</v>
      </c>
      <c r="K608" s="257" t="s">
        <v>244</v>
      </c>
      <c r="L608" s="257" t="s">
        <v>281</v>
      </c>
      <c r="M608" s="250" t="s">
        <v>1695</v>
      </c>
      <c r="N608" s="257" t="str" cm="1">
        <f t="array" ref="N608">_xlfn.XLOOKUP(1,(รายชื่อเจ้าหน้าที่!$C$4:$C$109=P608)*(รายชื่อเจ้าหน้าที่!$D$4:$D$109=Q608),รายชื่อเจ้าหน้าที่!$E$4:$E$109,"")</f>
        <v/>
      </c>
      <c r="O608" s="2" t="str">
        <f>_xlfn.XLOOKUP(ไฟล์หลัก!A608,ภาคส่งกลับ!$A$2:$A$1192,ภาคส่งกลับ!$L$2:$L$1192,"")</f>
        <v>นาย</v>
      </c>
      <c r="P608" s="2" t="str">
        <f>_xlfn.XLOOKUP(ไฟล์หลัก!A608,ภาคส่งกลับ!$A$2:$A$1192,ภาคส่งกลับ!$M$2:$M$1192,"")</f>
        <v>บำรุง</v>
      </c>
      <c r="Q608" s="2" t="str">
        <f>_xlfn.XLOOKUP(ไฟล์หลัก!A608,ภาคส่งกลับ!$A$2:$A$1192,ภาคส่งกลับ!$N$2:$N$1192,"")</f>
        <v>พ่วงเกิด</v>
      </c>
      <c r="R608" s="71">
        <f>_xlfn.XLOOKUP(ไฟล์หลัก!A608,ภาคส่งกลับ!$A$2:$A$1192,ภาคส่งกลับ!$O$2:$O$1192,"")</f>
        <v>0</v>
      </c>
      <c r="S608" s="72" t="str">
        <f>IF(AND(ลงเจ้าหน้าที่!O615=ไฟล์หลัก!P608,ลงเจ้าหน้าที่!P615=ไฟล์หลัก!Q608)=TRUE,"Correct","No")</f>
        <v>No</v>
      </c>
    </row>
    <row r="609" spans="1:19" hidden="1">
      <c r="A609" s="250">
        <v>582</v>
      </c>
      <c r="B609" s="250" t="s">
        <v>729</v>
      </c>
      <c r="C609" s="256" t="s">
        <v>136</v>
      </c>
      <c r="D609" s="257" t="s">
        <v>37</v>
      </c>
      <c r="E609" s="256" t="s">
        <v>818</v>
      </c>
      <c r="F609" s="257" t="s">
        <v>219</v>
      </c>
      <c r="G609" s="257" t="s">
        <v>21</v>
      </c>
      <c r="H609" s="257" t="s">
        <v>293</v>
      </c>
      <c r="I609" s="256" t="s">
        <v>1575</v>
      </c>
      <c r="J609" s="257" t="s">
        <v>38</v>
      </c>
      <c r="K609" s="257" t="s">
        <v>244</v>
      </c>
      <c r="L609" s="257" t="s">
        <v>295</v>
      </c>
      <c r="M609" s="250" t="s">
        <v>1650</v>
      </c>
      <c r="N609" s="257" t="str" cm="1">
        <f t="array" ref="N609">_xlfn.XLOOKUP(1,(รายชื่อเจ้าหน้าที่!$C$4:$C$109=P609)*(รายชื่อเจ้าหน้าที่!$D$4:$D$109=Q609),รายชื่อเจ้าหน้าที่!$E$4:$E$109,"")</f>
        <v/>
      </c>
      <c r="O609" s="2" t="str">
        <f>_xlfn.XLOOKUP(ไฟล์หลัก!A609,ภาคส่งกลับ!$A$2:$A$1192,ภาคส่งกลับ!$L$2:$L$1192,"")</f>
        <v>นาย</v>
      </c>
      <c r="P609" s="2" t="str">
        <f>_xlfn.XLOOKUP(ไฟล์หลัก!A609,ภาคส่งกลับ!$A$2:$A$1192,ภาคส่งกลับ!$M$2:$M$1192,"")</f>
        <v>สิทธิพร</v>
      </c>
      <c r="Q609" s="2" t="str">
        <f>_xlfn.XLOOKUP(ไฟล์หลัก!A609,ภาคส่งกลับ!$A$2:$A$1192,ภาคส่งกลับ!$N$2:$N$1192,"")</f>
        <v>พิมพ์สกุล</v>
      </c>
      <c r="R609" s="71">
        <f>_xlfn.XLOOKUP(ไฟล์หลัก!A609,ภาคส่งกลับ!$A$2:$A$1192,ภาคส่งกลับ!$O$2:$O$1192,"")</f>
        <v>0</v>
      </c>
      <c r="S609" s="72" t="str">
        <f>IF(AND(ลงเจ้าหน้าที่!O616=ไฟล์หลัก!P609,ลงเจ้าหน้าที่!P616=ไฟล์หลัก!Q609)=TRUE,"Correct","No")</f>
        <v>No</v>
      </c>
    </row>
    <row r="610" spans="1:19" hidden="1">
      <c r="A610" s="250">
        <v>583</v>
      </c>
      <c r="B610" s="250" t="s">
        <v>729</v>
      </c>
      <c r="C610" s="256" t="s">
        <v>136</v>
      </c>
      <c r="D610" s="257" t="s">
        <v>16</v>
      </c>
      <c r="E610" s="256" t="s">
        <v>662</v>
      </c>
      <c r="F610" s="257" t="s">
        <v>138</v>
      </c>
      <c r="G610" s="257" t="s">
        <v>16</v>
      </c>
      <c r="H610" s="257" t="s">
        <v>63</v>
      </c>
      <c r="I610" s="256" t="s">
        <v>514</v>
      </c>
      <c r="J610" s="257" t="s">
        <v>38</v>
      </c>
      <c r="K610" s="257" t="s">
        <v>247</v>
      </c>
      <c r="L610" s="257" t="s">
        <v>243</v>
      </c>
      <c r="M610" s="250" t="s">
        <v>1695</v>
      </c>
      <c r="N610" s="257" t="str" cm="1">
        <f t="array" ref="N610">_xlfn.XLOOKUP(1,(รายชื่อเจ้าหน้าที่!$C$4:$C$109=P610)*(รายชื่อเจ้าหน้าที่!$D$4:$D$109=Q610),รายชื่อเจ้าหน้าที่!$E$4:$E$109,"")</f>
        <v/>
      </c>
      <c r="O610" s="2" t="str">
        <f>_xlfn.XLOOKUP(ไฟล์หลัก!A610,ภาคส่งกลับ!$A$2:$A$1192,ภาคส่งกลับ!$L$2:$L$1192,"")</f>
        <v>นาย</v>
      </c>
      <c r="P610" s="2" t="str">
        <f>_xlfn.XLOOKUP(ไฟล์หลัก!A610,ภาคส่งกลับ!$A$2:$A$1192,ภาคส่งกลับ!$M$2:$M$1192,"")</f>
        <v xml:space="preserve">เอกพจน์  </v>
      </c>
      <c r="Q610" s="2" t="str">
        <f>_xlfn.XLOOKUP(ไฟล์หลัก!A610,ภาคส่งกลับ!$A$2:$A$1192,ภาคส่งกลับ!$N$2:$N$1192,"")</f>
        <v>ตันตราภิวัฒน์</v>
      </c>
      <c r="R610" s="71">
        <f>_xlfn.XLOOKUP(ไฟล์หลัก!A610,ภาคส่งกลับ!$A$2:$A$1192,ภาคส่งกลับ!$O$2:$O$1192,"")</f>
        <v>0</v>
      </c>
      <c r="S610" s="72" t="str">
        <f>IF(AND(ลงเจ้าหน้าที่!O617=ไฟล์หลัก!P610,ลงเจ้าหน้าที่!P617=ไฟล์หลัก!Q610)=TRUE,"Correct","No")</f>
        <v>No</v>
      </c>
    </row>
    <row r="611" spans="1:19">
      <c r="A611" s="250">
        <v>584</v>
      </c>
      <c r="B611" s="250" t="s">
        <v>729</v>
      </c>
      <c r="C611" s="256" t="s">
        <v>136</v>
      </c>
      <c r="D611" s="257" t="s">
        <v>37</v>
      </c>
      <c r="E611" s="256" t="s">
        <v>818</v>
      </c>
      <c r="F611" s="257" t="s">
        <v>219</v>
      </c>
      <c r="G611" s="257" t="s">
        <v>21</v>
      </c>
      <c r="H611" s="257" t="s">
        <v>293</v>
      </c>
      <c r="I611" s="256" t="s">
        <v>1575</v>
      </c>
      <c r="J611" s="257" t="s">
        <v>38</v>
      </c>
      <c r="K611" s="257" t="s">
        <v>247</v>
      </c>
      <c r="L611" s="257" t="s">
        <v>297</v>
      </c>
      <c r="M611" s="250" t="s">
        <v>1651</v>
      </c>
      <c r="N611" s="257" t="str" cm="1">
        <f t="array" ref="N611">_xlfn.XLOOKUP(1,(รายชื่อเจ้าหน้าที่!$C$4:$C$109=P611)*(รายชื่อเจ้าหน้าที่!$D$4:$D$109=Q611),รายชื่อเจ้าหน้าที่!$E$4:$E$109,"")</f>
        <v/>
      </c>
      <c r="O611" s="2" t="str">
        <f>_xlfn.XLOOKUP(ไฟล์หลัก!A611,ภาคส่งกลับ!$A$2:$A$1192,ภาคส่งกลับ!$L$2:$L$1192,"")</f>
        <v>นาย</v>
      </c>
      <c r="P611" s="2" t="str">
        <f>_xlfn.XLOOKUP(ไฟล์หลัก!A611,ภาคส่งกลับ!$A$2:$A$1192,ภาคส่งกลับ!$M$2:$M$1192,"")</f>
        <v>จิรายุ</v>
      </c>
      <c r="Q611" s="2" t="str">
        <f>_xlfn.XLOOKUP(ไฟล์หลัก!A611,ภาคส่งกลับ!$A$2:$A$1192,ภาคส่งกลับ!$N$2:$N$1192,"")</f>
        <v>เพชรแหน</v>
      </c>
      <c r="R611" s="71">
        <f>_xlfn.XLOOKUP(ไฟล์หลัก!A611,ภาคส่งกลับ!$A$2:$A$1192,ภาคส่งกลับ!$O$2:$O$1192,"")</f>
        <v>0</v>
      </c>
      <c r="S611" s="72" t="str">
        <f>IF(AND(ลงเจ้าหน้าที่!O618=ไฟล์หลัก!P611,ลงเจ้าหน้าที่!P618=ไฟล์หลัก!Q611)=TRUE,"Correct","No")</f>
        <v>No</v>
      </c>
    </row>
    <row r="612" spans="1:19" hidden="1">
      <c r="A612" s="250">
        <v>585</v>
      </c>
      <c r="B612" s="250" t="s">
        <v>729</v>
      </c>
      <c r="C612" s="256" t="s">
        <v>136</v>
      </c>
      <c r="D612" s="257" t="s">
        <v>16</v>
      </c>
      <c r="E612" s="256" t="s">
        <v>662</v>
      </c>
      <c r="F612" s="257" t="s">
        <v>138</v>
      </c>
      <c r="G612" s="257" t="s">
        <v>16</v>
      </c>
      <c r="H612" s="257" t="s">
        <v>63</v>
      </c>
      <c r="I612" s="256" t="s">
        <v>514</v>
      </c>
      <c r="J612" s="257" t="s">
        <v>38</v>
      </c>
      <c r="K612" s="257" t="s">
        <v>251</v>
      </c>
      <c r="L612" s="257" t="s">
        <v>245</v>
      </c>
      <c r="M612" s="250" t="s">
        <v>1668</v>
      </c>
      <c r="N612" s="257" t="str" cm="1">
        <f t="array" ref="N612">_xlfn.XLOOKUP(1,(รายชื่อเจ้าหน้าที่!$C$4:$C$109=P612)*(รายชื่อเจ้าหน้าที่!$D$4:$D$109=Q612),รายชื่อเจ้าหน้าที่!$E$4:$E$109,"")</f>
        <v/>
      </c>
      <c r="O612" s="2" t="str">
        <f>_xlfn.XLOOKUP(ไฟล์หลัก!A612,ภาคส่งกลับ!$A$2:$A$1192,ภาคส่งกลับ!$L$2:$L$1192,"")</f>
        <v>นาย</v>
      </c>
      <c r="P612" s="2" t="str">
        <f>_xlfn.XLOOKUP(ไฟล์หลัก!A612,ภาคส่งกลับ!$A$2:$A$1192,ภาคส่งกลับ!$M$2:$M$1192,"")</f>
        <v>นภัทร</v>
      </c>
      <c r="Q612" s="2" t="str">
        <f>_xlfn.XLOOKUP(ไฟล์หลัก!A612,ภาคส่งกลับ!$A$2:$A$1192,ภาคส่งกลับ!$N$2:$N$1192,"")</f>
        <v>สระเอี่ยม</v>
      </c>
      <c r="R612" s="71">
        <f>_xlfn.XLOOKUP(ไฟล์หลัก!A612,ภาคส่งกลับ!$A$2:$A$1192,ภาคส่งกลับ!$O$2:$O$1192,"")</f>
        <v>0</v>
      </c>
      <c r="S612" s="72" t="str">
        <f>IF(AND(ลงเจ้าหน้าที่!O619=ไฟล์หลัก!P612,ลงเจ้าหน้าที่!P619=ไฟล์หลัก!Q612)=TRUE,"Correct","No")</f>
        <v>No</v>
      </c>
    </row>
    <row r="613" spans="1:19">
      <c r="A613" s="250">
        <v>586</v>
      </c>
      <c r="B613" s="250" t="s">
        <v>729</v>
      </c>
      <c r="C613" s="256" t="s">
        <v>136</v>
      </c>
      <c r="D613" s="257" t="s">
        <v>37</v>
      </c>
      <c r="E613" s="256" t="s">
        <v>818</v>
      </c>
      <c r="F613" s="257" t="s">
        <v>147</v>
      </c>
      <c r="G613" s="257" t="s">
        <v>21</v>
      </c>
      <c r="H613" s="257" t="s">
        <v>24</v>
      </c>
      <c r="I613" s="256" t="s">
        <v>1575</v>
      </c>
      <c r="J613" s="257" t="s">
        <v>38</v>
      </c>
      <c r="K613" s="257" t="s">
        <v>251</v>
      </c>
      <c r="L613" s="257" t="s">
        <v>783</v>
      </c>
      <c r="M613" s="250" t="s">
        <v>1651</v>
      </c>
      <c r="N613" s="257" t="str" cm="1">
        <f t="array" ref="N613">_xlfn.XLOOKUP(1,(รายชื่อเจ้าหน้าที่!$C$4:$C$109=P613)*(รายชื่อเจ้าหน้าที่!$D$4:$D$109=Q613),รายชื่อเจ้าหน้าที่!$E$4:$E$109,"")</f>
        <v/>
      </c>
      <c r="O613" s="2" t="str">
        <f>_xlfn.XLOOKUP(ไฟล์หลัก!A613,ภาคส่งกลับ!$A$2:$A$1192,ภาคส่งกลับ!$L$2:$L$1192,"")</f>
        <v>นาย</v>
      </c>
      <c r="P613" s="2" t="str">
        <f>_xlfn.XLOOKUP(ไฟล์หลัก!A613,ภาคส่งกลับ!$A$2:$A$1192,ภาคส่งกลับ!$M$2:$M$1192,"")</f>
        <v>ชวลิต</v>
      </c>
      <c r="Q613" s="2" t="str">
        <f>_xlfn.XLOOKUP(ไฟล์หลัก!A613,ภาคส่งกลับ!$A$2:$A$1192,ภาคส่งกลับ!$N$2:$N$1192,"")</f>
        <v>เบญจางคประเสริฐ</v>
      </c>
      <c r="R613" s="71">
        <f>_xlfn.XLOOKUP(ไฟล์หลัก!A613,ภาคส่งกลับ!$A$2:$A$1192,ภาคส่งกลับ!$O$2:$O$1192,"")</f>
        <v>0</v>
      </c>
      <c r="S613" s="72" t="str">
        <f>IF(AND(ลงเจ้าหน้าที่!O620=ไฟล์หลัก!P613,ลงเจ้าหน้าที่!P620=ไฟล์หลัก!Q613)=TRUE,"Correct","No")</f>
        <v>No</v>
      </c>
    </row>
    <row r="614" spans="1:19" hidden="1">
      <c r="A614" s="250">
        <v>587</v>
      </c>
      <c r="B614" s="250" t="s">
        <v>729</v>
      </c>
      <c r="C614" s="256" t="s">
        <v>136</v>
      </c>
      <c r="D614" s="257" t="s">
        <v>16</v>
      </c>
      <c r="E614" s="256" t="s">
        <v>662</v>
      </c>
      <c r="F614" s="257" t="s">
        <v>193</v>
      </c>
      <c r="G614" s="257" t="s">
        <v>16</v>
      </c>
      <c r="H614" s="257" t="s">
        <v>31</v>
      </c>
      <c r="I614" s="256" t="s">
        <v>1669</v>
      </c>
      <c r="J614" s="257" t="s">
        <v>38</v>
      </c>
      <c r="K614" s="257" t="s">
        <v>255</v>
      </c>
      <c r="L614" s="257" t="s">
        <v>233</v>
      </c>
      <c r="M614" s="250" t="s">
        <v>1668</v>
      </c>
      <c r="N614" s="257" t="str" cm="1">
        <f t="array" ref="N614">_xlfn.XLOOKUP(1,(รายชื่อเจ้าหน้าที่!$C$4:$C$109=P614)*(รายชื่อเจ้าหน้าที่!$D$4:$D$109=Q614),รายชื่อเจ้าหน้าที่!$E$4:$E$109,"")</f>
        <v/>
      </c>
      <c r="O614" s="2" t="str">
        <f>_xlfn.XLOOKUP(ไฟล์หลัก!A614,ภาคส่งกลับ!$A$2:$A$1192,ภาคส่งกลับ!$L$2:$L$1192,"")</f>
        <v>นาย</v>
      </c>
      <c r="P614" s="2" t="str">
        <f>_xlfn.XLOOKUP(ไฟล์หลัก!A614,ภาคส่งกลับ!$A$2:$A$1192,ภาคส่งกลับ!$M$2:$M$1192,"")</f>
        <v>ธเนศ</v>
      </c>
      <c r="Q614" s="2" t="str">
        <f>_xlfn.XLOOKUP(ไฟล์หลัก!A614,ภาคส่งกลับ!$A$2:$A$1192,ภาคส่งกลับ!$N$2:$N$1192,"")</f>
        <v>พัฒนธาดาพงษ์</v>
      </c>
      <c r="R614" s="71">
        <f>_xlfn.XLOOKUP(ไฟล์หลัก!A614,ภาคส่งกลับ!$A$2:$A$1192,ภาคส่งกลับ!$O$2:$O$1192,"")</f>
        <v>0</v>
      </c>
      <c r="S614" s="72" t="str">
        <f>IF(AND(ลงเจ้าหน้าที่!O621=ไฟล์หลัก!P614,ลงเจ้าหน้าที่!P621=ไฟล์หลัก!Q614)=TRUE,"Correct","No")</f>
        <v>No</v>
      </c>
    </row>
    <row r="615" spans="1:19">
      <c r="A615" s="250">
        <v>588</v>
      </c>
      <c r="B615" s="250" t="s">
        <v>729</v>
      </c>
      <c r="C615" s="256" t="s">
        <v>136</v>
      </c>
      <c r="D615" s="257" t="s">
        <v>37</v>
      </c>
      <c r="E615" s="256" t="s">
        <v>818</v>
      </c>
      <c r="F615" s="257" t="s">
        <v>418</v>
      </c>
      <c r="G615" s="257" t="s">
        <v>21</v>
      </c>
      <c r="H615" s="257" t="s">
        <v>175</v>
      </c>
      <c r="I615" s="256" t="s">
        <v>1747</v>
      </c>
      <c r="J615" s="257" t="s">
        <v>38</v>
      </c>
      <c r="K615" s="257" t="s">
        <v>255</v>
      </c>
      <c r="L615" s="257" t="s">
        <v>218</v>
      </c>
      <c r="M615" s="250" t="s">
        <v>1651</v>
      </c>
      <c r="N615" s="257" t="str" cm="1">
        <f t="array" ref="N615">_xlfn.XLOOKUP(1,(รายชื่อเจ้าหน้าที่!$C$4:$C$109=P615)*(รายชื่อเจ้าหน้าที่!$D$4:$D$109=Q615),รายชื่อเจ้าหน้าที่!$E$4:$E$109,"")</f>
        <v/>
      </c>
      <c r="O615" s="2" t="str">
        <f>_xlfn.XLOOKUP(ไฟล์หลัก!A615,ภาคส่งกลับ!$A$2:$A$1192,ภาคส่งกลับ!$L$2:$L$1192,"")</f>
        <v>นาง</v>
      </c>
      <c r="P615" s="2" t="str">
        <f>_xlfn.XLOOKUP(ไฟล์หลัก!A615,ภาคส่งกลับ!$A$2:$A$1192,ภาคส่งกลับ!$M$2:$M$1192,"")</f>
        <v>อรฉัตร</v>
      </c>
      <c r="Q615" s="2" t="str">
        <f>_xlfn.XLOOKUP(ไฟล์หลัก!A615,ภาคส่งกลับ!$A$2:$A$1192,ภาคส่งกลับ!$N$2:$N$1192,"")</f>
        <v>จิตต์โสภักตร์</v>
      </c>
      <c r="R615" s="71">
        <f>_xlfn.XLOOKUP(ไฟล์หลัก!A615,ภาคส่งกลับ!$A$2:$A$1192,ภาคส่งกลับ!$O$2:$O$1192,"")</f>
        <v>0</v>
      </c>
      <c r="S615" s="72" t="str">
        <f>IF(AND(ลงเจ้าหน้าที่!O622=ไฟล์หลัก!P615,ลงเจ้าหน้าที่!P622=ไฟล์หลัก!Q615)=TRUE,"Correct","No")</f>
        <v>No</v>
      </c>
    </row>
    <row r="616" spans="1:19" hidden="1">
      <c r="A616" s="209">
        <v>3002</v>
      </c>
      <c r="B616" s="209" t="s">
        <v>729</v>
      </c>
      <c r="C616" s="211" t="s">
        <v>136</v>
      </c>
      <c r="D616" s="210" t="s">
        <v>37</v>
      </c>
      <c r="E616" s="211" t="s">
        <v>818</v>
      </c>
      <c r="F616" s="210" t="s">
        <v>418</v>
      </c>
      <c r="G616" s="210" t="s">
        <v>21</v>
      </c>
      <c r="H616" s="210" t="s">
        <v>175</v>
      </c>
      <c r="I616" s="211"/>
      <c r="J616" s="210" t="s">
        <v>38</v>
      </c>
      <c r="K616" s="210" t="s">
        <v>255</v>
      </c>
      <c r="L616" s="210">
        <v>56</v>
      </c>
      <c r="M616" s="209" t="s">
        <v>1676</v>
      </c>
      <c r="N616" s="210" t="str" cm="1">
        <f t="array" ref="N616">_xlfn.XLOOKUP(1,(รายชื่อเจ้าหน้าที่!$C$4:$C$109=P616)*(รายชื่อเจ้าหน้าที่!$D$4:$D$109=Q616),รายชื่อเจ้าหน้าที่!$E$4:$E$109,"")</f>
        <v>วิจัย</v>
      </c>
      <c r="O616" s="202" t="s">
        <v>1281</v>
      </c>
      <c r="P616" s="202" t="s">
        <v>1684</v>
      </c>
      <c r="Q616" s="202" t="s">
        <v>1685</v>
      </c>
      <c r="R616" s="203"/>
    </row>
    <row r="617" spans="1:19" hidden="1">
      <c r="A617" s="250">
        <v>589</v>
      </c>
      <c r="B617" s="250" t="s">
        <v>729</v>
      </c>
      <c r="C617" s="256" t="s">
        <v>136</v>
      </c>
      <c r="D617" s="257" t="s">
        <v>16</v>
      </c>
      <c r="E617" s="256" t="s">
        <v>662</v>
      </c>
      <c r="F617" s="257" t="s">
        <v>193</v>
      </c>
      <c r="G617" s="257" t="s">
        <v>16</v>
      </c>
      <c r="H617" s="257" t="s">
        <v>31</v>
      </c>
      <c r="I617" s="256" t="s">
        <v>1669</v>
      </c>
      <c r="J617" s="257" t="s">
        <v>38</v>
      </c>
      <c r="K617" s="257" t="s">
        <v>257</v>
      </c>
      <c r="L617" s="257" t="s">
        <v>237</v>
      </c>
      <c r="M617" s="250" t="s">
        <v>1668</v>
      </c>
      <c r="N617" s="257" t="str" cm="1">
        <f t="array" ref="N617">_xlfn.XLOOKUP(1,(รายชื่อเจ้าหน้าที่!$C$4:$C$109=P617)*(รายชื่อเจ้าหน้าที่!$D$4:$D$109=Q617),รายชื่อเจ้าหน้าที่!$E$4:$E$109,"")</f>
        <v/>
      </c>
      <c r="O617" s="2" t="str">
        <f>_xlfn.XLOOKUP(ไฟล์หลัก!A617,ภาคส่งกลับ!$A$2:$A$1192,ภาคส่งกลับ!$L$2:$L$1192,"")</f>
        <v>นาย</v>
      </c>
      <c r="P617" s="2" t="str">
        <f>_xlfn.XLOOKUP(ไฟล์หลัก!A617,ภาคส่งกลับ!$A$2:$A$1192,ภาคส่งกลับ!$M$2:$M$1192,"")</f>
        <v>มนตรี</v>
      </c>
      <c r="Q617" s="2" t="str">
        <f>_xlfn.XLOOKUP(ไฟล์หลัก!A617,ภาคส่งกลับ!$A$2:$A$1192,ภาคส่งกลับ!$N$2:$N$1192,"")</f>
        <v>คำเงิน</v>
      </c>
      <c r="R617" s="71">
        <f>_xlfn.XLOOKUP(ไฟล์หลัก!A617,ภาคส่งกลับ!$A$2:$A$1192,ภาคส่งกลับ!$O$2:$O$1192,"")</f>
        <v>0</v>
      </c>
      <c r="S617" s="72" t="str">
        <f>IF(AND(ลงเจ้าหน้าที่!O623=ไฟล์หลัก!P617,ลงเจ้าหน้าที่!P623=ไฟล์หลัก!Q617)=TRUE,"Correct","No")</f>
        <v>No</v>
      </c>
    </row>
    <row r="618" spans="1:19">
      <c r="A618" s="250">
        <v>590</v>
      </c>
      <c r="B618" s="250" t="s">
        <v>729</v>
      </c>
      <c r="C618" s="256" t="s">
        <v>136</v>
      </c>
      <c r="D618" s="257" t="s">
        <v>37</v>
      </c>
      <c r="E618" s="256" t="s">
        <v>818</v>
      </c>
      <c r="F618" s="257" t="s">
        <v>418</v>
      </c>
      <c r="G618" s="257" t="s">
        <v>21</v>
      </c>
      <c r="H618" s="257" t="s">
        <v>175</v>
      </c>
      <c r="I618" s="256" t="s">
        <v>1747</v>
      </c>
      <c r="J618" s="257" t="s">
        <v>38</v>
      </c>
      <c r="K618" s="257" t="s">
        <v>257</v>
      </c>
      <c r="L618" s="257" t="s">
        <v>224</v>
      </c>
      <c r="M618" s="250" t="s">
        <v>1651</v>
      </c>
      <c r="N618" s="257" t="str" cm="1">
        <f t="array" ref="N618">_xlfn.XLOOKUP(1,(รายชื่อเจ้าหน้าที่!$C$4:$C$109=P618)*(รายชื่อเจ้าหน้าที่!$D$4:$D$109=Q618),รายชื่อเจ้าหน้าที่!$E$4:$E$109,"")</f>
        <v/>
      </c>
      <c r="O618" s="2" t="str">
        <f>_xlfn.XLOOKUP(ไฟล์หลัก!A618,ภาคส่งกลับ!$A$2:$A$1192,ภาคส่งกลับ!$L$2:$L$1192,"")</f>
        <v>นาย</v>
      </c>
      <c r="P618" s="2" t="str">
        <f>_xlfn.XLOOKUP(ไฟล์หลัก!A618,ภาคส่งกลับ!$A$2:$A$1192,ภาคส่งกลับ!$M$2:$M$1192,"")</f>
        <v>รัฐชัย</v>
      </c>
      <c r="Q618" s="2" t="str">
        <f>_xlfn.XLOOKUP(ไฟล์หลัก!A618,ภาคส่งกลับ!$A$2:$A$1192,ภาคส่งกลับ!$N$2:$N$1192,"")</f>
        <v>ชาวอุทัย</v>
      </c>
      <c r="R618" s="71">
        <f>_xlfn.XLOOKUP(ไฟล์หลัก!A618,ภาคส่งกลับ!$A$2:$A$1192,ภาคส่งกลับ!$O$2:$O$1192,"")</f>
        <v>0</v>
      </c>
      <c r="S618" s="72" t="str">
        <f>IF(AND(ลงเจ้าหน้าที่!O624=ไฟล์หลัก!P618,ลงเจ้าหน้าที่!P624=ไฟล์หลัก!Q618)=TRUE,"Correct","No")</f>
        <v>No</v>
      </c>
    </row>
    <row r="619" spans="1:19" hidden="1">
      <c r="A619" s="250">
        <v>591</v>
      </c>
      <c r="B619" s="250" t="s">
        <v>729</v>
      </c>
      <c r="C619" s="256" t="s">
        <v>136</v>
      </c>
      <c r="D619" s="257" t="s">
        <v>94</v>
      </c>
      <c r="E619" s="256" t="s">
        <v>820</v>
      </c>
      <c r="F619" s="257" t="s">
        <v>439</v>
      </c>
      <c r="G619" s="257" t="s">
        <v>17</v>
      </c>
      <c r="H619" s="257" t="s">
        <v>85</v>
      </c>
      <c r="I619" s="256" t="s">
        <v>821</v>
      </c>
      <c r="J619" s="257" t="s">
        <v>38</v>
      </c>
      <c r="K619" s="257" t="s">
        <v>259</v>
      </c>
      <c r="L619" s="257" t="s">
        <v>267</v>
      </c>
      <c r="M619" s="250" t="s">
        <v>320</v>
      </c>
      <c r="N619" s="257" t="str" cm="1">
        <f t="array" ref="N619">_xlfn.XLOOKUP(1,(รายชื่อเจ้าหน้าที่!$C$4:$C$109=P619)*(รายชื่อเจ้าหน้าที่!$D$4:$D$109=Q619),รายชื่อเจ้าหน้าที่!$E$4:$E$109,"")</f>
        <v/>
      </c>
      <c r="O619" s="2" t="str">
        <f>_xlfn.XLOOKUP(ไฟล์หลัก!A619,ภาคส่งกลับ!$A$2:$A$1192,ภาคส่งกลับ!$L$2:$L$1192,"")</f>
        <v>นางสาว</v>
      </c>
      <c r="P619" s="2" t="str">
        <f>_xlfn.XLOOKUP(ไฟล์หลัก!A619,ภาคส่งกลับ!$A$2:$A$1192,ภาคส่งกลับ!$M$2:$M$1192,"")</f>
        <v xml:space="preserve">ธีรินทร์  </v>
      </c>
      <c r="Q619" s="2" t="str">
        <f>_xlfn.XLOOKUP(ไฟล์หลัก!A619,ภาคส่งกลับ!$A$2:$A$1192,ภาคส่งกลับ!$N$2:$N$1192,"")</f>
        <v>ฉายศิริโชติ</v>
      </c>
      <c r="R619" s="71">
        <f>_xlfn.XLOOKUP(ไฟล์หลัก!A619,ภาคส่งกลับ!$A$2:$A$1192,ภาคส่งกลับ!$O$2:$O$1192,"")</f>
        <v>0</v>
      </c>
      <c r="S619" s="72" t="str">
        <f>IF(AND(ลงเจ้าหน้าที่!O625=ไฟล์หลัก!P619,ลงเจ้าหน้าที่!P625=ไฟล์หลัก!Q619)=TRUE,"Correct","No")</f>
        <v>No</v>
      </c>
    </row>
    <row r="620" spans="1:19" hidden="1">
      <c r="A620" s="250">
        <v>592</v>
      </c>
      <c r="B620" s="250" t="s">
        <v>729</v>
      </c>
      <c r="C620" s="256" t="s">
        <v>136</v>
      </c>
      <c r="D620" s="257" t="s">
        <v>204</v>
      </c>
      <c r="E620" s="256" t="s">
        <v>822</v>
      </c>
      <c r="F620" s="257" t="s">
        <v>16</v>
      </c>
      <c r="G620" s="257" t="s">
        <v>17</v>
      </c>
      <c r="H620" s="257" t="s">
        <v>31</v>
      </c>
      <c r="I620" s="256" t="s">
        <v>1662</v>
      </c>
      <c r="J620" s="257" t="s">
        <v>38</v>
      </c>
      <c r="K620" s="257" t="s">
        <v>259</v>
      </c>
      <c r="L620" s="257" t="s">
        <v>233</v>
      </c>
      <c r="M620" s="257" t="s">
        <v>41</v>
      </c>
      <c r="N620" s="257" t="str" cm="1">
        <f t="array" ref="N620">_xlfn.XLOOKUP(1,(รายชื่อเจ้าหน้าที่!$C$4:$C$109=P620)*(รายชื่อเจ้าหน้าที่!$D$4:$D$109=Q620),รายชื่อเจ้าหน้าที่!$E$4:$E$109,"")</f>
        <v/>
      </c>
      <c r="O620" s="2" t="str">
        <f>_xlfn.XLOOKUP(ไฟล์หลัก!A620,ภาคส่งกลับ!$A$2:$A$1192,ภาคส่งกลับ!$L$2:$L$1192,"")</f>
        <v>นางสาว</v>
      </c>
      <c r="P620" s="2" t="str">
        <f>_xlfn.XLOOKUP(ไฟล์หลัก!A620,ภาคส่งกลับ!$A$2:$A$1192,ภาคส่งกลับ!$M$2:$M$1192,"")</f>
        <v>นริศรา</v>
      </c>
      <c r="Q620" s="2" t="str">
        <f>_xlfn.XLOOKUP(ไฟล์หลัก!A620,ภาคส่งกลับ!$A$2:$A$1192,ภาคส่งกลับ!$N$2:$N$1192,"")</f>
        <v>ทองบุญชู</v>
      </c>
      <c r="R620" s="71">
        <f>_xlfn.XLOOKUP(ไฟล์หลัก!A620,ภาคส่งกลับ!$A$2:$A$1192,ภาคส่งกลับ!$O$2:$O$1192,"")</f>
        <v>0</v>
      </c>
      <c r="S620" s="72" t="str">
        <f>IF(AND(ลงเจ้าหน้าที่!O626=ไฟล์หลัก!P620,ลงเจ้าหน้าที่!P626=ไฟล์หลัก!Q620)=TRUE,"Correct","No")</f>
        <v>No</v>
      </c>
    </row>
    <row r="621" spans="1:19" hidden="1">
      <c r="A621" s="250">
        <v>593</v>
      </c>
      <c r="B621" s="250" t="s">
        <v>729</v>
      </c>
      <c r="C621" s="256" t="s">
        <v>136</v>
      </c>
      <c r="D621" s="257" t="s">
        <v>94</v>
      </c>
      <c r="E621" s="256" t="s">
        <v>820</v>
      </c>
      <c r="F621" s="257" t="s">
        <v>439</v>
      </c>
      <c r="G621" s="257" t="s">
        <v>17</v>
      </c>
      <c r="H621" s="257" t="s">
        <v>85</v>
      </c>
      <c r="I621" s="256" t="s">
        <v>821</v>
      </c>
      <c r="J621" s="257" t="s">
        <v>38</v>
      </c>
      <c r="K621" s="257" t="s">
        <v>260</v>
      </c>
      <c r="L621" s="257" t="s">
        <v>270</v>
      </c>
      <c r="M621" s="250" t="s">
        <v>320</v>
      </c>
      <c r="N621" s="257" t="str" cm="1">
        <f t="array" ref="N621">_xlfn.XLOOKUP(1,(รายชื่อเจ้าหน้าที่!$C$4:$C$109=P621)*(รายชื่อเจ้าหน้าที่!$D$4:$D$109=Q621),รายชื่อเจ้าหน้าที่!$E$4:$E$109,"")</f>
        <v/>
      </c>
      <c r="O621" s="2" t="str">
        <f>_xlfn.XLOOKUP(ไฟล์หลัก!A621,ภาคส่งกลับ!$A$2:$A$1192,ภาคส่งกลับ!$L$2:$L$1192,"")</f>
        <v>นางสาว</v>
      </c>
      <c r="P621" s="2" t="str">
        <f>_xlfn.XLOOKUP(ไฟล์หลัก!A621,ภาคส่งกลับ!$A$2:$A$1192,ภาคส่งกลับ!$M$2:$M$1192,"")</f>
        <v>มธุรดา</v>
      </c>
      <c r="Q621" s="2" t="str">
        <f>_xlfn.XLOOKUP(ไฟล์หลัก!A621,ภาคส่งกลับ!$A$2:$A$1192,ภาคส่งกลับ!$N$2:$N$1192,"")</f>
        <v>จิโนรส</v>
      </c>
      <c r="R621" s="71">
        <f>_xlfn.XLOOKUP(ไฟล์หลัก!A621,ภาคส่งกลับ!$A$2:$A$1192,ภาคส่งกลับ!$O$2:$O$1192,"")</f>
        <v>0</v>
      </c>
      <c r="S621" s="72" t="str">
        <f>IF(AND(ลงเจ้าหน้าที่!O627=ไฟล์หลัก!P621,ลงเจ้าหน้าที่!P627=ไฟล์หลัก!Q621)=TRUE,"Correct","No")</f>
        <v>Correct</v>
      </c>
    </row>
    <row r="622" spans="1:19" hidden="1">
      <c r="A622" s="250">
        <v>594</v>
      </c>
      <c r="B622" s="250" t="s">
        <v>729</v>
      </c>
      <c r="C622" s="256" t="s">
        <v>136</v>
      </c>
      <c r="D622" s="257" t="s">
        <v>204</v>
      </c>
      <c r="E622" s="256" t="s">
        <v>822</v>
      </c>
      <c r="F622" s="257" t="s">
        <v>16</v>
      </c>
      <c r="G622" s="257" t="s">
        <v>17</v>
      </c>
      <c r="H622" s="257" t="s">
        <v>31</v>
      </c>
      <c r="I622" s="256" t="s">
        <v>1662</v>
      </c>
      <c r="J622" s="257" t="s">
        <v>38</v>
      </c>
      <c r="K622" s="257" t="s">
        <v>260</v>
      </c>
      <c r="L622" s="257" t="s">
        <v>237</v>
      </c>
      <c r="M622" s="257" t="s">
        <v>1652</v>
      </c>
      <c r="N622" s="257" t="str" cm="1">
        <f t="array" ref="N622">_xlfn.XLOOKUP(1,(รายชื่อเจ้าหน้าที่!$C$4:$C$109=P622)*(รายชื่อเจ้าหน้าที่!$D$4:$D$109=Q622),รายชื่อเจ้าหน้าที่!$E$4:$E$109,"")</f>
        <v/>
      </c>
      <c r="O622" s="2" t="str">
        <f>_xlfn.XLOOKUP(ไฟล์หลัก!A622,ภาคส่งกลับ!$A$2:$A$1192,ภาคส่งกลับ!$L$2:$L$1192,"")</f>
        <v>นาย</v>
      </c>
      <c r="P622" s="2" t="str">
        <f>_xlfn.XLOOKUP(ไฟล์หลัก!A622,ภาคส่งกลับ!$A$2:$A$1192,ภาคส่งกลับ!$M$2:$M$1192,"")</f>
        <v>ทรงชัย</v>
      </c>
      <c r="Q622" s="2" t="str">
        <f>_xlfn.XLOOKUP(ไฟล์หลัก!A622,ภาคส่งกลับ!$A$2:$A$1192,ภาคส่งกลับ!$N$2:$N$1192,"")</f>
        <v>วีระทวีมาศ</v>
      </c>
      <c r="R622" s="71">
        <f>_xlfn.XLOOKUP(ไฟล์หลัก!A622,ภาคส่งกลับ!$A$2:$A$1192,ภาคส่งกลับ!$O$2:$O$1192,"")</f>
        <v>0</v>
      </c>
      <c r="S622" s="72" t="str">
        <f>IF(AND(ลงเจ้าหน้าที่!O628=ไฟล์หลัก!P622,ลงเจ้าหน้าที่!P628=ไฟล์หลัก!Q622)=TRUE,"Correct","No")</f>
        <v>No</v>
      </c>
    </row>
    <row r="623" spans="1:19" hidden="1">
      <c r="A623" s="250">
        <v>595</v>
      </c>
      <c r="B623" s="250" t="s">
        <v>729</v>
      </c>
      <c r="C623" s="256" t="s">
        <v>136</v>
      </c>
      <c r="D623" s="257" t="s">
        <v>47</v>
      </c>
      <c r="E623" s="256" t="s">
        <v>823</v>
      </c>
      <c r="F623" s="257" t="s">
        <v>439</v>
      </c>
      <c r="G623" s="257" t="s">
        <v>17</v>
      </c>
      <c r="H623" s="257" t="s">
        <v>123</v>
      </c>
      <c r="I623" s="256" t="s">
        <v>824</v>
      </c>
      <c r="J623" s="257" t="s">
        <v>38</v>
      </c>
      <c r="K623" s="257" t="s">
        <v>263</v>
      </c>
      <c r="L623" s="257" t="s">
        <v>457</v>
      </c>
      <c r="M623" s="250" t="s">
        <v>1663</v>
      </c>
      <c r="N623" s="257" t="str" cm="1">
        <f t="array" ref="N623">_xlfn.XLOOKUP(1,(รายชื่อเจ้าหน้าที่!$C$4:$C$109=P623)*(รายชื่อเจ้าหน้าที่!$D$4:$D$109=Q623),รายชื่อเจ้าหน้าที่!$E$4:$E$109,"")</f>
        <v/>
      </c>
      <c r="O623" s="2" t="str">
        <f>_xlfn.XLOOKUP(ไฟล์หลัก!A623,ภาคส่งกลับ!$A$2:$A$1192,ภาคส่งกลับ!$L$2:$L$1192,"")</f>
        <v>นาย</v>
      </c>
      <c r="P623" s="2" t="str">
        <f>_xlfn.XLOOKUP(ไฟล์หลัก!A623,ภาคส่งกลับ!$A$2:$A$1192,ภาคส่งกลับ!$M$2:$M$1192,"")</f>
        <v>รวิภัทร</v>
      </c>
      <c r="Q623" s="2" t="str">
        <f>_xlfn.XLOOKUP(ไฟล์หลัก!A623,ภาคส่งกลับ!$A$2:$A$1192,ภาคส่งกลับ!$N$2:$N$1192,"")</f>
        <v>ลาภเจริญสุข</v>
      </c>
      <c r="R623" s="71">
        <f>_xlfn.XLOOKUP(ไฟล์หลัก!A623,ภาคส่งกลับ!$A$2:$A$1192,ภาคส่งกลับ!$O$2:$O$1192,"")</f>
        <v>0</v>
      </c>
      <c r="S623" s="72" t="str">
        <f>IF(AND(ลงเจ้าหน้าที่!O629=ไฟล์หลัก!P623,ลงเจ้าหน้าที่!P629=ไฟล์หลัก!Q623)=TRUE,"Correct","No")</f>
        <v>Correct</v>
      </c>
    </row>
    <row r="624" spans="1:19" hidden="1">
      <c r="A624" s="250">
        <v>596</v>
      </c>
      <c r="B624" s="250" t="s">
        <v>729</v>
      </c>
      <c r="C624" s="256" t="s">
        <v>136</v>
      </c>
      <c r="D624" s="257" t="s">
        <v>204</v>
      </c>
      <c r="E624" s="256" t="s">
        <v>822</v>
      </c>
      <c r="F624" s="257" t="s">
        <v>21</v>
      </c>
      <c r="G624" s="257" t="s">
        <v>17</v>
      </c>
      <c r="H624" s="257" t="s">
        <v>123</v>
      </c>
      <c r="I624" s="256" t="s">
        <v>1662</v>
      </c>
      <c r="J624" s="257" t="s">
        <v>38</v>
      </c>
      <c r="K624" s="257" t="s">
        <v>263</v>
      </c>
      <c r="L624" s="257" t="s">
        <v>457</v>
      </c>
      <c r="M624" s="257" t="s">
        <v>41</v>
      </c>
      <c r="N624" s="257" t="str" cm="1">
        <f t="array" ref="N624">_xlfn.XLOOKUP(1,(รายชื่อเจ้าหน้าที่!$C$4:$C$109=P624)*(รายชื่อเจ้าหน้าที่!$D$4:$D$109=Q624),รายชื่อเจ้าหน้าที่!$E$4:$E$109,"")</f>
        <v/>
      </c>
      <c r="O624" s="2" t="str">
        <f>_xlfn.XLOOKUP(ไฟล์หลัก!A624,ภาคส่งกลับ!$A$2:$A$1192,ภาคส่งกลับ!$L$2:$L$1192,"")</f>
        <v>นางสาว</v>
      </c>
      <c r="P624" s="2" t="str">
        <f>_xlfn.XLOOKUP(ไฟล์หลัก!A624,ภาคส่งกลับ!$A$2:$A$1192,ภาคส่งกลับ!$M$2:$M$1192,"")</f>
        <v>ดวงกมล</v>
      </c>
      <c r="Q624" s="2" t="str">
        <f>_xlfn.XLOOKUP(ไฟล์หลัก!A624,ภาคส่งกลับ!$A$2:$A$1192,ภาคส่งกลับ!$N$2:$N$1192,"")</f>
        <v>ณ ระนอง</v>
      </c>
      <c r="R624" s="71">
        <f>_xlfn.XLOOKUP(ไฟล์หลัก!A624,ภาคส่งกลับ!$A$2:$A$1192,ภาคส่งกลับ!$O$2:$O$1192,"")</f>
        <v>0</v>
      </c>
      <c r="S624" s="72" t="str">
        <f>IF(AND(ลงเจ้าหน้าที่!O630=ไฟล์หลัก!P624,ลงเจ้าหน้าที่!P630=ไฟล์หลัก!Q624)=TRUE,"Correct","No")</f>
        <v>No</v>
      </c>
    </row>
    <row r="625" spans="1:19" hidden="1">
      <c r="A625" s="250">
        <v>597</v>
      </c>
      <c r="B625" s="250" t="s">
        <v>729</v>
      </c>
      <c r="C625" s="256" t="s">
        <v>136</v>
      </c>
      <c r="D625" s="257" t="s">
        <v>47</v>
      </c>
      <c r="E625" s="256" t="s">
        <v>823</v>
      </c>
      <c r="F625" s="257" t="s">
        <v>439</v>
      </c>
      <c r="G625" s="257" t="s">
        <v>17</v>
      </c>
      <c r="H625" s="257" t="s">
        <v>123</v>
      </c>
      <c r="I625" s="256" t="s">
        <v>824</v>
      </c>
      <c r="J625" s="257" t="s">
        <v>38</v>
      </c>
      <c r="K625" s="257" t="s">
        <v>268</v>
      </c>
      <c r="L625" s="257" t="s">
        <v>458</v>
      </c>
      <c r="M625" s="250" t="s">
        <v>1660</v>
      </c>
      <c r="N625" s="257" t="str" cm="1">
        <f t="array" ref="N625">_xlfn.XLOOKUP(1,(รายชื่อเจ้าหน้าที่!$C$4:$C$109=P625)*(รายชื่อเจ้าหน้าที่!$D$4:$D$109=Q625),รายชื่อเจ้าหน้าที่!$E$4:$E$109,"")</f>
        <v/>
      </c>
      <c r="O625" s="2" t="str">
        <f>_xlfn.XLOOKUP(ไฟล์หลัก!A625,ภาคส่งกลับ!$A$2:$A$1192,ภาคส่งกลับ!$L$2:$L$1192,"")</f>
        <v>นาย</v>
      </c>
      <c r="P625" s="2" t="str">
        <f>_xlfn.XLOOKUP(ไฟล์หลัก!A625,ภาคส่งกลับ!$A$2:$A$1192,ภาคส่งกลับ!$M$2:$M$1192,"")</f>
        <v>เมธา</v>
      </c>
      <c r="Q625" s="2" t="str">
        <f>_xlfn.XLOOKUP(ไฟล์หลัก!A625,ภาคส่งกลับ!$A$2:$A$1192,ภาคส่งกลับ!$N$2:$N$1192,"")</f>
        <v>คงพูน</v>
      </c>
      <c r="R625" s="71">
        <f>_xlfn.XLOOKUP(ไฟล์หลัก!A625,ภาคส่งกลับ!$A$2:$A$1192,ภาคส่งกลับ!$O$2:$O$1192,"")</f>
        <v>0</v>
      </c>
      <c r="S625" s="72" t="str">
        <f>IF(AND(ลงเจ้าหน้าที่!O631=ไฟล์หลัก!P625,ลงเจ้าหน้าที่!P631=ไฟล์หลัก!Q625)=TRUE,"Correct","No")</f>
        <v>No</v>
      </c>
    </row>
    <row r="626" spans="1:19" hidden="1">
      <c r="A626" s="250">
        <v>598</v>
      </c>
      <c r="B626" s="250" t="s">
        <v>729</v>
      </c>
      <c r="C626" s="256" t="s">
        <v>136</v>
      </c>
      <c r="D626" s="257" t="s">
        <v>204</v>
      </c>
      <c r="E626" s="256" t="s">
        <v>822</v>
      </c>
      <c r="F626" s="257" t="s">
        <v>21</v>
      </c>
      <c r="G626" s="257" t="s">
        <v>17</v>
      </c>
      <c r="H626" s="257" t="s">
        <v>123</v>
      </c>
      <c r="I626" s="256" t="s">
        <v>1662</v>
      </c>
      <c r="J626" s="257" t="s">
        <v>38</v>
      </c>
      <c r="K626" s="257" t="s">
        <v>268</v>
      </c>
      <c r="L626" s="257" t="s">
        <v>458</v>
      </c>
      <c r="M626" s="257" t="s">
        <v>41</v>
      </c>
      <c r="N626" s="257" t="str" cm="1">
        <f t="array" ref="N626">_xlfn.XLOOKUP(1,(รายชื่อเจ้าหน้าที่!$C$4:$C$109=P626)*(รายชื่อเจ้าหน้าที่!$D$4:$D$109=Q626),รายชื่อเจ้าหน้าที่!$E$4:$E$109,"")</f>
        <v/>
      </c>
      <c r="O626" s="2" t="str">
        <f>_xlfn.XLOOKUP(ไฟล์หลัก!A626,ภาคส่งกลับ!$A$2:$A$1192,ภาคส่งกลับ!$L$2:$L$1192,"")</f>
        <v>นาย</v>
      </c>
      <c r="P626" s="2" t="str">
        <f>_xlfn.XLOOKUP(ไฟล์หลัก!A626,ภาคส่งกลับ!$A$2:$A$1192,ภาคส่งกลับ!$M$2:$M$1192,"")</f>
        <v>อภินันท์</v>
      </c>
      <c r="Q626" s="2" t="str">
        <f>_xlfn.XLOOKUP(ไฟล์หลัก!A626,ภาคส่งกลับ!$A$2:$A$1192,ภาคส่งกลับ!$N$2:$N$1192,"")</f>
        <v>นัมคณิสรณ์</v>
      </c>
      <c r="R626" s="71">
        <f>_xlfn.XLOOKUP(ไฟล์หลัก!A626,ภาคส่งกลับ!$A$2:$A$1192,ภาคส่งกลับ!$O$2:$O$1192,"")</f>
        <v>0</v>
      </c>
      <c r="S626" s="72" t="str">
        <f>IF(AND(ลงเจ้าหน้าที่!O632=ไฟล์หลัก!P626,ลงเจ้าหน้าที่!P632=ไฟล์หลัก!Q626)=TRUE,"Correct","No")</f>
        <v>No</v>
      </c>
    </row>
    <row r="627" spans="1:19" hidden="1">
      <c r="A627" s="266">
        <v>2003</v>
      </c>
      <c r="B627" s="266" t="s">
        <v>729</v>
      </c>
      <c r="C627" s="267" t="s">
        <v>136</v>
      </c>
      <c r="D627" s="268"/>
      <c r="E627" s="267" t="s">
        <v>662</v>
      </c>
      <c r="F627" s="268">
        <v>34</v>
      </c>
      <c r="G627" s="268"/>
      <c r="H627" s="268"/>
      <c r="I627" s="267" t="s">
        <v>1737</v>
      </c>
      <c r="J627" s="268" t="s">
        <v>38</v>
      </c>
      <c r="K627" s="268" t="s">
        <v>271</v>
      </c>
      <c r="L627" s="268"/>
      <c r="M627" s="268" t="s">
        <v>1748</v>
      </c>
      <c r="N627" s="268" t="str" cm="1">
        <f t="array" ref="N627">_xlfn.XLOOKUP(1,(รายชื่อเจ้าหน้าที่!$C$4:$C$109=P627)*(รายชื่อเจ้าหน้าที่!$D$4:$D$109=Q627),รายชื่อเจ้าหน้าที่!$E$4:$E$109,"")</f>
        <v>เทคโนการศึกษา</v>
      </c>
      <c r="O627" s="206" t="s">
        <v>1252</v>
      </c>
      <c r="P627" s="206" t="s">
        <v>1534</v>
      </c>
      <c r="Q627" s="207" t="s">
        <v>1535</v>
      </c>
    </row>
    <row r="628" spans="1:19" hidden="1">
      <c r="A628" s="266">
        <v>2004</v>
      </c>
      <c r="B628" s="266" t="s">
        <v>729</v>
      </c>
      <c r="C628" s="267" t="s">
        <v>136</v>
      </c>
      <c r="D628" s="268"/>
      <c r="E628" s="267" t="s">
        <v>662</v>
      </c>
      <c r="F628" s="268"/>
      <c r="G628" s="268"/>
      <c r="H628" s="268"/>
      <c r="I628" s="267" t="s">
        <v>1737</v>
      </c>
      <c r="J628" s="268" t="s">
        <v>38</v>
      </c>
      <c r="K628" s="268" t="s">
        <v>271</v>
      </c>
      <c r="L628" s="268"/>
      <c r="M628" s="268" t="s">
        <v>1748</v>
      </c>
      <c r="N628" s="268" t="str" cm="1">
        <f t="array" ref="N628">_xlfn.XLOOKUP(1,(รายชื่อเจ้าหน้าที่!$C$4:$C$109=P628)*(รายชื่อเจ้าหน้าที่!$D$4:$D$109=Q628),รายชื่อเจ้าหน้าที่!$E$4:$E$109,"")</f>
        <v>อาคาร</v>
      </c>
      <c r="O628" s="206" t="s">
        <v>1281</v>
      </c>
      <c r="P628" s="206" t="s">
        <v>1637</v>
      </c>
      <c r="Q628" s="206" t="s">
        <v>1638</v>
      </c>
      <c r="R628" s="207"/>
    </row>
    <row r="629" spans="1:19" hidden="1">
      <c r="A629" s="250">
        <v>599</v>
      </c>
      <c r="B629" s="250" t="s">
        <v>729</v>
      </c>
      <c r="C629" s="256" t="s">
        <v>136</v>
      </c>
      <c r="D629" s="257" t="s">
        <v>239</v>
      </c>
      <c r="E629" s="256" t="s">
        <v>825</v>
      </c>
      <c r="F629" s="257" t="s">
        <v>403</v>
      </c>
      <c r="G629" s="257" t="s">
        <v>17</v>
      </c>
      <c r="H629" s="257" t="s">
        <v>16</v>
      </c>
      <c r="I629" s="256" t="s">
        <v>1749</v>
      </c>
      <c r="J629" s="257" t="s">
        <v>38</v>
      </c>
      <c r="K629" s="257" t="s">
        <v>277</v>
      </c>
      <c r="L629" s="257" t="s">
        <v>353</v>
      </c>
      <c r="M629" s="250" t="s">
        <v>1654</v>
      </c>
      <c r="N629" s="257" t="str" cm="1">
        <f t="array" ref="N629">_xlfn.XLOOKUP(1,(รายชื่อเจ้าหน้าที่!$C$4:$C$109=P629)*(รายชื่อเจ้าหน้าที่!$D$4:$D$109=Q629),รายชื่อเจ้าหน้าที่!$E$4:$E$109,"")</f>
        <v/>
      </c>
      <c r="O629" s="2" t="str">
        <f>_xlfn.XLOOKUP(ไฟล์หลัก!A629,ภาคส่งกลับ!$A$2:$A$1192,ภาคส่งกลับ!$L$2:$L$1192,"")</f>
        <v>นาย</v>
      </c>
      <c r="P629" s="2" t="str">
        <f>_xlfn.XLOOKUP(ไฟล์หลัก!A629,ภาคส่งกลับ!$A$2:$A$1192,ภาคส่งกลับ!$M$2:$M$1192,"")</f>
        <v>อัฎฐวิทย์</v>
      </c>
      <c r="Q629" s="2" t="str">
        <f>_xlfn.XLOOKUP(ไฟล์หลัก!A629,ภาคส่งกลับ!$A$2:$A$1192,ภาคส่งกลับ!$N$2:$N$1192,"")</f>
        <v>สุจริตพงศ์</v>
      </c>
      <c r="R629" s="71">
        <f>_xlfn.XLOOKUP(ไฟล์หลัก!A629,ภาคส่งกลับ!$A$2:$A$1192,ภาคส่งกลับ!$O$2:$O$1192,"")</f>
        <v>0</v>
      </c>
      <c r="S629" s="72" t="str">
        <f>IF(AND(ลงเจ้าหน้าที่!O633=ไฟล์หลัก!P629,ลงเจ้าหน้าที่!P633=ไฟล์หลัก!Q629)=TRUE,"Correct","No")</f>
        <v>No</v>
      </c>
    </row>
    <row r="630" spans="1:19" hidden="1">
      <c r="A630" s="250">
        <v>600</v>
      </c>
      <c r="B630" s="250" t="s">
        <v>729</v>
      </c>
      <c r="C630" s="256" t="s">
        <v>136</v>
      </c>
      <c r="D630" s="257" t="s">
        <v>151</v>
      </c>
      <c r="E630" s="256" t="s">
        <v>827</v>
      </c>
      <c r="F630" s="257" t="s">
        <v>512</v>
      </c>
      <c r="G630" s="257" t="s">
        <v>21</v>
      </c>
      <c r="H630" s="257" t="s">
        <v>828</v>
      </c>
      <c r="I630" s="256" t="s">
        <v>1749</v>
      </c>
      <c r="J630" s="257" t="s">
        <v>38</v>
      </c>
      <c r="K630" s="257" t="s">
        <v>277</v>
      </c>
      <c r="L630" s="257" t="s">
        <v>829</v>
      </c>
      <c r="M630" s="250" t="s">
        <v>1654</v>
      </c>
      <c r="N630" s="257" t="str" cm="1">
        <f t="array" ref="N630">_xlfn.XLOOKUP(1,(รายชื่อเจ้าหน้าที่!$C$4:$C$109=P630)*(รายชื่อเจ้าหน้าที่!$D$4:$D$109=Q630),รายชื่อเจ้าหน้าที่!$E$4:$E$109,"")</f>
        <v/>
      </c>
      <c r="O630" s="2" t="str">
        <f>_xlfn.XLOOKUP(ไฟล์หลัก!A630,ภาคส่งกลับ!$A$2:$A$1192,ภาคส่งกลับ!$L$2:$L$1192,"")</f>
        <v>นาย</v>
      </c>
      <c r="P630" s="2" t="str">
        <f>_xlfn.XLOOKUP(ไฟล์หลัก!A630,ภาคส่งกลับ!$A$2:$A$1192,ภาคส่งกลับ!$M$2:$M$1192,"")</f>
        <v>ธยานันท์</v>
      </c>
      <c r="Q630" s="2" t="str">
        <f>_xlfn.XLOOKUP(ไฟล์หลัก!A630,ภาคส่งกลับ!$A$2:$A$1192,ภาคส่งกลับ!$N$2:$N$1192,"")</f>
        <v>บุณยรักษ์</v>
      </c>
      <c r="R630" s="71">
        <f>_xlfn.XLOOKUP(ไฟล์หลัก!A630,ภาคส่งกลับ!$A$2:$A$1192,ภาคส่งกลับ!$O$2:$O$1192,"")</f>
        <v>0</v>
      </c>
      <c r="S630" s="72" t="str">
        <f>IF(AND(ลงเจ้าหน้าที่!O634=ไฟล์หลัก!P630,ลงเจ้าหน้าที่!P634=ไฟล์หลัก!Q630)=TRUE,"Correct","No")</f>
        <v>No</v>
      </c>
    </row>
    <row r="631" spans="1:19" hidden="1">
      <c r="A631" s="250">
        <v>601</v>
      </c>
      <c r="B631" s="250" t="s">
        <v>729</v>
      </c>
      <c r="C631" s="256" t="s">
        <v>136</v>
      </c>
      <c r="D631" s="257" t="s">
        <v>151</v>
      </c>
      <c r="E631" s="256" t="s">
        <v>827</v>
      </c>
      <c r="F631" s="257" t="s">
        <v>512</v>
      </c>
      <c r="G631" s="257" t="s">
        <v>21</v>
      </c>
      <c r="H631" s="257" t="s">
        <v>828</v>
      </c>
      <c r="I631" s="256" t="s">
        <v>1749</v>
      </c>
      <c r="J631" s="257" t="s">
        <v>38</v>
      </c>
      <c r="K631" s="257" t="s">
        <v>52</v>
      </c>
      <c r="L631" s="257" t="s">
        <v>829</v>
      </c>
      <c r="M631" s="250" t="s">
        <v>1654</v>
      </c>
      <c r="N631" s="257" t="str" cm="1">
        <f t="array" ref="N631">_xlfn.XLOOKUP(1,(รายชื่อเจ้าหน้าที่!$C$4:$C$109=P631)*(รายชื่อเจ้าหน้าที่!$D$4:$D$109=Q631),รายชื่อเจ้าหน้าที่!$E$4:$E$109,"")</f>
        <v/>
      </c>
      <c r="O631" s="2" t="str">
        <f>_xlfn.XLOOKUP(ไฟล์หลัก!A631,ภาคส่งกลับ!$A$2:$A$1192,ภาคส่งกลับ!$L$2:$L$1192,"")</f>
        <v>นาย</v>
      </c>
      <c r="P631" s="2" t="str">
        <f>_xlfn.XLOOKUP(ไฟล์หลัก!A631,ภาคส่งกลับ!$A$2:$A$1192,ภาคส่งกลับ!$M$2:$M$1192,"")</f>
        <v>ภาสกร</v>
      </c>
      <c r="Q631" s="2" t="str">
        <f>_xlfn.XLOOKUP(ไฟล์หลัก!A631,ภาคส่งกลับ!$A$2:$A$1192,ภาคส่งกลับ!$N$2:$N$1192,"")</f>
        <v>ขันทองทิพย์</v>
      </c>
      <c r="R631" s="71">
        <f>_xlfn.XLOOKUP(ไฟล์หลัก!A631,ภาคส่งกลับ!$A$2:$A$1192,ภาคส่งกลับ!$O$2:$O$1192,"")</f>
        <v>0</v>
      </c>
      <c r="S631" s="72" t="str">
        <f>IF(AND(ลงเจ้าหน้าที่!O635=ไฟล์หลัก!P631,ลงเจ้าหน้าที่!P635=ไฟล์หลัก!Q631)=TRUE,"Correct","No")</f>
        <v>No</v>
      </c>
    </row>
    <row r="632" spans="1:19" hidden="1">
      <c r="A632" s="250">
        <v>602</v>
      </c>
      <c r="B632" s="250" t="s">
        <v>729</v>
      </c>
      <c r="C632" s="256" t="s">
        <v>136</v>
      </c>
      <c r="D632" s="257" t="s">
        <v>18</v>
      </c>
      <c r="E632" s="256" t="s">
        <v>830</v>
      </c>
      <c r="F632" s="257" t="s">
        <v>496</v>
      </c>
      <c r="G632" s="257" t="s">
        <v>21</v>
      </c>
      <c r="H632" s="257" t="s">
        <v>374</v>
      </c>
      <c r="I632" s="256" t="s">
        <v>206</v>
      </c>
      <c r="J632" s="257" t="s">
        <v>38</v>
      </c>
      <c r="K632" s="257" t="s">
        <v>52</v>
      </c>
      <c r="L632" s="257" t="s">
        <v>831</v>
      </c>
      <c r="M632" s="250" t="s">
        <v>1663</v>
      </c>
      <c r="N632" s="257" t="str" cm="1">
        <f t="array" ref="N632">_xlfn.XLOOKUP(1,(รายชื่อเจ้าหน้าที่!$C$4:$C$109=P632)*(รายชื่อเจ้าหน้าที่!$D$4:$D$109=Q632),รายชื่อเจ้าหน้าที่!$E$4:$E$109,"")</f>
        <v/>
      </c>
      <c r="O632" s="2" t="str">
        <f>_xlfn.XLOOKUP(ไฟล์หลัก!A632,ภาคส่งกลับ!$A$2:$A$1192,ภาคส่งกลับ!$L$2:$L$1192,"")</f>
        <v>นาย</v>
      </c>
      <c r="P632" s="2" t="str">
        <f>_xlfn.XLOOKUP(ไฟล์หลัก!A632,ภาคส่งกลับ!$A$2:$A$1192,ภาคส่งกลับ!$M$2:$M$1192,"")</f>
        <v>จีรายุทธ</v>
      </c>
      <c r="Q632" s="2" t="str">
        <f>_xlfn.XLOOKUP(ไฟล์หลัก!A632,ภาคส่งกลับ!$A$2:$A$1192,ภาคส่งกลับ!$N$2:$N$1192,"")</f>
        <v>หงษ์เวียงจันทร์</v>
      </c>
      <c r="R632" s="71">
        <f>_xlfn.XLOOKUP(ไฟล์หลัก!A632,ภาคส่งกลับ!$A$2:$A$1192,ภาคส่งกลับ!$O$2:$O$1192,"")</f>
        <v>0</v>
      </c>
      <c r="S632" s="72" t="str">
        <f>IF(AND(ลงเจ้าหน้าที่!O636=ไฟล์หลัก!P632,ลงเจ้าหน้าที่!P636=ไฟล์หลัก!Q632)=TRUE,"Correct","No")</f>
        <v>No</v>
      </c>
    </row>
    <row r="633" spans="1:19" hidden="1">
      <c r="A633" s="250">
        <v>603</v>
      </c>
      <c r="B633" s="250" t="s">
        <v>729</v>
      </c>
      <c r="C633" s="256" t="s">
        <v>136</v>
      </c>
      <c r="D633" s="257" t="s">
        <v>151</v>
      </c>
      <c r="E633" s="256" t="s">
        <v>827</v>
      </c>
      <c r="F633" s="257" t="s">
        <v>512</v>
      </c>
      <c r="G633" s="257" t="s">
        <v>21</v>
      </c>
      <c r="H633" s="257" t="s">
        <v>828</v>
      </c>
      <c r="I633" s="256" t="s">
        <v>1749</v>
      </c>
      <c r="J633" s="257" t="s">
        <v>38</v>
      </c>
      <c r="K633" s="257" t="s">
        <v>55</v>
      </c>
      <c r="L633" s="257" t="s">
        <v>832</v>
      </c>
      <c r="M633" s="250" t="s">
        <v>1654</v>
      </c>
      <c r="N633" s="257" t="str" cm="1">
        <f t="array" ref="N633">_xlfn.XLOOKUP(1,(รายชื่อเจ้าหน้าที่!$C$4:$C$109=P633)*(รายชื่อเจ้าหน้าที่!$D$4:$D$109=Q633),รายชื่อเจ้าหน้าที่!$E$4:$E$109,"")</f>
        <v/>
      </c>
      <c r="O633" s="2" t="str">
        <f>_xlfn.XLOOKUP(ไฟล์หลัก!A633,ภาคส่งกลับ!$A$2:$A$1192,ภาคส่งกลับ!$L$2:$L$1192,"")</f>
        <v>นาย</v>
      </c>
      <c r="P633" s="2" t="str">
        <f>_xlfn.XLOOKUP(ไฟล์หลัก!A633,ภาคส่งกลับ!$A$2:$A$1192,ภาคส่งกลับ!$M$2:$M$1192,"")</f>
        <v>ปรีดา</v>
      </c>
      <c r="Q633" s="2" t="str">
        <f>_xlfn.XLOOKUP(ไฟล์หลัก!A633,ภาคส่งกลับ!$A$2:$A$1192,ภาคส่งกลับ!$N$2:$N$1192,"")</f>
        <v>จาตุรพงศ์</v>
      </c>
      <c r="R633" s="71">
        <f>_xlfn.XLOOKUP(ไฟล์หลัก!A633,ภาคส่งกลับ!$A$2:$A$1192,ภาคส่งกลับ!$O$2:$O$1192,"")</f>
        <v>0</v>
      </c>
      <c r="S633" s="72" t="str">
        <f>IF(AND(ลงเจ้าหน้าที่!O637=ไฟล์หลัก!P633,ลงเจ้าหน้าที่!P637=ไฟล์หลัก!Q633)=TRUE,"Correct","No")</f>
        <v>No</v>
      </c>
    </row>
    <row r="634" spans="1:19" hidden="1">
      <c r="A634" s="250">
        <v>604</v>
      </c>
      <c r="B634" s="250" t="s">
        <v>729</v>
      </c>
      <c r="C634" s="256" t="s">
        <v>136</v>
      </c>
      <c r="D634" s="257" t="s">
        <v>111</v>
      </c>
      <c r="E634" s="256" t="s">
        <v>833</v>
      </c>
      <c r="F634" s="257" t="s">
        <v>57</v>
      </c>
      <c r="G634" s="257" t="s">
        <v>16</v>
      </c>
      <c r="H634" s="257" t="s">
        <v>279</v>
      </c>
      <c r="I634" s="256" t="s">
        <v>834</v>
      </c>
      <c r="J634" s="257" t="s">
        <v>38</v>
      </c>
      <c r="K634" s="257" t="s">
        <v>55</v>
      </c>
      <c r="L634" s="257" t="s">
        <v>674</v>
      </c>
      <c r="M634" s="250" t="s">
        <v>1663</v>
      </c>
      <c r="N634" s="257" t="str" cm="1">
        <f t="array" ref="N634">_xlfn.XLOOKUP(1,(รายชื่อเจ้าหน้าที่!$C$4:$C$109=P634)*(รายชื่อเจ้าหน้าที่!$D$4:$D$109=Q634),รายชื่อเจ้าหน้าที่!$E$4:$E$109,"")</f>
        <v/>
      </c>
      <c r="O634" s="2" t="str">
        <f>_xlfn.XLOOKUP(ไฟล์หลัก!A634,ภาคส่งกลับ!$A$2:$A$1192,ภาคส่งกลับ!$L$2:$L$1192,"")</f>
        <v>นาย</v>
      </c>
      <c r="P634" s="2" t="str">
        <f>_xlfn.XLOOKUP(ไฟล์หลัก!A634,ภาคส่งกลับ!$A$2:$A$1192,ภาคส่งกลับ!$M$2:$M$1192,"")</f>
        <v>วสุ</v>
      </c>
      <c r="Q634" s="2" t="str">
        <f>_xlfn.XLOOKUP(ไฟล์หลัก!A634,ภาคส่งกลับ!$A$2:$A$1192,ภาคส่งกลับ!$N$2:$N$1192,"")</f>
        <v>อุดมเพทายกุล</v>
      </c>
      <c r="R634" s="71">
        <f>_xlfn.XLOOKUP(ไฟล์หลัก!A634,ภาคส่งกลับ!$A$2:$A$1192,ภาคส่งกลับ!$O$2:$O$1192,"")</f>
        <v>0</v>
      </c>
      <c r="S634" s="72" t="str">
        <f>IF(AND(ลงเจ้าหน้าที่!O638=ไฟล์หลัก!P634,ลงเจ้าหน้าที่!P638=ไฟล์หลัก!Q634)=TRUE,"Correct","No")</f>
        <v>No</v>
      </c>
    </row>
    <row r="635" spans="1:19" hidden="1">
      <c r="A635" s="250">
        <v>605</v>
      </c>
      <c r="B635" s="250" t="s">
        <v>729</v>
      </c>
      <c r="C635" s="256" t="s">
        <v>136</v>
      </c>
      <c r="D635" s="257" t="s">
        <v>14</v>
      </c>
      <c r="E635" s="256" t="s">
        <v>835</v>
      </c>
      <c r="F635" s="257" t="s">
        <v>343</v>
      </c>
      <c r="G635" s="257" t="s">
        <v>21</v>
      </c>
      <c r="H635" s="257" t="s">
        <v>498</v>
      </c>
      <c r="I635" s="256" t="s">
        <v>319</v>
      </c>
      <c r="J635" s="257" t="s">
        <v>65</v>
      </c>
      <c r="K635" s="257" t="s">
        <v>66</v>
      </c>
      <c r="L635" s="257" t="s">
        <v>836</v>
      </c>
      <c r="M635" s="257" t="s">
        <v>320</v>
      </c>
      <c r="N635" s="257" t="str" cm="1">
        <f t="array" ref="N635">_xlfn.XLOOKUP(1,(รายชื่อเจ้าหน้าที่!$C$4:$C$109=P635)*(รายชื่อเจ้าหน้าที่!$D$4:$D$109=Q635),รายชื่อเจ้าหน้าที่!$E$4:$E$109,"")</f>
        <v/>
      </c>
      <c r="O635" s="2" t="str">
        <f>_xlfn.XLOOKUP(ไฟล์หลัก!A635,ภาคส่งกลับ!$A$2:$A$1192,ภาคส่งกลับ!$L$2:$L$1192,"")</f>
        <v>นาย</v>
      </c>
      <c r="P635" s="2" t="str">
        <f>_xlfn.XLOOKUP(ไฟล์หลัก!A635,ภาคส่งกลับ!$A$2:$A$1192,ภาคส่งกลับ!$M$2:$M$1192,"")</f>
        <v>ณัฐวุฒิ</v>
      </c>
      <c r="Q635" s="2" t="str">
        <f>_xlfn.XLOOKUP(ไฟล์หลัก!A635,ภาคส่งกลับ!$A$2:$A$1192,ภาคส่งกลับ!$N$2:$N$1192,"")</f>
        <v>ชาวเมือง</v>
      </c>
      <c r="R635" s="71">
        <f>_xlfn.XLOOKUP(ไฟล์หลัก!A635,ภาคส่งกลับ!$A$2:$A$1192,ภาคส่งกลับ!$O$2:$O$1192,"")</f>
        <v>0</v>
      </c>
      <c r="S635" s="72" t="str">
        <f>IF(AND(ลงเจ้าหน้าที่!O640=ไฟล์หลัก!P635,ลงเจ้าหน้าที่!P640=ไฟล์หลัก!Q635)=TRUE,"Correct","No")</f>
        <v>Correct</v>
      </c>
    </row>
    <row r="636" spans="1:19" hidden="1">
      <c r="A636" s="250">
        <v>606</v>
      </c>
      <c r="B636" s="250" t="s">
        <v>729</v>
      </c>
      <c r="C636" s="256" t="s">
        <v>136</v>
      </c>
      <c r="D636" s="257" t="s">
        <v>279</v>
      </c>
      <c r="E636" s="256" t="s">
        <v>837</v>
      </c>
      <c r="F636" s="257" t="s">
        <v>16</v>
      </c>
      <c r="G636" s="257" t="s">
        <v>17</v>
      </c>
      <c r="H636" s="257" t="s">
        <v>74</v>
      </c>
      <c r="I636" s="256" t="s">
        <v>838</v>
      </c>
      <c r="J636" s="257" t="s">
        <v>65</v>
      </c>
      <c r="K636" s="257" t="s">
        <v>66</v>
      </c>
      <c r="L636" s="257" t="s">
        <v>77</v>
      </c>
      <c r="M636" s="250" t="s">
        <v>1689</v>
      </c>
      <c r="N636" s="257" t="str" cm="1">
        <f t="array" ref="N636">_xlfn.XLOOKUP(1,(รายชื่อเจ้าหน้าที่!$C$4:$C$109=P636)*(รายชื่อเจ้าหน้าที่!$D$4:$D$109=Q636),รายชื่อเจ้าหน้าที่!$E$4:$E$109,"")</f>
        <v/>
      </c>
      <c r="O636" s="2" t="str">
        <f>_xlfn.XLOOKUP(ไฟล์หลัก!A636,ภาคส่งกลับ!$A$2:$A$1192,ภาคส่งกลับ!$L$2:$L$1192,"")</f>
        <v>Mr</v>
      </c>
      <c r="P636" s="2" t="str">
        <f>_xlfn.XLOOKUP(ไฟล์หลัก!A636,ภาคส่งกลับ!$A$2:$A$1192,ภาคส่งกลับ!$M$2:$M$1192,"")</f>
        <v>Weon Keun</v>
      </c>
      <c r="Q636" s="2" t="str">
        <f>_xlfn.XLOOKUP(ไฟล์หลัก!A636,ภาคส่งกลับ!$A$2:$A$1192,ภาคส่งกลับ!$N$2:$N$1192,"")</f>
        <v>Song</v>
      </c>
      <c r="R636" s="71">
        <f>_xlfn.XLOOKUP(ไฟล์หลัก!A636,ภาคส่งกลับ!$A$2:$A$1192,ภาคส่งกลับ!$O$2:$O$1192,"")</f>
        <v>0</v>
      </c>
      <c r="S636" s="72" t="str">
        <f>IF(AND(ลงเจ้าหน้าที่!O641=ไฟล์หลัก!P636,ลงเจ้าหน้าที่!P641=ไฟล์หลัก!Q636)=TRUE,"Correct","No")</f>
        <v>No</v>
      </c>
    </row>
    <row r="637" spans="1:19" hidden="1">
      <c r="A637" s="250">
        <v>607</v>
      </c>
      <c r="B637" s="250" t="s">
        <v>729</v>
      </c>
      <c r="C637" s="256" t="s">
        <v>136</v>
      </c>
      <c r="D637" s="257"/>
      <c r="E637" s="256" t="s">
        <v>837</v>
      </c>
      <c r="F637" s="257"/>
      <c r="G637" s="257"/>
      <c r="H637" s="257"/>
      <c r="I637" s="256"/>
      <c r="J637" s="257" t="s">
        <v>65</v>
      </c>
      <c r="K637" s="257" t="s">
        <v>66</v>
      </c>
      <c r="L637" s="257"/>
      <c r="M637" s="250" t="s">
        <v>42</v>
      </c>
      <c r="N637" s="257" t="str" cm="1">
        <f t="array" ref="N637">_xlfn.XLOOKUP(1,(รายชื่อเจ้าหน้าที่!$C$4:$C$109=P637)*(รายชื่อเจ้าหน้าที่!$D$4:$D$109=Q637),รายชื่อเจ้าหน้าที่!$E$4:$E$109,"")</f>
        <v>Kees</v>
      </c>
      <c r="O637" s="2" t="str">
        <f>_xlfn.XLOOKUP(ไฟล์หลัก!A637,ภาคส่งกลับ!$A$2:$A$1192,ภาคส่งกลับ!$L$2:$L$1192,"")</f>
        <v>นางสาว</v>
      </c>
      <c r="P637" s="2" t="str">
        <f>_xlfn.XLOOKUP(ไฟล์หลัก!A637,ภาคส่งกลับ!$A$2:$A$1192,ภาคส่งกลับ!$M$2:$M$1192,"")</f>
        <v>อรทัย</v>
      </c>
      <c r="Q637" s="2" t="str">
        <f>_xlfn.XLOOKUP(ไฟล์หลัก!A637,ภาคส่งกลับ!$A$2:$A$1192,ภาคส่งกลับ!$N$2:$N$1192,"")</f>
        <v>พุ่มย้อย</v>
      </c>
      <c r="R637" s="71">
        <f>_xlfn.XLOOKUP(ไฟล์หลัก!A637,ภาคส่งกลับ!$A$2:$A$1192,ภาคส่งกลับ!$O$2:$O$1192,"")</f>
        <v>0</v>
      </c>
      <c r="S637" s="72" t="str">
        <f>IF(AND(ลงเจ้าหน้าที่!O642=ไฟล์หลัก!P637,ลงเจ้าหน้าที่!P642=ไฟล์หลัก!Q637)=TRUE,"Correct","No")</f>
        <v>Correct</v>
      </c>
    </row>
    <row r="638" spans="1:19" hidden="1">
      <c r="A638" s="250">
        <v>608</v>
      </c>
      <c r="B638" s="250" t="s">
        <v>729</v>
      </c>
      <c r="C638" s="256" t="s">
        <v>136</v>
      </c>
      <c r="D638" s="257" t="s">
        <v>14</v>
      </c>
      <c r="E638" s="256" t="s">
        <v>835</v>
      </c>
      <c r="F638" s="257" t="s">
        <v>343</v>
      </c>
      <c r="G638" s="257" t="s">
        <v>21</v>
      </c>
      <c r="H638" s="257" t="s">
        <v>498</v>
      </c>
      <c r="I638" s="256" t="s">
        <v>319</v>
      </c>
      <c r="J638" s="257" t="s">
        <v>65</v>
      </c>
      <c r="K638" s="257" t="s">
        <v>76</v>
      </c>
      <c r="L638" s="257" t="s">
        <v>839</v>
      </c>
      <c r="M638" s="257" t="s">
        <v>1656</v>
      </c>
      <c r="N638" s="257" t="str" cm="1">
        <f t="array" ref="N638">_xlfn.XLOOKUP(1,(รายชื่อเจ้าหน้าที่!$C$4:$C$109=P638)*(รายชื่อเจ้าหน้าที่!$D$4:$D$109=Q638),รายชื่อเจ้าหน้าที่!$E$4:$E$109,"")</f>
        <v/>
      </c>
      <c r="O638" s="2" t="str">
        <f>_xlfn.XLOOKUP(ไฟล์หลัก!A638,ภาคส่งกลับ!$A$2:$A$1192,ภาคส่งกลับ!$L$2:$L$1192,"")</f>
        <v>นางสาว</v>
      </c>
      <c r="P638" s="2" t="str">
        <f>_xlfn.XLOOKUP(ไฟล์หลัก!A638,ภาคส่งกลับ!$A$2:$A$1192,ภาคส่งกลับ!$M$2:$M$1192,"")</f>
        <v>วิภาดา</v>
      </c>
      <c r="Q638" s="2" t="str">
        <f>_xlfn.XLOOKUP(ไฟล์หลัก!A638,ภาคส่งกลับ!$A$2:$A$1192,ภาคส่งกลับ!$N$2:$N$1192,"")</f>
        <v>ทองพับ</v>
      </c>
      <c r="R638" s="71">
        <f>_xlfn.XLOOKUP(ไฟล์หลัก!A638,ภาคส่งกลับ!$A$2:$A$1192,ภาคส่งกลับ!$O$2:$O$1192,"")</f>
        <v>0</v>
      </c>
      <c r="S638" s="72" t="str">
        <f>IF(AND(ลงเจ้าหน้าที่!O643=ไฟล์หลัก!P638,ลงเจ้าหน้าที่!P643=ไฟล์หลัก!Q638)=TRUE,"Correct","No")</f>
        <v>No</v>
      </c>
    </row>
    <row r="639" spans="1:19" hidden="1">
      <c r="A639" s="250">
        <v>609</v>
      </c>
      <c r="B639" s="250" t="s">
        <v>729</v>
      </c>
      <c r="C639" s="256" t="s">
        <v>136</v>
      </c>
      <c r="D639" s="257" t="s">
        <v>279</v>
      </c>
      <c r="E639" s="256" t="s">
        <v>837</v>
      </c>
      <c r="F639" s="257" t="s">
        <v>17</v>
      </c>
      <c r="G639" s="257" t="s">
        <v>17</v>
      </c>
      <c r="H639" s="257" t="s">
        <v>175</v>
      </c>
      <c r="I639" s="256" t="s">
        <v>840</v>
      </c>
      <c r="J639" s="257" t="s">
        <v>65</v>
      </c>
      <c r="K639" s="257" t="s">
        <v>76</v>
      </c>
      <c r="L639" s="257" t="s">
        <v>177</v>
      </c>
      <c r="M639" s="250" t="s">
        <v>1689</v>
      </c>
      <c r="N639" s="257" t="str" cm="1">
        <f t="array" ref="N639">_xlfn.XLOOKUP(1,(รายชื่อเจ้าหน้าที่!$C$4:$C$109=P639)*(รายชื่อเจ้าหน้าที่!$D$4:$D$109=Q639),รายชื่อเจ้าหน้าที่!$E$4:$E$109,"")</f>
        <v/>
      </c>
      <c r="O639" s="2" t="str">
        <f>_xlfn.XLOOKUP(ไฟล์หลัก!A639,ภาคส่งกลับ!$A$2:$A$1192,ภาคส่งกลับ!$L$2:$L$1192,"")</f>
        <v>Mr</v>
      </c>
      <c r="P639" s="2" t="str">
        <f>_xlfn.XLOOKUP(ไฟล์หลัก!A639,ภาคส่งกลับ!$A$2:$A$1192,ภาคส่งกลับ!$M$2:$M$1192,"")</f>
        <v>Dio</v>
      </c>
      <c r="Q639" s="2" t="str">
        <f>_xlfn.XLOOKUP(ไฟล์หลัก!A639,ภาคส่งกลับ!$A$2:$A$1192,ภาคส่งกลับ!$N$2:$N$1192,"")</f>
        <v>Tony</v>
      </c>
      <c r="R639" s="71">
        <f>_xlfn.XLOOKUP(ไฟล์หลัก!A639,ภาคส่งกลับ!$A$2:$A$1192,ภาคส่งกลับ!$O$2:$O$1192,"")</f>
        <v>0</v>
      </c>
      <c r="S639" s="72" t="str">
        <f>IF(AND(ลงเจ้าหน้าที่!O644=ไฟล์หลัก!P639,ลงเจ้าหน้าที่!P644=ไฟล์หลัก!Q639)=TRUE,"Correct","No")</f>
        <v>No</v>
      </c>
    </row>
    <row r="640" spans="1:19" hidden="1">
      <c r="A640" s="250">
        <v>610</v>
      </c>
      <c r="B640" s="250" t="s">
        <v>729</v>
      </c>
      <c r="C640" s="256" t="s">
        <v>136</v>
      </c>
      <c r="D640" s="257" t="s">
        <v>14</v>
      </c>
      <c r="E640" s="256" t="s">
        <v>835</v>
      </c>
      <c r="F640" s="257" t="s">
        <v>381</v>
      </c>
      <c r="G640" s="257" t="s">
        <v>21</v>
      </c>
      <c r="H640" s="257" t="s">
        <v>403</v>
      </c>
      <c r="I640" s="256" t="s">
        <v>390</v>
      </c>
      <c r="J640" s="257" t="s">
        <v>65</v>
      </c>
      <c r="K640" s="257" t="s">
        <v>87</v>
      </c>
      <c r="L640" s="257" t="s">
        <v>416</v>
      </c>
      <c r="M640" s="250" t="s">
        <v>1695</v>
      </c>
      <c r="N640" s="257" t="str" cm="1">
        <f t="array" ref="N640">_xlfn.XLOOKUP(1,(รายชื่อเจ้าหน้าที่!$C$4:$C$109=P640)*(รายชื่อเจ้าหน้าที่!$D$4:$D$109=Q640),รายชื่อเจ้าหน้าที่!$E$4:$E$109,"")</f>
        <v/>
      </c>
      <c r="O640" s="2" t="str">
        <f>_xlfn.XLOOKUP(ไฟล์หลัก!A640,ภาคส่งกลับ!$A$2:$A$1192,ภาคส่งกลับ!$L$2:$L$1192,"")</f>
        <v>นางสาว</v>
      </c>
      <c r="P640" s="2" t="str">
        <f>_xlfn.XLOOKUP(ไฟล์หลัก!A640,ภาคส่งกลับ!$A$2:$A$1192,ภาคส่งกลับ!$M$2:$M$1192,"")</f>
        <v xml:space="preserve">สุตาภัทร </v>
      </c>
      <c r="Q640" s="2" t="str">
        <f>_xlfn.XLOOKUP(ไฟล์หลัก!A640,ภาคส่งกลับ!$A$2:$A$1192,ภาคส่งกลับ!$N$2:$N$1192,"")</f>
        <v>แคว้นเขาเม็ง</v>
      </c>
      <c r="R640" s="71">
        <f>_xlfn.XLOOKUP(ไฟล์หลัก!A640,ภาคส่งกลับ!$A$2:$A$1192,ภาคส่งกลับ!$O$2:$O$1192,"")</f>
        <v>0</v>
      </c>
      <c r="S640" s="72" t="str">
        <f>IF(AND(ลงเจ้าหน้าที่!O646=ไฟล์หลัก!P640,ลงเจ้าหน้าที่!P646=ไฟล์หลัก!Q640)=TRUE,"Correct","No")</f>
        <v>No</v>
      </c>
    </row>
    <row r="641" spans="1:19" hidden="1">
      <c r="A641" s="250">
        <v>611</v>
      </c>
      <c r="B641" s="250" t="s">
        <v>729</v>
      </c>
      <c r="C641" s="256" t="s">
        <v>136</v>
      </c>
      <c r="D641" s="257" t="s">
        <v>200</v>
      </c>
      <c r="E641" s="256" t="s">
        <v>841</v>
      </c>
      <c r="F641" s="257" t="s">
        <v>16</v>
      </c>
      <c r="G641" s="257" t="s">
        <v>21</v>
      </c>
      <c r="H641" s="257" t="s">
        <v>151</v>
      </c>
      <c r="I641" s="256" t="s">
        <v>842</v>
      </c>
      <c r="J641" s="257" t="s">
        <v>65</v>
      </c>
      <c r="K641" s="257" t="s">
        <v>87</v>
      </c>
      <c r="L641" s="257" t="s">
        <v>152</v>
      </c>
      <c r="M641" s="250" t="s">
        <v>1656</v>
      </c>
      <c r="N641" s="257" t="str" cm="1">
        <f t="array" ref="N641">_xlfn.XLOOKUP(1,(รายชื่อเจ้าหน้าที่!$C$4:$C$109=P641)*(รายชื่อเจ้าหน้าที่!$D$4:$D$109=Q641),รายชื่อเจ้าหน้าที่!$E$4:$E$109,"")</f>
        <v/>
      </c>
      <c r="O641" s="2" t="str">
        <f>_xlfn.XLOOKUP(ไฟล์หลัก!A641,ภาคส่งกลับ!$A$2:$A$1192,ภาคส่งกลับ!$L$2:$L$1192,"")</f>
        <v>นางสาว</v>
      </c>
      <c r="P641" s="2" t="str">
        <f>_xlfn.XLOOKUP(ไฟล์หลัก!A641,ภาคส่งกลับ!$A$2:$A$1192,ภาคส่งกลับ!$M$2:$M$1192,"")</f>
        <v>พลอยรุ้ง</v>
      </c>
      <c r="Q641" s="2" t="str">
        <f>_xlfn.XLOOKUP(ไฟล์หลัก!A641,ภาคส่งกลับ!$A$2:$A$1192,ภาคส่งกลับ!$N$2:$N$1192,"")</f>
        <v>มินบำรุง</v>
      </c>
      <c r="R641" s="71">
        <f>_xlfn.XLOOKUP(ไฟล์หลัก!A641,ภาคส่งกลับ!$A$2:$A$1192,ภาคส่งกลับ!$O$2:$O$1192,"")</f>
        <v>0</v>
      </c>
      <c r="S641" s="72" t="str">
        <f>IF(AND(ลงเจ้าหน้าที่!O647=ไฟล์หลัก!P641,ลงเจ้าหน้าที่!P647=ไฟล์หลัก!Q641)=TRUE,"Correct","No")</f>
        <v>No</v>
      </c>
    </row>
    <row r="642" spans="1:19" hidden="1">
      <c r="A642" s="209">
        <v>1109</v>
      </c>
      <c r="B642" s="209" t="s">
        <v>729</v>
      </c>
      <c r="C642" s="211" t="s">
        <v>136</v>
      </c>
      <c r="D642" s="210" t="s">
        <v>200</v>
      </c>
      <c r="E642" s="211" t="s">
        <v>841</v>
      </c>
      <c r="F642" s="210"/>
      <c r="G642" s="210"/>
      <c r="H642" s="210"/>
      <c r="I642" s="211"/>
      <c r="J642" s="210" t="s">
        <v>65</v>
      </c>
      <c r="K642" s="210" t="s">
        <v>87</v>
      </c>
      <c r="L642" s="210">
        <v>70</v>
      </c>
      <c r="M642" s="209" t="s">
        <v>42</v>
      </c>
      <c r="N642" s="210" t="str" cm="1">
        <f t="array" ref="N642">_xlfn.XLOOKUP(1,(รายชื่อเจ้าหน้าที่!$C$4:$C$109=P642)*(รายชื่อเจ้าหน้าที่!$D$4:$D$109=Q642),รายชื่อเจ้าหน้าที่!$E$4:$E$109,"")</f>
        <v>จ.ไฟฟ้า</v>
      </c>
      <c r="O642" s="202" t="str">
        <f>_xlfn.XLOOKUP(ไฟล์หลัก!A642,ภาคส่งกลับ!$A$2:$A$1192,ภาคส่งกลับ!$L$2:$L$1192,"")</f>
        <v>นางสาว</v>
      </c>
      <c r="P642" s="202" t="str">
        <f>_xlfn.XLOOKUP(ไฟล์หลัก!A642,ภาคส่งกลับ!$A$2:$A$1192,ภาคส่งกลับ!$M$2:$M$1192,"")</f>
        <v>นิตยา</v>
      </c>
      <c r="Q642" s="202" t="str">
        <f>_xlfn.XLOOKUP(ไฟล์หลัก!A642,ภาคส่งกลับ!$A$2:$A$1192,ภาคส่งกลับ!$N$2:$N$1192,"")</f>
        <v>นากสุก</v>
      </c>
      <c r="R642" s="203">
        <f>_xlfn.XLOOKUP(ไฟล์หลัก!A642,ภาคส่งกลับ!$A$2:$A$1192,ภาคส่งกลับ!$O$2:$O$1192,"")</f>
        <v>0</v>
      </c>
      <c r="S642" s="72" t="str">
        <f>IF(AND(ลงเจ้าหน้าที่!O648=ไฟล์หลัก!P642,ลงเจ้าหน้าที่!P648=ไฟล์หลัก!Q642)=TRUE,"Correct","No")</f>
        <v>Correct</v>
      </c>
    </row>
    <row r="643" spans="1:19" hidden="1">
      <c r="A643" s="250">
        <v>612</v>
      </c>
      <c r="B643" s="250" t="s">
        <v>729</v>
      </c>
      <c r="C643" s="256" t="s">
        <v>136</v>
      </c>
      <c r="D643" s="257" t="s">
        <v>14</v>
      </c>
      <c r="E643" s="256" t="s">
        <v>835</v>
      </c>
      <c r="F643" s="257" t="s">
        <v>210</v>
      </c>
      <c r="G643" s="257" t="s">
        <v>21</v>
      </c>
      <c r="H643" s="257" t="s">
        <v>220</v>
      </c>
      <c r="I643" s="256" t="s">
        <v>1691</v>
      </c>
      <c r="J643" s="257" t="s">
        <v>65</v>
      </c>
      <c r="K643" s="257" t="s">
        <v>92</v>
      </c>
      <c r="L643" s="257" t="s">
        <v>342</v>
      </c>
      <c r="M643" s="250" t="s">
        <v>1656</v>
      </c>
      <c r="N643" s="257" t="str" cm="1">
        <f t="array" ref="N643">_xlfn.XLOOKUP(1,(รายชื่อเจ้าหน้าที่!$C$4:$C$109=P643)*(รายชื่อเจ้าหน้าที่!$D$4:$D$109=Q643),รายชื่อเจ้าหน้าที่!$E$4:$E$109,"")</f>
        <v/>
      </c>
      <c r="O643" s="2" t="str">
        <f>_xlfn.XLOOKUP(ไฟล์หลัก!A643,ภาคส่งกลับ!$A$2:$A$1192,ภาคส่งกลับ!$L$2:$L$1192,"")</f>
        <v>นาย</v>
      </c>
      <c r="P643" s="2" t="str">
        <f>_xlfn.XLOOKUP(ไฟล์หลัก!A643,ภาคส่งกลับ!$A$2:$A$1192,ภาคส่งกลับ!$M$2:$M$1192,"")</f>
        <v xml:space="preserve">ทศพร  </v>
      </c>
      <c r="Q643" s="2" t="str">
        <f>_xlfn.XLOOKUP(ไฟล์หลัก!A643,ภาคส่งกลับ!$A$2:$A$1192,ภาคส่งกลับ!$N$2:$N$1192,"")</f>
        <v>สุรินทร์แก้ว</v>
      </c>
      <c r="R643" s="71">
        <f>_xlfn.XLOOKUP(ไฟล์หลัก!A643,ภาคส่งกลับ!$A$2:$A$1192,ภาคส่งกลับ!$O$2:$O$1192,"")</f>
        <v>0</v>
      </c>
      <c r="S643" s="72" t="str">
        <f>IF(AND(ลงเจ้าหน้าที่!O649=ไฟล์หลัก!P643,ลงเจ้าหน้าที่!P649=ไฟล์หลัก!Q643)=TRUE,"Correct","No")</f>
        <v>No</v>
      </c>
    </row>
    <row r="644" spans="1:19" hidden="1">
      <c r="A644" s="250">
        <v>613</v>
      </c>
      <c r="B644" s="250" t="s">
        <v>729</v>
      </c>
      <c r="C644" s="256" t="s">
        <v>136</v>
      </c>
      <c r="D644" s="257" t="s">
        <v>200</v>
      </c>
      <c r="E644" s="256" t="s">
        <v>841</v>
      </c>
      <c r="F644" s="257" t="s">
        <v>17</v>
      </c>
      <c r="G644" s="257" t="s">
        <v>21</v>
      </c>
      <c r="H644" s="257" t="s">
        <v>199</v>
      </c>
      <c r="I644" s="256" t="s">
        <v>842</v>
      </c>
      <c r="J644" s="257" t="s">
        <v>65</v>
      </c>
      <c r="K644" s="257" t="s">
        <v>92</v>
      </c>
      <c r="L644" s="257" t="s">
        <v>339</v>
      </c>
      <c r="M644" s="250" t="s">
        <v>1689</v>
      </c>
      <c r="N644" s="257" t="str" cm="1">
        <f t="array" ref="N644">_xlfn.XLOOKUP(1,(รายชื่อเจ้าหน้าที่!$C$4:$C$109=P644)*(รายชื่อเจ้าหน้าที่!$D$4:$D$109=Q644),รายชื่อเจ้าหน้าที่!$E$4:$E$109,"")</f>
        <v/>
      </c>
      <c r="O644" s="2" t="str">
        <f>_xlfn.XLOOKUP(ไฟล์หลัก!A644,ภาคส่งกลับ!$A$2:$A$1192,ภาคส่งกลับ!$L$2:$L$1192,"")</f>
        <v>นางสาว</v>
      </c>
      <c r="P644" s="2" t="str">
        <f>_xlfn.XLOOKUP(ไฟล์หลัก!A644,ภาคส่งกลับ!$A$2:$A$1192,ภาคส่งกลับ!$M$2:$M$1192,"")</f>
        <v xml:space="preserve">จุฑารัตน์ </v>
      </c>
      <c r="Q644" s="2" t="str">
        <f>_xlfn.XLOOKUP(ไฟล์หลัก!A644,ภาคส่งกลับ!$A$2:$A$1192,ภาคส่งกลับ!$N$2:$N$1192,"")</f>
        <v>ชาวไร่เงิน</v>
      </c>
      <c r="R644" s="71">
        <f>_xlfn.XLOOKUP(ไฟล์หลัก!A644,ภาคส่งกลับ!$A$2:$A$1192,ภาคส่งกลับ!$O$2:$O$1192,"")</f>
        <v>0</v>
      </c>
      <c r="S644" s="72" t="str">
        <f>IF(AND(ลงเจ้าหน้าที่!O650=ไฟล์หลัก!P644,ลงเจ้าหน้าที่!P650=ไฟล์หลัก!Q644)=TRUE,"Correct","No")</f>
        <v>No</v>
      </c>
    </row>
    <row r="645" spans="1:19" hidden="1">
      <c r="A645" s="250">
        <v>614</v>
      </c>
      <c r="B645" s="250" t="s">
        <v>729</v>
      </c>
      <c r="C645" s="256" t="s">
        <v>136</v>
      </c>
      <c r="D645" s="257"/>
      <c r="E645" s="256" t="s">
        <v>841</v>
      </c>
      <c r="F645" s="257"/>
      <c r="G645" s="257"/>
      <c r="H645" s="257"/>
      <c r="I645" s="256"/>
      <c r="J645" s="257" t="s">
        <v>65</v>
      </c>
      <c r="K645" s="257" t="s">
        <v>92</v>
      </c>
      <c r="L645" s="257"/>
      <c r="M645" s="250" t="s">
        <v>42</v>
      </c>
      <c r="N645" s="257" t="str" cm="1">
        <f t="array" ref="N645">_xlfn.XLOOKUP(1,(รายชื่อเจ้าหน้าที่!$C$4:$C$109=P645)*(รายชื่อเจ้าหน้าที่!$D$4:$D$109=Q645),รายชื่อเจ้าหน้าที่!$E$4:$E$109,"")</f>
        <v>จ.โยธา</v>
      </c>
      <c r="O645" s="2" t="str">
        <f>_xlfn.XLOOKUP(ไฟล์หลัก!A645,ภาคส่งกลับ!$A$2:$A$1192,ภาคส่งกลับ!$L$2:$L$1192,"")</f>
        <v>นาย</v>
      </c>
      <c r="P645" s="2" t="str">
        <f>_xlfn.XLOOKUP(ไฟล์หลัก!A645,ภาคส่งกลับ!$A$2:$A$1192,ภาคส่งกลับ!$M$2:$M$1192,"")</f>
        <v>มนิตย์</v>
      </c>
      <c r="Q645" s="2" t="str">
        <f>_xlfn.XLOOKUP(ไฟล์หลัก!A645,ภาคส่งกลับ!$A$2:$A$1192,ภาคส่งกลับ!$N$2:$N$1192,"")</f>
        <v>บุบผาชาติ</v>
      </c>
      <c r="R645" s="71">
        <f>_xlfn.XLOOKUP(ไฟล์หลัก!A645,ภาคส่งกลับ!$A$2:$A$1192,ภาคส่งกลับ!$O$2:$O$1192,"")</f>
        <v>0</v>
      </c>
      <c r="S645" s="72" t="str">
        <f>IF(AND(ลงเจ้าหน้าที่!O651=ไฟล์หลัก!P645,ลงเจ้าหน้าที่!P651=ไฟล์หลัก!Q645)=TRUE,"Correct","No")</f>
        <v>Correct</v>
      </c>
    </row>
    <row r="646" spans="1:19" hidden="1">
      <c r="A646" s="250">
        <v>615</v>
      </c>
      <c r="B646" s="250" t="s">
        <v>729</v>
      </c>
      <c r="C646" s="256" t="s">
        <v>136</v>
      </c>
      <c r="D646" s="257" t="s">
        <v>14</v>
      </c>
      <c r="E646" s="256" t="s">
        <v>835</v>
      </c>
      <c r="F646" s="257" t="s">
        <v>217</v>
      </c>
      <c r="G646" s="257" t="s">
        <v>21</v>
      </c>
      <c r="H646" s="257" t="s">
        <v>22</v>
      </c>
      <c r="I646" s="256" t="s">
        <v>1300</v>
      </c>
      <c r="J646" s="257" t="s">
        <v>65</v>
      </c>
      <c r="K646" s="257" t="s">
        <v>346</v>
      </c>
      <c r="L646" s="257" t="s">
        <v>169</v>
      </c>
      <c r="M646" s="250" t="s">
        <v>1650</v>
      </c>
      <c r="N646" s="257" t="str" cm="1">
        <f t="array" ref="N646">_xlfn.XLOOKUP(1,(รายชื่อเจ้าหน้าที่!$C$4:$C$109=P646)*(รายชื่อเจ้าหน้าที่!$D$4:$D$109=Q646),รายชื่อเจ้าหน้าที่!$E$4:$E$109,"")</f>
        <v/>
      </c>
      <c r="O646" s="2" t="str">
        <f>_xlfn.XLOOKUP(ไฟล์หลัก!A646,ภาคส่งกลับ!$A$2:$A$1192,ภาคส่งกลับ!$L$2:$L$1192,"")</f>
        <v>นาย</v>
      </c>
      <c r="P646" s="2" t="str">
        <f>_xlfn.XLOOKUP(ไฟล์หลัก!A646,ภาคส่งกลับ!$A$2:$A$1192,ภาคส่งกลับ!$M$2:$M$1192,"")</f>
        <v xml:space="preserve">พชรพล </v>
      </c>
      <c r="Q646" s="2" t="str">
        <f>_xlfn.XLOOKUP(ไฟล์หลัก!A646,ภาคส่งกลับ!$A$2:$A$1192,ภาคส่งกลับ!$N$2:$N$1192,"")</f>
        <v>ตัณฑวิรุฬห์</v>
      </c>
      <c r="R646" s="71">
        <f>_xlfn.XLOOKUP(ไฟล์หลัก!A646,ภาคส่งกลับ!$A$2:$A$1192,ภาคส่งกลับ!$O$2:$O$1192,"")</f>
        <v>0</v>
      </c>
      <c r="S646" s="72" t="str">
        <f>IF(AND(ลงเจ้าหน้าที่!O652=ไฟล์หลัก!P646,ลงเจ้าหน้าที่!P652=ไฟล์หลัก!Q646)=TRUE,"Correct","No")</f>
        <v>No</v>
      </c>
    </row>
    <row r="647" spans="1:19" hidden="1">
      <c r="A647" s="250">
        <v>616</v>
      </c>
      <c r="B647" s="250" t="s">
        <v>729</v>
      </c>
      <c r="C647" s="256" t="s">
        <v>136</v>
      </c>
      <c r="D647" s="257" t="s">
        <v>200</v>
      </c>
      <c r="E647" s="256" t="s">
        <v>841</v>
      </c>
      <c r="F647" s="257" t="s">
        <v>21</v>
      </c>
      <c r="G647" s="257" t="s">
        <v>21</v>
      </c>
      <c r="H647" s="257" t="s">
        <v>355</v>
      </c>
      <c r="I647" s="256" t="s">
        <v>842</v>
      </c>
      <c r="J647" s="257" t="s">
        <v>65</v>
      </c>
      <c r="K647" s="257" t="s">
        <v>346</v>
      </c>
      <c r="L647" s="257" t="s">
        <v>687</v>
      </c>
      <c r="M647" s="250" t="s">
        <v>1689</v>
      </c>
      <c r="N647" s="257" t="str" cm="1">
        <f t="array" ref="N647">_xlfn.XLOOKUP(1,(รายชื่อเจ้าหน้าที่!$C$4:$C$109=P647)*(รายชื่อเจ้าหน้าที่!$D$4:$D$109=Q647),รายชื่อเจ้าหน้าที่!$E$4:$E$109,"")</f>
        <v/>
      </c>
      <c r="O647" s="2" t="str">
        <f>_xlfn.XLOOKUP(ไฟล์หลัก!A647,ภาคส่งกลับ!$A$2:$A$1192,ภาคส่งกลับ!$L$2:$L$1192,"")</f>
        <v>Mr</v>
      </c>
      <c r="P647" s="2" t="str">
        <f>_xlfn.XLOOKUP(ไฟล์หลัก!A647,ภาคส่งกลับ!$A$2:$A$1192,ภาคส่งกลับ!$M$2:$M$1192,"")</f>
        <v>Supun</v>
      </c>
      <c r="Q647" s="2" t="str">
        <f>_xlfn.XLOOKUP(ไฟล์หลัก!A647,ภาคส่งกลับ!$A$2:$A$1192,ภาคส่งกลับ!$N$2:$N$1192,"")</f>
        <v>Dissanayaka</v>
      </c>
      <c r="R647" s="71">
        <f>_xlfn.XLOOKUP(ไฟล์หลัก!A647,ภาคส่งกลับ!$A$2:$A$1192,ภาคส่งกลับ!$O$2:$O$1192,"")</f>
        <v>0</v>
      </c>
      <c r="S647" s="72" t="str">
        <f>IF(AND(ลงเจ้าหน้าที่!O653=ไฟล์หลัก!P647,ลงเจ้าหน้าที่!P653=ไฟล์หลัก!Q647)=TRUE,"Correct","No")</f>
        <v>No</v>
      </c>
    </row>
    <row r="648" spans="1:19" hidden="1">
      <c r="A648" s="250">
        <v>617</v>
      </c>
      <c r="B648" s="250" t="s">
        <v>729</v>
      </c>
      <c r="C648" s="256" t="s">
        <v>136</v>
      </c>
      <c r="D648" s="257"/>
      <c r="E648" s="256" t="s">
        <v>841</v>
      </c>
      <c r="F648" s="257"/>
      <c r="G648" s="257"/>
      <c r="H648" s="257"/>
      <c r="I648" s="256"/>
      <c r="J648" s="257" t="s">
        <v>65</v>
      </c>
      <c r="K648" s="257" t="s">
        <v>346</v>
      </c>
      <c r="L648" s="257"/>
      <c r="M648" s="250" t="s">
        <v>42</v>
      </c>
      <c r="N648" s="257" t="str" cm="1">
        <f t="array" ref="N648">_xlfn.XLOOKUP(1,(รายชื่อเจ้าหน้าที่!$C$4:$C$109=P648)*(รายชื่อเจ้าหน้าที่!$D$4:$D$109=Q648),รายชื่อเจ้าหน้าที่!$E$4:$E$109,"")</f>
        <v>จ.โยธา</v>
      </c>
      <c r="O648" s="2" t="str">
        <f>_xlfn.XLOOKUP(ไฟล์หลัก!A648,ภาคส่งกลับ!$A$2:$A$1192,ภาคส่งกลับ!$L$2:$L$1192,"")</f>
        <v>นางสาว</v>
      </c>
      <c r="P648" s="2" t="str">
        <f>_xlfn.XLOOKUP(ไฟล์หลัก!A648,ภาคส่งกลับ!$A$2:$A$1192,ภาคส่งกลับ!$M$2:$M$1192,"")</f>
        <v>ณัฐชยา</v>
      </c>
      <c r="Q648" s="2" t="str">
        <f>_xlfn.XLOOKUP(ไฟล์หลัก!A648,ภาคส่งกลับ!$A$2:$A$1192,ภาคส่งกลับ!$N$2:$N$1192,"")</f>
        <v>สวัสดีผล</v>
      </c>
      <c r="R648" s="71">
        <f>_xlfn.XLOOKUP(ไฟล์หลัก!A648,ภาคส่งกลับ!$A$2:$A$1192,ภาคส่งกลับ!$O$2:$O$1192,"")</f>
        <v>0</v>
      </c>
      <c r="S648" s="72" t="str">
        <f>IF(AND(ลงเจ้าหน้าที่!O654=ไฟล์หลัก!P648,ลงเจ้าหน้าที่!P654=ไฟล์หลัก!Q648)=TRUE,"Correct","No")</f>
        <v>Correct</v>
      </c>
    </row>
    <row r="649" spans="1:19">
      <c r="A649" s="250">
        <v>618</v>
      </c>
      <c r="B649" s="250" t="s">
        <v>729</v>
      </c>
      <c r="C649" s="256" t="s">
        <v>136</v>
      </c>
      <c r="D649" s="257" t="s">
        <v>287</v>
      </c>
      <c r="E649" s="256" t="s">
        <v>843</v>
      </c>
      <c r="F649" s="257" t="s">
        <v>16</v>
      </c>
      <c r="G649" s="257" t="s">
        <v>17</v>
      </c>
      <c r="H649" s="257" t="s">
        <v>280</v>
      </c>
      <c r="I649" s="256" t="s">
        <v>844</v>
      </c>
      <c r="J649" s="257" t="s">
        <v>65</v>
      </c>
      <c r="K649" s="257" t="s">
        <v>349</v>
      </c>
      <c r="L649" s="257" t="s">
        <v>845</v>
      </c>
      <c r="M649" s="250" t="s">
        <v>1651</v>
      </c>
      <c r="N649" s="257" t="str" cm="1">
        <f t="array" ref="N649">_xlfn.XLOOKUP(1,(รายชื่อเจ้าหน้าที่!$C$4:$C$109=P649)*(รายชื่อเจ้าหน้าที่!$D$4:$D$109=Q649),รายชื่อเจ้าหน้าที่!$E$4:$E$109,"")</f>
        <v/>
      </c>
      <c r="O649" s="2" t="str">
        <f>_xlfn.XLOOKUP(ไฟล์หลัก!A649,ภาคส่งกลับ!$A$2:$A$1192,ภาคส่งกลับ!$L$2:$L$1192,"")</f>
        <v>นาย</v>
      </c>
      <c r="P649" s="2" t="str">
        <f>_xlfn.XLOOKUP(ไฟล์หลัก!A649,ภาคส่งกลับ!$A$2:$A$1192,ภาคส่งกลับ!$M$2:$M$1192,"")</f>
        <v>นัทธพงศ์</v>
      </c>
      <c r="Q649" s="2" t="str">
        <f>_xlfn.XLOOKUP(ไฟล์หลัก!A649,ภาคส่งกลับ!$A$2:$A$1192,ภาคส่งกลับ!$N$2:$N$1192,"")</f>
        <v>จึงธีรพานิช</v>
      </c>
      <c r="R649" s="71">
        <f>_xlfn.XLOOKUP(ไฟล์หลัก!A649,ภาคส่งกลับ!$A$2:$A$1192,ภาคส่งกลับ!$O$2:$O$1192,"")</f>
        <v>0</v>
      </c>
      <c r="S649" s="72" t="str">
        <f>IF(AND(ลงเจ้าหน้าที่!O655=ไฟล์หลัก!P649,ลงเจ้าหน้าที่!P655=ไฟล์หลัก!Q649)=TRUE,"Correct","No")</f>
        <v>No</v>
      </c>
    </row>
    <row r="650" spans="1:19" hidden="1">
      <c r="A650" s="250">
        <v>619</v>
      </c>
      <c r="B650" s="250" t="s">
        <v>729</v>
      </c>
      <c r="C650" s="256" t="s">
        <v>136</v>
      </c>
      <c r="D650" s="257" t="s">
        <v>279</v>
      </c>
      <c r="E650" s="256" t="s">
        <v>837</v>
      </c>
      <c r="F650" s="257" t="s">
        <v>21</v>
      </c>
      <c r="G650" s="257" t="s">
        <v>17</v>
      </c>
      <c r="H650" s="257" t="s">
        <v>193</v>
      </c>
      <c r="I650" s="256" t="s">
        <v>846</v>
      </c>
      <c r="J650" s="257" t="s">
        <v>65</v>
      </c>
      <c r="K650" s="257" t="s">
        <v>349</v>
      </c>
      <c r="L650" s="257" t="s">
        <v>399</v>
      </c>
      <c r="M650" s="250" t="s">
        <v>1689</v>
      </c>
      <c r="N650" s="257" t="str" cm="1">
        <f t="array" ref="N650">_xlfn.XLOOKUP(1,(รายชื่อเจ้าหน้าที่!$C$4:$C$109=P650)*(รายชื่อเจ้าหน้าที่!$D$4:$D$109=Q650),รายชื่อเจ้าหน้าที่!$E$4:$E$109,"")</f>
        <v/>
      </c>
      <c r="O650" s="2" t="str">
        <f>_xlfn.XLOOKUP(ไฟล์หลัก!A650,ภาคส่งกลับ!$A$2:$A$1192,ภาคส่งกลับ!$L$2:$L$1192,"")</f>
        <v>นาย</v>
      </c>
      <c r="P650" s="2" t="str">
        <f>_xlfn.XLOOKUP(ไฟล์หลัก!A650,ภาคส่งกลับ!$A$2:$A$1192,ภาคส่งกลับ!$M$2:$M$1192,"")</f>
        <v>สัญชัย</v>
      </c>
      <c r="Q650" s="2" t="str">
        <f>_xlfn.XLOOKUP(ไฟล์หลัก!A650,ภาคส่งกลับ!$A$2:$A$1192,ภาคส่งกลับ!$N$2:$N$1192,"")</f>
        <v>ทองจันทรา</v>
      </c>
      <c r="R650" s="71">
        <f>_xlfn.XLOOKUP(ไฟล์หลัก!A650,ภาคส่งกลับ!$A$2:$A$1192,ภาคส่งกลับ!$O$2:$O$1192,"")</f>
        <v>0</v>
      </c>
      <c r="S650" s="72" t="str">
        <f>IF(AND(ลงเจ้าหน้าที่!O656=ไฟล์หลัก!P650,ลงเจ้าหน้าที่!P656=ไฟล์หลัก!Q650)=TRUE,"Correct","No")</f>
        <v>No</v>
      </c>
    </row>
    <row r="651" spans="1:19">
      <c r="A651" s="250">
        <v>620</v>
      </c>
      <c r="B651" s="250" t="s">
        <v>729</v>
      </c>
      <c r="C651" s="256" t="s">
        <v>136</v>
      </c>
      <c r="D651" s="257" t="s">
        <v>287</v>
      </c>
      <c r="E651" s="256" t="s">
        <v>843</v>
      </c>
      <c r="F651" s="257" t="s">
        <v>16</v>
      </c>
      <c r="G651" s="257" t="s">
        <v>17</v>
      </c>
      <c r="H651" s="257" t="s">
        <v>280</v>
      </c>
      <c r="I651" s="256" t="s">
        <v>844</v>
      </c>
      <c r="J651" s="257" t="s">
        <v>65</v>
      </c>
      <c r="K651" s="257" t="s">
        <v>354</v>
      </c>
      <c r="L651" s="257" t="s">
        <v>847</v>
      </c>
      <c r="M651" s="250" t="s">
        <v>1651</v>
      </c>
      <c r="N651" s="257" t="str" cm="1">
        <f t="array" ref="N651">_xlfn.XLOOKUP(1,(รายชื่อเจ้าหน้าที่!$C$4:$C$109=P651)*(รายชื่อเจ้าหน้าที่!$D$4:$D$109=Q651),รายชื่อเจ้าหน้าที่!$E$4:$E$109,"")</f>
        <v/>
      </c>
      <c r="O651" s="2" t="str">
        <f>_xlfn.XLOOKUP(ไฟล์หลัก!A651,ภาคส่งกลับ!$A$2:$A$1192,ภาคส่งกลับ!$L$2:$L$1192,"")</f>
        <v>นาย</v>
      </c>
      <c r="P651" s="2" t="str">
        <f>_xlfn.XLOOKUP(ไฟล์หลัก!A651,ภาคส่งกลับ!$A$2:$A$1192,ภาคส่งกลับ!$M$2:$M$1192,"")</f>
        <v>เจริญ</v>
      </c>
      <c r="Q651" s="2" t="str">
        <f>_xlfn.XLOOKUP(ไฟล์หลัก!A651,ภาคส่งกลับ!$A$2:$A$1192,ภาคส่งกลับ!$N$2:$N$1192,"")</f>
        <v>วงษ์ชุ่มเย็น</v>
      </c>
      <c r="R651" s="71">
        <f>_xlfn.XLOOKUP(ไฟล์หลัก!A651,ภาคส่งกลับ!$A$2:$A$1192,ภาคส่งกลับ!$O$2:$O$1192,"")</f>
        <v>0</v>
      </c>
      <c r="S651" s="72" t="str">
        <f>IF(AND(ลงเจ้าหน้าที่!O657=ไฟล์หลัก!P651,ลงเจ้าหน้าที่!P657=ไฟล์หลัก!Q651)=TRUE,"Correct","No")</f>
        <v>No</v>
      </c>
    </row>
    <row r="652" spans="1:19" hidden="1">
      <c r="A652" s="250">
        <v>621</v>
      </c>
      <c r="B652" s="250" t="s">
        <v>729</v>
      </c>
      <c r="C652" s="256" t="s">
        <v>136</v>
      </c>
      <c r="D652" s="257" t="s">
        <v>138</v>
      </c>
      <c r="E652" s="256" t="s">
        <v>848</v>
      </c>
      <c r="F652" s="257" t="s">
        <v>34</v>
      </c>
      <c r="G652" s="257" t="s">
        <v>17</v>
      </c>
      <c r="H652" s="257" t="s">
        <v>193</v>
      </c>
      <c r="I652" s="256" t="s">
        <v>639</v>
      </c>
      <c r="J652" s="257" t="s">
        <v>65</v>
      </c>
      <c r="K652" s="257" t="s">
        <v>354</v>
      </c>
      <c r="L652" s="257" t="s">
        <v>399</v>
      </c>
      <c r="M652" s="250" t="s">
        <v>1695</v>
      </c>
      <c r="N652" s="257" t="str" cm="1">
        <f t="array" ref="N652">_xlfn.XLOOKUP(1,(รายชื่อเจ้าหน้าที่!$C$4:$C$109=P652)*(รายชื่อเจ้าหน้าที่!$D$4:$D$109=Q652),รายชื่อเจ้าหน้าที่!$E$4:$E$109,"")</f>
        <v/>
      </c>
      <c r="O652" s="2" t="str">
        <f>_xlfn.XLOOKUP(ไฟล์หลัก!A652,ภาคส่งกลับ!$A$2:$A$1192,ภาคส่งกลับ!$L$2:$L$1192,"")</f>
        <v>นาย</v>
      </c>
      <c r="P652" s="2" t="str">
        <f>_xlfn.XLOOKUP(ไฟล์หลัก!A652,ภาคส่งกลับ!$A$2:$A$1192,ภาคส่งกลับ!$M$2:$M$1192,"")</f>
        <v>ปัญญา</v>
      </c>
      <c r="Q652" s="2" t="str">
        <f>_xlfn.XLOOKUP(ไฟล์หลัก!A652,ภาคส่งกลับ!$A$2:$A$1192,ภาคส่งกลับ!$N$2:$N$1192,"")</f>
        <v>ขันธ์สุวรรณ</v>
      </c>
      <c r="R652" s="71">
        <f>_xlfn.XLOOKUP(ไฟล์หลัก!A652,ภาคส่งกลับ!$A$2:$A$1192,ภาคส่งกลับ!$O$2:$O$1192,"")</f>
        <v>0</v>
      </c>
      <c r="S652" s="72" t="str">
        <f>IF(AND(ลงเจ้าหน้าที่!O658=ไฟล์หลัก!P652,ลงเจ้าหน้าที่!P658=ไฟล์หลัก!Q652)=TRUE,"Correct","No")</f>
        <v>No</v>
      </c>
    </row>
    <row r="653" spans="1:19">
      <c r="A653" s="250">
        <v>622</v>
      </c>
      <c r="B653" s="250" t="s">
        <v>729</v>
      </c>
      <c r="C653" s="256" t="s">
        <v>136</v>
      </c>
      <c r="D653" s="257" t="s">
        <v>355</v>
      </c>
      <c r="E653" s="256" t="s">
        <v>849</v>
      </c>
      <c r="F653" s="257" t="s">
        <v>16</v>
      </c>
      <c r="G653" s="257" t="s">
        <v>14</v>
      </c>
      <c r="H653" s="257" t="s">
        <v>21</v>
      </c>
      <c r="I653" s="256" t="s">
        <v>1702</v>
      </c>
      <c r="J653" s="257" t="s">
        <v>65</v>
      </c>
      <c r="K653" s="257" t="s">
        <v>358</v>
      </c>
      <c r="L653" s="257" t="s">
        <v>145</v>
      </c>
      <c r="M653" s="250" t="s">
        <v>1651</v>
      </c>
      <c r="N653" s="257" t="str" cm="1">
        <f t="array" ref="N653">_xlfn.XLOOKUP(1,(รายชื่อเจ้าหน้าที่!$C$4:$C$109=P653)*(รายชื่อเจ้าหน้าที่!$D$4:$D$109=Q653),รายชื่อเจ้าหน้าที่!$E$4:$E$109,"")</f>
        <v/>
      </c>
      <c r="O653" s="2" t="str">
        <f>_xlfn.XLOOKUP(ไฟล์หลัก!A653,ภาคส่งกลับ!$A$2:$A$1192,ภาคส่งกลับ!$L$2:$L$1192,"")</f>
        <v>นาย</v>
      </c>
      <c r="P653" s="2" t="str">
        <f>_xlfn.XLOOKUP(ไฟล์หลัก!A653,ภาคส่งกลับ!$A$2:$A$1192,ภาคส่งกลับ!$M$2:$M$1192,"")</f>
        <v>วิบูลย์</v>
      </c>
      <c r="Q653" s="2" t="str">
        <f>_xlfn.XLOOKUP(ไฟล์หลัก!A653,ภาคส่งกลับ!$A$2:$A$1192,ภาคส่งกลับ!$N$2:$N$1192,"")</f>
        <v>พร้อมพานิชย์</v>
      </c>
      <c r="R653" s="71">
        <f>_xlfn.XLOOKUP(ไฟล์หลัก!A653,ภาคส่งกลับ!$A$2:$A$1192,ภาคส่งกลับ!$O$2:$O$1192,"")</f>
        <v>0</v>
      </c>
      <c r="S653" s="72" t="str">
        <f>IF(AND(ลงเจ้าหน้าที่!O659=ไฟล์หลัก!P653,ลงเจ้าหน้าที่!P659=ไฟล์หลัก!Q653)=TRUE,"Correct","No")</f>
        <v>No</v>
      </c>
    </row>
    <row r="654" spans="1:19" hidden="1">
      <c r="A654" s="250">
        <v>623</v>
      </c>
      <c r="B654" s="250" t="s">
        <v>729</v>
      </c>
      <c r="C654" s="256" t="s">
        <v>136</v>
      </c>
      <c r="D654" s="257"/>
      <c r="E654" s="256" t="s">
        <v>849</v>
      </c>
      <c r="F654" s="257"/>
      <c r="G654" s="257"/>
      <c r="H654" s="257"/>
      <c r="I654" s="256"/>
      <c r="J654" s="257" t="s">
        <v>65</v>
      </c>
      <c r="K654" s="257" t="s">
        <v>358</v>
      </c>
      <c r="L654" s="257"/>
      <c r="M654" s="250" t="s">
        <v>42</v>
      </c>
      <c r="N654" s="257" t="str" cm="1">
        <f t="array" ref="N654">_xlfn.XLOOKUP(1,(รายชื่อเจ้าหน้าที่!$C$4:$C$109=P654)*(รายชื่อเจ้าหน้าที่!$D$4:$D$109=Q654),รายชื่อเจ้าหน้าที่!$E$4:$E$109,"")</f>
        <v>จ.โทรคม</v>
      </c>
      <c r="O654" s="2" t="str">
        <f>_xlfn.XLOOKUP(ไฟล์หลัก!A654,ภาคส่งกลับ!$A$2:$A$1192,ภาคส่งกลับ!$L$2:$L$1192,"")</f>
        <v>นาย</v>
      </c>
      <c r="P654" s="2" t="str">
        <f>_xlfn.XLOOKUP(ไฟล์หลัก!A654,ภาคส่งกลับ!$A$2:$A$1192,ภาคส่งกลับ!$M$2:$M$1192,"")</f>
        <v>ณรงค์ศักดิ์</v>
      </c>
      <c r="Q654" s="2" t="str">
        <f>_xlfn.XLOOKUP(ไฟล์หลัก!A654,ภาคส่งกลับ!$A$2:$A$1192,ภาคส่งกลับ!$N$2:$N$1192,"")</f>
        <v>มโนสิทธิชัย</v>
      </c>
      <c r="R654" s="71">
        <f>_xlfn.XLOOKUP(ไฟล์หลัก!A654,ภาคส่งกลับ!$A$2:$A$1192,ภาคส่งกลับ!$O$2:$O$1192,"")</f>
        <v>0</v>
      </c>
      <c r="S654" s="72" t="str">
        <f>IF(AND(ลงเจ้าหน้าที่!O660=ไฟล์หลัก!P654,ลงเจ้าหน้าที่!P660=ไฟล์หลัก!Q654)=TRUE,"Correct","No")</f>
        <v>Correct</v>
      </c>
    </row>
    <row r="655" spans="1:19">
      <c r="A655" s="250">
        <v>624</v>
      </c>
      <c r="B655" s="250" t="s">
        <v>729</v>
      </c>
      <c r="C655" s="256" t="s">
        <v>136</v>
      </c>
      <c r="D655" s="257" t="s">
        <v>147</v>
      </c>
      <c r="E655" s="256" t="s">
        <v>850</v>
      </c>
      <c r="F655" s="257" t="s">
        <v>16</v>
      </c>
      <c r="G655" s="257" t="s">
        <v>21</v>
      </c>
      <c r="H655" s="257" t="s">
        <v>182</v>
      </c>
      <c r="I655" s="256" t="s">
        <v>476</v>
      </c>
      <c r="J655" s="257" t="s">
        <v>65</v>
      </c>
      <c r="K655" s="257" t="s">
        <v>367</v>
      </c>
      <c r="L655" s="257" t="s">
        <v>361</v>
      </c>
      <c r="M655" s="250" t="s">
        <v>1651</v>
      </c>
      <c r="N655" s="257" t="str" cm="1">
        <f t="array" ref="N655">_xlfn.XLOOKUP(1,(รายชื่อเจ้าหน้าที่!$C$4:$C$109=P655)*(รายชื่อเจ้าหน้าที่!$D$4:$D$109=Q655),รายชื่อเจ้าหน้าที่!$E$4:$E$109,"")</f>
        <v/>
      </c>
      <c r="O655" s="2" t="str">
        <f>_xlfn.XLOOKUP(ไฟล์หลัก!A655,ภาคส่งกลับ!$A$2:$A$1192,ภาคส่งกลับ!$L$2:$L$1192,"")</f>
        <v>นาย</v>
      </c>
      <c r="P655" s="2" t="str">
        <f>_xlfn.XLOOKUP(ไฟล์หลัก!A655,ภาคส่งกลับ!$A$2:$A$1192,ภาคส่งกลับ!$M$2:$M$1192,"")</f>
        <v>อรรถพล</v>
      </c>
      <c r="Q655" s="2" t="str">
        <f>_xlfn.XLOOKUP(ไฟล์หลัก!A655,ภาคส่งกลับ!$A$2:$A$1192,ภาคส่งกลับ!$N$2:$N$1192,"")</f>
        <v>ป้อมสถิตย์</v>
      </c>
      <c r="R655" s="71">
        <f>_xlfn.XLOOKUP(ไฟล์หลัก!A655,ภาคส่งกลับ!$A$2:$A$1192,ภาคส่งกลับ!$O$2:$O$1192,"")</f>
        <v>0</v>
      </c>
      <c r="S655" s="72" t="str">
        <f>IF(AND(ลงเจ้าหน้าที่!O661=ไฟล์หลัก!P655,ลงเจ้าหน้าที่!P661=ไฟล์หลัก!Q655)=TRUE,"Correct","No")</f>
        <v>No</v>
      </c>
    </row>
    <row r="656" spans="1:19" hidden="1">
      <c r="A656" s="250">
        <v>625</v>
      </c>
      <c r="B656" s="250" t="s">
        <v>729</v>
      </c>
      <c r="C656" s="256" t="s">
        <v>136</v>
      </c>
      <c r="D656" s="257" t="s">
        <v>81</v>
      </c>
      <c r="E656" s="256" t="s">
        <v>851</v>
      </c>
      <c r="F656" s="257" t="s">
        <v>473</v>
      </c>
      <c r="G656" s="257" t="s">
        <v>17</v>
      </c>
      <c r="H656" s="257" t="s">
        <v>138</v>
      </c>
      <c r="I656" s="256" t="s">
        <v>852</v>
      </c>
      <c r="J656" s="257" t="s">
        <v>65</v>
      </c>
      <c r="K656" s="257" t="s">
        <v>367</v>
      </c>
      <c r="L656" s="257" t="s">
        <v>620</v>
      </c>
      <c r="M656" s="250" t="s">
        <v>1654</v>
      </c>
      <c r="N656" s="257" t="str" cm="1">
        <f t="array" ref="N656">_xlfn.XLOOKUP(1,(รายชื่อเจ้าหน้าที่!$C$4:$C$109=P656)*(รายชื่อเจ้าหน้าที่!$D$4:$D$109=Q656),รายชื่อเจ้าหน้าที่!$E$4:$E$109,"")</f>
        <v/>
      </c>
      <c r="O656" s="2" t="str">
        <f>_xlfn.XLOOKUP(ไฟล์หลัก!A656,ภาคส่งกลับ!$A$2:$A$1192,ภาคส่งกลับ!$L$2:$L$1192,"")</f>
        <v>นาย</v>
      </c>
      <c r="P656" s="2" t="str">
        <f>_xlfn.XLOOKUP(ไฟล์หลัก!A656,ภาคส่งกลับ!$A$2:$A$1192,ภาคส่งกลับ!$M$2:$M$1192,"")</f>
        <v>วิรุฬห์</v>
      </c>
      <c r="Q656" s="2" t="str">
        <f>_xlfn.XLOOKUP(ไฟล์หลัก!A656,ภาคส่งกลับ!$A$2:$A$1192,ภาคส่งกลับ!$N$2:$N$1192,"")</f>
        <v>คำชุม</v>
      </c>
      <c r="R656" s="71">
        <f>_xlfn.XLOOKUP(ไฟล์หลัก!A656,ภาคส่งกลับ!$A$2:$A$1192,ภาคส่งกลับ!$O$2:$O$1192,"")</f>
        <v>0</v>
      </c>
      <c r="S656" s="72" t="str">
        <f>IF(AND(ลงเจ้าหน้าที่!O662=ไฟล์หลัก!P656,ลงเจ้าหน้าที่!P662=ไฟล์หลัก!Q656)=TRUE,"Correct","No")</f>
        <v>No</v>
      </c>
    </row>
    <row r="657" spans="1:19">
      <c r="A657" s="250">
        <v>626</v>
      </c>
      <c r="B657" s="250" t="s">
        <v>729</v>
      </c>
      <c r="C657" s="256" t="s">
        <v>136</v>
      </c>
      <c r="D657" s="257" t="s">
        <v>147</v>
      </c>
      <c r="E657" s="256" t="s">
        <v>850</v>
      </c>
      <c r="F657" s="257" t="s">
        <v>16</v>
      </c>
      <c r="G657" s="257" t="s">
        <v>21</v>
      </c>
      <c r="H657" s="257" t="s">
        <v>182</v>
      </c>
      <c r="I657" s="256" t="s">
        <v>476</v>
      </c>
      <c r="J657" s="257" t="s">
        <v>65</v>
      </c>
      <c r="K657" s="257" t="s">
        <v>371</v>
      </c>
      <c r="L657" s="257" t="s">
        <v>364</v>
      </c>
      <c r="M657" s="250" t="s">
        <v>1651</v>
      </c>
      <c r="N657" s="257" t="str" cm="1">
        <f t="array" ref="N657">_xlfn.XLOOKUP(1,(รายชื่อเจ้าหน้าที่!$C$4:$C$109=P657)*(รายชื่อเจ้าหน้าที่!$D$4:$D$109=Q657),รายชื่อเจ้าหน้าที่!$E$4:$E$109,"")</f>
        <v/>
      </c>
      <c r="O657" s="2" t="str">
        <f>_xlfn.XLOOKUP(ไฟล์หลัก!A657,ภาคส่งกลับ!$A$2:$A$1192,ภาคส่งกลับ!$L$2:$L$1192,"")</f>
        <v>นางสาว</v>
      </c>
      <c r="P657" s="2" t="str">
        <f>_xlfn.XLOOKUP(ไฟล์หลัก!A657,ภาคส่งกลับ!$A$2:$A$1192,ภาคส่งกลับ!$M$2:$M$1192,"")</f>
        <v>วันวิสา</v>
      </c>
      <c r="Q657" s="2" t="str">
        <f>_xlfn.XLOOKUP(ไฟล์หลัก!A657,ภาคส่งกลับ!$A$2:$A$1192,ภาคส่งกลับ!$N$2:$N$1192,"")</f>
        <v>ชัชวงษ์</v>
      </c>
      <c r="R657" s="71">
        <f>_xlfn.XLOOKUP(ไฟล์หลัก!A657,ภาคส่งกลับ!$A$2:$A$1192,ภาคส่งกลับ!$O$2:$O$1192,"")</f>
        <v>0</v>
      </c>
      <c r="S657" s="72" t="str">
        <f>IF(AND(ลงเจ้าหน้าที่!O663=ไฟล์หลัก!P657,ลงเจ้าหน้าที่!P663=ไฟล์หลัก!Q657)=TRUE,"Correct","No")</f>
        <v>No</v>
      </c>
    </row>
    <row r="658" spans="1:19" hidden="1">
      <c r="A658" s="250">
        <v>627</v>
      </c>
      <c r="B658" s="250" t="s">
        <v>729</v>
      </c>
      <c r="C658" s="256" t="s">
        <v>136</v>
      </c>
      <c r="D658" s="257" t="s">
        <v>81</v>
      </c>
      <c r="E658" s="256" t="s">
        <v>851</v>
      </c>
      <c r="F658" s="257" t="s">
        <v>473</v>
      </c>
      <c r="G658" s="257" t="s">
        <v>17</v>
      </c>
      <c r="H658" s="257" t="s">
        <v>138</v>
      </c>
      <c r="I658" s="256" t="s">
        <v>852</v>
      </c>
      <c r="J658" s="257" t="s">
        <v>65</v>
      </c>
      <c r="K658" s="257" t="s">
        <v>371</v>
      </c>
      <c r="L658" s="257" t="s">
        <v>627</v>
      </c>
      <c r="M658" s="250" t="s">
        <v>1654</v>
      </c>
      <c r="N658" s="257" t="str" cm="1">
        <f t="array" ref="N658">_xlfn.XLOOKUP(1,(รายชื่อเจ้าหน้าที่!$C$4:$C$109=P658)*(รายชื่อเจ้าหน้าที่!$D$4:$D$109=Q658),รายชื่อเจ้าหน้าที่!$E$4:$E$109,"")</f>
        <v/>
      </c>
      <c r="O658" s="2" t="str">
        <f>_xlfn.XLOOKUP(ไฟล์หลัก!A658,ภาคส่งกลับ!$A$2:$A$1192,ภาคส่งกลับ!$L$2:$L$1192,"")</f>
        <v>นางสาว</v>
      </c>
      <c r="P658" s="2" t="str">
        <f>_xlfn.XLOOKUP(ไฟล์หลัก!A658,ภาคส่งกลับ!$A$2:$A$1192,ภาคส่งกลับ!$M$2:$M$1192,"")</f>
        <v>ช่อธรรม</v>
      </c>
      <c r="Q658" s="2" t="str">
        <f>_xlfn.XLOOKUP(ไฟล์หลัก!A658,ภาคส่งกลับ!$A$2:$A$1192,ภาคส่งกลับ!$N$2:$N$1192,"")</f>
        <v>ศรีนิล</v>
      </c>
      <c r="R658" s="71">
        <f>_xlfn.XLOOKUP(ไฟล์หลัก!A658,ภาคส่งกลับ!$A$2:$A$1192,ภาคส่งกลับ!$O$2:$O$1192,"")</f>
        <v>0</v>
      </c>
      <c r="S658" s="72" t="str">
        <f>IF(AND(ลงเจ้าหน้าที่!O664=ไฟล์หลัก!P658,ลงเจ้าหน้าที่!P664=ไฟล์หลัก!Q658)=TRUE,"Correct","No")</f>
        <v>No</v>
      </c>
    </row>
    <row r="659" spans="1:19">
      <c r="A659" s="250">
        <v>628</v>
      </c>
      <c r="B659" s="250" t="s">
        <v>729</v>
      </c>
      <c r="C659" s="256" t="s">
        <v>136</v>
      </c>
      <c r="D659" s="257" t="s">
        <v>154</v>
      </c>
      <c r="E659" s="256" t="s">
        <v>853</v>
      </c>
      <c r="F659" s="257" t="s">
        <v>16</v>
      </c>
      <c r="G659" s="257" t="s">
        <v>17</v>
      </c>
      <c r="H659" s="257" t="s">
        <v>37</v>
      </c>
      <c r="I659" s="256" t="s">
        <v>854</v>
      </c>
      <c r="J659" s="257" t="s">
        <v>65</v>
      </c>
      <c r="K659" s="257" t="s">
        <v>376</v>
      </c>
      <c r="L659" s="257" t="s">
        <v>387</v>
      </c>
      <c r="M659" s="250" t="s">
        <v>1651</v>
      </c>
      <c r="N659" s="257" t="str" cm="1">
        <f t="array" ref="N659">_xlfn.XLOOKUP(1,(รายชื่อเจ้าหน้าที่!$C$4:$C$109=P659)*(รายชื่อเจ้าหน้าที่!$D$4:$D$109=Q659),รายชื่อเจ้าหน้าที่!$E$4:$E$109,"")</f>
        <v/>
      </c>
      <c r="O659" s="2" t="str">
        <f>_xlfn.XLOOKUP(ไฟล์หลัก!A659,ภาคส่งกลับ!$A$2:$A$1192,ภาคส่งกลับ!$L$2:$L$1192,"")</f>
        <v>นาย</v>
      </c>
      <c r="P659" s="2" t="str">
        <f>_xlfn.XLOOKUP(ไฟล์หลัก!A659,ภาคส่งกลับ!$A$2:$A$1192,ภาคส่งกลับ!$M$2:$M$1192,"")</f>
        <v>บุณย์ชนะ</v>
      </c>
      <c r="Q659" s="2" t="str">
        <f>_xlfn.XLOOKUP(ไฟล์หลัก!A659,ภาคส่งกลับ!$A$2:$A$1192,ภาคส่งกลับ!$N$2:$N$1192,"")</f>
        <v>ภู่ระหงษ์</v>
      </c>
      <c r="R659" s="71">
        <f>_xlfn.XLOOKUP(ไฟล์หลัก!A659,ภาคส่งกลับ!$A$2:$A$1192,ภาคส่งกลับ!$O$2:$O$1192,"")</f>
        <v>0</v>
      </c>
      <c r="S659" s="72" t="str">
        <f>IF(AND(ลงเจ้าหน้าที่!O665=ไฟล์หลัก!P659,ลงเจ้าหน้าที่!P665=ไฟล์หลัก!Q659)=TRUE,"Correct","No")</f>
        <v>No</v>
      </c>
    </row>
    <row r="660" spans="1:19" hidden="1">
      <c r="A660" s="250">
        <v>629</v>
      </c>
      <c r="B660" s="250" t="s">
        <v>729</v>
      </c>
      <c r="C660" s="256" t="s">
        <v>136</v>
      </c>
      <c r="D660" s="257" t="s">
        <v>193</v>
      </c>
      <c r="E660" s="256" t="s">
        <v>855</v>
      </c>
      <c r="F660" s="257" t="s">
        <v>16</v>
      </c>
      <c r="G660" s="257" t="s">
        <v>17</v>
      </c>
      <c r="H660" s="257" t="s">
        <v>154</v>
      </c>
      <c r="I660" s="256" t="s">
        <v>856</v>
      </c>
      <c r="J660" s="257" t="s">
        <v>65</v>
      </c>
      <c r="K660" s="257" t="s">
        <v>376</v>
      </c>
      <c r="L660" s="257" t="s">
        <v>156</v>
      </c>
      <c r="M660" s="257" t="s">
        <v>41</v>
      </c>
      <c r="N660" s="257" t="str" cm="1">
        <f t="array" ref="N660">_xlfn.XLOOKUP(1,(รายชื่อเจ้าหน้าที่!$C$4:$C$109=P660)*(รายชื่อเจ้าหน้าที่!$D$4:$D$109=Q660),รายชื่อเจ้าหน้าที่!$E$4:$E$109,"")</f>
        <v/>
      </c>
      <c r="O660" s="2" t="str">
        <f>_xlfn.XLOOKUP(ไฟล์หลัก!A660,ภาคส่งกลับ!$A$2:$A$1192,ภาคส่งกลับ!$L$2:$L$1192,"")</f>
        <v>นางสาว</v>
      </c>
      <c r="P660" s="2" t="str">
        <f>_xlfn.XLOOKUP(ไฟล์หลัก!A660,ภาคส่งกลับ!$A$2:$A$1192,ภาคส่งกลับ!$M$2:$M$1192,"")</f>
        <v>ญาณีพร</v>
      </c>
      <c r="Q660" s="2" t="str">
        <f>_xlfn.XLOOKUP(ไฟล์หลัก!A660,ภาคส่งกลับ!$A$2:$A$1192,ภาคส่งกลับ!$N$2:$N$1192,"")</f>
        <v>พัขรวรโชติ</v>
      </c>
      <c r="R660" s="71">
        <f>_xlfn.XLOOKUP(ไฟล์หลัก!A660,ภาคส่งกลับ!$A$2:$A$1192,ภาคส่งกลับ!$O$2:$O$1192,"")</f>
        <v>0</v>
      </c>
      <c r="S660" s="72" t="str">
        <f>IF(AND(ลงเจ้าหน้าที่!O666=ไฟล์หลัก!P660,ลงเจ้าหน้าที่!P666=ไฟล์หลัก!Q660)=TRUE,"Correct","No")</f>
        <v>No</v>
      </c>
    </row>
    <row r="661" spans="1:19">
      <c r="A661" s="250">
        <v>630</v>
      </c>
      <c r="B661" s="250" t="s">
        <v>729</v>
      </c>
      <c r="C661" s="256" t="s">
        <v>136</v>
      </c>
      <c r="D661" s="257" t="s">
        <v>219</v>
      </c>
      <c r="E661" s="256" t="s">
        <v>857</v>
      </c>
      <c r="F661" s="257" t="s">
        <v>16</v>
      </c>
      <c r="G661" s="257" t="s">
        <v>16</v>
      </c>
      <c r="H661" s="257" t="s">
        <v>253</v>
      </c>
      <c r="I661" s="256" t="s">
        <v>1702</v>
      </c>
      <c r="J661" s="257" t="s">
        <v>65</v>
      </c>
      <c r="K661" s="257" t="s">
        <v>382</v>
      </c>
      <c r="L661" s="257" t="s">
        <v>858</v>
      </c>
      <c r="M661" s="250" t="s">
        <v>1651</v>
      </c>
      <c r="N661" s="257" t="str" cm="1">
        <f t="array" ref="N661">_xlfn.XLOOKUP(1,(รายชื่อเจ้าหน้าที่!$C$4:$C$109=P661)*(รายชื่อเจ้าหน้าที่!$D$4:$D$109=Q661),รายชื่อเจ้าหน้าที่!$E$4:$E$109,"")</f>
        <v/>
      </c>
      <c r="O661" s="2" t="str">
        <f>_xlfn.XLOOKUP(ไฟล์หลัก!A661,ภาคส่งกลับ!$A$2:$A$1192,ภาคส่งกลับ!$L$2:$L$1192,"")</f>
        <v>นาย</v>
      </c>
      <c r="P661" s="2" t="str">
        <f>_xlfn.XLOOKUP(ไฟล์หลัก!A661,ภาคส่งกลับ!$A$2:$A$1192,ภาคส่งกลับ!$M$2:$M$1192,"")</f>
        <v>วิศิษฏ์</v>
      </c>
      <c r="Q661" s="2" t="str">
        <f>_xlfn.XLOOKUP(ไฟล์หลัก!A661,ภาคส่งกลับ!$A$2:$A$1192,ภาคส่งกลับ!$N$2:$N$1192,"")</f>
        <v>หิรัญกิตติ</v>
      </c>
      <c r="R661" s="71">
        <f>_xlfn.XLOOKUP(ไฟล์หลัก!A661,ภาคส่งกลับ!$A$2:$A$1192,ภาคส่งกลับ!$O$2:$O$1192,"")</f>
        <v>0</v>
      </c>
      <c r="S661" s="72" t="str">
        <f>IF(AND(ลงเจ้าหน้าที่!O667=ไฟล์หลัก!P661,ลงเจ้าหน้าที่!P667=ไฟล์หลัก!Q661)=TRUE,"Correct","No")</f>
        <v>No</v>
      </c>
    </row>
    <row r="662" spans="1:19" hidden="1">
      <c r="A662" s="250">
        <v>631</v>
      </c>
      <c r="B662" s="250" t="s">
        <v>729</v>
      </c>
      <c r="C662" s="256" t="s">
        <v>136</v>
      </c>
      <c r="D662" s="257" t="s">
        <v>280</v>
      </c>
      <c r="E662" s="256" t="s">
        <v>860</v>
      </c>
      <c r="F662" s="257" t="s">
        <v>861</v>
      </c>
      <c r="G662" s="257" t="s">
        <v>164</v>
      </c>
      <c r="H662" s="257" t="s">
        <v>309</v>
      </c>
      <c r="I662" s="256" t="s">
        <v>1439</v>
      </c>
      <c r="J662" s="257" t="s">
        <v>65</v>
      </c>
      <c r="K662" s="257" t="s">
        <v>382</v>
      </c>
      <c r="L662" s="257" t="s">
        <v>862</v>
      </c>
      <c r="M662" s="250" t="s">
        <v>1652</v>
      </c>
      <c r="N662" s="257" t="str" cm="1">
        <f t="array" ref="N662">_xlfn.XLOOKUP(1,(รายชื่อเจ้าหน้าที่!$C$4:$C$109=P662)*(รายชื่อเจ้าหน้าที่!$D$4:$D$109=Q662),รายชื่อเจ้าหน้าที่!$E$4:$E$109,"")</f>
        <v/>
      </c>
      <c r="O662" s="2" t="str">
        <f>_xlfn.XLOOKUP(ไฟล์หลัก!A662,ภาคส่งกลับ!$A$2:$A$1192,ภาคส่งกลับ!$L$2:$L$1192,"")</f>
        <v>นาย</v>
      </c>
      <c r="P662" s="2" t="str">
        <f>_xlfn.XLOOKUP(ไฟล์หลัก!A662,ภาคส่งกลับ!$A$2:$A$1192,ภาคส่งกลับ!$M$2:$M$1192,"")</f>
        <v>นภศูล</v>
      </c>
      <c r="Q662" s="2" t="str">
        <f>_xlfn.XLOOKUP(ไฟล์หลัก!A662,ภาคส่งกลับ!$A$2:$A$1192,ภาคส่งกลับ!$N$2:$N$1192,"")</f>
        <v>วงษ์วานิช</v>
      </c>
      <c r="R662" s="71" t="str">
        <f>_xlfn.XLOOKUP(ไฟล์หลัก!A662,ภาคส่งกลับ!$A$2:$A$1192,ภาคส่งกลับ!$O$2:$O$1192,"")</f>
        <v>66016065 นายพรภวิษย์ จิตต์กำแหง</v>
      </c>
      <c r="S662" s="72" t="str">
        <f>IF(AND(ลงเจ้าหน้าที่!O668=ไฟล์หลัก!P662,ลงเจ้าหน้าที่!P668=ไฟล์หลัก!Q662)=TRUE,"Correct","No")</f>
        <v>No</v>
      </c>
    </row>
    <row r="663" spans="1:19" hidden="1">
      <c r="A663" s="250">
        <v>632</v>
      </c>
      <c r="B663" s="250" t="s">
        <v>729</v>
      </c>
      <c r="C663" s="256" t="s">
        <v>136</v>
      </c>
      <c r="D663" s="257"/>
      <c r="E663" s="256" t="s">
        <v>860</v>
      </c>
      <c r="F663" s="257"/>
      <c r="G663" s="257"/>
      <c r="H663" s="257"/>
      <c r="I663" s="256" t="s">
        <v>1439</v>
      </c>
      <c r="J663" s="257" t="s">
        <v>65</v>
      </c>
      <c r="K663" s="257" t="s">
        <v>382</v>
      </c>
      <c r="L663" s="257"/>
      <c r="M663" s="250" t="s">
        <v>42</v>
      </c>
      <c r="N663" s="257" t="str" cm="1">
        <f t="array" ref="N663">_xlfn.XLOOKUP(1,(รายชื่อเจ้าหน้าที่!$C$4:$C$109=P663)*(รายชื่อเจ้าหน้าที่!$D$4:$D$109=Q663),รายชื่อเจ้าหน้าที่!$E$4:$E$109,"")</f>
        <v>จ.ชีว</v>
      </c>
      <c r="O663" s="2" t="str">
        <f>_xlfn.XLOOKUP(ไฟล์หลัก!A663,ภาคส่งกลับ!$A$2:$A$1192,ภาคส่งกลับ!$L$2:$L$1192,"")</f>
        <v>นาย</v>
      </c>
      <c r="P663" s="2" t="str">
        <f>_xlfn.XLOOKUP(ไฟล์หลัก!A663,ภาคส่งกลับ!$A$2:$A$1192,ภาคส่งกลับ!$M$2:$M$1192,"")</f>
        <v>ณัฐนันท์</v>
      </c>
      <c r="Q663" s="2" t="str">
        <f>_xlfn.XLOOKUP(ไฟล์หลัก!A663,ภาคส่งกลับ!$A$2:$A$1192,ภาคส่งกลับ!$N$2:$N$1192,"")</f>
        <v>วันลักษณ์</v>
      </c>
      <c r="R663" s="71">
        <f>_xlfn.XLOOKUP(ไฟล์หลัก!A663,ภาคส่งกลับ!$A$2:$A$1192,ภาคส่งกลับ!$O$2:$O$1192,"")</f>
        <v>0</v>
      </c>
      <c r="S663" s="72" t="str">
        <f>IF(AND(ลงเจ้าหน้าที่!O669=ไฟล์หลัก!P663,ลงเจ้าหน้าที่!P669=ไฟล์หลัก!Q663)=TRUE,"Correct","No")</f>
        <v>Correct</v>
      </c>
    </row>
    <row r="664" spans="1:19" hidden="1">
      <c r="A664" s="250">
        <v>633</v>
      </c>
      <c r="B664" s="250" t="s">
        <v>729</v>
      </c>
      <c r="C664" s="256" t="s">
        <v>136</v>
      </c>
      <c r="D664" s="257" t="s">
        <v>219</v>
      </c>
      <c r="E664" s="256" t="s">
        <v>857</v>
      </c>
      <c r="F664" s="257" t="s">
        <v>16</v>
      </c>
      <c r="G664" s="257" t="s">
        <v>16</v>
      </c>
      <c r="H664" s="257" t="s">
        <v>253</v>
      </c>
      <c r="I664" s="256" t="s">
        <v>1702</v>
      </c>
      <c r="J664" s="257" t="s">
        <v>65</v>
      </c>
      <c r="K664" s="257" t="s">
        <v>386</v>
      </c>
      <c r="L664" s="257" t="s">
        <v>863</v>
      </c>
      <c r="M664" s="250" t="s">
        <v>1656</v>
      </c>
      <c r="N664" s="257" t="str" cm="1">
        <f t="array" ref="N664">_xlfn.XLOOKUP(1,(รายชื่อเจ้าหน้าที่!$C$4:$C$109=P664)*(รายชื่อเจ้าหน้าที่!$D$4:$D$109=Q664),รายชื่อเจ้าหน้าที่!$E$4:$E$109,"")</f>
        <v/>
      </c>
      <c r="O664" s="2" t="str">
        <f>_xlfn.XLOOKUP(ไฟล์หลัก!A664,ภาคส่งกลับ!$A$2:$A$1192,ภาคส่งกลับ!$L$2:$L$1192,"")</f>
        <v>Mr.</v>
      </c>
      <c r="P664" s="2" t="str">
        <f>_xlfn.XLOOKUP(ไฟล์หลัก!A664,ภาคส่งกลับ!$A$2:$A$1192,ภาคส่งกลับ!$M$2:$M$1192,"")</f>
        <v>Ashan</v>
      </c>
      <c r="Q664" s="2" t="str">
        <f>_xlfn.XLOOKUP(ไฟล์หลัก!A664,ภาคส่งกลับ!$A$2:$A$1192,ภาคส่งกลับ!$N$2:$N$1192,"")</f>
        <v>Eranga Kudabalage</v>
      </c>
      <c r="R664" s="71">
        <f>_xlfn.XLOOKUP(ไฟล์หลัก!A664,ภาคส่งกลับ!$A$2:$A$1192,ภาคส่งกลับ!$O$2:$O$1192,"")</f>
        <v>0</v>
      </c>
      <c r="S664" s="72" t="str">
        <f>IF(AND(ลงเจ้าหน้าที่!O670=ไฟล์หลัก!P664,ลงเจ้าหน้าที่!P670=ไฟล์หลัก!Q664)=TRUE,"Correct","No")</f>
        <v>No</v>
      </c>
    </row>
    <row r="665" spans="1:19" hidden="1">
      <c r="A665" s="250">
        <v>634</v>
      </c>
      <c r="B665" s="250" t="s">
        <v>729</v>
      </c>
      <c r="C665" s="256" t="s">
        <v>136</v>
      </c>
      <c r="D665" s="257" t="s">
        <v>280</v>
      </c>
      <c r="E665" s="256" t="s">
        <v>860</v>
      </c>
      <c r="F665" s="257" t="s">
        <v>861</v>
      </c>
      <c r="G665" s="257" t="s">
        <v>164</v>
      </c>
      <c r="H665" s="257" t="s">
        <v>309</v>
      </c>
      <c r="I665" s="256" t="s">
        <v>1439</v>
      </c>
      <c r="J665" s="257" t="s">
        <v>65</v>
      </c>
      <c r="K665" s="257" t="s">
        <v>386</v>
      </c>
      <c r="L665" s="257" t="s">
        <v>864</v>
      </c>
      <c r="M665" s="250" t="s">
        <v>1652</v>
      </c>
      <c r="N665" s="257" t="str" cm="1">
        <f t="array" ref="N665">_xlfn.XLOOKUP(1,(รายชื่อเจ้าหน้าที่!$C$4:$C$109=P665)*(รายชื่อเจ้าหน้าที่!$D$4:$D$109=Q665),รายชื่อเจ้าหน้าที่!$E$4:$E$109,"")</f>
        <v/>
      </c>
      <c r="O665" s="2" t="str">
        <f>_xlfn.XLOOKUP(ไฟล์หลัก!A665,ภาคส่งกลับ!$A$2:$A$1192,ภาคส่งกลับ!$L$2:$L$1192,"")</f>
        <v>นาย</v>
      </c>
      <c r="P665" s="2" t="str">
        <f>_xlfn.XLOOKUP(ไฟล์หลัก!A665,ภาคส่งกลับ!$A$2:$A$1192,ภาคส่งกลับ!$M$2:$M$1192,"")</f>
        <v>สังวาล</v>
      </c>
      <c r="Q665" s="2" t="str">
        <f>_xlfn.XLOOKUP(ไฟล์หลัก!A665,ภาคส่งกลับ!$A$2:$A$1192,ภาคส่งกลับ!$N$2:$N$1192,"")</f>
        <v>บกสุวรรณ</v>
      </c>
      <c r="R665" s="71">
        <f>_xlfn.XLOOKUP(ไฟล์หลัก!A665,ภาคส่งกลับ!$A$2:$A$1192,ภาคส่งกลับ!$O$2:$O$1192,"")</f>
        <v>0</v>
      </c>
      <c r="S665" s="72" t="str">
        <f>IF(AND(ลงเจ้าหน้าที่!O671=ไฟล์หลัก!P665,ลงเจ้าหน้าที่!P671=ไฟล์หลัก!Q665)=TRUE,"Correct","No")</f>
        <v>No</v>
      </c>
    </row>
    <row r="666" spans="1:19" hidden="1">
      <c r="A666" s="250">
        <v>635</v>
      </c>
      <c r="B666" s="250" t="s">
        <v>729</v>
      </c>
      <c r="C666" s="256" t="s">
        <v>136</v>
      </c>
      <c r="D666" s="257" t="s">
        <v>16</v>
      </c>
      <c r="E666" s="256" t="s">
        <v>662</v>
      </c>
      <c r="F666" s="257" t="s">
        <v>94</v>
      </c>
      <c r="G666" s="257" t="s">
        <v>16</v>
      </c>
      <c r="H666" s="257" t="s">
        <v>193</v>
      </c>
      <c r="I666" s="256" t="s">
        <v>514</v>
      </c>
      <c r="J666" s="257" t="s">
        <v>101</v>
      </c>
      <c r="K666" s="257" t="s">
        <v>102</v>
      </c>
      <c r="L666" s="257" t="s">
        <v>399</v>
      </c>
      <c r="M666" s="250" t="s">
        <v>1650</v>
      </c>
      <c r="N666" s="257" t="str" cm="1">
        <f t="array" ref="N666">_xlfn.XLOOKUP(1,(รายชื่อเจ้าหน้าที่!$C$4:$C$109=P666)*(รายชื่อเจ้าหน้าที่!$D$4:$D$109=Q666),รายชื่อเจ้าหน้าที่!$E$4:$E$109,"")</f>
        <v/>
      </c>
      <c r="O666" s="2" t="str">
        <f>_xlfn.XLOOKUP(ไฟล์หลัก!A666,ภาคส่งกลับ!$A$2:$A$1192,ภาคส่งกลับ!$L$2:$L$1192,"")</f>
        <v>นาย</v>
      </c>
      <c r="P666" s="2" t="str">
        <f>_xlfn.XLOOKUP(ไฟล์หลัก!A666,ภาคส่งกลับ!$A$2:$A$1192,ภาคส่งกลับ!$M$2:$M$1192,"")</f>
        <v>เผ่าภัค</v>
      </c>
      <c r="Q666" s="2" t="str">
        <f>_xlfn.XLOOKUP(ไฟล์หลัก!A666,ภาคส่งกลับ!$A$2:$A$1192,ภาคส่งกลับ!$N$2:$N$1192,"")</f>
        <v>ศิริสุข</v>
      </c>
      <c r="R666" s="71">
        <f>_xlfn.XLOOKUP(ไฟล์หลัก!A666,ภาคส่งกลับ!$A$2:$A$1192,ภาคส่งกลับ!$O$2:$O$1192,"")</f>
        <v>0</v>
      </c>
      <c r="S666" s="72" t="str">
        <f>IF(AND(ลงเจ้าหน้าที่!O672=ไฟล์หลัก!P666,ลงเจ้าหน้าที่!P672=ไฟล์หลัก!Q666)=TRUE,"Correct","No")</f>
        <v>No</v>
      </c>
    </row>
    <row r="667" spans="1:19" hidden="1">
      <c r="A667" s="250">
        <v>636</v>
      </c>
      <c r="B667" s="250" t="s">
        <v>729</v>
      </c>
      <c r="C667" s="256" t="s">
        <v>136</v>
      </c>
      <c r="D667" s="257" t="s">
        <v>68</v>
      </c>
      <c r="E667" s="256" t="s">
        <v>865</v>
      </c>
      <c r="F667" s="257" t="s">
        <v>99</v>
      </c>
      <c r="G667" s="257" t="s">
        <v>16</v>
      </c>
      <c r="H667" s="257" t="s">
        <v>182</v>
      </c>
      <c r="I667" s="256" t="s">
        <v>866</v>
      </c>
      <c r="J667" s="257" t="s">
        <v>101</v>
      </c>
      <c r="K667" s="257" t="s">
        <v>102</v>
      </c>
      <c r="L667" s="257" t="s">
        <v>406</v>
      </c>
      <c r="M667" s="250" t="s">
        <v>320</v>
      </c>
      <c r="N667" s="257" t="str" cm="1">
        <f t="array" ref="N667">_xlfn.XLOOKUP(1,(รายชื่อเจ้าหน้าที่!$C$4:$C$109=P667)*(รายชื่อเจ้าหน้าที่!$D$4:$D$109=Q667),รายชื่อเจ้าหน้าที่!$E$4:$E$109,"")</f>
        <v/>
      </c>
      <c r="O667" s="2" t="str">
        <f>_xlfn.XLOOKUP(ไฟล์หลัก!A667,ภาคส่งกลับ!$A$2:$A$1192,ภาคส่งกลับ!$L$2:$L$1192,"")</f>
        <v>นาย</v>
      </c>
      <c r="P667" s="2" t="str">
        <f>_xlfn.XLOOKUP(ไฟล์หลัก!A667,ภาคส่งกลับ!$A$2:$A$1192,ภาคส่งกลับ!$M$2:$M$1192,"")</f>
        <v>เอกพงษ์</v>
      </c>
      <c r="Q667" s="2" t="str">
        <f>_xlfn.XLOOKUP(ไฟล์หลัก!A667,ภาคส่งกลับ!$A$2:$A$1192,ภาคส่งกลับ!$N$2:$N$1192,"")</f>
        <v>ชีวิตโสภณ</v>
      </c>
      <c r="R667" s="71">
        <f>_xlfn.XLOOKUP(ไฟล์หลัก!A667,ภาคส่งกลับ!$A$2:$A$1192,ภาคส่งกลับ!$O$2:$O$1192,"")</f>
        <v>0</v>
      </c>
      <c r="S667" s="72" t="str">
        <f>IF(AND(ลงเจ้าหน้าที่!O673=ไฟล์หลัก!P667,ลงเจ้าหน้าที่!P673=ไฟล์หลัก!Q667)=TRUE,"Correct","No")</f>
        <v>No</v>
      </c>
    </row>
    <row r="668" spans="1:19" hidden="1">
      <c r="A668" s="209">
        <v>1110</v>
      </c>
      <c r="B668" s="209" t="s">
        <v>729</v>
      </c>
      <c r="C668" s="211" t="s">
        <v>136</v>
      </c>
      <c r="D668" s="210" t="s">
        <v>68</v>
      </c>
      <c r="E668" s="211" t="s">
        <v>865</v>
      </c>
      <c r="F668" s="210"/>
      <c r="G668" s="210"/>
      <c r="H668" s="210"/>
      <c r="I668" s="211"/>
      <c r="J668" s="210" t="s">
        <v>101</v>
      </c>
      <c r="K668" s="210" t="s">
        <v>102</v>
      </c>
      <c r="L668" s="210">
        <v>66</v>
      </c>
      <c r="M668" s="209" t="s">
        <v>42</v>
      </c>
      <c r="N668" s="210" t="str" cm="1">
        <f t="array" ref="N668">_xlfn.XLOOKUP(1,(รายชื่อเจ้าหน้าที่!$C$4:$C$109=P668)*(รายชื่อเจ้าหน้าที่!$D$4:$D$109=Q668),รายชื่อเจ้าหน้าที่!$E$4:$E$109,"")</f>
        <v>จ.เครื่องกล</v>
      </c>
      <c r="O668" s="202" t="str">
        <f>_xlfn.XLOOKUP(ไฟล์หลัก!A668,ภาคส่งกลับ!$A$2:$A$1192,ภาคส่งกลับ!$L$2:$L$1192,"")</f>
        <v>นาย</v>
      </c>
      <c r="P668" s="202" t="str">
        <f>_xlfn.XLOOKUP(ไฟล์หลัก!A668,ภาคส่งกลับ!$A$2:$A$1192,ภาคส่งกลับ!$M$2:$M$1192,"")</f>
        <v>เจตน์จำนงค์</v>
      </c>
      <c r="Q668" s="202" t="str">
        <f>_xlfn.XLOOKUP(ไฟล์หลัก!A668,ภาคส่งกลับ!$A$2:$A$1192,ภาคส่งกลับ!$N$2:$N$1192,"")</f>
        <v>เกษประดิษฐ์</v>
      </c>
      <c r="R668" s="203">
        <f>_xlfn.XLOOKUP(ไฟล์หลัก!A668,ภาคส่งกลับ!$A$2:$A$1192,ภาคส่งกลับ!$O$2:$O$1192,"")</f>
        <v>0</v>
      </c>
      <c r="S668" s="72" t="str">
        <f>IF(AND(ลงเจ้าหน้าที่!O674=ไฟล์หลัก!P668,ลงเจ้าหน้าที่!P674=ไฟล์หลัก!Q668)=TRUE,"Correct","No")</f>
        <v>Correct</v>
      </c>
    </row>
    <row r="669" spans="1:19" hidden="1">
      <c r="A669" s="250">
        <v>637</v>
      </c>
      <c r="B669" s="250" t="s">
        <v>729</v>
      </c>
      <c r="C669" s="256" t="s">
        <v>136</v>
      </c>
      <c r="D669" s="257" t="s">
        <v>16</v>
      </c>
      <c r="E669" s="256" t="s">
        <v>662</v>
      </c>
      <c r="F669" s="257" t="s">
        <v>401</v>
      </c>
      <c r="G669" s="257" t="s">
        <v>16</v>
      </c>
      <c r="H669" s="257" t="s">
        <v>193</v>
      </c>
      <c r="I669" s="256" t="s">
        <v>867</v>
      </c>
      <c r="J669" s="257" t="s">
        <v>101</v>
      </c>
      <c r="K669" s="257" t="s">
        <v>106</v>
      </c>
      <c r="L669" s="257" t="s">
        <v>399</v>
      </c>
      <c r="M669" s="250" t="s">
        <v>1695</v>
      </c>
      <c r="N669" s="257" t="str" cm="1">
        <f t="array" ref="N669">_xlfn.XLOOKUP(1,(รายชื่อเจ้าหน้าที่!$C$4:$C$109=P669)*(รายชื่อเจ้าหน้าที่!$D$4:$D$109=Q669),รายชื่อเจ้าหน้าที่!$E$4:$E$109,"")</f>
        <v/>
      </c>
      <c r="O669" s="2" t="str">
        <f>_xlfn.XLOOKUP(ไฟล์หลัก!A669,ภาคส่งกลับ!$A$2:$A$1192,ภาคส่งกลับ!$L$2:$L$1192,"")</f>
        <v>นาย</v>
      </c>
      <c r="P669" s="2" t="str">
        <f>_xlfn.XLOOKUP(ไฟล์หลัก!A669,ภาคส่งกลับ!$A$2:$A$1192,ภาคส่งกลับ!$M$2:$M$1192,"")</f>
        <v>มณฑล</v>
      </c>
      <c r="Q669" s="2" t="str">
        <f>_xlfn.XLOOKUP(ไฟล์หลัก!A669,ภาคส่งกลับ!$A$2:$A$1192,ภาคส่งกลับ!$N$2:$N$1192,"")</f>
        <v>ใจกุศล</v>
      </c>
      <c r="R669" s="71">
        <f>_xlfn.XLOOKUP(ไฟล์หลัก!A669,ภาคส่งกลับ!$A$2:$A$1192,ภาคส่งกลับ!$O$2:$O$1192,"")</f>
        <v>0</v>
      </c>
      <c r="S669" s="72" t="str">
        <f>IF(AND(ลงเจ้าหน้าที่!O675=ไฟล์หลัก!P669,ลงเจ้าหน้าที่!P675=ไฟล์หลัก!Q669)=TRUE,"Correct","No")</f>
        <v>No</v>
      </c>
    </row>
    <row r="670" spans="1:19" hidden="1">
      <c r="A670" s="250">
        <v>638</v>
      </c>
      <c r="B670" s="250" t="s">
        <v>729</v>
      </c>
      <c r="C670" s="256" t="s">
        <v>136</v>
      </c>
      <c r="D670" s="257" t="s">
        <v>185</v>
      </c>
      <c r="E670" s="256" t="s">
        <v>868</v>
      </c>
      <c r="F670" s="257" t="s">
        <v>21</v>
      </c>
      <c r="G670" s="257" t="s">
        <v>17</v>
      </c>
      <c r="H670" s="257" t="s">
        <v>279</v>
      </c>
      <c r="I670" s="256" t="s">
        <v>1704</v>
      </c>
      <c r="J670" s="257" t="s">
        <v>101</v>
      </c>
      <c r="K670" s="257" t="s">
        <v>106</v>
      </c>
      <c r="L670" s="257" t="s">
        <v>421</v>
      </c>
      <c r="M670" s="250" t="s">
        <v>1652</v>
      </c>
      <c r="N670" s="257" t="str" cm="1">
        <f t="array" ref="N670">_xlfn.XLOOKUP(1,(รายชื่อเจ้าหน้าที่!$C$4:$C$109=P670)*(รายชื่อเจ้าหน้าที่!$D$4:$D$109=Q670),รายชื่อเจ้าหน้าที่!$E$4:$E$109,"")</f>
        <v/>
      </c>
      <c r="O670" s="2" t="str">
        <f>_xlfn.XLOOKUP(ไฟล์หลัก!A670,ภาคส่งกลับ!$A$2:$A$1192,ภาคส่งกลับ!$L$2:$L$1192,"")</f>
        <v>นาย</v>
      </c>
      <c r="P670" s="2" t="str">
        <f>_xlfn.XLOOKUP(ไฟล์หลัก!A670,ภาคส่งกลับ!$A$2:$A$1192,ภาคส่งกลับ!$M$2:$M$1192,"")</f>
        <v>ถาวร</v>
      </c>
      <c r="Q670" s="2" t="str">
        <f>_xlfn.XLOOKUP(ไฟล์หลัก!A670,ภาคส่งกลับ!$A$2:$A$1192,ภาคส่งกลับ!$N$2:$N$1192,"")</f>
        <v>เบญจนราสุทธิ์</v>
      </c>
      <c r="R670" s="71">
        <f>_xlfn.XLOOKUP(ไฟล์หลัก!A670,ภาคส่งกลับ!$A$2:$A$1192,ภาคส่งกลับ!$O$2:$O$1192,"")</f>
        <v>0</v>
      </c>
      <c r="S670" s="72" t="str">
        <f>IF(AND(ลงเจ้าหน้าที่!O676=ไฟล์หลัก!P670,ลงเจ้าหน้าที่!P676=ไฟล์หลัก!Q670)=TRUE,"Correct","No")</f>
        <v>No</v>
      </c>
    </row>
    <row r="671" spans="1:19" hidden="1">
      <c r="A671" s="250">
        <v>639</v>
      </c>
      <c r="B671" s="250" t="s">
        <v>729</v>
      </c>
      <c r="C671" s="256" t="s">
        <v>136</v>
      </c>
      <c r="D671" s="257" t="s">
        <v>16</v>
      </c>
      <c r="E671" s="256" t="s">
        <v>662</v>
      </c>
      <c r="F671" s="257" t="s">
        <v>199</v>
      </c>
      <c r="G671" s="257" t="s">
        <v>16</v>
      </c>
      <c r="H671" s="257" t="s">
        <v>151</v>
      </c>
      <c r="I671" s="256" t="s">
        <v>1750</v>
      </c>
      <c r="J671" s="257" t="s">
        <v>101</v>
      </c>
      <c r="K671" s="257" t="s">
        <v>113</v>
      </c>
      <c r="L671" s="257" t="s">
        <v>152</v>
      </c>
      <c r="M671" s="250" t="s">
        <v>1695</v>
      </c>
      <c r="N671" s="257" t="str" cm="1">
        <f t="array" ref="N671">_xlfn.XLOOKUP(1,(รายชื่อเจ้าหน้าที่!$C$4:$C$109=P671)*(รายชื่อเจ้าหน้าที่!$D$4:$D$109=Q671),รายชื่อเจ้าหน้าที่!$E$4:$E$109,"")</f>
        <v/>
      </c>
      <c r="O671" s="2" t="str">
        <f>_xlfn.XLOOKUP(ไฟล์หลัก!A671,ภาคส่งกลับ!$A$2:$A$1192,ภาคส่งกลับ!$L$2:$L$1192,"")</f>
        <v>นาย</v>
      </c>
      <c r="P671" s="2" t="str">
        <f>_xlfn.XLOOKUP(ไฟล์หลัก!A671,ภาคส่งกลับ!$A$2:$A$1192,ภาคส่งกลับ!$M$2:$M$1192,"")</f>
        <v>กลวัชร</v>
      </c>
      <c r="Q671" s="2" t="str">
        <f>_xlfn.XLOOKUP(ไฟล์หลัก!A671,ภาคส่งกลับ!$A$2:$A$1192,ภาคส่งกลับ!$N$2:$N$1192,"")</f>
        <v>เฉลิมพงศ์</v>
      </c>
      <c r="R671" s="71">
        <f>_xlfn.XLOOKUP(ไฟล์หลัก!A671,ภาคส่งกลับ!$A$2:$A$1192,ภาคส่งกลับ!$O$2:$O$1192,"")</f>
        <v>0</v>
      </c>
      <c r="S671" s="72" t="str">
        <f>IF(AND(ลงเจ้าหน้าที่!O678=ไฟล์หลัก!P671,ลงเจ้าหน้าที่!P678=ไฟล์หลัก!Q671)=TRUE,"Correct","No")</f>
        <v>No</v>
      </c>
    </row>
    <row r="672" spans="1:19" hidden="1">
      <c r="A672" s="250">
        <v>640</v>
      </c>
      <c r="B672" s="250" t="s">
        <v>729</v>
      </c>
      <c r="C672" s="256" t="s">
        <v>136</v>
      </c>
      <c r="D672" s="257" t="s">
        <v>185</v>
      </c>
      <c r="E672" s="256" t="s">
        <v>868</v>
      </c>
      <c r="F672" s="257" t="s">
        <v>16</v>
      </c>
      <c r="G672" s="257" t="s">
        <v>17</v>
      </c>
      <c r="H672" s="257" t="s">
        <v>246</v>
      </c>
      <c r="I672" s="256" t="s">
        <v>1704</v>
      </c>
      <c r="J672" s="257" t="s">
        <v>101</v>
      </c>
      <c r="K672" s="257" t="s">
        <v>113</v>
      </c>
      <c r="L672" s="257" t="s">
        <v>142</v>
      </c>
      <c r="M672" s="250" t="s">
        <v>1650</v>
      </c>
      <c r="N672" s="257" t="str" cm="1">
        <f t="array" ref="N672">_xlfn.XLOOKUP(1,(รายชื่อเจ้าหน้าที่!$C$4:$C$109=P672)*(รายชื่อเจ้าหน้าที่!$D$4:$D$109=Q672),รายชื่อเจ้าหน้าที่!$E$4:$E$109,"")</f>
        <v/>
      </c>
      <c r="O672" s="2" t="str">
        <f>_xlfn.XLOOKUP(ไฟล์หลัก!A672,ภาคส่งกลับ!$A$2:$A$1192,ภาคส่งกลับ!$L$2:$L$1192,"")</f>
        <v>นาย</v>
      </c>
      <c r="P672" s="2" t="str">
        <f>_xlfn.XLOOKUP(ไฟล์หลัก!A672,ภาคส่งกลับ!$A$2:$A$1192,ภาคส่งกลับ!$M$2:$M$1192,"")</f>
        <v>เชาวลิต</v>
      </c>
      <c r="Q672" s="2" t="str">
        <f>_xlfn.XLOOKUP(ไฟล์หลัก!A672,ภาคส่งกลับ!$A$2:$A$1192,ภาคส่งกลับ!$N$2:$N$1192,"")</f>
        <v>หามนตรี</v>
      </c>
      <c r="R672" s="71">
        <f>_xlfn.XLOOKUP(ไฟล์หลัก!A672,ภาคส่งกลับ!$A$2:$A$1192,ภาคส่งกลับ!$O$2:$O$1192,"")</f>
        <v>0</v>
      </c>
      <c r="S672" s="72" t="str">
        <f>IF(AND(ลงเจ้าหน้าที่!O679=ไฟล์หลัก!P672,ลงเจ้าหน้าที่!P679=ไฟล์หลัก!Q672)=TRUE,"Correct","No")</f>
        <v>Correct</v>
      </c>
    </row>
    <row r="673" spans="1:19" hidden="1">
      <c r="A673" s="209">
        <v>1111</v>
      </c>
      <c r="B673" s="209" t="s">
        <v>729</v>
      </c>
      <c r="C673" s="211" t="s">
        <v>136</v>
      </c>
      <c r="D673" s="210" t="s">
        <v>185</v>
      </c>
      <c r="E673" s="211" t="s">
        <v>868</v>
      </c>
      <c r="F673" s="210"/>
      <c r="G673" s="210"/>
      <c r="H673" s="210"/>
      <c r="I673" s="211"/>
      <c r="J673" s="210" t="s">
        <v>101</v>
      </c>
      <c r="K673" s="210" t="s">
        <v>113</v>
      </c>
      <c r="L673" s="210">
        <v>65</v>
      </c>
      <c r="M673" s="209" t="s">
        <v>42</v>
      </c>
      <c r="N673" s="210" t="str" cm="1">
        <f t="array" ref="N673">_xlfn.XLOOKUP(1,(รายชื่อเจ้าหน้าที่!$C$4:$C$109=P673)*(รายชื่อเจ้าหน้าที่!$D$4:$D$109=Q673),รายชื่อเจ้าหน้าที่!$E$4:$E$109,"")</f>
        <v>แผนงาน</v>
      </c>
      <c r="O673" s="202" t="str">
        <f>_xlfn.XLOOKUP(ไฟล์หลัก!A673,ภาคส่งกลับ!$A$2:$A$1192,ภาคส่งกลับ!$L$2:$L$1192,"")</f>
        <v>นางสาว</v>
      </c>
      <c r="P673" s="202" t="str">
        <f>_xlfn.XLOOKUP(ไฟล์หลัก!A673,ภาคส่งกลับ!$A$2:$A$1192,ภาคส่งกลับ!$M$2:$M$1192,"")</f>
        <v>จิรภา</v>
      </c>
      <c r="Q673" s="202" t="str">
        <f>_xlfn.XLOOKUP(ไฟล์หลัก!A673,ภาคส่งกลับ!$A$2:$A$1192,ภาคส่งกลับ!$N$2:$N$1192,"")</f>
        <v>โคมเดือน</v>
      </c>
      <c r="R673" s="203">
        <f>_xlfn.XLOOKUP(ไฟล์หลัก!A673,ภาคส่งกลับ!$A$2:$A$1192,ภาคส่งกลับ!$O$2:$O$1192,"")</f>
        <v>0</v>
      </c>
      <c r="S673" s="72" t="str">
        <f>IF(AND(ลงเจ้าหน้าที่!O680=ไฟล์หลัก!P673,ลงเจ้าหน้าที่!P680=ไฟล์หลัก!Q673)=TRUE,"Correct","No")</f>
        <v>Correct</v>
      </c>
    </row>
    <row r="674" spans="1:19" hidden="1">
      <c r="A674" s="250">
        <v>641</v>
      </c>
      <c r="B674" s="250" t="s">
        <v>729</v>
      </c>
      <c r="C674" s="256" t="s">
        <v>136</v>
      </c>
      <c r="D674" s="257" t="s">
        <v>16</v>
      </c>
      <c r="E674" s="256" t="s">
        <v>662</v>
      </c>
      <c r="F674" s="257" t="s">
        <v>219</v>
      </c>
      <c r="G674" s="257" t="s">
        <v>16</v>
      </c>
      <c r="H674" s="257" t="s">
        <v>403</v>
      </c>
      <c r="I674" s="256" t="s">
        <v>398</v>
      </c>
      <c r="J674" s="257" t="s">
        <v>101</v>
      </c>
      <c r="K674" s="257" t="s">
        <v>117</v>
      </c>
      <c r="L674" s="257" t="s">
        <v>416</v>
      </c>
      <c r="M674" s="250" t="s">
        <v>1695</v>
      </c>
      <c r="N674" s="257" t="str" cm="1">
        <f t="array" ref="N674">_xlfn.XLOOKUP(1,(รายชื่อเจ้าหน้าที่!$C$4:$C$109=P674)*(รายชื่อเจ้าหน้าที่!$D$4:$D$109=Q674),รายชื่อเจ้าหน้าที่!$E$4:$E$109,"")</f>
        <v/>
      </c>
      <c r="O674" s="2" t="str">
        <f>_xlfn.XLOOKUP(ไฟล์หลัก!A674,ภาคส่งกลับ!$A$2:$A$1192,ภาคส่งกลับ!$L$2:$L$1192,"")</f>
        <v>นาย</v>
      </c>
      <c r="P674" s="2" t="str">
        <f>_xlfn.XLOOKUP(ไฟล์หลัก!A674,ภาคส่งกลับ!$A$2:$A$1192,ภาคส่งกลับ!$M$2:$M$1192,"")</f>
        <v>สยาม</v>
      </c>
      <c r="Q674" s="2" t="str">
        <f>_xlfn.XLOOKUP(ไฟล์หลัก!A674,ภาคส่งกลับ!$A$2:$A$1192,ภาคส่งกลับ!$N$2:$N$1192,"")</f>
        <v>สงวนรัมย์</v>
      </c>
      <c r="R674" s="71">
        <f>_xlfn.XLOOKUP(ไฟล์หลัก!A674,ภาคส่งกลับ!$A$2:$A$1192,ภาคส่งกลับ!$O$2:$O$1192,"")</f>
        <v>0</v>
      </c>
      <c r="S674" s="72" t="str">
        <f>IF(AND(ลงเจ้าหน้าที่!O681=ไฟล์หลัก!P674,ลงเจ้าหน้าที่!P681=ไฟล์หลัก!Q674)=TRUE,"Correct","No")</f>
        <v>No</v>
      </c>
    </row>
    <row r="675" spans="1:19" hidden="1">
      <c r="A675" s="250">
        <v>642</v>
      </c>
      <c r="B675" s="250" t="s">
        <v>729</v>
      </c>
      <c r="C675" s="256" t="s">
        <v>136</v>
      </c>
      <c r="D675" s="257" t="s">
        <v>24</v>
      </c>
      <c r="E675" s="256" t="s">
        <v>869</v>
      </c>
      <c r="F675" s="257" t="s">
        <v>16</v>
      </c>
      <c r="G675" s="257" t="s">
        <v>17</v>
      </c>
      <c r="H675" s="257" t="s">
        <v>344</v>
      </c>
      <c r="I675" s="256" t="s">
        <v>870</v>
      </c>
      <c r="J675" s="257" t="s">
        <v>101</v>
      </c>
      <c r="K675" s="257" t="s">
        <v>117</v>
      </c>
      <c r="L675" s="257" t="s">
        <v>347</v>
      </c>
      <c r="M675" s="250" t="s">
        <v>1668</v>
      </c>
      <c r="N675" s="257" t="str" cm="1">
        <f t="array" ref="N675">_xlfn.XLOOKUP(1,(รายชื่อเจ้าหน้าที่!$C$4:$C$109=P675)*(รายชื่อเจ้าหน้าที่!$D$4:$D$109=Q675),รายชื่อเจ้าหน้าที่!$E$4:$E$109,"")</f>
        <v/>
      </c>
      <c r="O675" s="2" t="str">
        <f>_xlfn.XLOOKUP(ไฟล์หลัก!A675,ภาคส่งกลับ!$A$2:$A$1192,ภาคส่งกลับ!$L$2:$L$1192,"")</f>
        <v>นาย</v>
      </c>
      <c r="P675" s="2" t="str">
        <f>_xlfn.XLOOKUP(ไฟล์หลัก!A675,ภาคส่งกลับ!$A$2:$A$1192,ภาคส่งกลับ!$M$2:$M$1192,"")</f>
        <v>สมปอง</v>
      </c>
      <c r="Q675" s="2" t="str">
        <f>_xlfn.XLOOKUP(ไฟล์หลัก!A675,ภาคส่งกลับ!$A$2:$A$1192,ภาคส่งกลับ!$N$2:$N$1192,"")</f>
        <v>วิเศษพานิชกิจ</v>
      </c>
      <c r="R675" s="71">
        <f>_xlfn.XLOOKUP(ไฟล์หลัก!A675,ภาคส่งกลับ!$A$2:$A$1192,ภาคส่งกลับ!$O$2:$O$1192,"")</f>
        <v>0</v>
      </c>
      <c r="S675" s="72" t="str">
        <f>IF(AND(ลงเจ้าหน้าที่!O682=ไฟล์หลัก!P675,ลงเจ้าหน้าที่!P682=ไฟล์หลัก!Q675)=TRUE,"Correct","No")</f>
        <v>No</v>
      </c>
    </row>
    <row r="676" spans="1:19" hidden="1">
      <c r="A676" s="250">
        <v>643</v>
      </c>
      <c r="B676" s="250" t="s">
        <v>729</v>
      </c>
      <c r="C676" s="256" t="s">
        <v>136</v>
      </c>
      <c r="D676" s="257"/>
      <c r="E676" s="256" t="s">
        <v>869</v>
      </c>
      <c r="F676" s="257"/>
      <c r="G676" s="257"/>
      <c r="H676" s="257"/>
      <c r="I676" s="256"/>
      <c r="J676" s="257" t="s">
        <v>101</v>
      </c>
      <c r="K676" s="257" t="s">
        <v>117</v>
      </c>
      <c r="L676" s="257"/>
      <c r="M676" s="250" t="s">
        <v>42</v>
      </c>
      <c r="N676" s="257" t="str" cm="1">
        <f t="array" ref="N676">_xlfn.XLOOKUP(1,(รายชื่อเจ้าหน้าที่!$C$4:$C$109=P676)*(รายชื่อเจ้าหน้าที่!$D$4:$D$109=Q676),รายชื่อเจ้าหน้าที่!$E$4:$E$109,"")</f>
        <v>สารสนเทศ</v>
      </c>
      <c r="O676" s="2" t="str">
        <f>_xlfn.XLOOKUP(ไฟล์หลัก!A676,ภาคส่งกลับ!$A$2:$A$1192,ภาคส่งกลับ!$L$2:$L$1192,"")</f>
        <v>นาย</v>
      </c>
      <c r="P676" s="2" t="str">
        <f>_xlfn.XLOOKUP(ไฟล์หลัก!A676,ภาคส่งกลับ!$A$2:$A$1192,ภาคส่งกลับ!$M$2:$M$1192,"")</f>
        <v>ภูเบศ</v>
      </c>
      <c r="Q676" s="2" t="str">
        <f>_xlfn.XLOOKUP(ไฟล์หลัก!A676,ภาคส่งกลับ!$A$2:$A$1192,ภาคส่งกลับ!$N$2:$N$1192,"")</f>
        <v>อุทัยวัฒนานนท์</v>
      </c>
      <c r="R676" s="71">
        <f>_xlfn.XLOOKUP(ไฟล์หลัก!A676,ภาคส่งกลับ!$A$2:$A$1192,ภาคส่งกลับ!$O$2:$O$1192,"")</f>
        <v>0</v>
      </c>
      <c r="S676" s="72" t="str">
        <f>IF(AND(ลงเจ้าหน้าที่!O683=ไฟล์หลัก!P676,ลงเจ้าหน้าที่!P683=ไฟล์หลัก!Q676)=TRUE,"Correct","No")</f>
        <v>Correct</v>
      </c>
    </row>
    <row r="677" spans="1:19" hidden="1">
      <c r="A677" s="250">
        <v>644</v>
      </c>
      <c r="B677" s="250" t="s">
        <v>729</v>
      </c>
      <c r="C677" s="256" t="s">
        <v>136</v>
      </c>
      <c r="D677" s="257" t="s">
        <v>16</v>
      </c>
      <c r="E677" s="256" t="s">
        <v>662</v>
      </c>
      <c r="F677" s="257" t="s">
        <v>204</v>
      </c>
      <c r="G677" s="257" t="s">
        <v>16</v>
      </c>
      <c r="H677" s="257" t="s">
        <v>205</v>
      </c>
      <c r="I677" s="256" t="s">
        <v>398</v>
      </c>
      <c r="J677" s="257" t="s">
        <v>101</v>
      </c>
      <c r="K677" s="257" t="s">
        <v>121</v>
      </c>
      <c r="L677" s="257" t="s">
        <v>871</v>
      </c>
      <c r="M677" s="250" t="s">
        <v>1652</v>
      </c>
      <c r="N677" s="257" t="str" cm="1">
        <f t="array" ref="N677">_xlfn.XLOOKUP(1,(รายชื่อเจ้าหน้าที่!$C$4:$C$109=P677)*(รายชื่อเจ้าหน้าที่!$D$4:$D$109=Q677),รายชื่อเจ้าหน้าที่!$E$4:$E$109,"")</f>
        <v/>
      </c>
      <c r="O677" s="2" t="str">
        <f>_xlfn.XLOOKUP(ไฟล์หลัก!A677,ภาคส่งกลับ!$A$2:$A$1192,ภาคส่งกลับ!$L$2:$L$1192,"")</f>
        <v>นาย</v>
      </c>
      <c r="P677" s="2" t="str">
        <f>_xlfn.XLOOKUP(ไฟล์หลัก!A677,ภาคส่งกลับ!$A$2:$A$1192,ภาคส่งกลับ!$M$2:$M$1192,"")</f>
        <v>ไสว</v>
      </c>
      <c r="Q677" s="2" t="str">
        <f>_xlfn.XLOOKUP(ไฟล์หลัก!A677,ภาคส่งกลับ!$A$2:$A$1192,ภาคส่งกลับ!$N$2:$N$1192,"")</f>
        <v>พงศ์สวัสดิ์</v>
      </c>
      <c r="R677" s="71">
        <f>_xlfn.XLOOKUP(ไฟล์หลัก!A677,ภาคส่งกลับ!$A$2:$A$1192,ภาคส่งกลับ!$O$2:$O$1192,"")</f>
        <v>0</v>
      </c>
      <c r="S677" s="72" t="str">
        <f>IF(AND(ลงเจ้าหน้าที่!O684=ไฟล์หลัก!P677,ลงเจ้าหน้าที่!P684=ไฟล์หลัก!Q677)=TRUE,"Correct","No")</f>
        <v>No</v>
      </c>
    </row>
    <row r="678" spans="1:19" hidden="1">
      <c r="A678" s="250">
        <v>645</v>
      </c>
      <c r="B678" s="250" t="s">
        <v>729</v>
      </c>
      <c r="C678" s="256" t="s">
        <v>136</v>
      </c>
      <c r="D678" s="257" t="s">
        <v>24</v>
      </c>
      <c r="E678" s="256" t="s">
        <v>869</v>
      </c>
      <c r="F678" s="257" t="s">
        <v>21</v>
      </c>
      <c r="G678" s="257" t="s">
        <v>17</v>
      </c>
      <c r="H678" s="257" t="s">
        <v>63</v>
      </c>
      <c r="I678" s="256" t="s">
        <v>870</v>
      </c>
      <c r="J678" s="257" t="s">
        <v>101</v>
      </c>
      <c r="K678" s="257" t="s">
        <v>121</v>
      </c>
      <c r="L678" s="257" t="s">
        <v>67</v>
      </c>
      <c r="M678" s="250" t="s">
        <v>1668</v>
      </c>
      <c r="N678" s="257" t="str" cm="1">
        <f t="array" ref="N678">_xlfn.XLOOKUP(1,(รายชื่อเจ้าหน้าที่!$C$4:$C$109=P678)*(รายชื่อเจ้าหน้าที่!$D$4:$D$109=Q678),รายชื่อเจ้าหน้าที่!$E$4:$E$109,"")</f>
        <v/>
      </c>
      <c r="O678" s="2" t="str">
        <f>_xlfn.XLOOKUP(ไฟล์หลัก!A678,ภาคส่งกลับ!$A$2:$A$1192,ภาคส่งกลับ!$L$2:$L$1192,"")</f>
        <v>นาย</v>
      </c>
      <c r="P678" s="2" t="str">
        <f>_xlfn.XLOOKUP(ไฟล์หลัก!A678,ภาคส่งกลับ!$A$2:$A$1192,ภาคส่งกลับ!$M$2:$M$1192,"")</f>
        <v>พิเชฐ</v>
      </c>
      <c r="Q678" s="2" t="str">
        <f>_xlfn.XLOOKUP(ไฟล์หลัก!A678,ภาคส่งกลับ!$A$2:$A$1192,ภาคส่งกลับ!$N$2:$N$1192,"")</f>
        <v>ม่วงนวล</v>
      </c>
      <c r="R678" s="71">
        <f>_xlfn.XLOOKUP(ไฟล์หลัก!A678,ภาคส่งกลับ!$A$2:$A$1192,ภาคส่งกลับ!$O$2:$O$1192,"")</f>
        <v>0</v>
      </c>
      <c r="S678" s="72" t="str">
        <f>IF(AND(ลงเจ้าหน้าที่!O685=ไฟล์หลัก!P678,ลงเจ้าหน้าที่!P685=ไฟล์หลัก!Q678)=TRUE,"Correct","No")</f>
        <v>No</v>
      </c>
    </row>
    <row r="679" spans="1:19" hidden="1">
      <c r="A679" s="250">
        <v>646</v>
      </c>
      <c r="B679" s="250" t="s">
        <v>729</v>
      </c>
      <c r="C679" s="256" t="s">
        <v>136</v>
      </c>
      <c r="D679" s="257"/>
      <c r="E679" s="256" t="s">
        <v>869</v>
      </c>
      <c r="F679" s="257"/>
      <c r="G679" s="257"/>
      <c r="H679" s="257"/>
      <c r="I679" s="256"/>
      <c r="J679" s="257" t="s">
        <v>101</v>
      </c>
      <c r="K679" s="257" t="s">
        <v>121</v>
      </c>
      <c r="L679" s="257"/>
      <c r="M679" s="250" t="s">
        <v>42</v>
      </c>
      <c r="N679" s="257" t="str" cm="1">
        <f t="array" ref="N679">_xlfn.XLOOKUP(1,(รายชื่อเจ้าหน้าที่!$C$4:$C$109=P679)*(รายชื่อเจ้าหน้าที่!$D$4:$D$109=Q679),รายชื่อเจ้าหน้าที่!$E$4:$E$109,"")</f>
        <v>อาคาร</v>
      </c>
      <c r="O679" s="2" t="str">
        <f>_xlfn.XLOOKUP(ไฟล์หลัก!A679,ภาคส่งกลับ!$A$2:$A$1192,ภาคส่งกลับ!$L$2:$L$1192,"")</f>
        <v>นาย</v>
      </c>
      <c r="P679" s="2" t="str">
        <f>_xlfn.XLOOKUP(ไฟล์หลัก!A679,ภาคส่งกลับ!$A$2:$A$1192,ภาคส่งกลับ!$M$2:$M$1192,"")</f>
        <v>ณัฐพงศ์</v>
      </c>
      <c r="Q679" s="2" t="str">
        <f>_xlfn.XLOOKUP(ไฟล์หลัก!A679,ภาคส่งกลับ!$A$2:$A$1192,ภาคส่งกลับ!$N$2:$N$1192,"")</f>
        <v>ไชยสงค์</v>
      </c>
      <c r="R679" s="71">
        <f>_xlfn.XLOOKUP(ไฟล์หลัก!A679,ภาคส่งกลับ!$A$2:$A$1192,ภาคส่งกลับ!$O$2:$O$1192,"")</f>
        <v>0</v>
      </c>
      <c r="S679" s="72" t="str">
        <f>IF(AND(ลงเจ้าหน้าที่!O686=ไฟล์หลัก!P679,ลงเจ้าหน้าที่!P686=ไฟล์หลัก!Q679)=TRUE,"Correct","No")</f>
        <v>Correct</v>
      </c>
    </row>
    <row r="680" spans="1:19" hidden="1">
      <c r="A680" s="250">
        <v>647</v>
      </c>
      <c r="B680" s="250" t="s">
        <v>729</v>
      </c>
      <c r="C680" s="256" t="s">
        <v>136</v>
      </c>
      <c r="D680" s="257" t="s">
        <v>16</v>
      </c>
      <c r="E680" s="256" t="s">
        <v>662</v>
      </c>
      <c r="F680" s="257" t="s">
        <v>204</v>
      </c>
      <c r="G680" s="257" t="s">
        <v>16</v>
      </c>
      <c r="H680" s="257" t="s">
        <v>205</v>
      </c>
      <c r="I680" s="256" t="s">
        <v>398</v>
      </c>
      <c r="J680" s="257" t="s">
        <v>101</v>
      </c>
      <c r="K680" s="257" t="s">
        <v>124</v>
      </c>
      <c r="L680" s="257" t="s">
        <v>872</v>
      </c>
      <c r="M680" s="250" t="s">
        <v>1672</v>
      </c>
      <c r="N680" s="257" t="str" cm="1">
        <f t="array" ref="N680">_xlfn.XLOOKUP(1,(รายชื่อเจ้าหน้าที่!$C$4:$C$109=P680)*(รายชื่อเจ้าหน้าที่!$D$4:$D$109=Q680),รายชื่อเจ้าหน้าที่!$E$4:$E$109,"")</f>
        <v/>
      </c>
      <c r="O680" s="2" t="str">
        <f>_xlfn.XLOOKUP(ไฟล์หลัก!A680,ภาคส่งกลับ!$A$2:$A$1192,ภาคส่งกลับ!$L$2:$L$1192,"")</f>
        <v>นาย</v>
      </c>
      <c r="P680" s="2" t="str">
        <f>_xlfn.XLOOKUP(ไฟล์หลัก!A680,ภาคส่งกลับ!$A$2:$A$1192,ภาคส่งกลับ!$M$2:$M$1192,"")</f>
        <v>วิจิตร</v>
      </c>
      <c r="Q680" s="2" t="str">
        <f>_xlfn.XLOOKUP(ไฟล์หลัก!A680,ภาคส่งกลับ!$A$2:$A$1192,ภาคส่งกลับ!$N$2:$N$1192,"")</f>
        <v>กิณเรศ</v>
      </c>
      <c r="R680" s="71">
        <f>_xlfn.XLOOKUP(ไฟล์หลัก!A680,ภาคส่งกลับ!$A$2:$A$1192,ภาคส่งกลับ!$O$2:$O$1192,"")</f>
        <v>0</v>
      </c>
      <c r="S680" s="72" t="str">
        <f>IF(AND(ลงเจ้าหน้าที่!O687=ไฟล์หลัก!P680,ลงเจ้าหน้าที่!P687=ไฟล์หลัก!Q680)=TRUE,"Correct","No")</f>
        <v>No</v>
      </c>
    </row>
    <row r="681" spans="1:19" hidden="1">
      <c r="A681" s="250">
        <v>648</v>
      </c>
      <c r="B681" s="250" t="s">
        <v>729</v>
      </c>
      <c r="C681" s="256" t="s">
        <v>136</v>
      </c>
      <c r="D681" s="257" t="s">
        <v>374</v>
      </c>
      <c r="E681" s="256" t="s">
        <v>873</v>
      </c>
      <c r="F681" s="257" t="s">
        <v>85</v>
      </c>
      <c r="G681" s="257" t="s">
        <v>21</v>
      </c>
      <c r="H681" s="257" t="s">
        <v>123</v>
      </c>
      <c r="I681" s="256" t="s">
        <v>870</v>
      </c>
      <c r="J681" s="257" t="s">
        <v>101</v>
      </c>
      <c r="K681" s="257" t="s">
        <v>124</v>
      </c>
      <c r="L681" s="257" t="s">
        <v>125</v>
      </c>
      <c r="M681" s="250" t="s">
        <v>1668</v>
      </c>
      <c r="N681" s="257" t="str" cm="1">
        <f t="array" ref="N681">_xlfn.XLOOKUP(1,(รายชื่อเจ้าหน้าที่!$C$4:$C$109=P681)*(รายชื่อเจ้าหน้าที่!$D$4:$D$109=Q681),รายชื่อเจ้าหน้าที่!$E$4:$E$109,"")</f>
        <v/>
      </c>
      <c r="O681" s="2" t="str">
        <f>_xlfn.XLOOKUP(ไฟล์หลัก!A681,ภาคส่งกลับ!$A$2:$A$1192,ภาคส่งกลับ!$L$2:$L$1192,"")</f>
        <v>นาย</v>
      </c>
      <c r="P681" s="2" t="str">
        <f>_xlfn.XLOOKUP(ไฟล์หลัก!A681,ภาคส่งกลับ!$A$2:$A$1192,ภาคส่งกลับ!$M$2:$M$1192,"")</f>
        <v xml:space="preserve">อัครพล </v>
      </c>
      <c r="Q681" s="2" t="str">
        <f>_xlfn.XLOOKUP(ไฟล์หลัก!A681,ภาคส่งกลับ!$A$2:$A$1192,ภาคส่งกลับ!$N$2:$N$1192,"")</f>
        <v>ตรีรัตน์</v>
      </c>
      <c r="R681" s="71" t="str">
        <f>_xlfn.XLOOKUP(ไฟล์หลัก!A681,ภาคส่งกลับ!$A$2:$A$1192,ภาคส่งกลับ!$O$2:$O$1192,"")</f>
        <v>นางสาวธนันพัชญ์  ธนากุลเกษรัตน์ ป.เอก 64601062</v>
      </c>
      <c r="S681" s="72" t="str">
        <f>IF(AND(ลงเจ้าหน้าที่!O688=ไฟล์หลัก!P681,ลงเจ้าหน้าที่!P688=ไฟล์หลัก!Q681)=TRUE,"Correct","No")</f>
        <v>No</v>
      </c>
    </row>
    <row r="682" spans="1:19" hidden="1">
      <c r="A682" s="250">
        <v>649</v>
      </c>
      <c r="B682" s="250" t="s">
        <v>729</v>
      </c>
      <c r="C682" s="256" t="s">
        <v>136</v>
      </c>
      <c r="D682" s="257" t="s">
        <v>16</v>
      </c>
      <c r="E682" s="256" t="s">
        <v>662</v>
      </c>
      <c r="F682" s="257" t="s">
        <v>239</v>
      </c>
      <c r="G682" s="257" t="s">
        <v>16</v>
      </c>
      <c r="H682" s="257" t="s">
        <v>31</v>
      </c>
      <c r="I682" s="256" t="s">
        <v>867</v>
      </c>
      <c r="J682" s="257" t="s">
        <v>101</v>
      </c>
      <c r="K682" s="257" t="s">
        <v>128</v>
      </c>
      <c r="L682" s="257" t="s">
        <v>603</v>
      </c>
      <c r="M682" s="250" t="s">
        <v>1695</v>
      </c>
      <c r="N682" s="257" t="str" cm="1">
        <f t="array" ref="N682">_xlfn.XLOOKUP(1,(รายชื่อเจ้าหน้าที่!$C$4:$C$109=P682)*(รายชื่อเจ้าหน้าที่!$D$4:$D$109=Q682),รายชื่อเจ้าหน้าที่!$E$4:$E$109,"")</f>
        <v/>
      </c>
      <c r="O682" s="2" t="str">
        <f>_xlfn.XLOOKUP(ไฟล์หลัก!A682,ภาคส่งกลับ!$A$2:$A$1192,ภาคส่งกลับ!$L$2:$L$1192,"")</f>
        <v>นาย</v>
      </c>
      <c r="P682" s="2" t="str">
        <f>_xlfn.XLOOKUP(ไฟล์หลัก!A682,ภาคส่งกลับ!$A$2:$A$1192,ภาคส่งกลับ!$M$2:$M$1192,"")</f>
        <v>จินดา</v>
      </c>
      <c r="Q682" s="2" t="str">
        <f>_xlfn.XLOOKUP(ไฟล์หลัก!A682,ภาคส่งกลับ!$A$2:$A$1192,ภาคส่งกลับ!$N$2:$N$1192,"")</f>
        <v>เจริญพรพาณิชย์</v>
      </c>
      <c r="R682" s="71">
        <f>_xlfn.XLOOKUP(ไฟล์หลัก!A682,ภาคส่งกลับ!$A$2:$A$1192,ภาคส่งกลับ!$O$2:$O$1192,"")</f>
        <v>0</v>
      </c>
      <c r="S682" s="72" t="str">
        <f>IF(AND(ลงเจ้าหน้าที่!O689=ไฟล์หลัก!P682,ลงเจ้าหน้าที่!P689=ไฟล์หลัก!Q682)=TRUE,"Correct","No")</f>
        <v>No</v>
      </c>
    </row>
    <row r="683" spans="1:19" hidden="1">
      <c r="A683" s="262">
        <v>650</v>
      </c>
      <c r="B683" s="262" t="s">
        <v>729</v>
      </c>
      <c r="C683" s="263" t="s">
        <v>136</v>
      </c>
      <c r="D683" s="264"/>
      <c r="E683" s="263" t="s">
        <v>249</v>
      </c>
      <c r="F683" s="264">
        <v>202</v>
      </c>
      <c r="G683" s="264"/>
      <c r="H683" s="264"/>
      <c r="I683" s="263" t="s">
        <v>1697</v>
      </c>
      <c r="J683" s="264" t="s">
        <v>101</v>
      </c>
      <c r="K683" s="264" t="s">
        <v>128</v>
      </c>
      <c r="L683" s="264"/>
      <c r="M683" s="262" t="s">
        <v>42</v>
      </c>
      <c r="N683" s="264" t="str" cm="1">
        <f t="array" ref="N683">_xlfn.XLOOKUP(1,(รายชื่อเจ้าหน้าที่!$C$4:$C$109=P683)*(รายชื่อเจ้าหน้าที่!$D$4:$D$109=Q683),รายชื่อเจ้าหน้าที่!$E$4:$E$109,"")</f>
        <v>อาคาร</v>
      </c>
      <c r="O683" s="204" t="str">
        <f>_xlfn.XLOOKUP(ไฟล์หลัก!A683,ภาคส่งกลับ!$A$2:$A$1192,ภาคส่งกลับ!$L$2:$L$1192,"")</f>
        <v>นาย</v>
      </c>
      <c r="P683" s="204" t="str">
        <f>_xlfn.XLOOKUP(ไฟล์หลัก!A683,ภาคส่งกลับ!$A$2:$A$1192,ภาคส่งกลับ!$M$2:$M$1192,"")</f>
        <v>ณัฐพงษ์</v>
      </c>
      <c r="Q683" s="204" t="str">
        <f>_xlfn.XLOOKUP(ไฟล์หลัก!A683,ภาคส่งกลับ!$A$2:$A$1192,ภาคส่งกลับ!$N$2:$N$1192,"")</f>
        <v>รอดเจียม</v>
      </c>
      <c r="R683" s="205">
        <f>_xlfn.XLOOKUP(ไฟล์หลัก!A683,ภาคส่งกลับ!$A$2:$A$1192,ภาคส่งกลับ!$O$2:$O$1192,"")</f>
        <v>0</v>
      </c>
      <c r="S683" s="72" t="str">
        <f>IF(AND(ลงเจ้าหน้าที่!O690=ไฟล์หลัก!P683,ลงเจ้าหน้าที่!P690=ไฟล์หลัก!Q683)=TRUE,"Correct","No")</f>
        <v>Correct</v>
      </c>
    </row>
    <row r="684" spans="1:19" hidden="1">
      <c r="A684" s="250">
        <v>651</v>
      </c>
      <c r="B684" s="250" t="s">
        <v>729</v>
      </c>
      <c r="C684" s="256" t="s">
        <v>136</v>
      </c>
      <c r="D684" s="257" t="s">
        <v>16</v>
      </c>
      <c r="E684" s="256" t="s">
        <v>662</v>
      </c>
      <c r="F684" s="257" t="s">
        <v>185</v>
      </c>
      <c r="G684" s="257" t="s">
        <v>16</v>
      </c>
      <c r="H684" s="257" t="s">
        <v>413</v>
      </c>
      <c r="I684" s="256" t="s">
        <v>514</v>
      </c>
      <c r="J684" s="257" t="s">
        <v>101</v>
      </c>
      <c r="K684" s="257" t="s">
        <v>132</v>
      </c>
      <c r="L684" s="257" t="s">
        <v>414</v>
      </c>
      <c r="M684" s="250" t="s">
        <v>1695</v>
      </c>
      <c r="N684" s="257" t="str" cm="1">
        <f t="array" ref="N684">_xlfn.XLOOKUP(1,(รายชื่อเจ้าหน้าที่!$C$4:$C$109=P684)*(รายชื่อเจ้าหน้าที่!$D$4:$D$109=Q684),รายชื่อเจ้าหน้าที่!$E$4:$E$109,"")</f>
        <v/>
      </c>
      <c r="O684" s="2" t="str">
        <f>_xlfn.XLOOKUP(ไฟล์หลัก!A684,ภาคส่งกลับ!$A$2:$A$1192,ภาคส่งกลับ!$L$2:$L$1192,"")</f>
        <v>นาย</v>
      </c>
      <c r="P684" s="2" t="str">
        <f>_xlfn.XLOOKUP(ไฟล์หลัก!A684,ภาคส่งกลับ!$A$2:$A$1192,ภาคส่งกลับ!$M$2:$M$1192,"")</f>
        <v>อุนนัต</v>
      </c>
      <c r="Q684" s="2" t="str">
        <f>_xlfn.XLOOKUP(ไฟล์หลัก!A684,ภาคส่งกลับ!$A$2:$A$1192,ภาคส่งกลับ!$N$2:$N$1192,"")</f>
        <v>พิณโสภณ</v>
      </c>
      <c r="R684" s="71">
        <f>_xlfn.XLOOKUP(ไฟล์หลัก!A684,ภาคส่งกลับ!$A$2:$A$1192,ภาคส่งกลับ!$O$2:$O$1192,"")</f>
        <v>0</v>
      </c>
      <c r="S684" s="72" t="str">
        <f>IF(AND(ลงเจ้าหน้าที่!O691=ไฟล์หลัก!P684,ลงเจ้าหน้าที่!P691=ไฟล์หลัก!Q684)=TRUE,"Correct","No")</f>
        <v>No</v>
      </c>
    </row>
    <row r="685" spans="1:19" hidden="1">
      <c r="A685" s="250">
        <v>652</v>
      </c>
      <c r="B685" s="250" t="s">
        <v>729</v>
      </c>
      <c r="C685" s="256" t="s">
        <v>136</v>
      </c>
      <c r="D685" s="257" t="s">
        <v>35</v>
      </c>
      <c r="E685" s="256" t="s">
        <v>874</v>
      </c>
      <c r="F685" s="257" t="s">
        <v>279</v>
      </c>
      <c r="G685" s="257" t="s">
        <v>17</v>
      </c>
      <c r="H685" s="257" t="s">
        <v>261</v>
      </c>
      <c r="I685" s="256" t="s">
        <v>514</v>
      </c>
      <c r="J685" s="257" t="s">
        <v>101</v>
      </c>
      <c r="K685" s="257" t="s">
        <v>132</v>
      </c>
      <c r="L685" s="257" t="s">
        <v>722</v>
      </c>
      <c r="M685" s="250" t="s">
        <v>1695</v>
      </c>
      <c r="N685" s="257" t="str" cm="1">
        <f t="array" ref="N685">_xlfn.XLOOKUP(1,(รายชื่อเจ้าหน้าที่!$C$4:$C$109=P685)*(รายชื่อเจ้าหน้าที่!$D$4:$D$109=Q685),รายชื่อเจ้าหน้าที่!$E$4:$E$109,"")</f>
        <v/>
      </c>
      <c r="O685" s="2" t="str">
        <f>_xlfn.XLOOKUP(ไฟล์หลัก!A685,ภาคส่งกลับ!$A$2:$A$1192,ภาคส่งกลับ!$L$2:$L$1192,"")</f>
        <v>นาย</v>
      </c>
      <c r="P685" s="2" t="str">
        <f>_xlfn.XLOOKUP(ไฟล์หลัก!A685,ภาคส่งกลับ!$A$2:$A$1192,ภาคส่งกลับ!$M$2:$M$1192,"")</f>
        <v xml:space="preserve">ณัฐวุฒิ  </v>
      </c>
      <c r="Q685" s="2" t="str">
        <f>_xlfn.XLOOKUP(ไฟล์หลัก!A685,ภาคส่งกลับ!$A$2:$A$1192,ภาคส่งกลับ!$N$2:$N$1192,"")</f>
        <v>เดไปวา</v>
      </c>
      <c r="R685" s="71">
        <f>_xlfn.XLOOKUP(ไฟล์หลัก!A685,ภาคส่งกลับ!$A$2:$A$1192,ภาคส่งกลับ!$O$2:$O$1192,"")</f>
        <v>0</v>
      </c>
      <c r="S685" s="72" t="str">
        <f>IF(AND(ลงเจ้าหน้าที่!O692=ไฟล์หลัก!P685,ลงเจ้าหน้าที่!P692=ไฟล์หลัก!Q685)=TRUE,"Correct","No")</f>
        <v>No</v>
      </c>
    </row>
    <row r="686" spans="1:19" hidden="1">
      <c r="A686" s="250">
        <v>653</v>
      </c>
      <c r="B686" s="250" t="s">
        <v>729</v>
      </c>
      <c r="C686" s="256" t="s">
        <v>136</v>
      </c>
      <c r="D686" s="257"/>
      <c r="E686" s="256" t="s">
        <v>874</v>
      </c>
      <c r="F686" s="257"/>
      <c r="G686" s="257"/>
      <c r="H686" s="257"/>
      <c r="I686" s="256"/>
      <c r="J686" s="257" t="s">
        <v>101</v>
      </c>
      <c r="K686" s="257" t="s">
        <v>132</v>
      </c>
      <c r="L686" s="257"/>
      <c r="M686" s="250" t="s">
        <v>42</v>
      </c>
      <c r="N686" s="257" t="str" cm="1">
        <f t="array" ref="N686">_xlfn.XLOOKUP(1,(รายชื่อเจ้าหน้าที่!$C$4:$C$109=P686)*(รายชื่อเจ้าหน้าที่!$D$4:$D$109=Q686),รายชื่อเจ้าหน้าที่!$E$4:$E$109,"")</f>
        <v>อาคาร</v>
      </c>
      <c r="O686" s="2" t="str">
        <f>_xlfn.XLOOKUP(ไฟล์หลัก!A686,ภาคส่งกลับ!$A$2:$A$1192,ภาคส่งกลับ!$L$2:$L$1192,"")</f>
        <v>นาย</v>
      </c>
      <c r="P686" s="2" t="str">
        <f>_xlfn.XLOOKUP(ไฟล์หลัก!A686,ภาคส่งกลับ!$A$2:$A$1192,ภาคส่งกลับ!$M$2:$M$1192,"")</f>
        <v>มานะชัย</v>
      </c>
      <c r="Q686" s="2" t="str">
        <f>_xlfn.XLOOKUP(ไฟล์หลัก!A686,ภาคส่งกลับ!$A$2:$A$1192,ภาคส่งกลับ!$N$2:$N$1192,"")</f>
        <v>เหลืองจารุธร</v>
      </c>
      <c r="R686" s="71">
        <f>_xlfn.XLOOKUP(ไฟล์หลัก!A686,ภาคส่งกลับ!$A$2:$A$1192,ภาคส่งกลับ!$O$2:$O$1192,"")</f>
        <v>0</v>
      </c>
      <c r="S686" s="72" t="str">
        <f>IF(AND(ลงเจ้าหน้าที่!O693=ไฟล์หลัก!P686,ลงเจ้าหน้าที่!P693=ไฟล์หลัก!Q686)=TRUE,"Correct","No")</f>
        <v>Correct</v>
      </c>
    </row>
    <row r="687" spans="1:19" hidden="1">
      <c r="A687" s="250">
        <v>654</v>
      </c>
      <c r="B687" s="250" t="s">
        <v>729</v>
      </c>
      <c r="C687" s="256" t="s">
        <v>136</v>
      </c>
      <c r="D687" s="257" t="s">
        <v>16</v>
      </c>
      <c r="E687" s="256" t="s">
        <v>662</v>
      </c>
      <c r="F687" s="257" t="s">
        <v>147</v>
      </c>
      <c r="G687" s="257" t="s">
        <v>16</v>
      </c>
      <c r="H687" s="257" t="s">
        <v>220</v>
      </c>
      <c r="I687" s="256" t="s">
        <v>398</v>
      </c>
      <c r="J687" s="257" t="s">
        <v>101</v>
      </c>
      <c r="K687" s="257" t="s">
        <v>134</v>
      </c>
      <c r="L687" s="257" t="s">
        <v>342</v>
      </c>
      <c r="M687" s="250" t="s">
        <v>1652</v>
      </c>
      <c r="N687" s="257" t="str" cm="1">
        <f t="array" ref="N687">_xlfn.XLOOKUP(1,(รายชื่อเจ้าหน้าที่!$C$4:$C$109=P687)*(รายชื่อเจ้าหน้าที่!$D$4:$D$109=Q687),รายชื่อเจ้าหน้าที่!$E$4:$E$109,"")</f>
        <v/>
      </c>
      <c r="O687" s="2" t="str">
        <f>_xlfn.XLOOKUP(ไฟล์หลัก!A687,ภาคส่งกลับ!$A$2:$A$1192,ภาคส่งกลับ!$L$2:$L$1192,"")</f>
        <v>นาย</v>
      </c>
      <c r="P687" s="2" t="str">
        <f>_xlfn.XLOOKUP(ไฟล์หลัก!A687,ภาคส่งกลับ!$A$2:$A$1192,ภาคส่งกลับ!$M$2:$M$1192,"")</f>
        <v>อัครวรรษ</v>
      </c>
      <c r="Q687" s="2" t="str">
        <f>_xlfn.XLOOKUP(ไฟล์หลัก!A687,ภาคส่งกลับ!$A$2:$A$1192,ภาคส่งกลับ!$N$2:$N$1192,"")</f>
        <v>เริงรื่น</v>
      </c>
      <c r="R687" s="71">
        <f>_xlfn.XLOOKUP(ไฟล์หลัก!A687,ภาคส่งกลับ!$A$2:$A$1192,ภาคส่งกลับ!$O$2:$O$1192,"")</f>
        <v>0</v>
      </c>
      <c r="S687" s="72" t="str">
        <f>IF(AND(ลงเจ้าหน้าที่!O694=ไฟล์หลัก!P687,ลงเจ้าหน้าที่!P694=ไฟล์หลัก!Q687)=TRUE,"Correct","No")</f>
        <v>No</v>
      </c>
    </row>
    <row r="688" spans="1:19" hidden="1">
      <c r="A688" s="250">
        <v>655</v>
      </c>
      <c r="B688" s="250" t="s">
        <v>729</v>
      </c>
      <c r="C688" s="256" t="s">
        <v>136</v>
      </c>
      <c r="D688" s="257" t="s">
        <v>401</v>
      </c>
      <c r="E688" s="256" t="s">
        <v>875</v>
      </c>
      <c r="F688" s="257" t="s">
        <v>199</v>
      </c>
      <c r="G688" s="257" t="s">
        <v>17</v>
      </c>
      <c r="H688" s="257" t="s">
        <v>403</v>
      </c>
      <c r="I688" s="256" t="s">
        <v>1751</v>
      </c>
      <c r="J688" s="257" t="s">
        <v>101</v>
      </c>
      <c r="K688" s="257" t="s">
        <v>134</v>
      </c>
      <c r="L688" s="257" t="s">
        <v>416</v>
      </c>
      <c r="M688" s="250" t="s">
        <v>1695</v>
      </c>
      <c r="N688" s="257" t="str" cm="1">
        <f t="array" ref="N688">_xlfn.XLOOKUP(1,(รายชื่อเจ้าหน้าที่!$C$4:$C$109=P688)*(รายชื่อเจ้าหน้าที่!$D$4:$D$109=Q688),รายชื่อเจ้าหน้าที่!$E$4:$E$109,"")</f>
        <v/>
      </c>
      <c r="O688" s="2" t="str">
        <f>_xlfn.XLOOKUP(ไฟล์หลัก!A688,ภาคส่งกลับ!$A$2:$A$1192,ภาคส่งกลับ!$L$2:$L$1192,"")</f>
        <v>นาย</v>
      </c>
      <c r="P688" s="2" t="str">
        <f>_xlfn.XLOOKUP(ไฟล์หลัก!A688,ภาคส่งกลับ!$A$2:$A$1192,ภาคส่งกลับ!$M$2:$M$1192,"")</f>
        <v>จารุวัตร</v>
      </c>
      <c r="Q688" s="2" t="str">
        <f>_xlfn.XLOOKUP(ไฟล์หลัก!A688,ภาคส่งกลับ!$A$2:$A$1192,ภาคส่งกลับ!$N$2:$N$1192,"")</f>
        <v>เจริญสุข</v>
      </c>
      <c r="R688" s="71">
        <f>_xlfn.XLOOKUP(ไฟล์หลัก!A688,ภาคส่งกลับ!$A$2:$A$1192,ภาคส่งกลับ!$O$2:$O$1192,"")</f>
        <v>0</v>
      </c>
      <c r="S688" s="72" t="str">
        <f>IF(AND(ลงเจ้าหน้าที่!O695=ไฟล์หลัก!P688,ลงเจ้าหน้าที่!P695=ไฟล์หลัก!Q688)=TRUE,"Correct","No")</f>
        <v>No</v>
      </c>
    </row>
    <row r="689" spans="1:19" hidden="1">
      <c r="A689" s="250">
        <v>656</v>
      </c>
      <c r="B689" s="250" t="s">
        <v>729</v>
      </c>
      <c r="C689" s="256" t="s">
        <v>136</v>
      </c>
      <c r="D689" s="257"/>
      <c r="E689" s="256" t="s">
        <v>875</v>
      </c>
      <c r="F689" s="257"/>
      <c r="G689" s="257"/>
      <c r="H689" s="257"/>
      <c r="I689" s="256"/>
      <c r="J689" s="257" t="s">
        <v>101</v>
      </c>
      <c r="K689" s="257" t="s">
        <v>134</v>
      </c>
      <c r="L689" s="257"/>
      <c r="M689" s="250" t="s">
        <v>42</v>
      </c>
      <c r="N689" s="257" t="str" cm="1">
        <f t="array" ref="N689">_xlfn.XLOOKUP(1,(รายชื่อเจ้าหน้าที่!$C$4:$C$109=P689)*(รายชื่อเจ้าหน้าที่!$D$4:$D$109=Q689),รายชื่อเจ้าหน้าที่!$E$4:$E$109,"")</f>
        <v>จ.อิเล็ก</v>
      </c>
      <c r="O689" s="2" t="str">
        <f>_xlfn.XLOOKUP(ไฟล์หลัก!A689,ภาคส่งกลับ!$A$2:$A$1192,ภาคส่งกลับ!$L$2:$L$1192,"")</f>
        <v>นางสาว</v>
      </c>
      <c r="P689" s="2" t="str">
        <f>_xlfn.XLOOKUP(ไฟล์หลัก!A689,ภาคส่งกลับ!$A$2:$A$1192,ภาคส่งกลับ!$M$2:$M$1192,"")</f>
        <v>สุวรรณา</v>
      </c>
      <c r="Q689" s="2" t="str">
        <f>_xlfn.XLOOKUP(ไฟล์หลัก!A689,ภาคส่งกลับ!$A$2:$A$1192,ภาคส่งกลับ!$N$2:$N$1192,"")</f>
        <v>ยิ้มย่อง</v>
      </c>
      <c r="R689" s="71">
        <f>_xlfn.XLOOKUP(ไฟล์หลัก!A689,ภาคส่งกลับ!$A$2:$A$1192,ภาคส่งกลับ!$O$2:$O$1192,"")</f>
        <v>0</v>
      </c>
      <c r="S689" s="72" t="str">
        <f>IF(AND(ลงเจ้าหน้าที่!O696=ไฟล์หลัก!P689,ลงเจ้าหน้าที่!P696=ไฟล์หลัก!Q689)=TRUE,"Correct","No")</f>
        <v>Correct</v>
      </c>
    </row>
    <row r="690" spans="1:19" hidden="1">
      <c r="A690" s="250">
        <v>657</v>
      </c>
      <c r="B690" s="250" t="s">
        <v>729</v>
      </c>
      <c r="C690" s="256" t="s">
        <v>136</v>
      </c>
      <c r="D690" s="257" t="s">
        <v>16</v>
      </c>
      <c r="E690" s="256" t="s">
        <v>662</v>
      </c>
      <c r="F690" s="257" t="s">
        <v>151</v>
      </c>
      <c r="G690" s="257" t="s">
        <v>16</v>
      </c>
      <c r="H690" s="257" t="s">
        <v>246</v>
      </c>
      <c r="I690" s="256" t="s">
        <v>867</v>
      </c>
      <c r="J690" s="257" t="s">
        <v>101</v>
      </c>
      <c r="K690" s="257" t="s">
        <v>176</v>
      </c>
      <c r="L690" s="257" t="s">
        <v>142</v>
      </c>
      <c r="M690" s="250" t="s">
        <v>1695</v>
      </c>
      <c r="N690" s="257" t="str" cm="1">
        <f t="array" ref="N690">_xlfn.XLOOKUP(1,(รายชื่อเจ้าหน้าที่!$C$4:$C$109=P690)*(รายชื่อเจ้าหน้าที่!$D$4:$D$109=Q690),รายชื่อเจ้าหน้าที่!$E$4:$E$109,"")</f>
        <v/>
      </c>
      <c r="O690" s="2" t="str">
        <f>_xlfn.XLOOKUP(ไฟล์หลัก!A690,ภาคส่งกลับ!$A$2:$A$1192,ภาคส่งกลับ!$L$2:$L$1192,"")</f>
        <v>นาย</v>
      </c>
      <c r="P690" s="2" t="str">
        <f>_xlfn.XLOOKUP(ไฟล์หลัก!A690,ภาคส่งกลับ!$A$2:$A$1192,ภาคส่งกลับ!$M$2:$M$1192,"")</f>
        <v>มนต์ศักดิ์</v>
      </c>
      <c r="Q690" s="2" t="str">
        <f>_xlfn.XLOOKUP(ไฟล์หลัก!A690,ภาคส่งกลับ!$A$2:$A$1192,ภาคส่งกลับ!$N$2:$N$1192,"")</f>
        <v>พิมสาร</v>
      </c>
      <c r="R690" s="71">
        <f>_xlfn.XLOOKUP(ไฟล์หลัก!A690,ภาคส่งกลับ!$A$2:$A$1192,ภาคส่งกลับ!$O$2:$O$1192,"")</f>
        <v>0</v>
      </c>
      <c r="S690" s="72" t="str">
        <f>IF(AND(ลงเจ้าหน้าที่!O697=ไฟล์หลัก!P690,ลงเจ้าหน้าที่!P697=ไฟล์หลัก!Q690)=TRUE,"Correct","No")</f>
        <v>No</v>
      </c>
    </row>
    <row r="691" spans="1:19" hidden="1">
      <c r="A691" s="250">
        <v>658</v>
      </c>
      <c r="B691" s="250" t="s">
        <v>729</v>
      </c>
      <c r="C691" s="256" t="s">
        <v>136</v>
      </c>
      <c r="D691" s="257" t="s">
        <v>78</v>
      </c>
      <c r="E691" s="256" t="s">
        <v>877</v>
      </c>
      <c r="F691" s="257" t="s">
        <v>99</v>
      </c>
      <c r="G691" s="257" t="s">
        <v>17</v>
      </c>
      <c r="H691" s="257" t="s">
        <v>293</v>
      </c>
      <c r="I691" s="256" t="s">
        <v>1707</v>
      </c>
      <c r="J691" s="257" t="s">
        <v>101</v>
      </c>
      <c r="K691" s="257" t="s">
        <v>176</v>
      </c>
      <c r="L691" s="257" t="s">
        <v>720</v>
      </c>
      <c r="M691" s="250" t="s">
        <v>1652</v>
      </c>
      <c r="N691" s="257" t="str" cm="1">
        <f t="array" ref="N691">_xlfn.XLOOKUP(1,(รายชื่อเจ้าหน้าที่!$C$4:$C$109=P691)*(รายชื่อเจ้าหน้าที่!$D$4:$D$109=Q691),รายชื่อเจ้าหน้าที่!$E$4:$E$109,"")</f>
        <v/>
      </c>
      <c r="O691" s="2" t="str">
        <f>_xlfn.XLOOKUP(ไฟล์หลัก!A691,ภาคส่งกลับ!$A$2:$A$1192,ภาคส่งกลับ!$L$2:$L$1192,"")</f>
        <v>นาย</v>
      </c>
      <c r="P691" s="2" t="str">
        <f>_xlfn.XLOOKUP(ไฟล์หลัก!A691,ภาคส่งกลับ!$A$2:$A$1192,ภาคส่งกลับ!$M$2:$M$1192,"")</f>
        <v>ดอน</v>
      </c>
      <c r="Q691" s="2" t="str">
        <f>_xlfn.XLOOKUP(ไฟล์หลัก!A691,ภาคส่งกลับ!$A$2:$A$1192,ภาคส่งกลับ!$N$2:$N$1192,"")</f>
        <v>อิศรากร</v>
      </c>
      <c r="R691" s="71">
        <f>_xlfn.XLOOKUP(ไฟล์หลัก!A691,ภาคส่งกลับ!$A$2:$A$1192,ภาคส่งกลับ!$O$2:$O$1192,"")</f>
        <v>0</v>
      </c>
      <c r="S691" s="72" t="str">
        <f>IF(AND(ลงเจ้าหน้าที่!O698=ไฟล์หลัก!P691,ลงเจ้าหน้าที่!P698=ไฟล์หลัก!Q691)=TRUE,"Correct","No")</f>
        <v>No</v>
      </c>
    </row>
    <row r="692" spans="1:19" hidden="1">
      <c r="A692" s="250">
        <v>659</v>
      </c>
      <c r="B692" s="250" t="s">
        <v>729</v>
      </c>
      <c r="C692" s="256" t="s">
        <v>136</v>
      </c>
      <c r="D692" s="257"/>
      <c r="E692" s="256" t="s">
        <v>877</v>
      </c>
      <c r="F692" s="257"/>
      <c r="G692" s="257"/>
      <c r="H692" s="257"/>
      <c r="I692" s="256"/>
      <c r="J692" s="257" t="s">
        <v>101</v>
      </c>
      <c r="K692" s="257" t="s">
        <v>176</v>
      </c>
      <c r="L692" s="257"/>
      <c r="M692" s="250" t="s">
        <v>42</v>
      </c>
      <c r="N692" s="257" t="str" cm="1">
        <f t="array" ref="N692">_xlfn.XLOOKUP(1,(รายชื่อเจ้าหน้าที่!$C$4:$C$109=P692)*(รายชื่อเจ้าหน้าที่!$D$4:$D$109=Q692),รายชื่อเจ้าหน้าที่!$E$4:$E$109,"")</f>
        <v>อาคาร</v>
      </c>
      <c r="O692" s="2" t="str">
        <f>_xlfn.XLOOKUP(ไฟล์หลัก!A692,ภาคส่งกลับ!$A$2:$A$1192,ภาคส่งกลับ!$L$2:$L$1192,"")</f>
        <v>นาย</v>
      </c>
      <c r="P692" s="2" t="str">
        <f>_xlfn.XLOOKUP(ไฟล์หลัก!A692,ภาคส่งกลับ!$A$2:$A$1192,ภาคส่งกลับ!$M$2:$M$1192,"")</f>
        <v>สัญญา</v>
      </c>
      <c r="Q692" s="2" t="str">
        <f>_xlfn.XLOOKUP(ไฟล์หลัก!A692,ภาคส่งกลับ!$A$2:$A$1192,ภาคส่งกลับ!$N$2:$N$1192,"")</f>
        <v>แสนบุตร</v>
      </c>
      <c r="R692" s="71">
        <f>_xlfn.XLOOKUP(ไฟล์หลัก!A692,ภาคส่งกลับ!$A$2:$A$1192,ภาคส่งกลับ!$O$2:$O$1192,"")</f>
        <v>0</v>
      </c>
      <c r="S692" s="72" t="str">
        <f>IF(AND(ลงเจ้าหน้าที่!O699=ไฟล์หลัก!P692,ลงเจ้าหน้าที่!P699=ไฟล์หลัก!Q692)=TRUE,"Correct","No")</f>
        <v>Correct</v>
      </c>
    </row>
    <row r="693" spans="1:19" hidden="1">
      <c r="A693" s="250">
        <v>660</v>
      </c>
      <c r="B693" s="250" t="s">
        <v>878</v>
      </c>
      <c r="C693" s="256" t="s">
        <v>13</v>
      </c>
      <c r="D693" s="257" t="s">
        <v>28</v>
      </c>
      <c r="E693" s="256" t="s">
        <v>896</v>
      </c>
      <c r="F693" s="257" t="s">
        <v>24</v>
      </c>
      <c r="G693" s="257" t="s">
        <v>21</v>
      </c>
      <c r="H693" s="257" t="s">
        <v>253</v>
      </c>
      <c r="I693" s="256" t="s">
        <v>897</v>
      </c>
      <c r="J693" s="257" t="s">
        <v>38</v>
      </c>
      <c r="K693" s="257" t="s">
        <v>39</v>
      </c>
      <c r="L693" s="257" t="s">
        <v>810</v>
      </c>
      <c r="M693" s="250" t="s">
        <v>1668</v>
      </c>
      <c r="N693" s="257" t="str" cm="1">
        <f t="array" ref="N693">_xlfn.XLOOKUP(1,(รายชื่อเจ้าหน้าที่!$C$4:$C$109=P693)*(รายชื่อเจ้าหน้าที่!$D$4:$D$109=Q693),รายชื่อเจ้าหน้าที่!$E$4:$E$109,"")</f>
        <v/>
      </c>
      <c r="O693" s="2" t="str">
        <f>_xlfn.XLOOKUP(ไฟล์หลัก!A693,ภาคส่งกลับ!$A$2:$A$1192,ภาคส่งกลับ!$L$2:$L$1192,"")</f>
        <v>นาย</v>
      </c>
      <c r="P693" s="2" t="str">
        <f>_xlfn.XLOOKUP(ไฟล์หลัก!A693,ภาคส่งกลับ!$A$2:$A$1192,ภาคส่งกลับ!$M$2:$M$1192,"")</f>
        <v>กฤษณ์</v>
      </c>
      <c r="Q693" s="2" t="str">
        <f>_xlfn.XLOOKUP(ไฟล์หลัก!A693,ภาคส่งกลับ!$A$2:$A$1192,ภาคส่งกลับ!$N$2:$N$1192,"")</f>
        <v>วงรุจิระ</v>
      </c>
      <c r="R693" s="71">
        <f>_xlfn.XLOOKUP(ไฟล์หลัก!A693,ภาคส่งกลับ!$A$2:$A$1192,ภาคส่งกลับ!$O$2:$O$1192,"")</f>
        <v>0</v>
      </c>
      <c r="S693" s="72" t="str">
        <f>IF(AND(ลงเจ้าหน้าที่!O700=ไฟล์หลัก!P693,ลงเจ้าหน้าที่!P700=ไฟล์หลัก!Q693)=TRUE,"Correct","No")</f>
        <v>No</v>
      </c>
    </row>
    <row r="694" spans="1:19" hidden="1">
      <c r="A694" s="250">
        <v>661</v>
      </c>
      <c r="B694" s="250" t="s">
        <v>878</v>
      </c>
      <c r="C694" s="256" t="s">
        <v>13</v>
      </c>
      <c r="D694" s="257"/>
      <c r="E694" s="256" t="s">
        <v>896</v>
      </c>
      <c r="F694" s="257"/>
      <c r="G694" s="257"/>
      <c r="H694" s="257"/>
      <c r="I694" s="256"/>
      <c r="J694" s="257" t="s">
        <v>38</v>
      </c>
      <c r="K694" s="257" t="s">
        <v>39</v>
      </c>
      <c r="L694" s="257"/>
      <c r="M694" s="250" t="s">
        <v>42</v>
      </c>
      <c r="N694" s="257" t="str" cm="1">
        <f t="array" ref="N694">_xlfn.XLOOKUP(1,(รายชื่อเจ้าหน้าที่!$C$4:$C$109=P694)*(รายชื่อเจ้าหน้าที่!$D$4:$D$109=Q694),รายชื่อเจ้าหน้าที่!$E$4:$E$109,"")</f>
        <v>HR</v>
      </c>
      <c r="O694" s="2" t="str">
        <f>_xlfn.XLOOKUP(ไฟล์หลัก!A694,ภาคส่งกลับ!$A$2:$A$1192,ภาคส่งกลับ!$L$2:$L$1192,"")</f>
        <v>นาง</v>
      </c>
      <c r="P694" s="2" t="str">
        <f>_xlfn.XLOOKUP(ไฟล์หลัก!A694,ภาคส่งกลับ!$A$2:$A$1192,ภาคส่งกลับ!$M$2:$M$1192,"")</f>
        <v>ประเสริฐพร</v>
      </c>
      <c r="Q694" s="2" t="str">
        <f>_xlfn.XLOOKUP(ไฟล์หลัก!A694,ภาคส่งกลับ!$A$2:$A$1192,ภาคส่งกลับ!$N$2:$N$1192,"")</f>
        <v>ผลโพธิ์</v>
      </c>
      <c r="R694" s="71">
        <f>_xlfn.XLOOKUP(ไฟล์หลัก!A694,ภาคส่งกลับ!$A$2:$A$1192,ภาคส่งกลับ!$O$2:$O$1192,"")</f>
        <v>0</v>
      </c>
      <c r="S694" s="72" t="str">
        <f>IF(AND(ลงเจ้าหน้าที่!O701=ไฟล์หลัก!P694,ลงเจ้าหน้าที่!P701=ไฟล์หลัก!Q694)=TRUE,"Correct","No")</f>
        <v>Correct</v>
      </c>
    </row>
    <row r="695" spans="1:19" hidden="1">
      <c r="A695" s="250">
        <v>662</v>
      </c>
      <c r="B695" s="250" t="s">
        <v>878</v>
      </c>
      <c r="C695" s="256" t="s">
        <v>13</v>
      </c>
      <c r="D695" s="257" t="s">
        <v>28</v>
      </c>
      <c r="E695" s="256" t="s">
        <v>896</v>
      </c>
      <c r="F695" s="257" t="s">
        <v>90</v>
      </c>
      <c r="G695" s="257" t="s">
        <v>21</v>
      </c>
      <c r="H695" s="257" t="s">
        <v>261</v>
      </c>
      <c r="I695" s="256" t="s">
        <v>897</v>
      </c>
      <c r="J695" s="257" t="s">
        <v>38</v>
      </c>
      <c r="K695" s="257" t="s">
        <v>434</v>
      </c>
      <c r="L695" s="257" t="s">
        <v>898</v>
      </c>
      <c r="M695" s="250" t="s">
        <v>1668</v>
      </c>
      <c r="N695" s="257" t="str" cm="1">
        <f t="array" ref="N695">_xlfn.XLOOKUP(1,(รายชื่อเจ้าหน้าที่!$C$4:$C$109=P695)*(รายชื่อเจ้าหน้าที่!$D$4:$D$109=Q695),รายชื่อเจ้าหน้าที่!$E$4:$E$109,"")</f>
        <v/>
      </c>
      <c r="O695" s="2" t="str">
        <f>_xlfn.XLOOKUP(ไฟล์หลัก!A695,ภาคส่งกลับ!$A$2:$A$1192,ภาคส่งกลับ!$L$2:$L$1192,"")</f>
        <v>นาย</v>
      </c>
      <c r="P695" s="2" t="str">
        <f>_xlfn.XLOOKUP(ไฟล์หลัก!A695,ภาคส่งกลับ!$A$2:$A$1192,ภาคส่งกลับ!$M$2:$M$1192,"")</f>
        <v>ปราโมทย์</v>
      </c>
      <c r="Q695" s="2" t="str">
        <f>_xlfn.XLOOKUP(ไฟล์หลัก!A695,ภาคส่งกลับ!$A$2:$A$1192,ภาคส่งกลับ!$N$2:$N$1192,"")</f>
        <v>วาดเขียน</v>
      </c>
      <c r="R695" s="71">
        <f>_xlfn.XLOOKUP(ไฟล์หลัก!A695,ภาคส่งกลับ!$A$2:$A$1192,ภาคส่งกลับ!$O$2:$O$1192,"")</f>
        <v>0</v>
      </c>
      <c r="S695" s="72" t="str">
        <f>IF(AND(ลงเจ้าหน้าที่!O702=ไฟล์หลัก!P695,ลงเจ้าหน้าที่!P702=ไฟล์หลัก!Q695)=TRUE,"Correct","No")</f>
        <v>No</v>
      </c>
    </row>
    <row r="696" spans="1:19" hidden="1">
      <c r="A696" s="250">
        <v>663</v>
      </c>
      <c r="B696" s="250" t="s">
        <v>878</v>
      </c>
      <c r="C696" s="256" t="s">
        <v>13</v>
      </c>
      <c r="D696" s="257"/>
      <c r="E696" s="256" t="s">
        <v>896</v>
      </c>
      <c r="F696" s="257"/>
      <c r="G696" s="257"/>
      <c r="H696" s="257"/>
      <c r="I696" s="256"/>
      <c r="J696" s="257" t="s">
        <v>38</v>
      </c>
      <c r="K696" s="257" t="s">
        <v>434</v>
      </c>
      <c r="L696" s="257"/>
      <c r="M696" s="250" t="s">
        <v>42</v>
      </c>
      <c r="N696" s="257" t="str" cm="1">
        <f t="array" ref="N696">_xlfn.XLOOKUP(1,(รายชื่อเจ้าหน้าที่!$C$4:$C$109=P696)*(รายชื่อเจ้าหน้าที่!$D$4:$D$109=Q696),รายชื่อเจ้าหน้าที่!$E$4:$E$109,"")</f>
        <v>จ.โทรคม</v>
      </c>
      <c r="O696" s="2" t="str">
        <f>_xlfn.XLOOKUP(ไฟล์หลัก!A696,ภาคส่งกลับ!$A$2:$A$1192,ภาคส่งกลับ!$L$2:$L$1192,"")</f>
        <v>นางสาว</v>
      </c>
      <c r="P696" s="2" t="str">
        <f>_xlfn.XLOOKUP(ไฟล์หลัก!A696,ภาคส่งกลับ!$A$2:$A$1192,ภาคส่งกลับ!$M$2:$M$1192,"")</f>
        <v>มณีรัตน์</v>
      </c>
      <c r="Q696" s="2" t="str">
        <f>_xlfn.XLOOKUP(ไฟล์หลัก!A696,ภาคส่งกลับ!$A$2:$A$1192,ภาคส่งกลับ!$N$2:$N$1192,"")</f>
        <v>อนุพันธ์สืบสาย</v>
      </c>
      <c r="R696" s="71">
        <f>_xlfn.XLOOKUP(ไฟล์หลัก!A696,ภาคส่งกลับ!$A$2:$A$1192,ภาคส่งกลับ!$O$2:$O$1192,"")</f>
        <v>0</v>
      </c>
      <c r="S696" s="72" t="str">
        <f>IF(AND(ลงเจ้าหน้าที่!O703=ไฟล์หลัก!P696,ลงเจ้าหน้าที่!P703=ไฟล์หลัก!Q696)=TRUE,"Correct","No")</f>
        <v>Correct</v>
      </c>
    </row>
    <row r="697" spans="1:19" hidden="1">
      <c r="A697" s="250">
        <v>664</v>
      </c>
      <c r="B697" s="250" t="s">
        <v>878</v>
      </c>
      <c r="C697" s="256" t="s">
        <v>13</v>
      </c>
      <c r="D697" s="257" t="s">
        <v>16</v>
      </c>
      <c r="E697" s="256" t="s">
        <v>899</v>
      </c>
      <c r="F697" s="257" t="s">
        <v>18</v>
      </c>
      <c r="G697" s="257" t="s">
        <v>16</v>
      </c>
      <c r="H697" s="257" t="s">
        <v>293</v>
      </c>
      <c r="I697" s="256" t="s">
        <v>1752</v>
      </c>
      <c r="J697" s="257" t="s">
        <v>38</v>
      </c>
      <c r="K697" s="257" t="s">
        <v>232</v>
      </c>
      <c r="L697" s="257" t="s">
        <v>295</v>
      </c>
      <c r="M697" s="250" t="s">
        <v>1652</v>
      </c>
      <c r="N697" s="257" t="str" cm="1">
        <f t="array" ref="N697">_xlfn.XLOOKUP(1,(รายชื่อเจ้าหน้าที่!$C$4:$C$109=P697)*(รายชื่อเจ้าหน้าที่!$D$4:$D$109=Q697),รายชื่อเจ้าหน้าที่!$E$4:$E$109,"")</f>
        <v/>
      </c>
      <c r="O697" s="2" t="str">
        <f>_xlfn.XLOOKUP(ไฟล์หลัก!A697,ภาคส่งกลับ!$A$2:$A$1192,ภาคส่งกลับ!$L$2:$L$1192,"")</f>
        <v>นาย</v>
      </c>
      <c r="P697" s="2" t="str">
        <f>_xlfn.XLOOKUP(ไฟล์หลัก!A697,ภาคส่งกลับ!$A$2:$A$1192,ภาคส่งกลับ!$M$2:$M$1192,"")</f>
        <v>สองเมือง</v>
      </c>
      <c r="Q697" s="2" t="str">
        <f>_xlfn.XLOOKUP(ไฟล์หลัก!A697,ภาคส่งกลับ!$A$2:$A$1192,ภาคส่งกลับ!$N$2:$N$1192,"")</f>
        <v>นันทขว้าง</v>
      </c>
      <c r="R697" s="71">
        <f>_xlfn.XLOOKUP(ไฟล์หลัก!A697,ภาคส่งกลับ!$A$2:$A$1192,ภาคส่งกลับ!$O$2:$O$1192,"")</f>
        <v>0</v>
      </c>
      <c r="S697" s="72" t="str">
        <f>IF(AND(ลงเจ้าหน้าที่!O704=ไฟล์หลัก!P697,ลงเจ้าหน้าที่!P704=ไฟล์หลัก!Q697)=TRUE,"Correct","No")</f>
        <v>No</v>
      </c>
    </row>
    <row r="698" spans="1:19">
      <c r="A698" s="250">
        <v>665</v>
      </c>
      <c r="B698" s="250" t="s">
        <v>878</v>
      </c>
      <c r="C698" s="256" t="s">
        <v>13</v>
      </c>
      <c r="D698" s="257" t="s">
        <v>374</v>
      </c>
      <c r="E698" s="256" t="s">
        <v>901</v>
      </c>
      <c r="F698" s="257" t="s">
        <v>193</v>
      </c>
      <c r="G698" s="257" t="s">
        <v>21</v>
      </c>
      <c r="H698" s="257" t="s">
        <v>418</v>
      </c>
      <c r="I698" s="256" t="s">
        <v>902</v>
      </c>
      <c r="J698" s="257" t="s">
        <v>38</v>
      </c>
      <c r="K698" s="257" t="s">
        <v>232</v>
      </c>
      <c r="L698" s="257" t="s">
        <v>570</v>
      </c>
      <c r="M698" s="250" t="s">
        <v>1651</v>
      </c>
      <c r="N698" s="257" t="str" cm="1">
        <f t="array" ref="N698">_xlfn.XLOOKUP(1,(รายชื่อเจ้าหน้าที่!$C$4:$C$109=P698)*(รายชื่อเจ้าหน้าที่!$D$4:$D$109=Q698),รายชื่อเจ้าหน้าที่!$E$4:$E$109,"")</f>
        <v/>
      </c>
      <c r="O698" s="2" t="str">
        <f>_xlfn.XLOOKUP(ไฟล์หลัก!A698,ภาคส่งกลับ!$A$2:$A$1192,ภาคส่งกลับ!$L$2:$L$1192,"")</f>
        <v>นาย</v>
      </c>
      <c r="P698" s="2" t="str">
        <f>_xlfn.XLOOKUP(ไฟล์หลัก!A698,ภาคส่งกลับ!$A$2:$A$1192,ภาคส่งกลับ!$M$2:$M$1192,"")</f>
        <v>ชวลิต</v>
      </c>
      <c r="Q698" s="2" t="str">
        <f>_xlfn.XLOOKUP(ไฟล์หลัก!A698,ภาคส่งกลับ!$A$2:$A$1192,ภาคส่งกลับ!$N$2:$N$1192,"")</f>
        <v>เบญจางคประเสริฐ</v>
      </c>
      <c r="R698" s="71">
        <f>_xlfn.XLOOKUP(ไฟล์หลัก!A698,ภาคส่งกลับ!$A$2:$A$1192,ภาคส่งกลับ!$O$2:$O$1192,"")</f>
        <v>0</v>
      </c>
      <c r="S698" s="72" t="str">
        <f>IF(AND(ลงเจ้าหน้าที่!O705=ไฟล์หลัก!P698,ลงเจ้าหน้าที่!P705=ไฟล์หลัก!Q698)=TRUE,"Correct","No")</f>
        <v>No</v>
      </c>
    </row>
    <row r="699" spans="1:19" hidden="1">
      <c r="A699" s="250">
        <v>666</v>
      </c>
      <c r="B699" s="250" t="s">
        <v>878</v>
      </c>
      <c r="C699" s="256" t="s">
        <v>13</v>
      </c>
      <c r="D699" s="257" t="s">
        <v>16</v>
      </c>
      <c r="E699" s="256" t="s">
        <v>899</v>
      </c>
      <c r="F699" s="257" t="s">
        <v>18</v>
      </c>
      <c r="G699" s="257" t="s">
        <v>16</v>
      </c>
      <c r="H699" s="257" t="s">
        <v>293</v>
      </c>
      <c r="I699" s="256" t="s">
        <v>1752</v>
      </c>
      <c r="J699" s="257" t="s">
        <v>38</v>
      </c>
      <c r="K699" s="257" t="s">
        <v>236</v>
      </c>
      <c r="L699" s="257" t="s">
        <v>297</v>
      </c>
      <c r="M699" s="250" t="s">
        <v>320</v>
      </c>
      <c r="N699" s="257" t="str" cm="1">
        <f t="array" ref="N699">_xlfn.XLOOKUP(1,(รายชื่อเจ้าหน้าที่!$C$4:$C$109=P699)*(รายชื่อเจ้าหน้าที่!$D$4:$D$109=Q699),รายชื่อเจ้าหน้าที่!$E$4:$E$109,"")</f>
        <v/>
      </c>
      <c r="O699" s="2" t="str">
        <f>_xlfn.XLOOKUP(ไฟล์หลัก!A699,ภาคส่งกลับ!$A$2:$A$1192,ภาคส่งกลับ!$L$2:$L$1192,"")</f>
        <v>นางสาว</v>
      </c>
      <c r="P699" s="2" t="str">
        <f>_xlfn.XLOOKUP(ไฟล์หลัก!A699,ภาคส่งกลับ!$A$2:$A$1192,ภาคส่งกลับ!$M$2:$M$1192,"")</f>
        <v>มธุรดา</v>
      </c>
      <c r="Q699" s="2" t="str">
        <f>_xlfn.XLOOKUP(ไฟล์หลัก!A699,ภาคส่งกลับ!$A$2:$A$1192,ภาคส่งกลับ!$N$2:$N$1192,"")</f>
        <v>จิโนรส</v>
      </c>
      <c r="R699" s="71">
        <f>_xlfn.XLOOKUP(ไฟล์หลัก!A699,ภาคส่งกลับ!$A$2:$A$1192,ภาคส่งกลับ!$O$2:$O$1192,"")</f>
        <v>0</v>
      </c>
      <c r="S699" s="72" t="str">
        <f>IF(AND(ลงเจ้าหน้าที่!O706=ไฟล์หลัก!P699,ลงเจ้าหน้าที่!P706=ไฟล์หลัก!Q699)=TRUE,"Correct","No")</f>
        <v>Correct</v>
      </c>
    </row>
    <row r="700" spans="1:19">
      <c r="A700" s="250">
        <v>667</v>
      </c>
      <c r="B700" s="250" t="s">
        <v>878</v>
      </c>
      <c r="C700" s="256" t="s">
        <v>13</v>
      </c>
      <c r="D700" s="257" t="s">
        <v>374</v>
      </c>
      <c r="E700" s="256" t="s">
        <v>901</v>
      </c>
      <c r="F700" s="257" t="s">
        <v>193</v>
      </c>
      <c r="G700" s="257" t="s">
        <v>21</v>
      </c>
      <c r="H700" s="257" t="s">
        <v>418</v>
      </c>
      <c r="I700" s="256" t="s">
        <v>902</v>
      </c>
      <c r="J700" s="257" t="s">
        <v>38</v>
      </c>
      <c r="K700" s="257" t="s">
        <v>236</v>
      </c>
      <c r="L700" s="257" t="s">
        <v>571</v>
      </c>
      <c r="M700" s="250" t="s">
        <v>1651</v>
      </c>
      <c r="N700" s="257" t="str" cm="1">
        <f t="array" ref="N700">_xlfn.XLOOKUP(1,(รายชื่อเจ้าหน้าที่!$C$4:$C$109=P700)*(รายชื่อเจ้าหน้าที่!$D$4:$D$109=Q700),รายชื่อเจ้าหน้าที่!$E$4:$E$109,"")</f>
        <v/>
      </c>
      <c r="O700" s="2" t="str">
        <f>_xlfn.XLOOKUP(ไฟล์หลัก!A700,ภาคส่งกลับ!$A$2:$A$1192,ภาคส่งกลับ!$L$2:$L$1192,"")</f>
        <v>นางสาว</v>
      </c>
      <c r="P700" s="2" t="str">
        <f>_xlfn.XLOOKUP(ไฟล์หลัก!A700,ภาคส่งกลับ!$A$2:$A$1192,ภาคส่งกลับ!$M$2:$M$1192,"")</f>
        <v>เกล็ดดาว</v>
      </c>
      <c r="Q700" s="2" t="str">
        <f>_xlfn.XLOOKUP(ไฟล์หลัก!A700,ภาคส่งกลับ!$A$2:$A$1192,ภาคส่งกลับ!$N$2:$N$1192,"")</f>
        <v>สัตย์เจริญ</v>
      </c>
      <c r="R700" s="71">
        <f>_xlfn.XLOOKUP(ไฟล์หลัก!A700,ภาคส่งกลับ!$A$2:$A$1192,ภาคส่งกลับ!$O$2:$O$1192,"")</f>
        <v>0</v>
      </c>
      <c r="S700" s="72" t="str">
        <f>IF(AND(ลงเจ้าหน้าที่!O707=ไฟล์หลัก!P700,ลงเจ้าหน้าที่!P707=ไฟล์หลัก!Q700)=TRUE,"Correct","No")</f>
        <v>No</v>
      </c>
    </row>
    <row r="701" spans="1:19" hidden="1">
      <c r="A701" s="250">
        <v>668</v>
      </c>
      <c r="B701" s="250" t="s">
        <v>878</v>
      </c>
      <c r="C701" s="256" t="s">
        <v>13</v>
      </c>
      <c r="D701" s="257" t="s">
        <v>16</v>
      </c>
      <c r="E701" s="256" t="s">
        <v>899</v>
      </c>
      <c r="F701" s="257" t="s">
        <v>35</v>
      </c>
      <c r="G701" s="257" t="s">
        <v>16</v>
      </c>
      <c r="H701" s="257" t="s">
        <v>293</v>
      </c>
      <c r="I701" s="256" t="s">
        <v>1753</v>
      </c>
      <c r="J701" s="257" t="s">
        <v>38</v>
      </c>
      <c r="K701" s="257" t="s">
        <v>240</v>
      </c>
      <c r="L701" s="257" t="s">
        <v>295</v>
      </c>
      <c r="M701" s="250" t="s">
        <v>1660</v>
      </c>
      <c r="N701" s="257" t="str" cm="1">
        <f t="array" ref="N701">_xlfn.XLOOKUP(1,(รายชื่อเจ้าหน้าที่!$C$4:$C$109=P701)*(รายชื่อเจ้าหน้าที่!$D$4:$D$109=Q701),รายชื่อเจ้าหน้าที่!$E$4:$E$109,"")</f>
        <v/>
      </c>
      <c r="O701" s="2" t="str">
        <f>_xlfn.XLOOKUP(ไฟล์หลัก!A701,ภาคส่งกลับ!$A$2:$A$1192,ภาคส่งกลับ!$L$2:$L$1192,"")</f>
        <v>นาย</v>
      </c>
      <c r="P701" s="2" t="str">
        <f>_xlfn.XLOOKUP(ไฟล์หลัก!A701,ภาคส่งกลับ!$A$2:$A$1192,ภาคส่งกลับ!$M$2:$M$1192,"")</f>
        <v>นรินทร์</v>
      </c>
      <c r="Q701" s="2" t="str">
        <f>_xlfn.XLOOKUP(ไฟล์หลัก!A701,ภาคส่งกลับ!$A$2:$A$1192,ภาคส่งกลับ!$N$2:$N$1192,"")</f>
        <v>อติวงศ์แสงทอง</v>
      </c>
      <c r="R701" s="71">
        <f>_xlfn.XLOOKUP(ไฟล์หลัก!A701,ภาคส่งกลับ!$A$2:$A$1192,ภาคส่งกลับ!$O$2:$O$1192,"")</f>
        <v>0</v>
      </c>
      <c r="S701" s="72" t="str">
        <f>IF(AND(ลงเจ้าหน้าที่!O708=ไฟล์หลัก!P701,ลงเจ้าหน้าที่!P708=ไฟล์หลัก!Q701)=TRUE,"Correct","No")</f>
        <v>No</v>
      </c>
    </row>
    <row r="702" spans="1:19">
      <c r="A702" s="250">
        <v>669</v>
      </c>
      <c r="B702" s="250" t="s">
        <v>878</v>
      </c>
      <c r="C702" s="256" t="s">
        <v>13</v>
      </c>
      <c r="D702" s="257" t="s">
        <v>374</v>
      </c>
      <c r="E702" s="256" t="s">
        <v>901</v>
      </c>
      <c r="F702" s="257" t="s">
        <v>18</v>
      </c>
      <c r="G702" s="257" t="s">
        <v>21</v>
      </c>
      <c r="H702" s="257" t="s">
        <v>344</v>
      </c>
      <c r="I702" s="256" t="s">
        <v>902</v>
      </c>
      <c r="J702" s="257" t="s">
        <v>38</v>
      </c>
      <c r="K702" s="257" t="s">
        <v>240</v>
      </c>
      <c r="L702" s="257" t="s">
        <v>595</v>
      </c>
      <c r="M702" s="250" t="s">
        <v>1651</v>
      </c>
      <c r="N702" s="257" t="str" cm="1">
        <f t="array" ref="N702">_xlfn.XLOOKUP(1,(รายชื่อเจ้าหน้าที่!$C$4:$C$109=P702)*(รายชื่อเจ้าหน้าที่!$D$4:$D$109=Q702),รายชื่อเจ้าหน้าที่!$E$4:$E$109,"")</f>
        <v/>
      </c>
      <c r="O702" s="2" t="str">
        <f>_xlfn.XLOOKUP(ไฟล์หลัก!A702,ภาคส่งกลับ!$A$2:$A$1192,ภาคส่งกลับ!$L$2:$L$1192,"")</f>
        <v>นาย</v>
      </c>
      <c r="P702" s="2" t="str">
        <f>_xlfn.XLOOKUP(ไฟล์หลัก!A702,ภาคส่งกลับ!$A$2:$A$1192,ภาคส่งกลับ!$M$2:$M$1192,"")</f>
        <v>จิรายุ</v>
      </c>
      <c r="Q702" s="2" t="str">
        <f>_xlfn.XLOOKUP(ไฟล์หลัก!A702,ภาคส่งกลับ!$A$2:$A$1192,ภาคส่งกลับ!$N$2:$N$1192,"")</f>
        <v>เพชรแหน</v>
      </c>
      <c r="R702" s="71">
        <f>_xlfn.XLOOKUP(ไฟล์หลัก!A702,ภาคส่งกลับ!$A$2:$A$1192,ภาคส่งกลับ!$O$2:$O$1192,"")</f>
        <v>0</v>
      </c>
      <c r="S702" s="72" t="str">
        <f>IF(AND(ลงเจ้าหน้าที่!O709=ไฟล์หลัก!P702,ลงเจ้าหน้าที่!P709=ไฟล์หลัก!Q702)=TRUE,"Correct","No")</f>
        <v>No</v>
      </c>
    </row>
    <row r="703" spans="1:19" hidden="1">
      <c r="A703" s="250">
        <v>670</v>
      </c>
      <c r="B703" s="250" t="s">
        <v>878</v>
      </c>
      <c r="C703" s="256" t="s">
        <v>13</v>
      </c>
      <c r="D703" s="257" t="s">
        <v>16</v>
      </c>
      <c r="E703" s="256" t="s">
        <v>899</v>
      </c>
      <c r="F703" s="257" t="s">
        <v>35</v>
      </c>
      <c r="G703" s="257" t="s">
        <v>16</v>
      </c>
      <c r="H703" s="257" t="s">
        <v>293</v>
      </c>
      <c r="I703" s="256" t="s">
        <v>1753</v>
      </c>
      <c r="J703" s="257" t="s">
        <v>38</v>
      </c>
      <c r="K703" s="257" t="s">
        <v>244</v>
      </c>
      <c r="L703" s="257" t="s">
        <v>297</v>
      </c>
      <c r="M703" s="250" t="s">
        <v>1660</v>
      </c>
      <c r="N703" s="257" t="str" cm="1">
        <f t="array" ref="N703">_xlfn.XLOOKUP(1,(รายชื่อเจ้าหน้าที่!$C$4:$C$109=P703)*(รายชื่อเจ้าหน้าที่!$D$4:$D$109=Q703),รายชื่อเจ้าหน้าที่!$E$4:$E$109,"")</f>
        <v/>
      </c>
      <c r="O703" s="2" t="str">
        <f>_xlfn.XLOOKUP(ไฟล์หลัก!A703,ภาคส่งกลับ!$A$2:$A$1192,ภาคส่งกลับ!$L$2:$L$1192,"")</f>
        <v>นาวสาว</v>
      </c>
      <c r="P703" s="2" t="str">
        <f>_xlfn.XLOOKUP(ไฟล์หลัก!A703,ภาคส่งกลับ!$A$2:$A$1192,ภาคส่งกลับ!$M$2:$M$1192,"")</f>
        <v>จริยา</v>
      </c>
      <c r="Q703" s="2" t="str">
        <f>_xlfn.XLOOKUP(ไฟล์หลัก!A703,ภาคส่งกลับ!$A$2:$A$1192,ภาคส่งกลับ!$N$2:$N$1192,"")</f>
        <v>วงศ์เตชธรรม</v>
      </c>
      <c r="R703" s="71">
        <f>_xlfn.XLOOKUP(ไฟล์หลัก!A703,ภาคส่งกลับ!$A$2:$A$1192,ภาคส่งกลับ!$O$2:$O$1192,"")</f>
        <v>0</v>
      </c>
      <c r="S703" s="72" t="str">
        <f>IF(AND(ลงเจ้าหน้าที่!O710=ไฟล์หลัก!P703,ลงเจ้าหน้าที่!P710=ไฟล์หลัก!Q703)=TRUE,"Correct","No")</f>
        <v>No</v>
      </c>
    </row>
    <row r="704" spans="1:19" hidden="1">
      <c r="A704" s="250">
        <v>671</v>
      </c>
      <c r="B704" s="250" t="s">
        <v>878</v>
      </c>
      <c r="C704" s="256" t="s">
        <v>13</v>
      </c>
      <c r="D704" s="257" t="s">
        <v>374</v>
      </c>
      <c r="E704" s="256" t="s">
        <v>901</v>
      </c>
      <c r="F704" s="257" t="s">
        <v>18</v>
      </c>
      <c r="G704" s="257" t="s">
        <v>21</v>
      </c>
      <c r="H704" s="257" t="s">
        <v>344</v>
      </c>
      <c r="I704" s="256" t="s">
        <v>902</v>
      </c>
      <c r="J704" s="257" t="s">
        <v>38</v>
      </c>
      <c r="K704" s="257" t="s">
        <v>244</v>
      </c>
      <c r="L704" s="257" t="s">
        <v>596</v>
      </c>
      <c r="M704" s="250" t="s">
        <v>320</v>
      </c>
      <c r="N704" s="257" t="str" cm="1">
        <f t="array" ref="N704">_xlfn.XLOOKUP(1,(รายชื่อเจ้าหน้าที่!$C$4:$C$109=P704)*(รายชื่อเจ้าหน้าที่!$D$4:$D$109=Q704),รายชื่อเจ้าหน้าที่!$E$4:$E$109,"")</f>
        <v/>
      </c>
      <c r="O704" s="2" t="str">
        <f>_xlfn.XLOOKUP(ไฟล์หลัก!A704,ภาคส่งกลับ!$A$2:$A$1192,ภาคส่งกลับ!$L$2:$L$1192,"")</f>
        <v>นาย</v>
      </c>
      <c r="P704" s="2" t="str">
        <f>_xlfn.XLOOKUP(ไฟล์หลัก!A704,ภาคส่งกลับ!$A$2:$A$1192,ภาคส่งกลับ!$M$2:$M$1192,"")</f>
        <v>สมัคร</v>
      </c>
      <c r="Q704" s="2" t="str">
        <f>_xlfn.XLOOKUP(ไฟล์หลัก!A704,ภาคส่งกลับ!$A$2:$A$1192,ภาคส่งกลับ!$N$2:$N$1192,"")</f>
        <v>รักแม่</v>
      </c>
      <c r="R704" s="71">
        <f>_xlfn.XLOOKUP(ไฟล์หลัก!A704,ภาคส่งกลับ!$A$2:$A$1192,ภาคส่งกลับ!$O$2:$O$1192,"")</f>
        <v>0</v>
      </c>
      <c r="S704" s="72" t="str">
        <f>IF(AND(ลงเจ้าหน้าที่!O711=ไฟล์หลัก!P704,ลงเจ้าหน้าที่!P711=ไฟล์หลัก!Q704)=TRUE,"Correct","No")</f>
        <v>No</v>
      </c>
    </row>
    <row r="705" spans="1:19" hidden="1">
      <c r="A705" s="250">
        <v>672</v>
      </c>
      <c r="B705" s="250" t="s">
        <v>878</v>
      </c>
      <c r="C705" s="256" t="s">
        <v>13</v>
      </c>
      <c r="D705" s="257" t="s">
        <v>16</v>
      </c>
      <c r="E705" s="256" t="s">
        <v>899</v>
      </c>
      <c r="F705" s="257" t="s">
        <v>68</v>
      </c>
      <c r="G705" s="257" t="s">
        <v>16</v>
      </c>
      <c r="H705" s="257" t="s">
        <v>261</v>
      </c>
      <c r="I705" s="256" t="s">
        <v>1746</v>
      </c>
      <c r="J705" s="257" t="s">
        <v>38</v>
      </c>
      <c r="K705" s="257" t="s">
        <v>247</v>
      </c>
      <c r="L705" s="257" t="s">
        <v>264</v>
      </c>
      <c r="M705" s="250" t="s">
        <v>1650</v>
      </c>
      <c r="N705" s="257" t="str" cm="1">
        <f t="array" ref="N705">_xlfn.XLOOKUP(1,(รายชื่อเจ้าหน้าที่!$C$4:$C$109=P705)*(รายชื่อเจ้าหน้าที่!$D$4:$D$109=Q705),รายชื่อเจ้าหน้าที่!$E$4:$E$109,"")</f>
        <v/>
      </c>
      <c r="O705" s="2" t="str">
        <f>_xlfn.XLOOKUP(ไฟล์หลัก!A705,ภาคส่งกลับ!$A$2:$A$1192,ภาคส่งกลับ!$L$2:$L$1192,"")</f>
        <v>นาย</v>
      </c>
      <c r="P705" s="2" t="str">
        <f>_xlfn.XLOOKUP(ไฟล์หลัก!A705,ภาคส่งกลับ!$A$2:$A$1192,ภาคส่งกลับ!$M$2:$M$1192,"")</f>
        <v xml:space="preserve">คณัชญ์ </v>
      </c>
      <c r="Q705" s="2" t="str">
        <f>_xlfn.XLOOKUP(ไฟล์หลัก!A705,ภาคส่งกลับ!$A$2:$A$1192,ภาคส่งกลับ!$N$2:$N$1192,"")</f>
        <v>อนุรักษ์ภราดร</v>
      </c>
      <c r="R705" s="71">
        <f>_xlfn.XLOOKUP(ไฟล์หลัก!A705,ภาคส่งกลับ!$A$2:$A$1192,ภาคส่งกลับ!$O$2:$O$1192,"")</f>
        <v>0</v>
      </c>
      <c r="S705" s="72" t="str">
        <f>IF(AND(ลงเจ้าหน้าที่!O712=ไฟล์หลัก!P705,ลงเจ้าหน้าที่!P712=ไฟล์หลัก!Q705)=TRUE,"Correct","No")</f>
        <v>No</v>
      </c>
    </row>
    <row r="706" spans="1:19">
      <c r="A706" s="250">
        <v>673</v>
      </c>
      <c r="B706" s="250" t="s">
        <v>878</v>
      </c>
      <c r="C706" s="256" t="s">
        <v>13</v>
      </c>
      <c r="D706" s="257" t="s">
        <v>204</v>
      </c>
      <c r="E706" s="256" t="s">
        <v>904</v>
      </c>
      <c r="F706" s="257" t="s">
        <v>418</v>
      </c>
      <c r="G706" s="257" t="s">
        <v>16</v>
      </c>
      <c r="H706" s="257" t="s">
        <v>182</v>
      </c>
      <c r="I706" s="256" t="s">
        <v>1716</v>
      </c>
      <c r="J706" s="257" t="s">
        <v>38</v>
      </c>
      <c r="K706" s="257" t="s">
        <v>247</v>
      </c>
      <c r="L706" s="257" t="s">
        <v>557</v>
      </c>
      <c r="M706" s="250" t="s">
        <v>1651</v>
      </c>
      <c r="N706" s="257" t="str" cm="1">
        <f t="array" ref="N706">_xlfn.XLOOKUP(1,(รายชื่อเจ้าหน้าที่!$C$4:$C$109=P706)*(รายชื่อเจ้าหน้าที่!$D$4:$D$109=Q706),รายชื่อเจ้าหน้าที่!$E$4:$E$109,"")</f>
        <v/>
      </c>
      <c r="O706" s="2" t="str">
        <f>_xlfn.XLOOKUP(ไฟล์หลัก!A706,ภาคส่งกลับ!$A$2:$A$1192,ภาคส่งกลับ!$L$2:$L$1192,"")</f>
        <v>นางสาว</v>
      </c>
      <c r="P706" s="2" t="str">
        <f>_xlfn.XLOOKUP(ไฟล์หลัก!A706,ภาคส่งกลับ!$A$2:$A$1192,ภาคส่งกลับ!$M$2:$M$1192,"")</f>
        <v>ชมพูนุท</v>
      </c>
      <c r="Q706" s="2" t="str">
        <f>_xlfn.XLOOKUP(ไฟล์หลัก!A706,ภาคส่งกลับ!$A$2:$A$1192,ภาคส่งกลับ!$N$2:$N$1192,"")</f>
        <v>เต็งเจริญ</v>
      </c>
      <c r="R706" s="71">
        <f>_xlfn.XLOOKUP(ไฟล์หลัก!A706,ภาคส่งกลับ!$A$2:$A$1192,ภาคส่งกลับ!$O$2:$O$1192,"")</f>
        <v>0</v>
      </c>
      <c r="S706" s="72" t="str">
        <f>IF(AND(ลงเจ้าหน้าที่!O713=ไฟล์หลัก!P706,ลงเจ้าหน้าที่!P713=ไฟล์หลัก!Q706)=TRUE,"Correct","No")</f>
        <v>No</v>
      </c>
    </row>
    <row r="707" spans="1:19" hidden="1">
      <c r="A707" s="209">
        <v>3003</v>
      </c>
      <c r="B707" s="209" t="s">
        <v>878</v>
      </c>
      <c r="C707" s="211" t="s">
        <v>13</v>
      </c>
      <c r="D707" s="210" t="s">
        <v>204</v>
      </c>
      <c r="E707" s="211" t="s">
        <v>904</v>
      </c>
      <c r="F707" s="210" t="s">
        <v>418</v>
      </c>
      <c r="G707" s="210" t="s">
        <v>16</v>
      </c>
      <c r="H707" s="210" t="s">
        <v>182</v>
      </c>
      <c r="I707" s="211"/>
      <c r="J707" s="210" t="s">
        <v>38</v>
      </c>
      <c r="K707" s="210" t="s">
        <v>247</v>
      </c>
      <c r="L707" s="210">
        <v>56</v>
      </c>
      <c r="M707" s="209" t="s">
        <v>1676</v>
      </c>
      <c r="N707" s="210" t="str" cm="1">
        <f t="array" ref="N707">_xlfn.XLOOKUP(1,(รายชื่อเจ้าหน้าที่!$C$4:$C$109=P707)*(รายชื่อเจ้าหน้าที่!$D$4:$D$109=Q707),รายชื่อเจ้าหน้าที่!$E$4:$E$109,"")</f>
        <v>วิจัย</v>
      </c>
      <c r="O707" s="202" t="s">
        <v>1281</v>
      </c>
      <c r="P707" s="202" t="s">
        <v>1684</v>
      </c>
      <c r="Q707" s="202" t="s">
        <v>1685</v>
      </c>
      <c r="R707" s="203"/>
    </row>
    <row r="708" spans="1:19" hidden="1">
      <c r="A708" s="250">
        <v>674</v>
      </c>
      <c r="B708" s="250" t="s">
        <v>878</v>
      </c>
      <c r="C708" s="256" t="s">
        <v>13</v>
      </c>
      <c r="D708" s="257" t="s">
        <v>16</v>
      </c>
      <c r="E708" s="256" t="s">
        <v>899</v>
      </c>
      <c r="F708" s="257" t="s">
        <v>68</v>
      </c>
      <c r="G708" s="257" t="s">
        <v>16</v>
      </c>
      <c r="H708" s="257" t="s">
        <v>261</v>
      </c>
      <c r="I708" s="256" t="s">
        <v>1746</v>
      </c>
      <c r="J708" s="257" t="s">
        <v>38</v>
      </c>
      <c r="K708" s="257" t="s">
        <v>251</v>
      </c>
      <c r="L708" s="257" t="s">
        <v>269</v>
      </c>
      <c r="M708" s="250" t="s">
        <v>1652</v>
      </c>
      <c r="N708" s="257" t="str" cm="1">
        <f t="array" ref="N708">_xlfn.XLOOKUP(1,(รายชื่อเจ้าหน้าที่!$C$4:$C$109=P708)*(รายชื่อเจ้าหน้าที่!$D$4:$D$109=Q708),รายชื่อเจ้าหน้าที่!$E$4:$E$109,"")</f>
        <v/>
      </c>
      <c r="O708" s="2" t="str">
        <f>_xlfn.XLOOKUP(ไฟล์หลัก!A708,ภาคส่งกลับ!$A$2:$A$1192,ภาคส่งกลับ!$L$2:$L$1192,"")</f>
        <v>นาย</v>
      </c>
      <c r="P708" s="2" t="str">
        <f>_xlfn.XLOOKUP(ไฟล์หลัก!A708,ภาคส่งกลับ!$A$2:$A$1192,ภาคส่งกลับ!$M$2:$M$1192,"")</f>
        <v>สุมิตร</v>
      </c>
      <c r="Q708" s="2" t="str">
        <f>_xlfn.XLOOKUP(ไฟล์หลัก!A708,ภาคส่งกลับ!$A$2:$A$1192,ภาคส่งกลับ!$N$2:$N$1192,"")</f>
        <v>พนาอุดมทรัพย์</v>
      </c>
      <c r="R708" s="71">
        <f>_xlfn.XLOOKUP(ไฟล์หลัก!A708,ภาคส่งกลับ!$A$2:$A$1192,ภาคส่งกลับ!$O$2:$O$1192,"")</f>
        <v>0</v>
      </c>
      <c r="S708" s="72" t="str">
        <f>IF(AND(ลงเจ้าหน้าที่!O714=ไฟล์หลัก!P708,ลงเจ้าหน้าที่!P714=ไฟล์หลัก!Q708)=TRUE,"Correct","No")</f>
        <v>No</v>
      </c>
    </row>
    <row r="709" spans="1:19" hidden="1">
      <c r="A709" s="250">
        <v>675</v>
      </c>
      <c r="B709" s="250" t="s">
        <v>878</v>
      </c>
      <c r="C709" s="256" t="s">
        <v>13</v>
      </c>
      <c r="D709" s="257" t="s">
        <v>204</v>
      </c>
      <c r="E709" s="256" t="s">
        <v>904</v>
      </c>
      <c r="F709" s="257" t="s">
        <v>418</v>
      </c>
      <c r="G709" s="257" t="s">
        <v>16</v>
      </c>
      <c r="H709" s="257" t="s">
        <v>182</v>
      </c>
      <c r="I709" s="256" t="s">
        <v>1716</v>
      </c>
      <c r="J709" s="257" t="s">
        <v>38</v>
      </c>
      <c r="K709" s="257" t="s">
        <v>251</v>
      </c>
      <c r="L709" s="257" t="s">
        <v>559</v>
      </c>
      <c r="M709" s="250" t="s">
        <v>1650</v>
      </c>
      <c r="N709" s="257" t="str" cm="1">
        <f t="array" ref="N709">_xlfn.XLOOKUP(1,(รายชื่อเจ้าหน้าที่!$C$4:$C$109=P709)*(รายชื่อเจ้าหน้าที่!$D$4:$D$109=Q709),รายชื่อเจ้าหน้าที่!$E$4:$E$109,"")</f>
        <v/>
      </c>
      <c r="O709" s="2" t="str">
        <f>_xlfn.XLOOKUP(ไฟล์หลัก!A709,ภาคส่งกลับ!$A$2:$A$1192,ภาคส่งกลับ!$L$2:$L$1192,"")</f>
        <v>นาย</v>
      </c>
      <c r="P709" s="2" t="str">
        <f>_xlfn.XLOOKUP(ไฟล์หลัก!A709,ภาคส่งกลับ!$A$2:$A$1192,ภาคส่งกลับ!$M$2:$M$1192,"")</f>
        <v>ภาสุ</v>
      </c>
      <c r="Q709" s="2" t="str">
        <f>_xlfn.XLOOKUP(ไฟล์หลัก!A709,ภาคส่งกลับ!$A$2:$A$1192,ภาคส่งกลับ!$N$2:$N$1192,"")</f>
        <v>พูนภักดี</v>
      </c>
      <c r="R709" s="71">
        <f>_xlfn.XLOOKUP(ไฟล์หลัก!A709,ภาคส่งกลับ!$A$2:$A$1192,ภาคส่งกลับ!$O$2:$O$1192,"")</f>
        <v>0</v>
      </c>
      <c r="S709" s="72" t="str">
        <f>IF(AND(ลงเจ้าหน้าที่!O715=ไฟล์หลัก!P709,ลงเจ้าหน้าที่!P715=ไฟล์หลัก!Q709)=TRUE,"Correct","No")</f>
        <v>No</v>
      </c>
    </row>
    <row r="710" spans="1:19" hidden="1">
      <c r="A710" s="250">
        <v>676</v>
      </c>
      <c r="B710" s="250" t="s">
        <v>878</v>
      </c>
      <c r="C710" s="256" t="s">
        <v>13</v>
      </c>
      <c r="D710" s="257" t="s">
        <v>35</v>
      </c>
      <c r="E710" s="256" t="s">
        <v>905</v>
      </c>
      <c r="F710" s="257" t="s">
        <v>16</v>
      </c>
      <c r="G710" s="257" t="s">
        <v>21</v>
      </c>
      <c r="H710" s="257" t="s">
        <v>253</v>
      </c>
      <c r="I710" s="256" t="s">
        <v>187</v>
      </c>
      <c r="J710" s="257" t="s">
        <v>38</v>
      </c>
      <c r="K710" s="257" t="s">
        <v>255</v>
      </c>
      <c r="L710" s="257" t="s">
        <v>256</v>
      </c>
      <c r="M710" s="250" t="s">
        <v>1672</v>
      </c>
      <c r="N710" s="257" t="str" cm="1">
        <f t="array" ref="N710">_xlfn.XLOOKUP(1,(รายชื่อเจ้าหน้าที่!$C$4:$C$109=P710)*(รายชื่อเจ้าหน้าที่!$D$4:$D$109=Q710),รายชื่อเจ้าหน้าที่!$E$4:$E$109,"")</f>
        <v/>
      </c>
      <c r="O710" s="2" t="str">
        <f>_xlfn.XLOOKUP(ไฟล์หลัก!A710,ภาคส่งกลับ!$A$2:$A$1192,ภาคส่งกลับ!$L$2:$L$1192,"")</f>
        <v>นาย</v>
      </c>
      <c r="P710" s="2" t="str">
        <f>_xlfn.XLOOKUP(ไฟล์หลัก!A710,ภาคส่งกลับ!$A$2:$A$1192,ภาคส่งกลับ!$M$2:$M$1192,"")</f>
        <v>อานันทวัฒน์</v>
      </c>
      <c r="Q710" s="2" t="str">
        <f>_xlfn.XLOOKUP(ไฟล์หลัก!A710,ภาคส่งกลับ!$A$2:$A$1192,ภาคส่งกลับ!$N$2:$N$1192,"")</f>
        <v>คุณากร</v>
      </c>
      <c r="R710" s="71">
        <f>_xlfn.XLOOKUP(ไฟล์หลัก!A710,ภาคส่งกลับ!$A$2:$A$1192,ภาคส่งกลับ!$O$2:$O$1192,"")</f>
        <v>0</v>
      </c>
      <c r="S710" s="72" t="str">
        <f>IF(AND(ลงเจ้าหน้าที่!O716=ไฟล์หลัก!P710,ลงเจ้าหน้าที่!P716=ไฟล์หลัก!Q710)=TRUE,"Correct","No")</f>
        <v>No</v>
      </c>
    </row>
    <row r="711" spans="1:19">
      <c r="A711" s="250">
        <v>677</v>
      </c>
      <c r="B711" s="250" t="s">
        <v>878</v>
      </c>
      <c r="C711" s="256" t="s">
        <v>13</v>
      </c>
      <c r="D711" s="257" t="s">
        <v>219</v>
      </c>
      <c r="E711" s="256" t="s">
        <v>906</v>
      </c>
      <c r="F711" s="257" t="s">
        <v>154</v>
      </c>
      <c r="G711" s="257" t="s">
        <v>16</v>
      </c>
      <c r="H711" s="257" t="s">
        <v>191</v>
      </c>
      <c r="I711" s="256" t="s">
        <v>1716</v>
      </c>
      <c r="J711" s="257" t="s">
        <v>38</v>
      </c>
      <c r="K711" s="257" t="s">
        <v>255</v>
      </c>
      <c r="L711" s="257" t="s">
        <v>324</v>
      </c>
      <c r="M711" s="250" t="s">
        <v>1651</v>
      </c>
      <c r="N711" s="257" t="str" cm="1">
        <f t="array" ref="N711">_xlfn.XLOOKUP(1,(รายชื่อเจ้าหน้าที่!$C$4:$C$109=P711)*(รายชื่อเจ้าหน้าที่!$D$4:$D$109=Q711),รายชื่อเจ้าหน้าที่!$E$4:$E$109,"")</f>
        <v/>
      </c>
      <c r="O711" s="2" t="str">
        <f>_xlfn.XLOOKUP(ไฟล์หลัก!A711,ภาคส่งกลับ!$A$2:$A$1192,ภาคส่งกลับ!$L$2:$L$1192,"")</f>
        <v>นาย</v>
      </c>
      <c r="P711" s="2" t="str">
        <f>_xlfn.XLOOKUP(ไฟล์หลัก!A711,ภาคส่งกลับ!$A$2:$A$1192,ภาคส่งกลับ!$M$2:$M$1192,"")</f>
        <v>อรรถพล</v>
      </c>
      <c r="Q711" s="2" t="str">
        <f>_xlfn.XLOOKUP(ไฟล์หลัก!A711,ภาคส่งกลับ!$A$2:$A$1192,ภาคส่งกลับ!$N$2:$N$1192,"")</f>
        <v>ป้อมสถิตย์</v>
      </c>
      <c r="R711" s="71">
        <f>_xlfn.XLOOKUP(ไฟล์หลัก!A711,ภาคส่งกลับ!$A$2:$A$1192,ภาคส่งกลับ!$O$2:$O$1192,"")</f>
        <v>0</v>
      </c>
      <c r="S711" s="72" t="str">
        <f>IF(AND(ลงเจ้าหน้าที่!O717=ไฟล์หลัก!P711,ลงเจ้าหน้าที่!P717=ไฟล์หลัก!Q711)=TRUE,"Correct","No")</f>
        <v>No</v>
      </c>
    </row>
    <row r="712" spans="1:19" hidden="1">
      <c r="A712" s="250">
        <v>678</v>
      </c>
      <c r="B712" s="250" t="s">
        <v>878</v>
      </c>
      <c r="C712" s="256" t="s">
        <v>13</v>
      </c>
      <c r="D712" s="257" t="s">
        <v>35</v>
      </c>
      <c r="E712" s="256" t="s">
        <v>905</v>
      </c>
      <c r="F712" s="257" t="s">
        <v>16</v>
      </c>
      <c r="G712" s="257" t="s">
        <v>21</v>
      </c>
      <c r="H712" s="257" t="s">
        <v>253</v>
      </c>
      <c r="I712" s="256" t="s">
        <v>187</v>
      </c>
      <c r="J712" s="257" t="s">
        <v>38</v>
      </c>
      <c r="K712" s="257" t="s">
        <v>257</v>
      </c>
      <c r="L712" s="257" t="s">
        <v>258</v>
      </c>
      <c r="M712" s="250" t="s">
        <v>1652</v>
      </c>
      <c r="N712" s="257" t="str" cm="1">
        <f t="array" ref="N712">_xlfn.XLOOKUP(1,(รายชื่อเจ้าหน้าที่!$C$4:$C$109=P712)*(รายชื่อเจ้าหน้าที่!$D$4:$D$109=Q712),รายชื่อเจ้าหน้าที่!$E$4:$E$109,"")</f>
        <v/>
      </c>
      <c r="O712" s="2" t="str">
        <f>_xlfn.XLOOKUP(ไฟล์หลัก!A712,ภาคส่งกลับ!$A$2:$A$1192,ภาคส่งกลับ!$L$2:$L$1192,"")</f>
        <v>นาย</v>
      </c>
      <c r="P712" s="2" t="str">
        <f>_xlfn.XLOOKUP(ไฟล์หลัก!A712,ภาคส่งกลับ!$A$2:$A$1192,ภาคส่งกลับ!$M$2:$M$1192,"")</f>
        <v>พงษ์ชัย</v>
      </c>
      <c r="Q712" s="2" t="str">
        <f>_xlfn.XLOOKUP(ไฟล์หลัก!A712,ภาคส่งกลับ!$A$2:$A$1192,ภาคส่งกลับ!$N$2:$N$1192,"")</f>
        <v>นิลาศ</v>
      </c>
      <c r="R712" s="71">
        <f>_xlfn.XLOOKUP(ไฟล์หลัก!A712,ภาคส่งกลับ!$A$2:$A$1192,ภาคส่งกลับ!$O$2:$O$1192,"")</f>
        <v>0</v>
      </c>
      <c r="S712" s="72" t="str">
        <f>IF(AND(ลงเจ้าหน้าที่!O718=ไฟล์หลัก!P712,ลงเจ้าหน้าที่!P718=ไฟล์หลัก!Q712)=TRUE,"Correct","No")</f>
        <v>No</v>
      </c>
    </row>
    <row r="713" spans="1:19" hidden="1">
      <c r="A713" s="250">
        <v>679</v>
      </c>
      <c r="B713" s="250" t="s">
        <v>878</v>
      </c>
      <c r="C713" s="256" t="s">
        <v>13</v>
      </c>
      <c r="D713" s="257" t="s">
        <v>219</v>
      </c>
      <c r="E713" s="256" t="s">
        <v>906</v>
      </c>
      <c r="F713" s="257" t="s">
        <v>154</v>
      </c>
      <c r="G713" s="257" t="s">
        <v>16</v>
      </c>
      <c r="H713" s="257" t="s">
        <v>191</v>
      </c>
      <c r="I713" s="256" t="s">
        <v>1716</v>
      </c>
      <c r="J713" s="257" t="s">
        <v>38</v>
      </c>
      <c r="K713" s="257" t="s">
        <v>257</v>
      </c>
      <c r="L713" s="257" t="s">
        <v>326</v>
      </c>
      <c r="M713" s="250" t="s">
        <v>1652</v>
      </c>
      <c r="N713" s="257" t="str" cm="1">
        <f t="array" ref="N713">_xlfn.XLOOKUP(1,(รายชื่อเจ้าหน้าที่!$C$4:$C$109=P713)*(รายชื่อเจ้าหน้าที่!$D$4:$D$109=Q713),รายชื่อเจ้าหน้าที่!$E$4:$E$109,"")</f>
        <v/>
      </c>
      <c r="O713" s="2" t="str">
        <f>_xlfn.XLOOKUP(ไฟล์หลัก!A713,ภาคส่งกลับ!$A$2:$A$1192,ภาคส่งกลับ!$L$2:$L$1192,"")</f>
        <v>นางสาว</v>
      </c>
      <c r="P713" s="2" t="str">
        <f>_xlfn.XLOOKUP(ไฟล์หลัก!A713,ภาคส่งกลับ!$A$2:$A$1192,ภาคส่งกลับ!$M$2:$M$1192,"")</f>
        <v>ทัตยา</v>
      </c>
      <c r="Q713" s="2" t="str">
        <f>_xlfn.XLOOKUP(ไฟล์หลัก!A713,ภาคส่งกลับ!$A$2:$A$1192,ภาคส่งกลับ!$N$2:$N$1192,"")</f>
        <v>ปุคคละนันทน์</v>
      </c>
      <c r="R713" s="71">
        <f>_xlfn.XLOOKUP(ไฟล์หลัก!A713,ภาคส่งกลับ!$A$2:$A$1192,ภาคส่งกลับ!$O$2:$O$1192,"")</f>
        <v>0</v>
      </c>
      <c r="S713" s="72" t="str">
        <f>IF(AND(ลงเจ้าหน้าที่!O719=ไฟล์หลัก!P713,ลงเจ้าหน้าที่!P719=ไฟล์หลัก!Q713)=TRUE,"Correct","No")</f>
        <v>No</v>
      </c>
    </row>
    <row r="714" spans="1:19" hidden="1">
      <c r="A714" s="250">
        <v>680</v>
      </c>
      <c r="B714" s="250" t="s">
        <v>878</v>
      </c>
      <c r="C714" s="256" t="s">
        <v>13</v>
      </c>
      <c r="D714" s="257" t="s">
        <v>35</v>
      </c>
      <c r="E714" s="256" t="s">
        <v>905</v>
      </c>
      <c r="F714" s="257" t="s">
        <v>21</v>
      </c>
      <c r="G714" s="257" t="s">
        <v>21</v>
      </c>
      <c r="H714" s="257" t="s">
        <v>303</v>
      </c>
      <c r="I714" s="256" t="s">
        <v>1741</v>
      </c>
      <c r="J714" s="257" t="s">
        <v>38</v>
      </c>
      <c r="K714" s="257" t="s">
        <v>259</v>
      </c>
      <c r="L714" s="257" t="s">
        <v>305</v>
      </c>
      <c r="M714" s="250" t="s">
        <v>1672</v>
      </c>
      <c r="N714" s="257" t="str" cm="1">
        <f t="array" ref="N714">_xlfn.XLOOKUP(1,(รายชื่อเจ้าหน้าที่!$C$4:$C$109=P714)*(รายชื่อเจ้าหน้าที่!$D$4:$D$109=Q714),รายชื่อเจ้าหน้าที่!$E$4:$E$109,"")</f>
        <v/>
      </c>
      <c r="O714" s="2" t="str">
        <f>_xlfn.XLOOKUP(ไฟล์หลัก!A714,ภาคส่งกลับ!$A$2:$A$1192,ภาคส่งกลับ!$L$2:$L$1192,"")</f>
        <v>นาย</v>
      </c>
      <c r="P714" s="2" t="str">
        <f>_xlfn.XLOOKUP(ไฟล์หลัก!A714,ภาคส่งกลับ!$A$2:$A$1192,ภาคส่งกลับ!$M$2:$M$1192,"")</f>
        <v>เปี่ยมภูมิ</v>
      </c>
      <c r="Q714" s="2" t="str">
        <f>_xlfn.XLOOKUP(ไฟล์หลัก!A714,ภาคส่งกลับ!$A$2:$A$1192,ภาคส่งกลับ!$N$2:$N$1192,"")</f>
        <v>สฤกพฤกษ์</v>
      </c>
      <c r="R714" s="71">
        <f>_xlfn.XLOOKUP(ไฟล์หลัก!A714,ภาคส่งกลับ!$A$2:$A$1192,ภาคส่งกลับ!$O$2:$O$1192,"")</f>
        <v>0</v>
      </c>
      <c r="S714" s="72" t="str">
        <f>IF(AND(ลงเจ้าหน้าที่!O720=ไฟล์หลัก!P714,ลงเจ้าหน้าที่!P720=ไฟล์หลัก!Q714)=TRUE,"Correct","No")</f>
        <v>Correct</v>
      </c>
    </row>
    <row r="715" spans="1:19">
      <c r="A715" s="250">
        <v>681</v>
      </c>
      <c r="B715" s="250" t="s">
        <v>878</v>
      </c>
      <c r="C715" s="256" t="s">
        <v>13</v>
      </c>
      <c r="D715" s="257" t="s">
        <v>219</v>
      </c>
      <c r="E715" s="256" t="s">
        <v>906</v>
      </c>
      <c r="F715" s="257" t="s">
        <v>287</v>
      </c>
      <c r="G715" s="257" t="s">
        <v>16</v>
      </c>
      <c r="H715" s="257" t="s">
        <v>418</v>
      </c>
      <c r="I715" s="256" t="s">
        <v>1716</v>
      </c>
      <c r="J715" s="257" t="s">
        <v>38</v>
      </c>
      <c r="K715" s="257" t="s">
        <v>259</v>
      </c>
      <c r="L715" s="257" t="s">
        <v>570</v>
      </c>
      <c r="M715" s="250" t="s">
        <v>1651</v>
      </c>
      <c r="N715" s="257" t="str" cm="1">
        <f t="array" ref="N715">_xlfn.XLOOKUP(1,(รายชื่อเจ้าหน้าที่!$C$4:$C$109=P715)*(รายชื่อเจ้าหน้าที่!$D$4:$D$109=Q715),รายชื่อเจ้าหน้าที่!$E$4:$E$109,"")</f>
        <v/>
      </c>
      <c r="O715" s="2" t="str">
        <f>_xlfn.XLOOKUP(ไฟล์หลัก!A715,ภาคส่งกลับ!$A$2:$A$1192,ภาคส่งกลับ!$L$2:$L$1192,"")</f>
        <v>นาย</v>
      </c>
      <c r="P715" s="2" t="str">
        <f>_xlfn.XLOOKUP(ไฟล์หลัก!A715,ภาคส่งกลับ!$A$2:$A$1192,ภาคส่งกลับ!$M$2:$M$1192,"")</f>
        <v>ศักดิ์ชัย</v>
      </c>
      <c r="Q715" s="2" t="str">
        <f>_xlfn.XLOOKUP(ไฟล์หลัก!A715,ภาคส่งกลับ!$A$2:$A$1192,ภาคส่งกลับ!$N$2:$N$1192,"")</f>
        <v>ทิพย์จักษุรัตน์</v>
      </c>
      <c r="R715" s="71">
        <f>_xlfn.XLOOKUP(ไฟล์หลัก!A715,ภาคส่งกลับ!$A$2:$A$1192,ภาคส่งกลับ!$O$2:$O$1192,"")</f>
        <v>0</v>
      </c>
      <c r="S715" s="72" t="str">
        <f>IF(AND(ลงเจ้าหน้าที่!O721=ไฟล์หลัก!P715,ลงเจ้าหน้าที่!P721=ไฟล์หลัก!Q715)=TRUE,"Correct","No")</f>
        <v>No</v>
      </c>
    </row>
    <row r="716" spans="1:19" hidden="1">
      <c r="A716" s="250">
        <v>682</v>
      </c>
      <c r="B716" s="250" t="s">
        <v>878</v>
      </c>
      <c r="C716" s="256" t="s">
        <v>13</v>
      </c>
      <c r="D716" s="257" t="s">
        <v>35</v>
      </c>
      <c r="E716" s="256" t="s">
        <v>905</v>
      </c>
      <c r="F716" s="257" t="s">
        <v>21</v>
      </c>
      <c r="G716" s="257" t="s">
        <v>21</v>
      </c>
      <c r="H716" s="257" t="s">
        <v>303</v>
      </c>
      <c r="I716" s="256" t="s">
        <v>1741</v>
      </c>
      <c r="J716" s="257" t="s">
        <v>38</v>
      </c>
      <c r="K716" s="257" t="s">
        <v>260</v>
      </c>
      <c r="L716" s="257" t="s">
        <v>308</v>
      </c>
      <c r="M716" s="250" t="s">
        <v>1660</v>
      </c>
      <c r="N716" s="257" t="str" cm="1">
        <f t="array" ref="N716">_xlfn.XLOOKUP(1,(รายชื่อเจ้าหน้าที่!$C$4:$C$109=P716)*(รายชื่อเจ้าหน้าที่!$D$4:$D$109=Q716),รายชื่อเจ้าหน้าที่!$E$4:$E$109,"")</f>
        <v/>
      </c>
      <c r="O716" s="2" t="str">
        <f>_xlfn.XLOOKUP(ไฟล์หลัก!A716,ภาคส่งกลับ!$A$2:$A$1192,ภาคส่งกลับ!$L$2:$L$1192,"")</f>
        <v>นาย</v>
      </c>
      <c r="P716" s="2" t="str">
        <f>_xlfn.XLOOKUP(ไฟล์หลัก!A716,ภาคส่งกลับ!$A$2:$A$1192,ภาคส่งกลับ!$M$2:$M$1192,"")</f>
        <v>เมธา</v>
      </c>
      <c r="Q716" s="2" t="str">
        <f>_xlfn.XLOOKUP(ไฟล์หลัก!A716,ภาคส่งกลับ!$A$2:$A$1192,ภาคส่งกลับ!$N$2:$N$1192,"")</f>
        <v>คงพูน</v>
      </c>
      <c r="R716" s="71">
        <f>_xlfn.XLOOKUP(ไฟล์หลัก!A716,ภาคส่งกลับ!$A$2:$A$1192,ภาคส่งกลับ!$O$2:$O$1192,"")</f>
        <v>0</v>
      </c>
      <c r="S716" s="72" t="str">
        <f>IF(AND(ลงเจ้าหน้าที่!O722=ไฟล์หลัก!P716,ลงเจ้าหน้าที่!P722=ไฟล์หลัก!Q716)=TRUE,"Correct","No")</f>
        <v>No</v>
      </c>
    </row>
    <row r="717" spans="1:19">
      <c r="A717" s="250">
        <v>683</v>
      </c>
      <c r="B717" s="250" t="s">
        <v>878</v>
      </c>
      <c r="C717" s="256" t="s">
        <v>13</v>
      </c>
      <c r="D717" s="257" t="s">
        <v>219</v>
      </c>
      <c r="E717" s="256" t="s">
        <v>906</v>
      </c>
      <c r="F717" s="257" t="s">
        <v>287</v>
      </c>
      <c r="G717" s="257" t="s">
        <v>16</v>
      </c>
      <c r="H717" s="257" t="s">
        <v>418</v>
      </c>
      <c r="I717" s="256" t="s">
        <v>1716</v>
      </c>
      <c r="J717" s="257" t="s">
        <v>38</v>
      </c>
      <c r="K717" s="257" t="s">
        <v>260</v>
      </c>
      <c r="L717" s="257" t="s">
        <v>571</v>
      </c>
      <c r="M717" s="250" t="s">
        <v>1651</v>
      </c>
      <c r="N717" s="257" t="str" cm="1">
        <f t="array" ref="N717">_xlfn.XLOOKUP(1,(รายชื่อเจ้าหน้าที่!$C$4:$C$109=P717)*(รายชื่อเจ้าหน้าที่!$D$4:$D$109=Q717),รายชื่อเจ้าหน้าที่!$E$4:$E$109,"")</f>
        <v/>
      </c>
      <c r="O717" s="2" t="str">
        <f>_xlfn.XLOOKUP(ไฟล์หลัก!A717,ภาคส่งกลับ!$A$2:$A$1192,ภาคส่งกลับ!$L$2:$L$1192,"")</f>
        <v>นาย</v>
      </c>
      <c r="P717" s="2" t="str">
        <f>_xlfn.XLOOKUP(ไฟล์หลัก!A717,ภาคส่งกลับ!$A$2:$A$1192,ภาคส่งกลับ!$M$2:$M$1192,"")</f>
        <v>ดลชัย</v>
      </c>
      <c r="Q717" s="2" t="str">
        <f>_xlfn.XLOOKUP(ไฟล์หลัก!A717,ภาคส่งกลับ!$A$2:$A$1192,ภาคส่งกลับ!$N$2:$N$1192,"")</f>
        <v>สุขเจริญผล</v>
      </c>
      <c r="R717" s="71">
        <f>_xlfn.XLOOKUP(ไฟล์หลัก!A717,ภาคส่งกลับ!$A$2:$A$1192,ภาคส่งกลับ!$O$2:$O$1192,"")</f>
        <v>0</v>
      </c>
      <c r="S717" s="72" t="str">
        <f>IF(AND(ลงเจ้าหน้าที่!O723=ไฟล์หลัก!P717,ลงเจ้าหน้าที่!P723=ไฟล์หลัก!Q717)=TRUE,"Correct","No")</f>
        <v>No</v>
      </c>
    </row>
    <row r="718" spans="1:19" hidden="1">
      <c r="A718" s="250">
        <v>684</v>
      </c>
      <c r="B718" s="250" t="s">
        <v>878</v>
      </c>
      <c r="C718" s="256" t="s">
        <v>13</v>
      </c>
      <c r="D718" s="257" t="s">
        <v>35</v>
      </c>
      <c r="E718" s="256" t="s">
        <v>905</v>
      </c>
      <c r="F718" s="257" t="s">
        <v>17</v>
      </c>
      <c r="G718" s="257" t="s">
        <v>21</v>
      </c>
      <c r="H718" s="257" t="s">
        <v>344</v>
      </c>
      <c r="I718" s="256" t="s">
        <v>1754</v>
      </c>
      <c r="J718" s="257" t="s">
        <v>38</v>
      </c>
      <c r="K718" s="257" t="s">
        <v>263</v>
      </c>
      <c r="L718" s="257" t="s">
        <v>595</v>
      </c>
      <c r="M718" s="250" t="s">
        <v>1672</v>
      </c>
      <c r="N718" s="257" t="str" cm="1">
        <f t="array" ref="N718">_xlfn.XLOOKUP(1,(รายชื่อเจ้าหน้าที่!$C$4:$C$109=P718)*(รายชื่อเจ้าหน้าที่!$D$4:$D$109=Q718),รายชื่อเจ้าหน้าที่!$E$4:$E$109,"")</f>
        <v/>
      </c>
      <c r="O718" s="2" t="str">
        <f>_xlfn.XLOOKUP(ไฟล์หลัก!A718,ภาคส่งกลับ!$A$2:$A$1192,ภาคส่งกลับ!$L$2:$L$1192,"")</f>
        <v>นาย</v>
      </c>
      <c r="P718" s="2" t="str">
        <f>_xlfn.XLOOKUP(ไฟล์หลัก!A718,ภาคส่งกลับ!$A$2:$A$1192,ภาคส่งกลับ!$M$2:$M$1192,"")</f>
        <v>วรชาติ</v>
      </c>
      <c r="Q718" s="2" t="str">
        <f>_xlfn.XLOOKUP(ไฟล์หลัก!A718,ภาคส่งกลับ!$A$2:$A$1192,ภาคส่งกลับ!$N$2:$N$1192,"")</f>
        <v>สุวรรณงาม</v>
      </c>
      <c r="R718" s="71">
        <f>_xlfn.XLOOKUP(ไฟล์หลัก!A718,ภาคส่งกลับ!$A$2:$A$1192,ภาคส่งกลับ!$O$2:$O$1192,"")</f>
        <v>0</v>
      </c>
      <c r="S718" s="72" t="str">
        <f>IF(AND(ลงเจ้าหน้าที่!O724=ไฟล์หลัก!P718,ลงเจ้าหน้าที่!P724=ไฟล์หลัก!Q718)=TRUE,"Correct","No")</f>
        <v>No</v>
      </c>
    </row>
    <row r="719" spans="1:19" hidden="1">
      <c r="A719" s="250">
        <v>685</v>
      </c>
      <c r="B719" s="250" t="s">
        <v>878</v>
      </c>
      <c r="C719" s="256" t="s">
        <v>13</v>
      </c>
      <c r="D719" s="257" t="s">
        <v>287</v>
      </c>
      <c r="E719" s="256" t="s">
        <v>908</v>
      </c>
      <c r="F719" s="257" t="s">
        <v>16</v>
      </c>
      <c r="G719" s="257" t="s">
        <v>21</v>
      </c>
      <c r="H719" s="257" t="s">
        <v>498</v>
      </c>
      <c r="I719" s="256" t="s">
        <v>909</v>
      </c>
      <c r="J719" s="257" t="s">
        <v>38</v>
      </c>
      <c r="K719" s="257" t="s">
        <v>263</v>
      </c>
      <c r="L719" s="257" t="s">
        <v>910</v>
      </c>
      <c r="M719" s="250" t="s">
        <v>1650</v>
      </c>
      <c r="N719" s="257" t="str" cm="1">
        <f t="array" ref="N719">_xlfn.XLOOKUP(1,(รายชื่อเจ้าหน้าที่!$C$4:$C$109=P719)*(รายชื่อเจ้าหน้าที่!$D$4:$D$109=Q719),รายชื่อเจ้าหน้าที่!$E$4:$E$109,"")</f>
        <v/>
      </c>
      <c r="O719" s="2" t="str">
        <f>_xlfn.XLOOKUP(ไฟล์หลัก!A719,ภาคส่งกลับ!$A$2:$A$1192,ภาคส่งกลับ!$L$2:$L$1192,"")</f>
        <v>นาย</v>
      </c>
      <c r="P719" s="2" t="str">
        <f>_xlfn.XLOOKUP(ไฟล์หลัก!A719,ภาคส่งกลับ!$A$2:$A$1192,ภาคส่งกลับ!$M$2:$M$1192,"")</f>
        <v>กรรณชัย</v>
      </c>
      <c r="Q719" s="2" t="str">
        <f>_xlfn.XLOOKUP(ไฟล์หลัก!A719,ภาคส่งกลับ!$A$2:$A$1192,ภาคส่งกลับ!$N$2:$N$1192,"")</f>
        <v>กัลยาศิริ</v>
      </c>
      <c r="R719" s="71">
        <f>_xlfn.XLOOKUP(ไฟล์หลัก!A719,ภาคส่งกลับ!$A$2:$A$1192,ภาคส่งกลับ!$O$2:$O$1192,"")</f>
        <v>0</v>
      </c>
      <c r="S719" s="72" t="str">
        <f>IF(AND(ลงเจ้าหน้าที่!O725=ไฟล์หลัก!P719,ลงเจ้าหน้าที่!P725=ไฟล์หลัก!Q719)=TRUE,"Correct","No")</f>
        <v>No</v>
      </c>
    </row>
    <row r="720" spans="1:19" hidden="1">
      <c r="A720" s="250">
        <v>686</v>
      </c>
      <c r="B720" s="250" t="s">
        <v>878</v>
      </c>
      <c r="C720" s="256" t="s">
        <v>13</v>
      </c>
      <c r="D720" s="257" t="s">
        <v>35</v>
      </c>
      <c r="E720" s="256" t="s">
        <v>905</v>
      </c>
      <c r="F720" s="257" t="s">
        <v>17</v>
      </c>
      <c r="G720" s="257" t="s">
        <v>21</v>
      </c>
      <c r="H720" s="257" t="s">
        <v>344</v>
      </c>
      <c r="I720" s="256" t="s">
        <v>1754</v>
      </c>
      <c r="J720" s="257" t="s">
        <v>38</v>
      </c>
      <c r="K720" s="257" t="s">
        <v>268</v>
      </c>
      <c r="L720" s="257" t="s">
        <v>596</v>
      </c>
      <c r="M720" s="250" t="s">
        <v>320</v>
      </c>
      <c r="N720" s="257" t="str" cm="1">
        <f t="array" ref="N720">_xlfn.XLOOKUP(1,(รายชื่อเจ้าหน้าที่!$C$4:$C$109=P720)*(รายชื่อเจ้าหน้าที่!$D$4:$D$109=Q720),รายชื่อเจ้าหน้าที่!$E$4:$E$109,"")</f>
        <v/>
      </c>
      <c r="O720" s="2" t="str">
        <f>_xlfn.XLOOKUP(ไฟล์หลัก!A720,ภาคส่งกลับ!$A$2:$A$1192,ภาคส่งกลับ!$L$2:$L$1192,"")</f>
        <v>นาง</v>
      </c>
      <c r="P720" s="2" t="str">
        <f>_xlfn.XLOOKUP(ไฟล์หลัก!A720,ภาคส่งกลับ!$A$2:$A$1192,ภาคส่งกลับ!$M$2:$M$1192,"")</f>
        <v>พิมพ์เพ็ญ</v>
      </c>
      <c r="Q720" s="2" t="str">
        <f>_xlfn.XLOOKUP(ไฟล์หลัก!A720,ภาคส่งกลับ!$A$2:$A$1192,ภาคส่งกลับ!$N$2:$N$1192,"")</f>
        <v>พรเฉลิมพงศ์</v>
      </c>
      <c r="R720" s="71">
        <f>_xlfn.XLOOKUP(ไฟล์หลัก!A720,ภาคส่งกลับ!$A$2:$A$1192,ภาคส่งกลับ!$O$2:$O$1192,"")</f>
        <v>0</v>
      </c>
      <c r="S720" s="72" t="str">
        <f>IF(AND(ลงเจ้าหน้าที่!O726=ไฟล์หลัก!P720,ลงเจ้าหน้าที่!P726=ไฟล์หลัก!Q720)=TRUE,"Correct","No")</f>
        <v>No</v>
      </c>
    </row>
    <row r="721" spans="1:19" hidden="1">
      <c r="A721" s="250">
        <v>687</v>
      </c>
      <c r="B721" s="250" t="s">
        <v>878</v>
      </c>
      <c r="C721" s="256" t="s">
        <v>13</v>
      </c>
      <c r="D721" s="257" t="s">
        <v>287</v>
      </c>
      <c r="E721" s="256" t="s">
        <v>908</v>
      </c>
      <c r="F721" s="257" t="s">
        <v>16</v>
      </c>
      <c r="G721" s="257" t="s">
        <v>21</v>
      </c>
      <c r="H721" s="257" t="s">
        <v>498</v>
      </c>
      <c r="I721" s="256" t="s">
        <v>909</v>
      </c>
      <c r="J721" s="257" t="s">
        <v>38</v>
      </c>
      <c r="K721" s="257" t="s">
        <v>268</v>
      </c>
      <c r="L721" s="257" t="s">
        <v>910</v>
      </c>
      <c r="M721" s="250" t="s">
        <v>1660</v>
      </c>
      <c r="N721" s="257" t="str" cm="1">
        <f t="array" ref="N721">_xlfn.XLOOKUP(1,(รายชื่อเจ้าหน้าที่!$C$4:$C$109=P721)*(รายชื่อเจ้าหน้าที่!$D$4:$D$109=Q721),รายชื่อเจ้าหน้าที่!$E$4:$E$109,"")</f>
        <v/>
      </c>
      <c r="O721" s="2" t="str">
        <f>_xlfn.XLOOKUP(ไฟล์หลัก!A721,ภาคส่งกลับ!$A$2:$A$1192,ภาคส่งกลับ!$L$2:$L$1192,"")</f>
        <v>นาย</v>
      </c>
      <c r="P721" s="2" t="str">
        <f>_xlfn.XLOOKUP(ไฟล์หลัก!A721,ภาคส่งกลับ!$A$2:$A$1192,ภาคส่งกลับ!$M$2:$M$1192,"")</f>
        <v>ยศศิริ</v>
      </c>
      <c r="Q721" s="2" t="str">
        <f>_xlfn.XLOOKUP(ไฟล์หลัก!A721,ภาคส่งกลับ!$A$2:$A$1192,ภาคส่งกลับ!$N$2:$N$1192,"")</f>
        <v>อาริยะกุล</v>
      </c>
      <c r="R721" s="71">
        <f>_xlfn.XLOOKUP(ไฟล์หลัก!A721,ภาคส่งกลับ!$A$2:$A$1192,ภาคส่งกลับ!$O$2:$O$1192,"")</f>
        <v>0</v>
      </c>
      <c r="S721" s="72" t="str">
        <f>IF(AND(ลงเจ้าหน้าที่!O727=ไฟล์หลัก!P721,ลงเจ้าหน้าที่!P727=ไฟล์หลัก!Q721)=TRUE,"Correct","No")</f>
        <v>No</v>
      </c>
    </row>
    <row r="722" spans="1:19" hidden="1">
      <c r="A722" s="250">
        <v>688</v>
      </c>
      <c r="B722" s="250" t="s">
        <v>878</v>
      </c>
      <c r="C722" s="256" t="s">
        <v>13</v>
      </c>
      <c r="D722" s="257" t="s">
        <v>68</v>
      </c>
      <c r="E722" s="256" t="s">
        <v>911</v>
      </c>
      <c r="F722" s="257" t="s">
        <v>16</v>
      </c>
      <c r="G722" s="257" t="s">
        <v>21</v>
      </c>
      <c r="H722" s="257" t="s">
        <v>293</v>
      </c>
      <c r="I722" s="256" t="s">
        <v>912</v>
      </c>
      <c r="J722" s="257" t="s">
        <v>38</v>
      </c>
      <c r="K722" s="257" t="s">
        <v>271</v>
      </c>
      <c r="L722" s="257" t="s">
        <v>295</v>
      </c>
      <c r="M722" s="250" t="s">
        <v>1660</v>
      </c>
      <c r="N722" s="257" t="str" cm="1">
        <f t="array" ref="N722">_xlfn.XLOOKUP(1,(รายชื่อเจ้าหน้าที่!$C$4:$C$109=P722)*(รายชื่อเจ้าหน้าที่!$D$4:$D$109=Q722),รายชื่อเจ้าหน้าที่!$E$4:$E$109,"")</f>
        <v/>
      </c>
      <c r="O722" s="2" t="str">
        <f>_xlfn.XLOOKUP(ไฟล์หลัก!A722,ภาคส่งกลับ!$A$2:$A$1192,ภาคส่งกลับ!$L$2:$L$1192,"")</f>
        <v>นาย</v>
      </c>
      <c r="P722" s="2" t="str">
        <f>_xlfn.XLOOKUP(ไฟล์หลัก!A722,ภาคส่งกลับ!$A$2:$A$1192,ภาคส่งกลับ!$M$2:$M$1192,"")</f>
        <v>เติมพงษ์</v>
      </c>
      <c r="Q722" s="2" t="str">
        <f>_xlfn.XLOOKUP(ไฟล์หลัก!A722,ภาคส่งกลับ!$A$2:$A$1192,ภาคส่งกลับ!$N$2:$N$1192,"")</f>
        <v>เพ็ชรกูล</v>
      </c>
      <c r="R722" s="71">
        <f>_xlfn.XLOOKUP(ไฟล์หลัก!A722,ภาคส่งกลับ!$A$2:$A$1192,ภาคส่งกลับ!$O$2:$O$1192,"")</f>
        <v>0</v>
      </c>
      <c r="S722" s="72" t="str">
        <f>IF(AND(ลงเจ้าหน้าที่!O728=ไฟล์หลัก!P722,ลงเจ้าหน้าที่!P728=ไฟล์หลัก!Q722)=TRUE,"Correct","No")</f>
        <v>No</v>
      </c>
    </row>
    <row r="723" spans="1:19" hidden="1">
      <c r="A723" s="250">
        <v>689</v>
      </c>
      <c r="B723" s="250" t="s">
        <v>878</v>
      </c>
      <c r="C723" s="256" t="s">
        <v>13</v>
      </c>
      <c r="D723" s="257" t="s">
        <v>287</v>
      </c>
      <c r="E723" s="256" t="s">
        <v>908</v>
      </c>
      <c r="F723" s="257" t="s">
        <v>16</v>
      </c>
      <c r="G723" s="257" t="s">
        <v>21</v>
      </c>
      <c r="H723" s="257" t="s">
        <v>498</v>
      </c>
      <c r="I723" s="256" t="s">
        <v>909</v>
      </c>
      <c r="J723" s="257" t="s">
        <v>38</v>
      </c>
      <c r="K723" s="257" t="s">
        <v>271</v>
      </c>
      <c r="L723" s="257" t="s">
        <v>913</v>
      </c>
      <c r="M723" s="250" t="s">
        <v>1660</v>
      </c>
      <c r="N723" s="257" t="str" cm="1">
        <f t="array" ref="N723">_xlfn.XLOOKUP(1,(รายชื่อเจ้าหน้าที่!$C$4:$C$109=P723)*(รายชื่อเจ้าหน้าที่!$D$4:$D$109=Q723),รายชื่อเจ้าหน้าที่!$E$4:$E$109,"")</f>
        <v/>
      </c>
      <c r="O723" s="2" t="str">
        <f>_xlfn.XLOOKUP(ไฟล์หลัก!A723,ภาคส่งกลับ!$A$2:$A$1192,ภาคส่งกลับ!$L$2:$L$1192,"")</f>
        <v>นาย</v>
      </c>
      <c r="P723" s="2" t="str">
        <f>_xlfn.XLOOKUP(ไฟล์หลัก!A723,ภาคส่งกลับ!$A$2:$A$1192,ภาคส่งกลับ!$M$2:$M$1192,"")</f>
        <v>พลศาสตร์</v>
      </c>
      <c r="Q723" s="2" t="str">
        <f>_xlfn.XLOOKUP(ไฟล์หลัก!A723,ภาคส่งกลับ!$A$2:$A$1192,ภาคส่งกลับ!$N$2:$N$1192,"")</f>
        <v>เลิศประเสริฐ</v>
      </c>
      <c r="R723" s="71">
        <f>_xlfn.XLOOKUP(ไฟล์หลัก!A723,ภาคส่งกลับ!$A$2:$A$1192,ภาคส่งกลับ!$O$2:$O$1192,"")</f>
        <v>0</v>
      </c>
      <c r="S723" s="72" t="str">
        <f>IF(AND(ลงเจ้าหน้าที่!O729=ไฟล์หลัก!P723,ลงเจ้าหน้าที่!P729=ไฟล์หลัก!Q723)=TRUE,"Correct","No")</f>
        <v>No</v>
      </c>
    </row>
    <row r="724" spans="1:19" hidden="1">
      <c r="A724" s="250">
        <v>690</v>
      </c>
      <c r="B724" s="250" t="s">
        <v>878</v>
      </c>
      <c r="C724" s="256" t="s">
        <v>13</v>
      </c>
      <c r="D724" s="257" t="s">
        <v>24</v>
      </c>
      <c r="E724" s="256" t="s">
        <v>914</v>
      </c>
      <c r="F724" s="257" t="s">
        <v>915</v>
      </c>
      <c r="G724" s="257" t="s">
        <v>164</v>
      </c>
      <c r="H724" s="257" t="s">
        <v>17</v>
      </c>
      <c r="I724" s="256" t="s">
        <v>1145</v>
      </c>
      <c r="J724" s="257" t="s">
        <v>38</v>
      </c>
      <c r="K724" s="257" t="s">
        <v>274</v>
      </c>
      <c r="L724" s="257" t="s">
        <v>916</v>
      </c>
      <c r="M724" s="250" t="s">
        <v>1668</v>
      </c>
      <c r="N724" s="257" t="str" cm="1">
        <f t="array" ref="N724">_xlfn.XLOOKUP(1,(รายชื่อเจ้าหน้าที่!$C$4:$C$109=P724)*(รายชื่อเจ้าหน้าที่!$D$4:$D$109=Q724),รายชื่อเจ้าหน้าที่!$E$4:$E$109,"")</f>
        <v/>
      </c>
      <c r="O724" s="2" t="str">
        <f>_xlfn.XLOOKUP(ไฟล์หลัก!A724,ภาคส่งกลับ!$A$2:$A$1192,ภาคส่งกลับ!$L$2:$L$1192,"")</f>
        <v>นาย</v>
      </c>
      <c r="P724" s="2" t="str">
        <f>_xlfn.XLOOKUP(ไฟล์หลัก!A724,ภาคส่งกลับ!$A$2:$A$1192,ภาคส่งกลับ!$M$2:$M$1192,"")</f>
        <v>สถาพร</v>
      </c>
      <c r="Q724" s="2" t="str">
        <f>_xlfn.XLOOKUP(ไฟล์หลัก!A724,ภาคส่งกลับ!$A$2:$A$1192,ภาคส่งกลับ!$N$2:$N$1192,"")</f>
        <v>พรหมวงศ์</v>
      </c>
      <c r="R724" s="71" t="str">
        <f>_xlfn.XLOOKUP(ไฟล์หลัก!A724,ภาคส่งกลับ!$A$2:$A$1192,ภาคส่งกลับ!$O$2:$O$1192,"")</f>
        <v>นายธนดนย์ มั่นคง ป.เอก รหัส 66016046</v>
      </c>
      <c r="S724" s="72" t="str">
        <f>IF(AND(ลงเจ้าหน้าที่!O730=ไฟล์หลัก!P724,ลงเจ้าหน้าที่!P730=ไฟล์หลัก!Q724)=TRUE,"Correct","No")</f>
        <v>No</v>
      </c>
    </row>
    <row r="725" spans="1:19" hidden="1">
      <c r="A725" s="250">
        <v>691</v>
      </c>
      <c r="B725" s="250" t="s">
        <v>878</v>
      </c>
      <c r="C725" s="256" t="s">
        <v>13</v>
      </c>
      <c r="D725" s="257" t="s">
        <v>68</v>
      </c>
      <c r="E725" s="256" t="s">
        <v>911</v>
      </c>
      <c r="F725" s="257" t="s">
        <v>16</v>
      </c>
      <c r="G725" s="257" t="s">
        <v>21</v>
      </c>
      <c r="H725" s="257" t="s">
        <v>293</v>
      </c>
      <c r="I725" s="256" t="s">
        <v>912</v>
      </c>
      <c r="J725" s="257" t="s">
        <v>38</v>
      </c>
      <c r="K725" s="257" t="s">
        <v>274</v>
      </c>
      <c r="L725" s="257" t="s">
        <v>297</v>
      </c>
      <c r="M725" s="250" t="s">
        <v>1660</v>
      </c>
      <c r="N725" s="257" t="str" cm="1">
        <f t="array" ref="N725">_xlfn.XLOOKUP(1,(รายชื่อเจ้าหน้าที่!$C$4:$C$109=P725)*(รายชื่อเจ้าหน้าที่!$D$4:$D$109=Q725),รายชื่อเจ้าหน้าที่!$E$4:$E$109,"")</f>
        <v/>
      </c>
      <c r="O725" s="2" t="str">
        <f>_xlfn.XLOOKUP(ไฟล์หลัก!A725,ภาคส่งกลับ!$A$2:$A$1192,ภาคส่งกลับ!$L$2:$L$1192,"")</f>
        <v>นาย</v>
      </c>
      <c r="P725" s="2" t="str">
        <f>_xlfn.XLOOKUP(ไฟล์หลัก!A725,ภาคส่งกลับ!$A$2:$A$1192,ภาคส่งกลับ!$M$2:$M$1192,"")</f>
        <v>อิทธิภูมิ</v>
      </c>
      <c r="Q725" s="2" t="str">
        <f>_xlfn.XLOOKUP(ไฟล์หลัก!A725,ภาคส่งกลับ!$A$2:$A$1192,ภาคส่งกลับ!$N$2:$N$1192,"")</f>
        <v>บุญพิคำ</v>
      </c>
      <c r="R725" s="71">
        <f>_xlfn.XLOOKUP(ไฟล์หลัก!A725,ภาคส่งกลับ!$A$2:$A$1192,ภาคส่งกลับ!$O$2:$O$1192,"")</f>
        <v>0</v>
      </c>
      <c r="S725" s="72" t="str">
        <f>IF(AND(ลงเจ้าหน้าที่!O731=ไฟล์หลัก!P725,ลงเจ้าหน้าที่!P731=ไฟล์หลัก!Q725)=TRUE,"Correct","No")</f>
        <v>No</v>
      </c>
    </row>
    <row r="726" spans="1:19" hidden="1">
      <c r="A726" s="250">
        <v>692</v>
      </c>
      <c r="B726" s="250" t="s">
        <v>878</v>
      </c>
      <c r="C726" s="256" t="s">
        <v>13</v>
      </c>
      <c r="D726" s="257" t="s">
        <v>68</v>
      </c>
      <c r="E726" s="256" t="s">
        <v>911</v>
      </c>
      <c r="F726" s="257" t="s">
        <v>21</v>
      </c>
      <c r="G726" s="257" t="s">
        <v>21</v>
      </c>
      <c r="H726" s="257" t="s">
        <v>191</v>
      </c>
      <c r="I726" s="256" t="s">
        <v>1753</v>
      </c>
      <c r="J726" s="257" t="s">
        <v>38</v>
      </c>
      <c r="K726" s="257" t="s">
        <v>277</v>
      </c>
      <c r="L726" s="257" t="s">
        <v>324</v>
      </c>
      <c r="M726" s="250" t="s">
        <v>1660</v>
      </c>
      <c r="N726" s="257" t="str" cm="1">
        <f t="array" ref="N726">_xlfn.XLOOKUP(1,(รายชื่อเจ้าหน้าที่!$C$4:$C$109=P726)*(รายชื่อเจ้าหน้าที่!$D$4:$D$109=Q726),รายชื่อเจ้าหน้าที่!$E$4:$E$109,"")</f>
        <v/>
      </c>
      <c r="O726" s="2" t="str">
        <f>_xlfn.XLOOKUP(ไฟล์หลัก!A726,ภาคส่งกลับ!$A$2:$A$1192,ภาคส่งกลับ!$L$2:$L$1192,"")</f>
        <v>นาย</v>
      </c>
      <c r="P726" s="2" t="str">
        <f>_xlfn.XLOOKUP(ไฟล์หลัก!A726,ภาคส่งกลับ!$A$2:$A$1192,ภาคส่งกลับ!$M$2:$M$1192,"")</f>
        <v>Harihara S.</v>
      </c>
      <c r="Q726" s="2" t="str">
        <f>_xlfn.XLOOKUP(ไฟล์หลัก!A726,ภาคส่งกลับ!$A$2:$A$1192,ภาคส่งกลับ!$N$2:$N$1192,"")</f>
        <v>Ramamoorthy</v>
      </c>
      <c r="R726" s="71">
        <f>_xlfn.XLOOKUP(ไฟล์หลัก!A726,ภาคส่งกลับ!$A$2:$A$1192,ภาคส่งกลับ!$O$2:$O$1192,"")</f>
        <v>0</v>
      </c>
      <c r="S726" s="72" t="str">
        <f>IF(AND(ลงเจ้าหน้าที่!O732=ไฟล์หลัก!P726,ลงเจ้าหน้าที่!P732=ไฟล์หลัก!Q726)=TRUE,"Correct","No")</f>
        <v>No</v>
      </c>
    </row>
    <row r="727" spans="1:19" hidden="1">
      <c r="A727" s="250">
        <v>693</v>
      </c>
      <c r="B727" s="250" t="s">
        <v>878</v>
      </c>
      <c r="C727" s="256" t="s">
        <v>13</v>
      </c>
      <c r="D727" s="257" t="s">
        <v>287</v>
      </c>
      <c r="E727" s="256" t="s">
        <v>908</v>
      </c>
      <c r="F727" s="257" t="s">
        <v>21</v>
      </c>
      <c r="G727" s="257" t="s">
        <v>21</v>
      </c>
      <c r="H727" s="257" t="s">
        <v>418</v>
      </c>
      <c r="I727" s="256" t="s">
        <v>909</v>
      </c>
      <c r="J727" s="257" t="s">
        <v>38</v>
      </c>
      <c r="K727" s="257" t="s">
        <v>277</v>
      </c>
      <c r="L727" s="257" t="s">
        <v>1166</v>
      </c>
      <c r="M727" s="250" t="s">
        <v>1652</v>
      </c>
      <c r="N727" s="257" t="str" cm="1">
        <f t="array" ref="N727">_xlfn.XLOOKUP(1,(รายชื่อเจ้าหน้าที่!$C$4:$C$109=P727)*(รายชื่อเจ้าหน้าที่!$D$4:$D$109=Q727),รายชื่อเจ้าหน้าที่!$E$4:$E$109,"")</f>
        <v/>
      </c>
      <c r="O727" s="2" t="str">
        <f>_xlfn.XLOOKUP(ไฟล์หลัก!A727,ภาคส่งกลับ!$A$2:$A$1192,ภาคส่งกลับ!$L$2:$L$1192,"")</f>
        <v>นาย</v>
      </c>
      <c r="P727" s="2" t="str">
        <f>_xlfn.XLOOKUP(ไฟล์หลัก!A727,ภาคส่งกลับ!$A$2:$A$1192,ภาคส่งกลับ!$M$2:$M$1192,"")</f>
        <v>อภินัย</v>
      </c>
      <c r="Q727" s="2" t="str">
        <f>_xlfn.XLOOKUP(ไฟล์หลัก!A727,ภาคส่งกลับ!$A$2:$A$1192,ภาคส่งกลับ!$N$2:$N$1192,"")</f>
        <v>ฤกษ์รัตน์</v>
      </c>
      <c r="R727" s="71">
        <f>_xlfn.XLOOKUP(ไฟล์หลัก!A727,ภาคส่งกลับ!$A$2:$A$1192,ภาคส่งกลับ!$O$2:$O$1192,"")</f>
        <v>0</v>
      </c>
      <c r="S727" s="72" t="str">
        <f>IF(AND(ลงเจ้าหน้าที่!O733=ไฟล์หลัก!P727,ลงเจ้าหน้าที่!P733=ไฟล์หลัก!Q727)=TRUE,"Correct","No")</f>
        <v>No</v>
      </c>
    </row>
    <row r="728" spans="1:19" hidden="1">
      <c r="A728" s="209">
        <v>1125</v>
      </c>
      <c r="B728" s="209" t="s">
        <v>878</v>
      </c>
      <c r="C728" s="211" t="s">
        <v>13</v>
      </c>
      <c r="D728" s="210" t="s">
        <v>287</v>
      </c>
      <c r="E728" s="211" t="s">
        <v>908</v>
      </c>
      <c r="F728" s="210"/>
      <c r="G728" s="210"/>
      <c r="H728" s="210"/>
      <c r="I728" s="211"/>
      <c r="J728" s="210" t="s">
        <v>38</v>
      </c>
      <c r="K728" s="210" t="s">
        <v>277</v>
      </c>
      <c r="L728" s="210">
        <v>56</v>
      </c>
      <c r="M728" s="209" t="s">
        <v>42</v>
      </c>
      <c r="N728" s="210" t="str" cm="1">
        <f t="array" ref="N728">_xlfn.XLOOKUP(1,(รายชื่อเจ้าหน้าที่!$C$4:$C$109=P728)*(รายชื่อเจ้าหน้าที่!$D$4:$D$109=Q728),รายชื่อเจ้าหน้าที่!$E$4:$E$109,"")</f>
        <v>จ.อุต</v>
      </c>
      <c r="O728" s="202" t="str">
        <f>_xlfn.XLOOKUP(ไฟล์หลัก!A728,ภาคส่งกลับ!$A$2:$A$1192,ภาคส่งกลับ!$L$2:$L$1192,"")</f>
        <v>นางสาว</v>
      </c>
      <c r="P728" s="202" t="str">
        <f>_xlfn.XLOOKUP(ไฟล์หลัก!A728,ภาคส่งกลับ!$A$2:$A$1192,ภาคส่งกลับ!$M$2:$M$1192,"")</f>
        <v>รุ่งนภา</v>
      </c>
      <c r="Q728" s="202" t="str">
        <f>_xlfn.XLOOKUP(ไฟล์หลัก!A728,ภาคส่งกลับ!$A$2:$A$1192,ภาคส่งกลับ!$N$2:$N$1192,"")</f>
        <v>อินทร์มีศรี</v>
      </c>
      <c r="R728" s="203">
        <f>_xlfn.XLOOKUP(ไฟล์หลัก!A728,ภาคส่งกลับ!$A$2:$A$1192,ภาคส่งกลับ!$O$2:$O$1192,"")</f>
        <v>0</v>
      </c>
      <c r="S728" s="72" t="str">
        <f>IF(AND(ลงเจ้าหน้าที่!O734=ไฟล์หลัก!P728,ลงเจ้าหน้าที่!P734=ไฟล์หลัก!Q728)=TRUE,"Correct","No")</f>
        <v>No</v>
      </c>
    </row>
    <row r="729" spans="1:19" hidden="1">
      <c r="A729" s="250">
        <v>694</v>
      </c>
      <c r="B729" s="250" t="s">
        <v>878</v>
      </c>
      <c r="C729" s="256" t="s">
        <v>13</v>
      </c>
      <c r="D729" s="257" t="s">
        <v>68</v>
      </c>
      <c r="E729" s="256" t="s">
        <v>911</v>
      </c>
      <c r="F729" s="257" t="s">
        <v>21</v>
      </c>
      <c r="G729" s="257" t="s">
        <v>21</v>
      </c>
      <c r="H729" s="257" t="s">
        <v>191</v>
      </c>
      <c r="I729" s="256" t="s">
        <v>1753</v>
      </c>
      <c r="J729" s="257" t="s">
        <v>38</v>
      </c>
      <c r="K729" s="257" t="s">
        <v>52</v>
      </c>
      <c r="L729" s="257" t="s">
        <v>326</v>
      </c>
      <c r="M729" s="250" t="s">
        <v>1660</v>
      </c>
      <c r="N729" s="257" t="str" cm="1">
        <f t="array" ref="N729">_xlfn.XLOOKUP(1,(รายชื่อเจ้าหน้าที่!$C$4:$C$109=P729)*(รายชื่อเจ้าหน้าที่!$D$4:$D$109=Q729),รายชื่อเจ้าหน้าที่!$E$4:$E$109,"")</f>
        <v/>
      </c>
      <c r="O729" s="2" t="str">
        <f>_xlfn.XLOOKUP(ไฟล์หลัก!A729,ภาคส่งกลับ!$A$2:$A$1192,ภาคส่งกลับ!$L$2:$L$1192,"")</f>
        <v>นาย</v>
      </c>
      <c r="P729" s="2" t="str">
        <f>_xlfn.XLOOKUP(ไฟล์หลัก!A729,ภาคส่งกลับ!$A$2:$A$1192,ภาคส่งกลับ!$M$2:$M$1192,"")</f>
        <v>โยธิน</v>
      </c>
      <c r="Q729" s="2" t="str">
        <f>_xlfn.XLOOKUP(ไฟล์หลัก!A729,ภาคส่งกลับ!$A$2:$A$1192,ภาคส่งกลับ!$N$2:$N$1192,"")</f>
        <v>วงศ์ประเสริฐ</v>
      </c>
      <c r="R729" s="71">
        <f>_xlfn.XLOOKUP(ไฟล์หลัก!A729,ภาคส่งกลับ!$A$2:$A$1192,ภาคส่งกลับ!$O$2:$O$1192,"")</f>
        <v>0</v>
      </c>
      <c r="S729" s="72" t="str">
        <f>IF(AND(ลงเจ้าหน้าที่!O735=ไฟล์หลัก!P729,ลงเจ้าหน้าที่!P735=ไฟล์หลัก!Q729)=TRUE,"Correct","No")</f>
        <v>No</v>
      </c>
    </row>
    <row r="730" spans="1:19" hidden="1">
      <c r="A730" s="250">
        <v>695</v>
      </c>
      <c r="B730" s="250" t="s">
        <v>878</v>
      </c>
      <c r="C730" s="256" t="s">
        <v>13</v>
      </c>
      <c r="D730" s="257" t="s">
        <v>287</v>
      </c>
      <c r="E730" s="256" t="s">
        <v>908</v>
      </c>
      <c r="F730" s="257" t="s">
        <v>21</v>
      </c>
      <c r="G730" s="257" t="s">
        <v>21</v>
      </c>
      <c r="H730" s="257" t="s">
        <v>418</v>
      </c>
      <c r="I730" s="256" t="s">
        <v>909</v>
      </c>
      <c r="J730" s="257" t="s">
        <v>38</v>
      </c>
      <c r="K730" s="257" t="s">
        <v>52</v>
      </c>
      <c r="L730" s="257" t="s">
        <v>571</v>
      </c>
      <c r="M730" s="250" t="s">
        <v>1652</v>
      </c>
      <c r="N730" s="257" t="str" cm="1">
        <f t="array" ref="N730">_xlfn.XLOOKUP(1,(รายชื่อเจ้าหน้าที่!$C$4:$C$109=P730)*(รายชื่อเจ้าหน้าที่!$D$4:$D$109=Q730),รายชื่อเจ้าหน้าที่!$E$4:$E$109,"")</f>
        <v/>
      </c>
      <c r="O730" s="2" t="str">
        <f>_xlfn.XLOOKUP(ไฟล์หลัก!A730,ภาคส่งกลับ!$A$2:$A$1192,ภาคส่งกลับ!$L$2:$L$1192,"")</f>
        <v>นาย</v>
      </c>
      <c r="P730" s="2" t="str">
        <f>_xlfn.XLOOKUP(ไฟล์หลัก!A730,ภาคส่งกลับ!$A$2:$A$1192,ภาคส่งกลับ!$M$2:$M$1192,"")</f>
        <v>ดอน</v>
      </c>
      <c r="Q730" s="2" t="str">
        <f>_xlfn.XLOOKUP(ไฟล์หลัก!A730,ภาคส่งกลับ!$A$2:$A$1192,ภาคส่งกลับ!$N$2:$N$1192,"")</f>
        <v>อิศรากร</v>
      </c>
      <c r="R730" s="71">
        <f>_xlfn.XLOOKUP(ไฟล์หลัก!A730,ภาคส่งกลับ!$A$2:$A$1192,ภาคส่งกลับ!$O$2:$O$1192,"")</f>
        <v>0</v>
      </c>
      <c r="S730" s="72" t="str">
        <f>IF(AND(ลงเจ้าหน้าที่!O736=ไฟล์หลัก!P730,ลงเจ้าหน้าที่!P736=ไฟล์หลัก!Q730)=TRUE,"Correct","No")</f>
        <v>No</v>
      </c>
    </row>
    <row r="731" spans="1:19" hidden="1">
      <c r="A731" s="250">
        <v>696</v>
      </c>
      <c r="B731" s="250" t="s">
        <v>878</v>
      </c>
      <c r="C731" s="256" t="s">
        <v>13</v>
      </c>
      <c r="D731" s="257" t="s">
        <v>287</v>
      </c>
      <c r="E731" s="256" t="s">
        <v>908</v>
      </c>
      <c r="F731" s="257" t="s">
        <v>279</v>
      </c>
      <c r="G731" s="257" t="s">
        <v>21</v>
      </c>
      <c r="H731" s="257" t="s">
        <v>185</v>
      </c>
      <c r="I731" s="256" t="s">
        <v>333</v>
      </c>
      <c r="J731" s="257" t="s">
        <v>38</v>
      </c>
      <c r="K731" s="257" t="s">
        <v>55</v>
      </c>
      <c r="L731" s="257" t="s">
        <v>289</v>
      </c>
      <c r="M731" s="250" t="s">
        <v>1650</v>
      </c>
      <c r="N731" s="257" t="str" cm="1">
        <f t="array" ref="N731">_xlfn.XLOOKUP(1,(รายชื่อเจ้าหน้าที่!$C$4:$C$109=P731)*(รายชื่อเจ้าหน้าที่!$D$4:$D$109=Q731),รายชื่อเจ้าหน้าที่!$E$4:$E$109,"")</f>
        <v/>
      </c>
      <c r="O731" s="2" t="str">
        <f>_xlfn.XLOOKUP(ไฟล์หลัก!A731,ภาคส่งกลับ!$A$2:$A$1192,ภาคส่งกลับ!$L$2:$L$1192,"")</f>
        <v>นาย</v>
      </c>
      <c r="P731" s="2" t="str">
        <f>_xlfn.XLOOKUP(ไฟล์หลัก!A731,ภาคส่งกลับ!$A$2:$A$1192,ภาคส่งกลับ!$M$2:$M$1192,"")</f>
        <v xml:space="preserve">พลชัย  </v>
      </c>
      <c r="Q731" s="2" t="str">
        <f>_xlfn.XLOOKUP(ไฟล์หลัก!A731,ภาคส่งกลับ!$A$2:$A$1192,ภาคส่งกลับ!$N$2:$N$1192,"")</f>
        <v>โชติปรายนกุล</v>
      </c>
      <c r="R731" s="71">
        <f>_xlfn.XLOOKUP(ไฟล์หลัก!A731,ภาคส่งกลับ!$A$2:$A$1192,ภาคส่งกลับ!$O$2:$O$1192,"")</f>
        <v>0</v>
      </c>
      <c r="S731" s="72" t="str">
        <f>IF(AND(ลงเจ้าหน้าที่!O737=ไฟล์หลัก!P731,ลงเจ้าหน้าที่!P737=ไฟล์หลัก!Q731)=TRUE,"Correct","No")</f>
        <v>No</v>
      </c>
    </row>
    <row r="732" spans="1:19" hidden="1">
      <c r="A732" s="250">
        <v>697</v>
      </c>
      <c r="B732" s="250" t="s">
        <v>878</v>
      </c>
      <c r="C732" s="256" t="s">
        <v>13</v>
      </c>
      <c r="D732" s="257"/>
      <c r="E732" s="256" t="s">
        <v>908</v>
      </c>
      <c r="F732" s="257"/>
      <c r="G732" s="257"/>
      <c r="H732" s="257"/>
      <c r="I732" s="256"/>
      <c r="J732" s="257" t="s">
        <v>38</v>
      </c>
      <c r="K732" s="257" t="s">
        <v>55</v>
      </c>
      <c r="L732" s="257"/>
      <c r="M732" s="250" t="s">
        <v>42</v>
      </c>
      <c r="N732" s="257" t="str" cm="1">
        <f t="array" ref="N732">_xlfn.XLOOKUP(1,(รายชื่อเจ้าหน้าที่!$C$4:$C$109=P732)*(รายชื่อเจ้าหน้าที่!$D$4:$D$109=Q732),รายชื่อเจ้าหน้าที่!$E$4:$E$109,"")</f>
        <v>จ.คอม</v>
      </c>
      <c r="O732" s="2" t="str">
        <f>_xlfn.XLOOKUP(ไฟล์หลัก!A732,ภาคส่งกลับ!$A$2:$A$1192,ภาคส่งกลับ!$L$2:$L$1192,"")</f>
        <v>นางสาว</v>
      </c>
      <c r="P732" s="2" t="str">
        <f>_xlfn.XLOOKUP(ไฟล์หลัก!A732,ภาคส่งกลับ!$A$2:$A$1192,ภาคส่งกลับ!$M$2:$M$1192,"")</f>
        <v>อวยพร</v>
      </c>
      <c r="Q732" s="2" t="str">
        <f>_xlfn.XLOOKUP(ไฟล์หลัก!A732,ภาคส่งกลับ!$A$2:$A$1192,ภาคส่งกลับ!$N$2:$N$1192,"")</f>
        <v>นิ่งน้อย</v>
      </c>
      <c r="R732" s="71">
        <f>_xlfn.XLOOKUP(ไฟล์หลัก!A732,ภาคส่งกลับ!$A$2:$A$1192,ภาคส่งกลับ!$O$2:$O$1192,"")</f>
        <v>0</v>
      </c>
      <c r="S732" s="72" t="str">
        <f>IF(AND(ลงเจ้าหน้าที่!O738=ไฟล์หลัก!P732,ลงเจ้าหน้าที่!P738=ไฟล์หลัก!Q732)=TRUE,"Correct","No")</f>
        <v>Correct</v>
      </c>
    </row>
    <row r="733" spans="1:19" hidden="1">
      <c r="A733" s="250">
        <v>698</v>
      </c>
      <c r="B733" s="250" t="s">
        <v>878</v>
      </c>
      <c r="C733" s="256" t="s">
        <v>13</v>
      </c>
      <c r="D733" s="257" t="s">
        <v>17</v>
      </c>
      <c r="E733" s="256" t="s">
        <v>917</v>
      </c>
      <c r="F733" s="257" t="s">
        <v>14</v>
      </c>
      <c r="G733" s="257" t="s">
        <v>16</v>
      </c>
      <c r="H733" s="257" t="s">
        <v>138</v>
      </c>
      <c r="I733" s="256" t="s">
        <v>918</v>
      </c>
      <c r="J733" s="257" t="s">
        <v>65</v>
      </c>
      <c r="K733" s="257" t="s">
        <v>66</v>
      </c>
      <c r="L733" s="257" t="s">
        <v>162</v>
      </c>
      <c r="M733" s="250" t="s">
        <v>1656</v>
      </c>
      <c r="N733" s="257" t="str" cm="1">
        <f t="array" ref="N733">_xlfn.XLOOKUP(1,(รายชื่อเจ้าหน้าที่!$C$4:$C$109=P733)*(รายชื่อเจ้าหน้าที่!$D$4:$D$109=Q733),รายชื่อเจ้าหน้าที่!$E$4:$E$109,"")</f>
        <v/>
      </c>
      <c r="O733" s="2" t="str">
        <f>_xlfn.XLOOKUP(ไฟล์หลัก!A733,ภาคส่งกลับ!$A$2:$A$1192,ภาคส่งกลับ!$L$2:$L$1192,"")</f>
        <v>นางสาว</v>
      </c>
      <c r="P733" s="2" t="str">
        <f>_xlfn.XLOOKUP(ไฟล์หลัก!A733,ภาคส่งกลับ!$A$2:$A$1192,ภาคส่งกลับ!$M$2:$M$1192,"")</f>
        <v>สุธัญญา</v>
      </c>
      <c r="Q733" s="2" t="str">
        <f>_xlfn.XLOOKUP(ไฟล์หลัก!A733,ภาคส่งกลับ!$A$2:$A$1192,ภาคส่งกลับ!$N$2:$N$1192,"")</f>
        <v>ถาดนาค</v>
      </c>
      <c r="R733" s="71">
        <f>_xlfn.XLOOKUP(ไฟล์หลัก!A733,ภาคส่งกลับ!$A$2:$A$1192,ภาคส่งกลับ!$O$2:$O$1192,"")</f>
        <v>0</v>
      </c>
      <c r="S733" s="72" t="str">
        <f>IF(AND(ลงเจ้าหน้าที่!O739=ไฟล์หลัก!P733,ลงเจ้าหน้าที่!P739=ไฟล์หลัก!Q733)=TRUE,"Correct","No")</f>
        <v>No</v>
      </c>
    </row>
    <row r="734" spans="1:19" hidden="1">
      <c r="A734" s="250">
        <v>699</v>
      </c>
      <c r="B734" s="250" t="s">
        <v>878</v>
      </c>
      <c r="C734" s="256" t="s">
        <v>13</v>
      </c>
      <c r="D734" s="257" t="s">
        <v>138</v>
      </c>
      <c r="E734" s="256" t="s">
        <v>919</v>
      </c>
      <c r="F734" s="257" t="s">
        <v>16</v>
      </c>
      <c r="G734" s="257" t="s">
        <v>21</v>
      </c>
      <c r="H734" s="257" t="s">
        <v>18</v>
      </c>
      <c r="I734" s="256" t="s">
        <v>1755</v>
      </c>
      <c r="J734" s="257" t="s">
        <v>65</v>
      </c>
      <c r="K734" s="257" t="s">
        <v>66</v>
      </c>
      <c r="L734" s="257" t="s">
        <v>109</v>
      </c>
      <c r="M734" s="250" t="s">
        <v>1656</v>
      </c>
      <c r="N734" s="257" t="str" cm="1">
        <f t="array" ref="N734">_xlfn.XLOOKUP(1,(รายชื่อเจ้าหน้าที่!$C$4:$C$109=P734)*(รายชื่อเจ้าหน้าที่!$D$4:$D$109=Q734),รายชื่อเจ้าหน้าที่!$E$4:$E$109,"")</f>
        <v/>
      </c>
      <c r="O734" s="2" t="str">
        <f>_xlfn.XLOOKUP(ไฟล์หลัก!A734,ภาคส่งกลับ!$A$2:$A$1192,ภาคส่งกลับ!$L$2:$L$1192,"")</f>
        <v>นางสาว</v>
      </c>
      <c r="P734" s="2" t="str">
        <f>_xlfn.XLOOKUP(ไฟล์หลัก!A734,ภาคส่งกลับ!$A$2:$A$1192,ภาคส่งกลับ!$M$2:$M$1192,"")</f>
        <v>วิภาดา</v>
      </c>
      <c r="Q734" s="2" t="str">
        <f>_xlfn.XLOOKUP(ไฟล์หลัก!A734,ภาคส่งกลับ!$A$2:$A$1192,ภาคส่งกลับ!$N$2:$N$1192,"")</f>
        <v>ทองพับ</v>
      </c>
      <c r="R734" s="71">
        <f>_xlfn.XLOOKUP(ไฟล์หลัก!A734,ภาคส่งกลับ!$A$2:$A$1192,ภาคส่งกลับ!$O$2:$O$1192,"")</f>
        <v>0</v>
      </c>
      <c r="S734" s="72" t="str">
        <f>IF(AND(ลงเจ้าหน้าที่!O740=ไฟล์หลัก!P734,ลงเจ้าหน้าที่!P740=ไฟล์หลัก!Q734)=TRUE,"Correct","No")</f>
        <v>No</v>
      </c>
    </row>
    <row r="735" spans="1:19" hidden="1">
      <c r="A735" s="209">
        <v>1124</v>
      </c>
      <c r="B735" s="209" t="s">
        <v>878</v>
      </c>
      <c r="C735" s="211" t="s">
        <v>13</v>
      </c>
      <c r="D735" s="210" t="s">
        <v>138</v>
      </c>
      <c r="E735" s="211" t="s">
        <v>919</v>
      </c>
      <c r="F735" s="210"/>
      <c r="G735" s="210"/>
      <c r="H735" s="210"/>
      <c r="I735" s="211"/>
      <c r="J735" s="210" t="s">
        <v>65</v>
      </c>
      <c r="K735" s="210" t="s">
        <v>66</v>
      </c>
      <c r="L735" s="210">
        <v>58</v>
      </c>
      <c r="M735" s="209" t="s">
        <v>42</v>
      </c>
      <c r="N735" s="210" t="str" cm="1">
        <f t="array" ref="N735">_xlfn.XLOOKUP(1,(รายชื่อเจ้าหน้าที่!$C$4:$C$109=P735)*(รายชื่อเจ้าหน้าที่!$D$4:$D$109=Q735),รายชื่อเจ้าหน้าที่!$E$4:$E$109,"")</f>
        <v>Kees</v>
      </c>
      <c r="O735" s="202" t="str">
        <f>_xlfn.XLOOKUP(ไฟล์หลัก!A735,ภาคส่งกลับ!$A$2:$A$1192,ภาคส่งกลับ!$L$2:$L$1192,"")</f>
        <v>นางสาว</v>
      </c>
      <c r="P735" s="202" t="str">
        <f>_xlfn.XLOOKUP(ไฟล์หลัก!A735,ภาคส่งกลับ!$A$2:$A$1192,ภาคส่งกลับ!$M$2:$M$1192,"")</f>
        <v>นงนุท</v>
      </c>
      <c r="Q735" s="202" t="str">
        <f>_xlfn.XLOOKUP(ไฟล์หลัก!A735,ภาคส่งกลับ!$A$2:$A$1192,ภาคส่งกลับ!$N$2:$N$1192,"")</f>
        <v>รอดจินดา</v>
      </c>
      <c r="R735" s="203">
        <f>_xlfn.XLOOKUP(ไฟล์หลัก!A735,ภาคส่งกลับ!$A$2:$A$1192,ภาคส่งกลับ!$O$2:$O$1192,"")</f>
        <v>0</v>
      </c>
      <c r="S735" s="72" t="str">
        <f>IF(AND(ลงเจ้าหน้าที่!O741=ไฟล์หลัก!P735,ลงเจ้าหน้าที่!P741=ไฟล์หลัก!Q735)=TRUE,"Correct","No")</f>
        <v>Correct</v>
      </c>
    </row>
    <row r="736" spans="1:19" hidden="1">
      <c r="A736" s="250">
        <v>700</v>
      </c>
      <c r="B736" s="250" t="s">
        <v>878</v>
      </c>
      <c r="C736" s="256" t="s">
        <v>13</v>
      </c>
      <c r="D736" s="257" t="s">
        <v>14</v>
      </c>
      <c r="E736" s="256" t="s">
        <v>920</v>
      </c>
      <c r="F736" s="257" t="s">
        <v>16</v>
      </c>
      <c r="G736" s="257" t="s">
        <v>16</v>
      </c>
      <c r="H736" s="257" t="s">
        <v>200</v>
      </c>
      <c r="I736" s="256" t="s">
        <v>921</v>
      </c>
      <c r="J736" s="257" t="s">
        <v>65</v>
      </c>
      <c r="K736" s="257" t="s">
        <v>76</v>
      </c>
      <c r="L736" s="257" t="s">
        <v>674</v>
      </c>
      <c r="M736" s="250" t="s">
        <v>1664</v>
      </c>
      <c r="N736" s="257" t="str" cm="1">
        <f t="array" ref="N736">_xlfn.XLOOKUP(1,(รายชื่อเจ้าหน้าที่!$C$4:$C$109=P736)*(รายชื่อเจ้าหน้าที่!$D$4:$D$109=Q736),รายชื่อเจ้าหน้าที่!$E$4:$E$109,"")</f>
        <v/>
      </c>
      <c r="O736" s="2" t="str">
        <f>_xlfn.XLOOKUP(ไฟล์หลัก!A736,ภาคส่งกลับ!$A$2:$A$1192,ภาคส่งกลับ!$L$2:$L$1192,"")</f>
        <v>นาย</v>
      </c>
      <c r="P736" s="2" t="str">
        <f>_xlfn.XLOOKUP(ไฟล์หลัก!A736,ภาคส่งกลับ!$A$2:$A$1192,ภาคส่งกลับ!$M$2:$M$1192,"")</f>
        <v xml:space="preserve">Matthew Paul </v>
      </c>
      <c r="Q736" s="2" t="str">
        <f>_xlfn.XLOOKUP(ไฟล์หลัก!A736,ภาคส่งกลับ!$A$2:$A$1192,ภาคส่งกลับ!$N$2:$N$1192,"")</f>
        <v>Gleeson</v>
      </c>
      <c r="R736" s="71">
        <f>_xlfn.XLOOKUP(ไฟล์หลัก!A736,ภาคส่งกลับ!$A$2:$A$1192,ภาคส่งกลับ!$O$2:$O$1192,"")</f>
        <v>0</v>
      </c>
      <c r="S736" s="72" t="str">
        <f>IF(AND(ลงเจ้าหน้าที่!O742=ไฟล์หลัก!P736,ลงเจ้าหน้าที่!P742=ไฟล์หลัก!Q736)=TRUE,"Correct","No")</f>
        <v>No</v>
      </c>
    </row>
    <row r="737" spans="1:19" hidden="1">
      <c r="A737" s="250">
        <v>701</v>
      </c>
      <c r="B737" s="250" t="s">
        <v>878</v>
      </c>
      <c r="C737" s="256" t="s">
        <v>13</v>
      </c>
      <c r="D737" s="257" t="s">
        <v>239</v>
      </c>
      <c r="E737" s="256" t="s">
        <v>922</v>
      </c>
      <c r="F737" s="257" t="s">
        <v>16</v>
      </c>
      <c r="G737" s="257" t="s">
        <v>21</v>
      </c>
      <c r="H737" s="257" t="s">
        <v>299</v>
      </c>
      <c r="I737" s="256" t="s">
        <v>923</v>
      </c>
      <c r="J737" s="257" t="s">
        <v>65</v>
      </c>
      <c r="K737" s="257" t="s">
        <v>76</v>
      </c>
      <c r="L737" s="257" t="s">
        <v>924</v>
      </c>
      <c r="M737" s="250" t="s">
        <v>1672</v>
      </c>
      <c r="N737" s="257" t="str" cm="1">
        <f t="array" ref="N737">_xlfn.XLOOKUP(1,(รายชื่อเจ้าหน้าที่!$C$4:$C$109=P737)*(รายชื่อเจ้าหน้าที่!$D$4:$D$109=Q737),รายชื่อเจ้าหน้าที่!$E$4:$E$109,"")</f>
        <v/>
      </c>
      <c r="O737" s="2" t="str">
        <f>_xlfn.XLOOKUP(ไฟล์หลัก!A737,ภาคส่งกลับ!$A$2:$A$1192,ภาคส่งกลับ!$L$2:$L$1192,"")</f>
        <v>นาย</v>
      </c>
      <c r="P737" s="2" t="str">
        <f>_xlfn.XLOOKUP(ไฟล์หลัก!A737,ภาคส่งกลับ!$A$2:$A$1192,ภาคส่งกลับ!$M$2:$M$1192,"")</f>
        <v>สมชาติ</v>
      </c>
      <c r="Q737" s="2" t="str">
        <f>_xlfn.XLOOKUP(ไฟล์หลัก!A737,ภาคส่งกลับ!$A$2:$A$1192,ภาคส่งกลับ!$N$2:$N$1192,"")</f>
        <v>จิริวิภากร</v>
      </c>
      <c r="R737" s="71" t="str">
        <f>_xlfn.XLOOKUP(ไฟล์หลัก!A737,ภาคส่งกลับ!$A$2:$A$1192,ภาคส่งกลับ!$O$2:$O$1192,"")</f>
        <v>(TA) 67016102 นางสาวอชริญา  คุณีพงษ์</v>
      </c>
      <c r="S737" s="72" t="str">
        <f>IF(AND(ลงเจ้าหน้าที่!O743=ไฟล์หลัก!P737,ลงเจ้าหน้าที่!P743=ไฟล์หลัก!Q737)=TRUE,"Correct","No")</f>
        <v>No</v>
      </c>
    </row>
    <row r="738" spans="1:19" hidden="1">
      <c r="A738" s="209">
        <v>1112</v>
      </c>
      <c r="B738" s="209" t="s">
        <v>878</v>
      </c>
      <c r="C738" s="211" t="s">
        <v>13</v>
      </c>
      <c r="D738" s="210" t="s">
        <v>239</v>
      </c>
      <c r="E738" s="211" t="s">
        <v>922</v>
      </c>
      <c r="F738" s="210"/>
      <c r="G738" s="210"/>
      <c r="H738" s="210"/>
      <c r="I738" s="211"/>
      <c r="J738" s="210" t="s">
        <v>65</v>
      </c>
      <c r="K738" s="210" t="s">
        <v>76</v>
      </c>
      <c r="L738" s="210">
        <v>65</v>
      </c>
      <c r="M738" s="209" t="s">
        <v>42</v>
      </c>
      <c r="N738" s="210" t="str" cm="1">
        <f t="array" ref="N738">_xlfn.XLOOKUP(1,(รายชื่อเจ้าหน้าที่!$C$4:$C$109=P738)*(รายชื่อเจ้าหน้าที่!$D$4:$D$109=Q738),รายชื่อเจ้าหน้าที่!$E$4:$E$109,"")</f>
        <v>วิเทศ</v>
      </c>
      <c r="O738" s="202" t="str">
        <f>_xlfn.XLOOKUP(ไฟล์หลัก!A738,ภาคส่งกลับ!$A$2:$A$1192,ภาคส่งกลับ!$L$2:$L$1192,"")</f>
        <v>นางสาว</v>
      </c>
      <c r="P738" s="202" t="str">
        <f>_xlfn.XLOOKUP(ไฟล์หลัก!A738,ภาคส่งกลับ!$A$2:$A$1192,ภาคส่งกลับ!$M$2:$M$1192,"")</f>
        <v>อัจฉราวดี</v>
      </c>
      <c r="Q738" s="202" t="str">
        <f>_xlfn.XLOOKUP(ไฟล์หลัก!A738,ภาคส่งกลับ!$A$2:$A$1192,ภาคส่งกลับ!$N$2:$N$1192,"")</f>
        <v>ยอดดำเนิน</v>
      </c>
      <c r="R738" s="203">
        <f>_xlfn.XLOOKUP(ไฟล์หลัก!A738,ภาคส่งกลับ!$A$2:$A$1192,ภาคส่งกลับ!$O$2:$O$1192,"")</f>
        <v>0</v>
      </c>
      <c r="S738" s="72" t="str">
        <f>IF(AND(ลงเจ้าหน้าที่!O744=ไฟล์หลัก!P738,ลงเจ้าหน้าที่!P744=ไฟล์หลัก!Q738)=TRUE,"Correct","No")</f>
        <v>Correct</v>
      </c>
    </row>
    <row r="739" spans="1:19">
      <c r="A739" s="250">
        <v>702</v>
      </c>
      <c r="B739" s="250" t="s">
        <v>878</v>
      </c>
      <c r="C739" s="256" t="s">
        <v>13</v>
      </c>
      <c r="D739" s="257" t="s">
        <v>193</v>
      </c>
      <c r="E739" s="256" t="s">
        <v>925</v>
      </c>
      <c r="F739" s="257" t="s">
        <v>210</v>
      </c>
      <c r="G739" s="257" t="s">
        <v>21</v>
      </c>
      <c r="H739" s="257" t="s">
        <v>175</v>
      </c>
      <c r="I739" s="256" t="s">
        <v>1416</v>
      </c>
      <c r="J739" s="257" t="s">
        <v>65</v>
      </c>
      <c r="K739" s="257" t="s">
        <v>87</v>
      </c>
      <c r="L739" s="257" t="s">
        <v>177</v>
      </c>
      <c r="M739" s="250" t="s">
        <v>1651</v>
      </c>
      <c r="N739" s="257" t="str" cm="1">
        <f t="array" ref="N739">_xlfn.XLOOKUP(1,(รายชื่อเจ้าหน้าที่!$C$4:$C$109=P739)*(รายชื่อเจ้าหน้าที่!$D$4:$D$109=Q739),รายชื่อเจ้าหน้าที่!$E$4:$E$109,"")</f>
        <v/>
      </c>
      <c r="O739" s="2" t="str">
        <f>_xlfn.XLOOKUP(ไฟล์หลัก!A739,ภาคส่งกลับ!$A$2:$A$1192,ภาคส่งกลับ!$L$2:$L$1192,"")</f>
        <v>นาย</v>
      </c>
      <c r="P739" s="2" t="str">
        <f>_xlfn.XLOOKUP(ไฟล์หลัก!A739,ภาคส่งกลับ!$A$2:$A$1192,ภาคส่งกลับ!$M$2:$M$1192,"")</f>
        <v>คณัฐ</v>
      </c>
      <c r="Q739" s="2" t="str">
        <f>_xlfn.XLOOKUP(ไฟล์หลัก!A739,ภาคส่งกลับ!$A$2:$A$1192,ภาคส่งกลับ!$N$2:$N$1192,"")</f>
        <v>ตังติสานนท์</v>
      </c>
      <c r="R739" s="71">
        <f>_xlfn.XLOOKUP(ไฟล์หลัก!A739,ภาคส่งกลับ!$A$2:$A$1192,ภาคส่งกลับ!$O$2:$O$1192,"")</f>
        <v>0</v>
      </c>
      <c r="S739" s="72" t="str">
        <f>IF(AND(ลงเจ้าหน้าที่!O745=ไฟล์หลัก!P739,ลงเจ้าหน้าที่!P745=ไฟล์หลัก!Q739)=TRUE,"Correct","No")</f>
        <v>No</v>
      </c>
    </row>
    <row r="740" spans="1:19" hidden="1">
      <c r="A740" s="250">
        <v>703</v>
      </c>
      <c r="B740" s="250" t="s">
        <v>878</v>
      </c>
      <c r="C740" s="256" t="s">
        <v>13</v>
      </c>
      <c r="D740" s="257" t="s">
        <v>239</v>
      </c>
      <c r="E740" s="256" t="s">
        <v>922</v>
      </c>
      <c r="F740" s="257" t="s">
        <v>16</v>
      </c>
      <c r="G740" s="257" t="s">
        <v>21</v>
      </c>
      <c r="H740" s="257" t="s">
        <v>299</v>
      </c>
      <c r="I740" s="256" t="s">
        <v>923</v>
      </c>
      <c r="J740" s="257" t="s">
        <v>65</v>
      </c>
      <c r="K740" s="257" t="s">
        <v>87</v>
      </c>
      <c r="L740" s="257" t="s">
        <v>926</v>
      </c>
      <c r="M740" s="250" t="s">
        <v>1672</v>
      </c>
      <c r="N740" s="257" t="str" cm="1">
        <f t="array" ref="N740">_xlfn.XLOOKUP(1,(รายชื่อเจ้าหน้าที่!$C$4:$C$109=P740)*(รายชื่อเจ้าหน้าที่!$D$4:$D$109=Q740),รายชื่อเจ้าหน้าที่!$E$4:$E$109,"")</f>
        <v/>
      </c>
      <c r="O740" s="2" t="str">
        <f>_xlfn.XLOOKUP(ไฟล์หลัก!A740,ภาคส่งกลับ!$A$2:$A$1192,ภาคส่งกลับ!$L$2:$L$1192,"")</f>
        <v>นาย</v>
      </c>
      <c r="P740" s="2" t="str">
        <f>_xlfn.XLOOKUP(ไฟล์หลัก!A740,ภาคส่งกลับ!$A$2:$A$1192,ภาคส่งกลับ!$M$2:$M$1192,"")</f>
        <v>ดุสิต</v>
      </c>
      <c r="Q740" s="2" t="str">
        <f>_xlfn.XLOOKUP(ไฟล์หลัก!A740,ภาคส่งกลับ!$A$2:$A$1192,ภาคส่งกลับ!$N$2:$N$1192,"")</f>
        <v>สุขสวัสดิ์</v>
      </c>
      <c r="R740" s="71" t="str">
        <f>_xlfn.XLOOKUP(ไฟล์หลัก!A740,ภาคส่งกลับ!$A$2:$A$1192,ภาคส่งกลับ!$O$2:$O$1192,"")</f>
        <v>(TA) 66016052 นายธนาธิป  แก้วพิทักษ์</v>
      </c>
      <c r="S740" s="72" t="str">
        <f>IF(AND(ลงเจ้าหน้าที่!O746=ไฟล์หลัก!P740,ลงเจ้าหน้าที่!P746=ไฟล์หลัก!Q740)=TRUE,"Correct","No")</f>
        <v>No</v>
      </c>
    </row>
    <row r="741" spans="1:19" hidden="1">
      <c r="A741" s="250">
        <v>704</v>
      </c>
      <c r="B741" s="250" t="s">
        <v>878</v>
      </c>
      <c r="C741" s="256" t="s">
        <v>13</v>
      </c>
      <c r="D741" s="257" t="s">
        <v>14</v>
      </c>
      <c r="E741" s="256" t="s">
        <v>920</v>
      </c>
      <c r="F741" s="257" t="s">
        <v>21</v>
      </c>
      <c r="G741" s="257" t="s">
        <v>16</v>
      </c>
      <c r="H741" s="257" t="s">
        <v>175</v>
      </c>
      <c r="I741" s="256" t="s">
        <v>921</v>
      </c>
      <c r="J741" s="257" t="s">
        <v>65</v>
      </c>
      <c r="K741" s="257" t="s">
        <v>92</v>
      </c>
      <c r="L741" s="257" t="s">
        <v>177</v>
      </c>
      <c r="M741" s="250" t="s">
        <v>1664</v>
      </c>
      <c r="N741" s="257" t="str" cm="1">
        <f t="array" ref="N741">_xlfn.XLOOKUP(1,(รายชื่อเจ้าหน้าที่!$C$4:$C$109=P741)*(รายชื่อเจ้าหน้าที่!$D$4:$D$109=Q741),รายชื่อเจ้าหน้าที่!$E$4:$E$109,"")</f>
        <v/>
      </c>
      <c r="O741" s="2" t="str">
        <f>_xlfn.XLOOKUP(ไฟล์หลัก!A741,ภาคส่งกลับ!$A$2:$A$1192,ภาคส่งกลับ!$L$2:$L$1192,"")</f>
        <v>นางสาว</v>
      </c>
      <c r="P741" s="2" t="str">
        <f>_xlfn.XLOOKUP(ไฟล์หลัก!A741,ภาคส่งกลับ!$A$2:$A$1192,ภาคส่งกลับ!$M$2:$M$1192,"")</f>
        <v>พิมพ์ขวัญ</v>
      </c>
      <c r="Q741" s="2" t="str">
        <f>_xlfn.XLOOKUP(ไฟล์หลัก!A741,ภาคส่งกลับ!$A$2:$A$1192,ภาคส่งกลับ!$N$2:$N$1192,"")</f>
        <v>หาญนันทอนันต์</v>
      </c>
      <c r="R741" s="71">
        <f>_xlfn.XLOOKUP(ไฟล์หลัก!A741,ภาคส่งกลับ!$A$2:$A$1192,ภาคส่งกลับ!$O$2:$O$1192,"")</f>
        <v>0</v>
      </c>
      <c r="S741" s="72" t="str">
        <f>IF(AND(ลงเจ้าหน้าที่!O748=ไฟล์หลัก!P741,ลงเจ้าหน้าที่!P748=ไฟล์หลัก!Q741)=TRUE,"Correct","No")</f>
        <v>No</v>
      </c>
    </row>
    <row r="742" spans="1:19" hidden="1">
      <c r="A742" s="250">
        <v>705</v>
      </c>
      <c r="B742" s="250" t="s">
        <v>878</v>
      </c>
      <c r="C742" s="256" t="s">
        <v>13</v>
      </c>
      <c r="D742" s="257" t="s">
        <v>138</v>
      </c>
      <c r="E742" s="256" t="s">
        <v>919</v>
      </c>
      <c r="F742" s="257" t="s">
        <v>21</v>
      </c>
      <c r="G742" s="257" t="s">
        <v>21</v>
      </c>
      <c r="H742" s="257" t="s">
        <v>199</v>
      </c>
      <c r="I742" s="256" t="s">
        <v>1756</v>
      </c>
      <c r="J742" s="257" t="s">
        <v>65</v>
      </c>
      <c r="K742" s="257" t="s">
        <v>92</v>
      </c>
      <c r="L742" s="257" t="s">
        <v>339</v>
      </c>
      <c r="M742" s="250" t="s">
        <v>1689</v>
      </c>
      <c r="N742" s="257" t="str" cm="1">
        <f t="array" ref="N742">_xlfn.XLOOKUP(1,(รายชื่อเจ้าหน้าที่!$C$4:$C$109=P742)*(รายชื่อเจ้าหน้าที่!$D$4:$D$109=Q742),รายชื่อเจ้าหน้าที่!$E$4:$E$109,"")</f>
        <v/>
      </c>
      <c r="O742" s="2" t="str">
        <f>_xlfn.XLOOKUP(ไฟล์หลัก!A742,ภาคส่งกลับ!$A$2:$A$1192,ภาคส่งกลับ!$L$2:$L$1192,"")</f>
        <v>นางสาว</v>
      </c>
      <c r="P742" s="2" t="str">
        <f>_xlfn.XLOOKUP(ไฟล์หลัก!A742,ภาคส่งกลับ!$A$2:$A$1192,ภาคส่งกลับ!$M$2:$M$1192,"")</f>
        <v xml:space="preserve">วรรณดี </v>
      </c>
      <c r="Q742" s="2" t="str">
        <f>_xlfn.XLOOKUP(ไฟล์หลัก!A742,ภาคส่งกลับ!$A$2:$A$1192,ภาคส่งกลับ!$N$2:$N$1192,"")</f>
        <v>เพชรมณีล้ำค่า</v>
      </c>
      <c r="R742" s="71">
        <f>_xlfn.XLOOKUP(ไฟล์หลัก!A742,ภาคส่งกลับ!$A$2:$A$1192,ภาคส่งกลับ!$O$2:$O$1192,"")</f>
        <v>0</v>
      </c>
      <c r="S742" s="72" t="str">
        <f>IF(AND(ลงเจ้าหน้าที่!O749=ไฟล์หลัก!P742,ลงเจ้าหน้าที่!P749=ไฟล์หลัก!Q742)=TRUE,"Correct","No")</f>
        <v>No</v>
      </c>
    </row>
    <row r="743" spans="1:19" hidden="1">
      <c r="A743" s="209">
        <v>1113</v>
      </c>
      <c r="B743" s="209" t="s">
        <v>878</v>
      </c>
      <c r="C743" s="211" t="s">
        <v>13</v>
      </c>
      <c r="D743" s="210" t="s">
        <v>138</v>
      </c>
      <c r="E743" s="211" t="s">
        <v>919</v>
      </c>
      <c r="F743" s="210"/>
      <c r="G743" s="210"/>
      <c r="H743" s="210"/>
      <c r="I743" s="211"/>
      <c r="J743" s="210" t="s">
        <v>65</v>
      </c>
      <c r="K743" s="210" t="s">
        <v>92</v>
      </c>
      <c r="L743" s="210">
        <v>67</v>
      </c>
      <c r="M743" s="209" t="s">
        <v>42</v>
      </c>
      <c r="N743" s="210" t="str" cm="1">
        <f t="array" ref="N743">_xlfn.XLOOKUP(1,(รายชื่อเจ้าหน้าที่!$C$4:$C$109=P743)*(รายชื่อเจ้าหน้าที่!$D$4:$D$109=Q743),รายชื่อเจ้าหน้าที่!$E$4:$E$109,"")</f>
        <v>เทคโนการศึกษา</v>
      </c>
      <c r="O743" s="202" t="str">
        <f>_xlfn.XLOOKUP(ไฟล์หลัก!A743,ภาคส่งกลับ!$A$2:$A$1192,ภาคส่งกลับ!$L$2:$L$1192,"")</f>
        <v>นางสาว</v>
      </c>
      <c r="P743" s="202" t="str">
        <f>_xlfn.XLOOKUP(ไฟล์หลัก!A743,ภาคส่งกลับ!$A$2:$A$1192,ภาคส่งกลับ!$M$2:$M$1192,"")</f>
        <v>สุชาดา</v>
      </c>
      <c r="Q743" s="202" t="str">
        <f>_xlfn.XLOOKUP(ไฟล์หลัก!A743,ภาคส่งกลับ!$A$2:$A$1192,ภาคส่งกลับ!$N$2:$N$1192,"")</f>
        <v>แดงอินทวัฒน์</v>
      </c>
      <c r="R743" s="203">
        <f>_xlfn.XLOOKUP(ไฟล์หลัก!A743,ภาคส่งกลับ!$A$2:$A$1192,ภาคส่งกลับ!$O$2:$O$1192,"")</f>
        <v>0</v>
      </c>
      <c r="S743" s="72" t="str">
        <f>IF(AND(ลงเจ้าหน้าที่!O750=ไฟล์หลัก!P743,ลงเจ้าหน้าที่!P750=ไฟล์หลัก!Q743)=TRUE,"Correct","No")</f>
        <v>Correct</v>
      </c>
    </row>
    <row r="744" spans="1:19" hidden="1">
      <c r="A744" s="250">
        <v>706</v>
      </c>
      <c r="B744" s="250" t="s">
        <v>878</v>
      </c>
      <c r="C744" s="256" t="s">
        <v>13</v>
      </c>
      <c r="D744" s="257" t="s">
        <v>14</v>
      </c>
      <c r="E744" s="256" t="s">
        <v>920</v>
      </c>
      <c r="F744" s="257" t="s">
        <v>17</v>
      </c>
      <c r="G744" s="257" t="s">
        <v>16</v>
      </c>
      <c r="H744" s="257" t="s">
        <v>355</v>
      </c>
      <c r="I744" s="256" t="s">
        <v>1757</v>
      </c>
      <c r="J744" s="257" t="s">
        <v>65</v>
      </c>
      <c r="K744" s="257" t="s">
        <v>346</v>
      </c>
      <c r="L744" s="257" t="s">
        <v>687</v>
      </c>
      <c r="M744" s="250" t="s">
        <v>1656</v>
      </c>
      <c r="N744" s="257" t="str" cm="1">
        <f t="array" ref="N744">_xlfn.XLOOKUP(1,(รายชื่อเจ้าหน้าที่!$C$4:$C$109=P744)*(รายชื่อเจ้าหน้าที่!$D$4:$D$109=Q744),รายชื่อเจ้าหน้าที่!$E$4:$E$109,"")</f>
        <v/>
      </c>
      <c r="O744" s="2" t="str">
        <f>_xlfn.XLOOKUP(ไฟล์หลัก!A744,ภาคส่งกลับ!$A$2:$A$1192,ภาคส่งกลับ!$L$2:$L$1192,"")</f>
        <v>นางสาว</v>
      </c>
      <c r="P744" s="2" t="str">
        <f>_xlfn.XLOOKUP(ไฟล์หลัก!A744,ภาคส่งกลับ!$A$2:$A$1192,ภาคส่งกลับ!$M$2:$M$1192,"")</f>
        <v>พลอยรุ้ง</v>
      </c>
      <c r="Q744" s="2" t="str">
        <f>_xlfn.XLOOKUP(ไฟล์หลัก!A744,ภาคส่งกลับ!$A$2:$A$1192,ภาคส่งกลับ!$N$2:$N$1192,"")</f>
        <v>มินบำรุง</v>
      </c>
      <c r="R744" s="71">
        <f>_xlfn.XLOOKUP(ไฟล์หลัก!A744,ภาคส่งกลับ!$A$2:$A$1192,ภาคส่งกลับ!$O$2:$O$1192,"")</f>
        <v>0</v>
      </c>
      <c r="S744" s="72" t="str">
        <f>IF(AND(ลงเจ้าหน้าที่!O751=ไฟล์หลัก!P744,ลงเจ้าหน้าที่!P751=ไฟล์หลัก!Q744)=TRUE,"Correct","No")</f>
        <v>No</v>
      </c>
    </row>
    <row r="745" spans="1:19" hidden="1">
      <c r="A745" s="250">
        <v>707</v>
      </c>
      <c r="B745" s="250" t="s">
        <v>878</v>
      </c>
      <c r="C745" s="256" t="s">
        <v>13</v>
      </c>
      <c r="D745" s="257" t="s">
        <v>138</v>
      </c>
      <c r="E745" s="256" t="s">
        <v>919</v>
      </c>
      <c r="F745" s="257" t="s">
        <v>17</v>
      </c>
      <c r="G745" s="257" t="s">
        <v>21</v>
      </c>
      <c r="H745" s="257" t="s">
        <v>199</v>
      </c>
      <c r="I745" s="256" t="s">
        <v>1756</v>
      </c>
      <c r="J745" s="257" t="s">
        <v>65</v>
      </c>
      <c r="K745" s="257" t="s">
        <v>346</v>
      </c>
      <c r="L745" s="257" t="s">
        <v>339</v>
      </c>
      <c r="M745" s="250" t="s">
        <v>1689</v>
      </c>
      <c r="N745" s="257" t="str" cm="1">
        <f t="array" ref="N745">_xlfn.XLOOKUP(1,(รายชื่อเจ้าหน้าที่!$C$4:$C$109=P745)*(รายชื่อเจ้าหน้าที่!$D$4:$D$109=Q745),รายชื่อเจ้าหน้าที่!$E$4:$E$109,"")</f>
        <v/>
      </c>
      <c r="O745" s="2" t="str">
        <f>_xlfn.XLOOKUP(ไฟล์หลัก!A745,ภาคส่งกลับ!$A$2:$A$1192,ภาคส่งกลับ!$L$2:$L$1192,"")</f>
        <v>นาย</v>
      </c>
      <c r="P745" s="2" t="str">
        <f>_xlfn.XLOOKUP(ไฟล์หลัก!A745,ภาคส่งกลับ!$A$2:$A$1192,ภาคส่งกลับ!$M$2:$M$1192,"")</f>
        <v>ปิติเขต</v>
      </c>
      <c r="Q745" s="2" t="str">
        <f>_xlfn.XLOOKUP(ไฟล์หลัก!A745,ภาคส่งกลับ!$A$2:$A$1192,ภาคส่งกลับ!$N$2:$N$1192,"")</f>
        <v>สู้รักษา</v>
      </c>
      <c r="R745" s="71">
        <f>_xlfn.XLOOKUP(ไฟล์หลัก!A745,ภาคส่งกลับ!$A$2:$A$1192,ภาคส่งกลับ!$O$2:$O$1192,"")</f>
        <v>0</v>
      </c>
      <c r="S745" s="72" t="str">
        <f>IF(AND(ลงเจ้าหน้าที่!O752=ไฟล์หลัก!P745,ลงเจ้าหน้าที่!P752=ไฟล์หลัก!Q745)=TRUE,"Correct","No")</f>
        <v>No</v>
      </c>
    </row>
    <row r="746" spans="1:19" hidden="1">
      <c r="A746" s="209">
        <v>1114</v>
      </c>
      <c r="B746" s="209" t="s">
        <v>878</v>
      </c>
      <c r="C746" s="211" t="s">
        <v>13</v>
      </c>
      <c r="D746" s="210" t="s">
        <v>138</v>
      </c>
      <c r="E746" s="211" t="s">
        <v>919</v>
      </c>
      <c r="F746" s="210"/>
      <c r="G746" s="210"/>
      <c r="H746" s="210"/>
      <c r="I746" s="211"/>
      <c r="J746" s="210" t="s">
        <v>65</v>
      </c>
      <c r="K746" s="210" t="s">
        <v>346</v>
      </c>
      <c r="L746" s="210">
        <v>65</v>
      </c>
      <c r="M746" s="209" t="s">
        <v>42</v>
      </c>
      <c r="N746" s="210" t="str" cm="1">
        <f t="array" ref="N746">_xlfn.XLOOKUP(1,(รายชื่อเจ้าหน้าที่!$C$4:$C$109=P746)*(รายชื่อเจ้าหน้าที่!$D$4:$D$109=Q746),รายชื่อเจ้าหน้าที่!$E$4:$E$109,"")</f>
        <v>แผนงาน</v>
      </c>
      <c r="O746" s="202" t="str">
        <f>_xlfn.XLOOKUP(ไฟล์หลัก!A746,ภาคส่งกลับ!$A$2:$A$1192,ภาคส่งกลับ!$L$2:$L$1192,"")</f>
        <v>นางสาว</v>
      </c>
      <c r="P746" s="202" t="str">
        <f>_xlfn.XLOOKUP(ไฟล์หลัก!A746,ภาคส่งกลับ!$A$2:$A$1192,ภาคส่งกลับ!$M$2:$M$1192,"")</f>
        <v>จิรภา</v>
      </c>
      <c r="Q746" s="202" t="str">
        <f>_xlfn.XLOOKUP(ไฟล์หลัก!A746,ภาคส่งกลับ!$A$2:$A$1192,ภาคส่งกลับ!$N$2:$N$1192,"")</f>
        <v>โคมเดือน</v>
      </c>
      <c r="R746" s="203">
        <f>_xlfn.XLOOKUP(ไฟล์หลัก!A746,ภาคส่งกลับ!$A$2:$A$1192,ภาคส่งกลับ!$O$2:$O$1192,"")</f>
        <v>0</v>
      </c>
      <c r="S746" s="72" t="str">
        <f>IF(AND(ลงเจ้าหน้าที่!O753=ไฟล์หลัก!P746,ลงเจ้าหน้าที่!P753=ไฟล์หลัก!Q746)=TRUE,"Correct","No")</f>
        <v>Correct</v>
      </c>
    </row>
    <row r="747" spans="1:19" hidden="1">
      <c r="A747" s="250">
        <v>708</v>
      </c>
      <c r="B747" s="250" t="s">
        <v>878</v>
      </c>
      <c r="C747" s="256" t="s">
        <v>13</v>
      </c>
      <c r="D747" s="257" t="s">
        <v>14</v>
      </c>
      <c r="E747" s="256" t="s">
        <v>920</v>
      </c>
      <c r="F747" s="257" t="s">
        <v>14</v>
      </c>
      <c r="G747" s="257" t="s">
        <v>16</v>
      </c>
      <c r="H747" s="257" t="s">
        <v>47</v>
      </c>
      <c r="I747" s="256" t="s">
        <v>918</v>
      </c>
      <c r="J747" s="257" t="s">
        <v>65</v>
      </c>
      <c r="K747" s="257" t="s">
        <v>349</v>
      </c>
      <c r="L747" s="257" t="s">
        <v>97</v>
      </c>
      <c r="M747" s="250" t="s">
        <v>1656</v>
      </c>
      <c r="N747" s="257" t="str" cm="1">
        <f t="array" ref="N747">_xlfn.XLOOKUP(1,(รายชื่อเจ้าหน้าที่!$C$4:$C$109=P747)*(รายชื่อเจ้าหน้าที่!$D$4:$D$109=Q747),รายชื่อเจ้าหน้าที่!$E$4:$E$109,"")</f>
        <v/>
      </c>
      <c r="O747" s="2" t="str">
        <f>_xlfn.XLOOKUP(ไฟล์หลัก!A747,ภาคส่งกลับ!$A$2:$A$1192,ภาคส่งกลับ!$L$2:$L$1192,"")</f>
        <v>นางสาว</v>
      </c>
      <c r="P747" s="2" t="str">
        <f>_xlfn.XLOOKUP(ไฟล์หลัก!A747,ภาคส่งกลับ!$A$2:$A$1192,ภาคส่งกลับ!$M$2:$M$1192,"")</f>
        <v>ณัฐหทัย</v>
      </c>
      <c r="Q747" s="2" t="str">
        <f>_xlfn.XLOOKUP(ไฟล์หลัก!A747,ภาคส่งกลับ!$A$2:$A$1192,ภาคส่งกลับ!$N$2:$N$1192,"")</f>
        <v>วัชรินทร์ชลาลัย</v>
      </c>
      <c r="R747" s="71">
        <f>_xlfn.XLOOKUP(ไฟล์หลัก!A747,ภาคส่งกลับ!$A$2:$A$1192,ภาคส่งกลับ!$O$2:$O$1192,"")</f>
        <v>0</v>
      </c>
      <c r="S747" s="72" t="str">
        <f>IF(AND(ลงเจ้าหน้าที่!O754=ไฟล์หลัก!P747,ลงเจ้าหน้าที่!P754=ไฟล์หลัก!Q747)=TRUE,"Correct","No")</f>
        <v>No</v>
      </c>
    </row>
    <row r="748" spans="1:19" hidden="1">
      <c r="A748" s="250">
        <v>709</v>
      </c>
      <c r="B748" s="250" t="s">
        <v>878</v>
      </c>
      <c r="C748" s="256" t="s">
        <v>13</v>
      </c>
      <c r="D748" s="257" t="s">
        <v>279</v>
      </c>
      <c r="E748" s="256" t="s">
        <v>929</v>
      </c>
      <c r="F748" s="257" t="s">
        <v>16</v>
      </c>
      <c r="G748" s="257" t="s">
        <v>21</v>
      </c>
      <c r="H748" s="257" t="s">
        <v>37</v>
      </c>
      <c r="I748" s="256" t="s">
        <v>1736</v>
      </c>
      <c r="J748" s="257" t="s">
        <v>65</v>
      </c>
      <c r="K748" s="257" t="s">
        <v>349</v>
      </c>
      <c r="L748" s="257" t="s">
        <v>387</v>
      </c>
      <c r="M748" s="250" t="s">
        <v>41</v>
      </c>
      <c r="N748" s="257" t="str" cm="1">
        <f t="array" ref="N748">_xlfn.XLOOKUP(1,(รายชื่อเจ้าหน้าที่!$C$4:$C$109=P748)*(รายชื่อเจ้าหน้าที่!$D$4:$D$109=Q748),รายชื่อเจ้าหน้าที่!$E$4:$E$109,"")</f>
        <v/>
      </c>
      <c r="O748" s="2" t="str">
        <f>_xlfn.XLOOKUP(ไฟล์หลัก!A748,ภาคส่งกลับ!$A$2:$A$1192,ภาคส่งกลับ!$L$2:$L$1192,"")</f>
        <v>นาย</v>
      </c>
      <c r="P748" s="2" t="str">
        <f>_xlfn.XLOOKUP(ไฟล์หลัก!A748,ภาคส่งกลับ!$A$2:$A$1192,ภาคส่งกลับ!$M$2:$M$1192,"")</f>
        <v>สุรัตน์</v>
      </c>
      <c r="Q748" s="2" t="str">
        <f>_xlfn.XLOOKUP(ไฟล์หลัก!A748,ภาคส่งกลับ!$A$2:$A$1192,ภาคส่งกลับ!$N$2:$N$1192,"")</f>
        <v>อารีรัตน์</v>
      </c>
      <c r="R748" s="71">
        <f>_xlfn.XLOOKUP(ไฟล์หลัก!A748,ภาคส่งกลับ!$A$2:$A$1192,ภาคส่งกลับ!$O$2:$O$1192,"")</f>
        <v>0</v>
      </c>
      <c r="S748" s="72" t="str">
        <f>IF(AND(ลงเจ้าหน้าที่!O755=ไฟล์หลัก!P748,ลงเจ้าหน้าที่!P755=ไฟล์หลัก!Q748)=TRUE,"Correct","No")</f>
        <v>No</v>
      </c>
    </row>
    <row r="749" spans="1:19" hidden="1">
      <c r="A749" s="250">
        <v>710</v>
      </c>
      <c r="B749" s="250" t="s">
        <v>878</v>
      </c>
      <c r="C749" s="256" t="s">
        <v>13</v>
      </c>
      <c r="D749" s="257" t="s">
        <v>21</v>
      </c>
      <c r="E749" s="256" t="s">
        <v>930</v>
      </c>
      <c r="F749" s="257" t="s">
        <v>80</v>
      </c>
      <c r="G749" s="257" t="s">
        <v>16</v>
      </c>
      <c r="H749" s="257" t="s">
        <v>90</v>
      </c>
      <c r="I749" s="256" t="s">
        <v>931</v>
      </c>
      <c r="J749" s="257" t="s">
        <v>65</v>
      </c>
      <c r="K749" s="257" t="s">
        <v>354</v>
      </c>
      <c r="L749" s="257" t="s">
        <v>91</v>
      </c>
      <c r="M749" s="250" t="s">
        <v>1654</v>
      </c>
      <c r="N749" s="257" t="str" cm="1">
        <f t="array" ref="N749">_xlfn.XLOOKUP(1,(รายชื่อเจ้าหน้าที่!$C$4:$C$109=P749)*(รายชื่อเจ้าหน้าที่!$D$4:$D$109=Q749),รายชื่อเจ้าหน้าที่!$E$4:$E$109,"")</f>
        <v/>
      </c>
      <c r="O749" s="2" t="str">
        <f>_xlfn.XLOOKUP(ไฟล์หลัก!A749,ภาคส่งกลับ!$A$2:$A$1192,ภาคส่งกลับ!$L$2:$L$1192,"")</f>
        <v>นาย</v>
      </c>
      <c r="P749" s="2" t="str">
        <f>_xlfn.XLOOKUP(ไฟล์หลัก!A749,ภาคส่งกลับ!$A$2:$A$1192,ภาคส่งกลับ!$M$2:$M$1192,"")</f>
        <v xml:space="preserve">จักรพงษ์ </v>
      </c>
      <c r="Q749" s="2" t="str">
        <f>_xlfn.XLOOKUP(ไฟล์หลัก!A749,ภาคส่งกลับ!$A$2:$A$1192,ภาคส่งกลับ!$N$2:$N$1192,"")</f>
        <v>พงษ์เพ็ง</v>
      </c>
      <c r="R749" s="71">
        <f>_xlfn.XLOOKUP(ไฟล์หลัก!A749,ภาคส่งกลับ!$A$2:$A$1192,ภาคส่งกลับ!$O$2:$O$1192,"")</f>
        <v>0</v>
      </c>
      <c r="S749" s="72" t="str">
        <f>IF(AND(ลงเจ้าหน้าที่!O756=ไฟล์หลัก!P749,ลงเจ้าหน้าที่!P756=ไฟล์หลัก!Q749)=TRUE,"Correct","No")</f>
        <v>No</v>
      </c>
    </row>
    <row r="750" spans="1:19" hidden="1">
      <c r="A750" s="250">
        <v>711</v>
      </c>
      <c r="B750" s="250" t="s">
        <v>878</v>
      </c>
      <c r="C750" s="256" t="s">
        <v>13</v>
      </c>
      <c r="D750" s="257" t="s">
        <v>200</v>
      </c>
      <c r="E750" s="256" t="s">
        <v>888</v>
      </c>
      <c r="F750" s="257" t="s">
        <v>16</v>
      </c>
      <c r="G750" s="257" t="s">
        <v>21</v>
      </c>
      <c r="H750" s="257" t="s">
        <v>355</v>
      </c>
      <c r="I750" s="256" t="s">
        <v>932</v>
      </c>
      <c r="J750" s="257" t="s">
        <v>65</v>
      </c>
      <c r="K750" s="257" t="s">
        <v>354</v>
      </c>
      <c r="L750" s="257" t="s">
        <v>933</v>
      </c>
      <c r="M750" s="250" t="s">
        <v>1672</v>
      </c>
      <c r="N750" s="257" t="str" cm="1">
        <f t="array" ref="N750">_xlfn.XLOOKUP(1,(รายชื่อเจ้าหน้าที่!$C$4:$C$109=P750)*(รายชื่อเจ้าหน้าที่!$D$4:$D$109=Q750),รายชื่อเจ้าหน้าที่!$E$4:$E$109,"")</f>
        <v/>
      </c>
      <c r="O750" s="2" t="str">
        <f>_xlfn.XLOOKUP(ไฟล์หลัก!A750,ภาคส่งกลับ!$A$2:$A$1192,ภาคส่งกลับ!$L$2:$L$1192,"")</f>
        <v>นาย</v>
      </c>
      <c r="P750" s="2" t="str">
        <f>_xlfn.XLOOKUP(ไฟล์หลัก!A750,ภาคส่งกลับ!$A$2:$A$1192,ภาคส่งกลับ!$M$2:$M$1192,"")</f>
        <v>ธีรพล</v>
      </c>
      <c r="Q750" s="2" t="str">
        <f>_xlfn.XLOOKUP(ไฟล์หลัก!A750,ภาคส่งกลับ!$A$2:$A$1192,ภาคส่งกลับ!$N$2:$N$1192,"")</f>
        <v>โพธิ์พงศ์วิวัฒน์</v>
      </c>
      <c r="R750" s="71">
        <f>_xlfn.XLOOKUP(ไฟล์หลัก!A750,ภาคส่งกลับ!$A$2:$A$1192,ภาคส่งกลับ!$O$2:$O$1192,"")</f>
        <v>0</v>
      </c>
      <c r="S750" s="72" t="str">
        <f>IF(AND(ลงเจ้าหน้าที่!O757=ไฟล์หลัก!P750,ลงเจ้าหน้าที่!P757=ไฟล์หลัก!Q750)=TRUE,"Correct","No")</f>
        <v>Correct</v>
      </c>
    </row>
    <row r="751" spans="1:19" hidden="1">
      <c r="A751" s="250">
        <v>712</v>
      </c>
      <c r="B751" s="250" t="s">
        <v>878</v>
      </c>
      <c r="C751" s="256" t="s">
        <v>13</v>
      </c>
      <c r="D751" s="257" t="s">
        <v>111</v>
      </c>
      <c r="E751" s="256" t="s">
        <v>886</v>
      </c>
      <c r="F751" s="257" t="s">
        <v>369</v>
      </c>
      <c r="G751" s="257" t="s">
        <v>17</v>
      </c>
      <c r="H751" s="257" t="s">
        <v>374</v>
      </c>
      <c r="I751" s="256" t="s">
        <v>887</v>
      </c>
      <c r="J751" s="257" t="s">
        <v>65</v>
      </c>
      <c r="K751" s="257" t="s">
        <v>358</v>
      </c>
      <c r="L751" s="257" t="s">
        <v>831</v>
      </c>
      <c r="M751" s="250" t="s">
        <v>1664</v>
      </c>
      <c r="N751" s="257" t="str" cm="1">
        <f t="array" ref="N751">_xlfn.XLOOKUP(1,(รายชื่อเจ้าหน้าที่!$C$4:$C$109=P751)*(รายชื่อเจ้าหน้าที่!$D$4:$D$109=Q751),รายชื่อเจ้าหน้าที่!$E$4:$E$109,"")</f>
        <v/>
      </c>
      <c r="O751" s="2" t="str">
        <f>_xlfn.XLOOKUP(ไฟล์หลัก!A751,ภาคส่งกลับ!$A$2:$A$1192,ภาคส่งกลับ!$L$2:$L$1192,"")</f>
        <v>นางสาว</v>
      </c>
      <c r="P751" s="2" t="str">
        <f>_xlfn.XLOOKUP(ไฟล์หลัก!A751,ภาคส่งกลับ!$A$2:$A$1192,ภาคส่งกลับ!$M$2:$M$1192,"")</f>
        <v>May Phu</v>
      </c>
      <c r="Q751" s="2" t="str">
        <f>_xlfn.XLOOKUP(ไฟล์หลัก!A751,ภาคส่งกลับ!$A$2:$A$1192,ภาคส่งกลับ!$N$2:$N$1192,"")</f>
        <v>Paing</v>
      </c>
      <c r="R751" s="71">
        <f>_xlfn.XLOOKUP(ไฟล์หลัก!A751,ภาคส่งกลับ!$A$2:$A$1192,ภาคส่งกลับ!$O$2:$O$1192,"")</f>
        <v>0</v>
      </c>
      <c r="S751" s="72" t="str">
        <f>IF(AND(ลงเจ้าหน้าที่!O758=ไฟล์หลัก!P751,ลงเจ้าหน้าที่!P758=ไฟล์หลัก!Q751)=TRUE,"Correct","No")</f>
        <v>No</v>
      </c>
    </row>
    <row r="752" spans="1:19" hidden="1">
      <c r="A752" s="250">
        <v>713</v>
      </c>
      <c r="B752" s="250" t="s">
        <v>878</v>
      </c>
      <c r="C752" s="256" t="s">
        <v>13</v>
      </c>
      <c r="D752" s="257" t="s">
        <v>200</v>
      </c>
      <c r="E752" s="256" t="s">
        <v>888</v>
      </c>
      <c r="F752" s="257" t="s">
        <v>16</v>
      </c>
      <c r="G752" s="257" t="s">
        <v>21</v>
      </c>
      <c r="H752" s="257" t="s">
        <v>355</v>
      </c>
      <c r="I752" s="256" t="s">
        <v>932</v>
      </c>
      <c r="J752" s="257" t="s">
        <v>65</v>
      </c>
      <c r="K752" s="257" t="s">
        <v>358</v>
      </c>
      <c r="L752" s="257" t="s">
        <v>934</v>
      </c>
      <c r="M752" s="250" t="s">
        <v>1672</v>
      </c>
      <c r="N752" s="257" t="str" cm="1">
        <f t="array" ref="N752">_xlfn.XLOOKUP(1,(รายชื่อเจ้าหน้าที่!$C$4:$C$109=P752)*(รายชื่อเจ้าหน้าที่!$D$4:$D$109=Q752),รายชื่อเจ้าหน้าที่!$E$4:$E$109,"")</f>
        <v/>
      </c>
      <c r="O752" s="2" t="str">
        <f>_xlfn.XLOOKUP(ไฟล์หลัก!A752,ภาคส่งกลับ!$A$2:$A$1192,ภาคส่งกลับ!$L$2:$L$1192,"")</f>
        <v>นาย</v>
      </c>
      <c r="P752" s="2" t="str">
        <f>_xlfn.XLOOKUP(ไฟล์หลัก!A752,ภาคส่งกลับ!$A$2:$A$1192,ภาคส่งกลับ!$M$2:$M$1192,"")</f>
        <v>ภพ</v>
      </c>
      <c r="Q752" s="2" t="str">
        <f>_xlfn.XLOOKUP(ไฟล์หลัก!A752,ภาคส่งกลับ!$A$2:$A$1192,ภาคส่งกลับ!$N$2:$N$1192,"")</f>
        <v>จันทร์เจริญสุข</v>
      </c>
      <c r="R752" s="71">
        <f>_xlfn.XLOOKUP(ไฟล์หลัก!A752,ภาคส่งกลับ!$A$2:$A$1192,ภาคส่งกลับ!$O$2:$O$1192,"")</f>
        <v>0</v>
      </c>
      <c r="S752" s="72" t="str">
        <f>IF(AND(ลงเจ้าหน้าที่!O759=ไฟล์หลัก!P752,ลงเจ้าหน้าที่!P759=ไฟล์หลัก!Q752)=TRUE,"Correct","No")</f>
        <v>No</v>
      </c>
    </row>
    <row r="753" spans="1:19" hidden="1">
      <c r="A753" s="250">
        <v>714</v>
      </c>
      <c r="B753" s="250" t="s">
        <v>878</v>
      </c>
      <c r="C753" s="256" t="s">
        <v>13</v>
      </c>
      <c r="D753" s="257" t="s">
        <v>151</v>
      </c>
      <c r="E753" s="256" t="s">
        <v>935</v>
      </c>
      <c r="F753" s="257" t="s">
        <v>16</v>
      </c>
      <c r="G753" s="257" t="s">
        <v>17</v>
      </c>
      <c r="H753" s="257" t="s">
        <v>185</v>
      </c>
      <c r="I753" s="256" t="s">
        <v>1758</v>
      </c>
      <c r="J753" s="257" t="s">
        <v>65</v>
      </c>
      <c r="K753" s="257" t="s">
        <v>362</v>
      </c>
      <c r="L753" s="257" t="s">
        <v>289</v>
      </c>
      <c r="M753" s="250" t="s">
        <v>1672</v>
      </c>
      <c r="N753" s="257" t="str" cm="1">
        <f t="array" ref="N753">_xlfn.XLOOKUP(1,(รายชื่อเจ้าหน้าที่!$C$4:$C$109=P753)*(รายชื่อเจ้าหน้าที่!$D$4:$D$109=Q753),รายชื่อเจ้าหน้าที่!$E$4:$E$109,"")</f>
        <v/>
      </c>
      <c r="O753" s="2" t="str">
        <f>_xlfn.XLOOKUP(ไฟล์หลัก!A753,ภาคส่งกลับ!$A$2:$A$1192,ภาคส่งกลับ!$L$2:$L$1192,"")</f>
        <v>นาย</v>
      </c>
      <c r="P753" s="2" t="str">
        <f>_xlfn.XLOOKUP(ไฟล์หลัก!A753,ภาคส่งกลับ!$A$2:$A$1192,ภาคส่งกลับ!$M$2:$M$1192,"")</f>
        <v>สมภพ</v>
      </c>
      <c r="Q753" s="2" t="str">
        <f>_xlfn.XLOOKUP(ไฟล์หลัก!A753,ภาคส่งกลับ!$A$2:$A$1192,ภาคส่งกลับ!$N$2:$N$1192,"")</f>
        <v>ผลไม้</v>
      </c>
      <c r="R753" s="71">
        <f>_xlfn.XLOOKUP(ไฟล์หลัก!A753,ภาคส่งกลับ!$A$2:$A$1192,ภาคส่งกลับ!$O$2:$O$1192,"")</f>
        <v>0</v>
      </c>
      <c r="S753" s="72" t="str">
        <f>IF(AND(ลงเจ้าหน้าที่!O760=ไฟล์หลัก!P753,ลงเจ้าหน้าที่!P760=ไฟล์หลัก!Q753)=TRUE,"Correct","No")</f>
        <v>Correct</v>
      </c>
    </row>
    <row r="754" spans="1:19" hidden="1">
      <c r="A754" s="250">
        <v>715</v>
      </c>
      <c r="B754" s="250" t="s">
        <v>878</v>
      </c>
      <c r="C754" s="256" t="s">
        <v>13</v>
      </c>
      <c r="D754" s="257" t="s">
        <v>355</v>
      </c>
      <c r="E754" s="256" t="s">
        <v>937</v>
      </c>
      <c r="F754" s="257" t="s">
        <v>193</v>
      </c>
      <c r="G754" s="257" t="s">
        <v>21</v>
      </c>
      <c r="H754" s="257" t="s">
        <v>355</v>
      </c>
      <c r="I754" s="256" t="s">
        <v>938</v>
      </c>
      <c r="J754" s="257" t="s">
        <v>65</v>
      </c>
      <c r="K754" s="257" t="s">
        <v>362</v>
      </c>
      <c r="L754" s="257" t="s">
        <v>939</v>
      </c>
      <c r="M754" s="250" t="s">
        <v>1695</v>
      </c>
      <c r="N754" s="257" t="str" cm="1">
        <f t="array" ref="N754">_xlfn.XLOOKUP(1,(รายชื่อเจ้าหน้าที่!$C$4:$C$109=P754)*(รายชื่อเจ้าหน้าที่!$D$4:$D$109=Q754),รายชื่อเจ้าหน้าที่!$E$4:$E$109,"")</f>
        <v/>
      </c>
      <c r="O754" s="2" t="str">
        <f>_xlfn.XLOOKUP(ไฟล์หลัก!A754,ภาคส่งกลับ!$A$2:$A$1192,ภาคส่งกลับ!$L$2:$L$1192,"")</f>
        <v>นางสาว</v>
      </c>
      <c r="P754" s="2" t="str">
        <f>_xlfn.XLOOKUP(ไฟล์หลัก!A754,ภาคส่งกลับ!$A$2:$A$1192,ภาคส่งกลับ!$M$2:$M$1192,"")</f>
        <v>มธุรส</v>
      </c>
      <c r="Q754" s="2" t="str">
        <f>_xlfn.XLOOKUP(ไฟล์หลัก!A754,ภาคส่งกลับ!$A$2:$A$1192,ภาคส่งกลับ!$N$2:$N$1192,"")</f>
        <v>สุชาตะวัฒน์</v>
      </c>
      <c r="R754" s="71">
        <f>_xlfn.XLOOKUP(ไฟล์หลัก!A754,ภาคส่งกลับ!$A$2:$A$1192,ภาคส่งกลับ!$O$2:$O$1192,"")</f>
        <v>0</v>
      </c>
      <c r="S754" s="72" t="str">
        <f>IF(AND(ลงเจ้าหน้าที่!O761=ไฟล์หลัก!P754,ลงเจ้าหน้าที่!P761=ไฟล์หลัก!Q754)=TRUE,"Correct","No")</f>
        <v>No</v>
      </c>
    </row>
    <row r="755" spans="1:19" hidden="1">
      <c r="A755" s="250">
        <v>716</v>
      </c>
      <c r="B755" s="250" t="s">
        <v>878</v>
      </c>
      <c r="C755" s="256" t="s">
        <v>13</v>
      </c>
      <c r="D755" s="257" t="s">
        <v>355</v>
      </c>
      <c r="E755" s="256" t="s">
        <v>937</v>
      </c>
      <c r="F755" s="257" t="s">
        <v>193</v>
      </c>
      <c r="G755" s="257" t="s">
        <v>21</v>
      </c>
      <c r="H755" s="257" t="s">
        <v>355</v>
      </c>
      <c r="I755" s="256" t="s">
        <v>938</v>
      </c>
      <c r="J755" s="257" t="s">
        <v>65</v>
      </c>
      <c r="K755" s="257" t="s">
        <v>367</v>
      </c>
      <c r="L755" s="257" t="s">
        <v>940</v>
      </c>
      <c r="M755" s="250" t="s">
        <v>1695</v>
      </c>
      <c r="N755" s="257" t="str" cm="1">
        <f t="array" ref="N755">_xlfn.XLOOKUP(1,(รายชื่อเจ้าหน้าที่!$C$4:$C$109=P755)*(รายชื่อเจ้าหน้าที่!$D$4:$D$109=Q755),รายชื่อเจ้าหน้าที่!$E$4:$E$109,"")</f>
        <v/>
      </c>
      <c r="O755" s="2" t="str">
        <f>_xlfn.XLOOKUP(ไฟล์หลัก!A755,ภาคส่งกลับ!$A$2:$A$1192,ภาคส่งกลับ!$L$2:$L$1192,"")</f>
        <v>นางสาว</v>
      </c>
      <c r="P755" s="2" t="str">
        <f>_xlfn.XLOOKUP(ไฟล์หลัก!A755,ภาคส่งกลับ!$A$2:$A$1192,ภาคส่งกลับ!$M$2:$M$1192,"")</f>
        <v>วิฑาดา</v>
      </c>
      <c r="Q755" s="2" t="str">
        <f>_xlfn.XLOOKUP(ไฟล์หลัก!A755,ภาคส่งกลับ!$A$2:$A$1192,ภาคส่งกลับ!$N$2:$N$1192,"")</f>
        <v>เจษฎารัตนชัย</v>
      </c>
      <c r="R755" s="71">
        <f>_xlfn.XLOOKUP(ไฟล์หลัก!A755,ภาคส่งกลับ!$A$2:$A$1192,ภาคส่งกลับ!$O$2:$O$1192,"")</f>
        <v>0</v>
      </c>
      <c r="S755" s="72" t="str">
        <f>IF(AND(ลงเจ้าหน้าที่!O762=ไฟล์หลัก!P755,ลงเจ้าหน้าที่!P762=ไฟล์หลัก!Q755)=TRUE,"Correct","No")</f>
        <v>No</v>
      </c>
    </row>
    <row r="756" spans="1:19" hidden="1">
      <c r="A756" s="250">
        <v>717</v>
      </c>
      <c r="B756" s="265" t="s">
        <v>878</v>
      </c>
      <c r="C756" s="269" t="s">
        <v>13</v>
      </c>
      <c r="D756" s="265" t="s">
        <v>31</v>
      </c>
      <c r="E756" s="269" t="s">
        <v>941</v>
      </c>
      <c r="F756" s="265" t="s">
        <v>158</v>
      </c>
      <c r="G756" s="265" t="s">
        <v>17</v>
      </c>
      <c r="H756" s="265" t="s">
        <v>219</v>
      </c>
      <c r="I756" s="269" t="s">
        <v>82</v>
      </c>
      <c r="J756" s="265" t="s">
        <v>65</v>
      </c>
      <c r="K756" s="265" t="s">
        <v>367</v>
      </c>
      <c r="L756" s="265" t="s">
        <v>1759</v>
      </c>
      <c r="M756" s="265" t="s">
        <v>42</v>
      </c>
      <c r="N756" s="257" t="str" cm="1">
        <f t="array" ref="N756">_xlfn.XLOOKUP(1,(รายชื่อเจ้าหน้าที่!$C$4:$C$109=P756)*(รายชื่อเจ้าหน้าที่!$D$4:$D$109=Q756),รายชื่อเจ้าหน้าที่!$E$4:$E$109,"")</f>
        <v>กิจการนศ.</v>
      </c>
      <c r="O756" s="2" t="str">
        <f>_xlfn.XLOOKUP(ไฟล์หลัก!A756,ภาคส่งกลับ!$A$2:$A$1192,ภาคส่งกลับ!$L$2:$L$1192,"")</f>
        <v>นางสาว</v>
      </c>
      <c r="P756" s="2" t="str">
        <f>_xlfn.XLOOKUP(ไฟล์หลัก!A756,ภาคส่งกลับ!$A$2:$A$1192,ภาคส่งกลับ!$M$2:$M$1192,"")</f>
        <v>อัชรี</v>
      </c>
      <c r="Q756" s="2" t="str">
        <f>_xlfn.XLOOKUP(ไฟล์หลัก!A756,ภาคส่งกลับ!$A$2:$A$1192,ภาคส่งกลับ!$N$2:$N$1192,"")</f>
        <v>เป้าวิสิทธิ์</v>
      </c>
      <c r="R756" s="71">
        <f>_xlfn.XLOOKUP(ไฟล์หลัก!A756,ภาคส่งกลับ!$A$2:$A$1192,ภาคส่งกลับ!$O$2:$O$1192,"")</f>
        <v>0</v>
      </c>
      <c r="S756" s="72" t="str">
        <f>IF(AND(ลงเจ้าหน้าที่!O763=ไฟล์หลัก!P756,ลงเจ้าหน้าที่!P763=ไฟล์หลัก!Q756)=TRUE,"Correct","No")</f>
        <v>Correct</v>
      </c>
    </row>
    <row r="757" spans="1:19" hidden="1">
      <c r="A757" s="250">
        <v>718</v>
      </c>
      <c r="B757" s="250" t="s">
        <v>878</v>
      </c>
      <c r="C757" s="256" t="s">
        <v>13</v>
      </c>
      <c r="D757" s="257" t="s">
        <v>34</v>
      </c>
      <c r="E757" s="256" t="s">
        <v>942</v>
      </c>
      <c r="F757" s="257" t="s">
        <v>151</v>
      </c>
      <c r="G757" s="257" t="s">
        <v>21</v>
      </c>
      <c r="H757" s="257" t="s">
        <v>280</v>
      </c>
      <c r="I757" s="256" t="s">
        <v>1703</v>
      </c>
      <c r="J757" s="257" t="s">
        <v>65</v>
      </c>
      <c r="K757" s="257" t="s">
        <v>371</v>
      </c>
      <c r="L757" s="257" t="s">
        <v>281</v>
      </c>
      <c r="M757" s="250" t="s">
        <v>1695</v>
      </c>
      <c r="N757" s="257" t="str" cm="1">
        <f t="array" ref="N757">_xlfn.XLOOKUP(1,(รายชื่อเจ้าหน้าที่!$C$4:$C$109=P757)*(รายชื่อเจ้าหน้าที่!$D$4:$D$109=Q757),รายชื่อเจ้าหน้าที่!$E$4:$E$109,"")</f>
        <v/>
      </c>
      <c r="O757" s="2" t="str">
        <f>_xlfn.XLOOKUP(ไฟล์หลัก!A757,ภาคส่งกลับ!$A$2:$A$1192,ภาคส่งกลับ!$L$2:$L$1192,"")</f>
        <v>นาย</v>
      </c>
      <c r="P757" s="2" t="str">
        <f>_xlfn.XLOOKUP(ไฟล์หลัก!A757,ภาคส่งกลับ!$A$2:$A$1192,ภาคส่งกลับ!$M$2:$M$1192,"")</f>
        <v>กิตติภาส</v>
      </c>
      <c r="Q757" s="2" t="str">
        <f>_xlfn.XLOOKUP(ไฟล์หลัก!A757,ภาคส่งกลับ!$A$2:$A$1192,ภาคส่งกลับ!$N$2:$N$1192,"")</f>
        <v>วศินารมณ์</v>
      </c>
      <c r="R757" s="71">
        <f>_xlfn.XLOOKUP(ไฟล์หลัก!A757,ภาคส่งกลับ!$A$2:$A$1192,ภาคส่งกลับ!$O$2:$O$1192,"")</f>
        <v>0</v>
      </c>
      <c r="S757" s="72" t="str">
        <f>IF(AND(ลงเจ้าหน้าที่!O764=ไฟล์หลัก!P757,ลงเจ้าหน้าที่!P764=ไฟล์หลัก!Q757)=TRUE,"Correct","No")</f>
        <v>No</v>
      </c>
    </row>
    <row r="758" spans="1:19">
      <c r="A758" s="250">
        <v>719</v>
      </c>
      <c r="B758" s="250" t="s">
        <v>878</v>
      </c>
      <c r="C758" s="256" t="s">
        <v>13</v>
      </c>
      <c r="D758" s="257" t="s">
        <v>74</v>
      </c>
      <c r="E758" s="256" t="s">
        <v>943</v>
      </c>
      <c r="F758" s="257" t="s">
        <v>16</v>
      </c>
      <c r="G758" s="257" t="s">
        <v>14</v>
      </c>
      <c r="H758" s="257" t="s">
        <v>185</v>
      </c>
      <c r="I758" s="256" t="s">
        <v>944</v>
      </c>
      <c r="J758" s="257" t="s">
        <v>65</v>
      </c>
      <c r="K758" s="257" t="s">
        <v>371</v>
      </c>
      <c r="L758" s="257" t="s">
        <v>787</v>
      </c>
      <c r="M758" s="250" t="s">
        <v>1651</v>
      </c>
      <c r="N758" s="257" t="str" cm="1">
        <f t="array" ref="N758">_xlfn.XLOOKUP(1,(รายชื่อเจ้าหน้าที่!$C$4:$C$109=P758)*(รายชื่อเจ้าหน้าที่!$D$4:$D$109=Q758),รายชื่อเจ้าหน้าที่!$E$4:$E$109,"")</f>
        <v/>
      </c>
      <c r="O758" s="2" t="str">
        <f>_xlfn.XLOOKUP(ไฟล์หลัก!A758,ภาคส่งกลับ!$A$2:$A$1192,ภาคส่งกลับ!$L$2:$L$1192,"")</f>
        <v>นาย</v>
      </c>
      <c r="P758" s="2" t="str">
        <f>_xlfn.XLOOKUP(ไฟล์หลัก!A758,ภาคส่งกลับ!$A$2:$A$1192,ภาคส่งกลับ!$M$2:$M$1192,"")</f>
        <v>วีระ</v>
      </c>
      <c r="Q758" s="2" t="str">
        <f>_xlfn.XLOOKUP(ไฟล์หลัก!A758,ภาคส่งกลับ!$A$2:$A$1192,ภาคส่งกลับ!$N$2:$N$1192,"")</f>
        <v>บุญจริง</v>
      </c>
      <c r="R758" s="71">
        <f>_xlfn.XLOOKUP(ไฟล์หลัก!A758,ภาคส่งกลับ!$A$2:$A$1192,ภาคส่งกลับ!$O$2:$O$1192,"")</f>
        <v>0</v>
      </c>
      <c r="S758" s="72" t="str">
        <f>IF(AND(ลงเจ้าหน้าที่!O765=ไฟล์หลัก!P758,ลงเจ้าหน้าที่!P765=ไฟล์หลัก!Q758)=TRUE,"Correct","No")</f>
        <v>No</v>
      </c>
    </row>
    <row r="759" spans="1:19" hidden="1">
      <c r="A759" s="250">
        <v>720</v>
      </c>
      <c r="B759" s="250" t="s">
        <v>878</v>
      </c>
      <c r="C759" s="256" t="s">
        <v>13</v>
      </c>
      <c r="D759" s="257" t="s">
        <v>16</v>
      </c>
      <c r="E759" s="256" t="s">
        <v>899</v>
      </c>
      <c r="F759" s="257" t="s">
        <v>28</v>
      </c>
      <c r="G759" s="257" t="s">
        <v>16</v>
      </c>
      <c r="H759" s="257" t="s">
        <v>253</v>
      </c>
      <c r="I759" s="256" t="s">
        <v>639</v>
      </c>
      <c r="J759" s="257" t="s">
        <v>101</v>
      </c>
      <c r="K759" s="257" t="s">
        <v>117</v>
      </c>
      <c r="L759" s="257" t="s">
        <v>525</v>
      </c>
      <c r="M759" s="250" t="s">
        <v>1695</v>
      </c>
      <c r="N759" s="257" t="str" cm="1">
        <f t="array" ref="N759">_xlfn.XLOOKUP(1,(รายชื่อเจ้าหน้าที่!$C$4:$C$109=P759)*(รายชื่อเจ้าหน้าที่!$D$4:$D$109=Q759),รายชื่อเจ้าหน้าที่!$E$4:$E$109,"")</f>
        <v/>
      </c>
      <c r="O759" s="2" t="str">
        <f>_xlfn.XLOOKUP(ไฟล์หลัก!A759,ภาคส่งกลับ!$A$2:$A$1192,ภาคส่งกลับ!$L$2:$L$1192,"")</f>
        <v>นาย</v>
      </c>
      <c r="P759" s="2" t="str">
        <f>_xlfn.XLOOKUP(ไฟล์หลัก!A759,ภาคส่งกลับ!$A$2:$A$1192,ภาคส่งกลับ!$M$2:$M$1192,"")</f>
        <v>ปัญญา</v>
      </c>
      <c r="Q759" s="2" t="str">
        <f>_xlfn.XLOOKUP(ไฟล์หลัก!A759,ภาคส่งกลับ!$A$2:$A$1192,ภาคส่งกลับ!$N$2:$N$1192,"")</f>
        <v>ขันธ์สุวรรณ</v>
      </c>
      <c r="R759" s="71">
        <f>_xlfn.XLOOKUP(ไฟล์หลัก!A759,ภาคส่งกลับ!$A$2:$A$1192,ภาคส่งกลับ!$O$2:$O$1192,"")</f>
        <v>0</v>
      </c>
      <c r="S759" s="72" t="str">
        <f>IF(AND(ลงเจ้าหน้าที่!O766=ไฟล์หลัก!P759,ลงเจ้าหน้าที่!P766=ไฟล์หลัก!Q759)=TRUE,"Correct","No")</f>
        <v>No</v>
      </c>
    </row>
    <row r="760" spans="1:19" hidden="1">
      <c r="A760" s="250">
        <v>721</v>
      </c>
      <c r="B760" s="250" t="s">
        <v>878</v>
      </c>
      <c r="C760" s="256" t="s">
        <v>13</v>
      </c>
      <c r="D760" s="257" t="s">
        <v>280</v>
      </c>
      <c r="E760" s="256" t="s">
        <v>945</v>
      </c>
      <c r="F760" s="257" t="s">
        <v>16</v>
      </c>
      <c r="G760" s="257" t="s">
        <v>21</v>
      </c>
      <c r="H760" s="257" t="s">
        <v>199</v>
      </c>
      <c r="I760" s="256" t="s">
        <v>1760</v>
      </c>
      <c r="J760" s="257" t="s">
        <v>101</v>
      </c>
      <c r="K760" s="257" t="s">
        <v>117</v>
      </c>
      <c r="L760" s="257" t="s">
        <v>339</v>
      </c>
      <c r="M760" s="250" t="s">
        <v>41</v>
      </c>
      <c r="N760" s="257" t="str" cm="1">
        <f t="array" ref="N760">_xlfn.XLOOKUP(1,(รายชื่อเจ้าหน้าที่!$C$4:$C$109=P760)*(รายชื่อเจ้าหน้าที่!$D$4:$D$109=Q760),รายชื่อเจ้าหน้าที่!$E$4:$E$109,"")</f>
        <v/>
      </c>
      <c r="O760" s="2" t="str">
        <f>_xlfn.XLOOKUP(ไฟล์หลัก!A760,ภาคส่งกลับ!$A$2:$A$1192,ภาคส่งกลับ!$L$2:$L$1192,"")</f>
        <v>นาย</v>
      </c>
      <c r="P760" s="2" t="str">
        <f>_xlfn.XLOOKUP(ไฟล์หลัก!A760,ภาคส่งกลับ!$A$2:$A$1192,ภาคส่งกลับ!$M$2:$M$1192,"")</f>
        <v>เกรียงศักดิ์</v>
      </c>
      <c r="Q760" s="2" t="str">
        <f>_xlfn.XLOOKUP(ไฟล์หลัก!A760,ภาคส่งกลับ!$A$2:$A$1192,ภาคส่งกลับ!$N$2:$N$1192,"")</f>
        <v>ไกรวัฒนวงศ์</v>
      </c>
      <c r="R760" s="71">
        <f>_xlfn.XLOOKUP(ไฟล์หลัก!A760,ภาคส่งกลับ!$A$2:$A$1192,ภาคส่งกลับ!$O$2:$O$1192,"")</f>
        <v>0</v>
      </c>
      <c r="S760" s="72" t="str">
        <f>IF(AND(ลงเจ้าหน้าที่!O767=ไฟล์หลัก!P760,ลงเจ้าหน้าที่!P767=ไฟล์หลัก!Q760)=TRUE,"Correct","No")</f>
        <v>No</v>
      </c>
    </row>
    <row r="761" spans="1:19" hidden="1">
      <c r="A761" s="250">
        <v>722</v>
      </c>
      <c r="B761" s="250" t="s">
        <v>878</v>
      </c>
      <c r="C761" s="256" t="s">
        <v>13</v>
      </c>
      <c r="D761" s="257"/>
      <c r="E761" s="256" t="s">
        <v>945</v>
      </c>
      <c r="F761" s="257"/>
      <c r="G761" s="257"/>
      <c r="H761" s="257"/>
      <c r="I761" s="256"/>
      <c r="J761" s="257" t="s">
        <v>101</v>
      </c>
      <c r="K761" s="257" t="s">
        <v>117</v>
      </c>
      <c r="L761" s="257"/>
      <c r="M761" s="250" t="s">
        <v>42</v>
      </c>
      <c r="N761" s="257" t="str" cm="1">
        <f t="array" ref="N761">_xlfn.XLOOKUP(1,(รายชื่อเจ้าหน้าที่!$C$4:$C$109=P761)*(รายชื่อเจ้าหน้าที่!$D$4:$D$109=Q761),รายชื่อเจ้าหน้าที่!$E$4:$E$109,"")</f>
        <v>จ.เครื่องกล</v>
      </c>
      <c r="O761" s="2" t="str">
        <f>_xlfn.XLOOKUP(ไฟล์หลัก!A761,ภาคส่งกลับ!$A$2:$A$1192,ภาคส่งกลับ!$L$2:$L$1192,"")</f>
        <v>นาย</v>
      </c>
      <c r="P761" s="2" t="str">
        <f>_xlfn.XLOOKUP(ไฟล์หลัก!A761,ภาคส่งกลับ!$A$2:$A$1192,ภาคส่งกลับ!$M$2:$M$1192,"")</f>
        <v>หฤษฎ์</v>
      </c>
      <c r="Q761" s="2" t="str">
        <f>_xlfn.XLOOKUP(ไฟล์หลัก!A761,ภาคส่งกลับ!$A$2:$A$1192,ภาคส่งกลับ!$N$2:$N$1192,"")</f>
        <v>สิริโภคากร</v>
      </c>
      <c r="R761" s="71">
        <f>_xlfn.XLOOKUP(ไฟล์หลัก!A761,ภาคส่งกลับ!$A$2:$A$1192,ภาคส่งกลับ!$O$2:$O$1192,"")</f>
        <v>0</v>
      </c>
      <c r="S761" s="72" t="str">
        <f>IF(AND(ลงเจ้าหน้าที่!O768=ไฟล์หลัก!P761,ลงเจ้าหน้าที่!P768=ไฟล์หลัก!Q761)=TRUE,"Correct","No")</f>
        <v>Correct</v>
      </c>
    </row>
    <row r="762" spans="1:19" hidden="1">
      <c r="A762" s="250">
        <v>723</v>
      </c>
      <c r="B762" s="250" t="s">
        <v>878</v>
      </c>
      <c r="C762" s="256" t="s">
        <v>13</v>
      </c>
      <c r="D762" s="257" t="s">
        <v>90</v>
      </c>
      <c r="E762" s="256" t="s">
        <v>947</v>
      </c>
      <c r="F762" s="257" t="s">
        <v>16</v>
      </c>
      <c r="G762" s="257" t="s">
        <v>14</v>
      </c>
      <c r="H762" s="257" t="s">
        <v>200</v>
      </c>
      <c r="I762" s="256" t="s">
        <v>1761</v>
      </c>
      <c r="J762" s="257" t="s">
        <v>101</v>
      </c>
      <c r="K762" s="257" t="s">
        <v>121</v>
      </c>
      <c r="L762" s="257" t="s">
        <v>674</v>
      </c>
      <c r="M762" s="250" t="s">
        <v>1668</v>
      </c>
      <c r="N762" s="257" t="str" cm="1">
        <f t="array" ref="N762">_xlfn.XLOOKUP(1,(รายชื่อเจ้าหน้าที่!$C$4:$C$109=P762)*(รายชื่อเจ้าหน้าที่!$D$4:$D$109=Q762),รายชื่อเจ้าหน้าที่!$E$4:$E$109,"")</f>
        <v/>
      </c>
      <c r="O762" s="2" t="str">
        <f>_xlfn.XLOOKUP(ไฟล์หลัก!A762,ภาคส่งกลับ!$A$2:$A$1192,ภาคส่งกลับ!$L$2:$L$1192,"")</f>
        <v>นาย</v>
      </c>
      <c r="P762" s="2" t="str">
        <f>_xlfn.XLOOKUP(ไฟล์หลัก!A762,ภาคส่งกลับ!$A$2:$A$1192,ภาคส่งกลับ!$M$2:$M$1192,"")</f>
        <v>จิรภูมิ</v>
      </c>
      <c r="Q762" s="2" t="str">
        <f>_xlfn.XLOOKUP(ไฟล์หลัก!A762,ภาคส่งกลับ!$A$2:$A$1192,ภาคส่งกลับ!$N$2:$N$1192,"")</f>
        <v>บุตรโท</v>
      </c>
      <c r="R762" s="71">
        <f>_xlfn.XLOOKUP(ไฟล์หลัก!A762,ภาคส่งกลับ!$A$2:$A$1192,ภาคส่งกลับ!$O$2:$O$1192,"")</f>
        <v>0</v>
      </c>
      <c r="S762" s="72" t="str">
        <f>IF(AND(ลงเจ้าหน้าที่!O769=ไฟล์หลัก!P762,ลงเจ้าหน้าที่!P769=ไฟล์หลัก!Q762)=TRUE,"Correct","No")</f>
        <v>No</v>
      </c>
    </row>
    <row r="763" spans="1:19" hidden="1">
      <c r="A763" s="250">
        <v>724</v>
      </c>
      <c r="B763" s="250" t="s">
        <v>878</v>
      </c>
      <c r="C763" s="256" t="s">
        <v>13</v>
      </c>
      <c r="D763" s="257" t="s">
        <v>401</v>
      </c>
      <c r="E763" s="256" t="s">
        <v>948</v>
      </c>
      <c r="F763" s="257" t="s">
        <v>21</v>
      </c>
      <c r="G763" s="257" t="s">
        <v>17</v>
      </c>
      <c r="H763" s="257" t="s">
        <v>22</v>
      </c>
      <c r="I763" s="256" t="s">
        <v>479</v>
      </c>
      <c r="J763" s="257" t="s">
        <v>101</v>
      </c>
      <c r="K763" s="257" t="s">
        <v>121</v>
      </c>
      <c r="L763" s="257" t="s">
        <v>169</v>
      </c>
      <c r="M763" s="250" t="s">
        <v>1695</v>
      </c>
      <c r="N763" s="257" t="str" cm="1">
        <f t="array" ref="N763">_xlfn.XLOOKUP(1,(รายชื่อเจ้าหน้าที่!$C$4:$C$109=P763)*(รายชื่อเจ้าหน้าที่!$D$4:$D$109=Q763),รายชื่อเจ้าหน้าที่!$E$4:$E$109,"")</f>
        <v/>
      </c>
      <c r="O763" s="2" t="str">
        <f>_xlfn.XLOOKUP(ไฟล์หลัก!A763,ภาคส่งกลับ!$A$2:$A$1192,ภาคส่งกลับ!$L$2:$L$1192,"")</f>
        <v>นาย</v>
      </c>
      <c r="P763" s="2" t="str">
        <f>_xlfn.XLOOKUP(ไฟล์หลัก!A763,ภาคส่งกลับ!$A$2:$A$1192,ภาคส่งกลับ!$M$2:$M$1192,"")</f>
        <v>มนต์ศักดิ์</v>
      </c>
      <c r="Q763" s="2" t="str">
        <f>_xlfn.XLOOKUP(ไฟล์หลัก!A763,ภาคส่งกลับ!$A$2:$A$1192,ภาคส่งกลับ!$N$2:$N$1192,"")</f>
        <v>พิมสาร</v>
      </c>
      <c r="R763" s="71">
        <f>_xlfn.XLOOKUP(ไฟล์หลัก!A763,ภาคส่งกลับ!$A$2:$A$1192,ภาคส่งกลับ!$O$2:$O$1192,"")</f>
        <v>0</v>
      </c>
      <c r="S763" s="72" t="str">
        <f>IF(AND(ลงเจ้าหน้าที่!O770=ไฟล์หลัก!P763,ลงเจ้าหน้าที่!P770=ไฟล์หลัก!Q763)=TRUE,"Correct","No")</f>
        <v>No</v>
      </c>
    </row>
    <row r="764" spans="1:19" hidden="1">
      <c r="A764" s="209">
        <v>1115</v>
      </c>
      <c r="B764" s="209" t="s">
        <v>878</v>
      </c>
      <c r="C764" s="211" t="s">
        <v>13</v>
      </c>
      <c r="D764" s="210" t="s">
        <v>401</v>
      </c>
      <c r="E764" s="211" t="s">
        <v>948</v>
      </c>
      <c r="F764" s="210"/>
      <c r="G764" s="210"/>
      <c r="H764" s="210"/>
      <c r="I764" s="211"/>
      <c r="J764" s="210" t="s">
        <v>101</v>
      </c>
      <c r="K764" s="210" t="s">
        <v>121</v>
      </c>
      <c r="L764" s="210">
        <v>70</v>
      </c>
      <c r="M764" s="209" t="s">
        <v>42</v>
      </c>
      <c r="N764" s="210" t="str" cm="1">
        <f t="array" ref="N764">_xlfn.XLOOKUP(1,(รายชื่อเจ้าหน้าที่!$C$4:$C$109=P764)*(รายชื่อเจ้าหน้าที่!$D$4:$D$109=Q764),รายชื่อเจ้าหน้าที่!$E$4:$E$109,"")</f>
        <v>จ.วัดคุม</v>
      </c>
      <c r="O764" s="202" t="str">
        <f>_xlfn.XLOOKUP(ไฟล์หลัก!A764,ภาคส่งกลับ!$A$2:$A$1192,ภาคส่งกลับ!$L$2:$L$1192,"")</f>
        <v>นาง</v>
      </c>
      <c r="P764" s="202" t="str">
        <f>_xlfn.XLOOKUP(ไฟล์หลัก!A764,ภาคส่งกลับ!$A$2:$A$1192,ภาคส่งกลับ!$M$2:$M$1192,"")</f>
        <v>สุธัญญา</v>
      </c>
      <c r="Q764" s="202" t="str">
        <f>_xlfn.XLOOKUP(ไฟล์หลัก!A764,ภาคส่งกลับ!$A$2:$A$1192,ภาคส่งกลับ!$N$2:$N$1192,"")</f>
        <v>สิงหนุวัฒนะ</v>
      </c>
      <c r="R764" s="203">
        <f>_xlfn.XLOOKUP(ไฟล์หลัก!A764,ภาคส่งกลับ!$A$2:$A$1192,ภาคส่งกลับ!$O$2:$O$1192,"")</f>
        <v>0</v>
      </c>
      <c r="S764" s="72" t="str">
        <f>IF(AND(ลงเจ้าหน้าที่!O771=ไฟล์หลัก!P764,ลงเจ้าหน้าที่!P771=ไฟล์หลัก!Q764)=TRUE,"Correct","No")</f>
        <v>Correct</v>
      </c>
    </row>
    <row r="765" spans="1:19" hidden="1">
      <c r="A765" s="250">
        <v>725</v>
      </c>
      <c r="B765" s="250" t="s">
        <v>878</v>
      </c>
      <c r="C765" s="256" t="s">
        <v>13</v>
      </c>
      <c r="D765" s="257" t="s">
        <v>280</v>
      </c>
      <c r="E765" s="256" t="s">
        <v>945</v>
      </c>
      <c r="F765" s="257" t="s">
        <v>21</v>
      </c>
      <c r="G765" s="257" t="s">
        <v>21</v>
      </c>
      <c r="H765" s="257" t="s">
        <v>138</v>
      </c>
      <c r="I765" s="256" t="s">
        <v>1760</v>
      </c>
      <c r="J765" s="257" t="s">
        <v>101</v>
      </c>
      <c r="K765" s="257" t="s">
        <v>124</v>
      </c>
      <c r="L765" s="257" t="s">
        <v>162</v>
      </c>
      <c r="M765" s="250" t="s">
        <v>41</v>
      </c>
      <c r="N765" s="257" t="str" cm="1">
        <f t="array" ref="N765">_xlfn.XLOOKUP(1,(รายชื่อเจ้าหน้าที่!$C$4:$C$109=P765)*(รายชื่อเจ้าหน้าที่!$D$4:$D$109=Q765),รายชื่อเจ้าหน้าที่!$E$4:$E$109,"")</f>
        <v/>
      </c>
      <c r="O765" s="2" t="str">
        <f>_xlfn.XLOOKUP(ไฟล์หลัก!A765,ภาคส่งกลับ!$A$2:$A$1192,ภาคส่งกลับ!$L$2:$L$1192,"")</f>
        <v>นาง</v>
      </c>
      <c r="P765" s="2" t="str">
        <f>_xlfn.XLOOKUP(ไฟล์หลัก!A765,ภาคส่งกลับ!$A$2:$A$1192,ภาคส่งกลับ!$M$2:$M$1192,"")</f>
        <v>วลัยรัตน์</v>
      </c>
      <c r="Q765" s="2" t="str">
        <f>_xlfn.XLOOKUP(ไฟล์หลัก!A765,ภาคส่งกลับ!$A$2:$A$1192,ภาคส่งกลับ!$N$2:$N$1192,"")</f>
        <v>จันทรอัมพร</v>
      </c>
      <c r="R765" s="71">
        <f>_xlfn.XLOOKUP(ไฟล์หลัก!A765,ภาคส่งกลับ!$A$2:$A$1192,ภาคส่งกลับ!$O$2:$O$1192,"")</f>
        <v>0</v>
      </c>
      <c r="S765" s="72" t="str">
        <f>IF(AND(ลงเจ้าหน้าที่!O772=ไฟล์หลัก!P765,ลงเจ้าหน้าที่!P772=ไฟล์หลัก!Q765)=TRUE,"Correct","No")</f>
        <v>No</v>
      </c>
    </row>
    <row r="766" spans="1:19" hidden="1">
      <c r="A766" s="250">
        <v>726</v>
      </c>
      <c r="B766" s="250" t="s">
        <v>878</v>
      </c>
      <c r="C766" s="256" t="s">
        <v>13</v>
      </c>
      <c r="D766" s="257"/>
      <c r="E766" s="256" t="s">
        <v>945</v>
      </c>
      <c r="F766" s="257"/>
      <c r="G766" s="257"/>
      <c r="H766" s="257"/>
      <c r="I766" s="256"/>
      <c r="J766" s="257" t="s">
        <v>101</v>
      </c>
      <c r="K766" s="257" t="s">
        <v>124</v>
      </c>
      <c r="L766" s="257"/>
      <c r="M766" s="250" t="s">
        <v>1654</v>
      </c>
      <c r="N766" s="257" t="str" cm="1">
        <f t="array" ref="N766">_xlfn.XLOOKUP(1,(รายชื่อเจ้าหน้าที่!$C$4:$C$109=P766)*(รายชื่อเจ้าหน้าที่!$D$4:$D$109=Q766),รายชื่อเจ้าหน้าที่!$E$4:$E$109,"")</f>
        <v/>
      </c>
      <c r="O766" s="2" t="str">
        <f>_xlfn.XLOOKUP(ไฟล์หลัก!A766,ภาคส่งกลับ!$A$2:$A$1192,ภาคส่งกลับ!$L$2:$L$1192,"")</f>
        <v>นาย</v>
      </c>
      <c r="P766" s="2" t="str">
        <f>_xlfn.XLOOKUP(ไฟล์หลัก!A766,ภาคส่งกลับ!$A$2:$A$1192,ภาคส่งกลับ!$M$2:$M$1192,"")</f>
        <v>นัฐพร</v>
      </c>
      <c r="Q766" s="2" t="str">
        <f>_xlfn.XLOOKUP(ไฟล์หลัก!A766,ภาคส่งกลับ!$A$2:$A$1192,ภาคส่งกลับ!$N$2:$N$1192,"")</f>
        <v>นวกิจรังสรรค์</v>
      </c>
      <c r="R766" s="71">
        <f>_xlfn.XLOOKUP(ไฟล์หลัก!A766,ภาคส่งกลับ!$A$2:$A$1192,ภาคส่งกลับ!$O$2:$O$1192,"")</f>
        <v>0</v>
      </c>
      <c r="S766" s="72" t="str">
        <f>IF(AND(ลงเจ้าหน้าที่!O773=ไฟล์หลัก!P766,ลงเจ้าหน้าที่!P773=ไฟล์หลัก!Q766)=TRUE,"Correct","No")</f>
        <v>No</v>
      </c>
    </row>
    <row r="767" spans="1:19" hidden="1">
      <c r="A767" s="250">
        <v>727</v>
      </c>
      <c r="B767" s="250" t="s">
        <v>878</v>
      </c>
      <c r="C767" s="256" t="s">
        <v>13</v>
      </c>
      <c r="D767" s="257" t="s">
        <v>94</v>
      </c>
      <c r="E767" s="256" t="s">
        <v>949</v>
      </c>
      <c r="F767" s="257" t="s">
        <v>287</v>
      </c>
      <c r="G767" s="257" t="s">
        <v>21</v>
      </c>
      <c r="H767" s="257" t="s">
        <v>309</v>
      </c>
      <c r="I767" s="256" t="s">
        <v>1751</v>
      </c>
      <c r="J767" s="257" t="s">
        <v>101</v>
      </c>
      <c r="K767" s="257" t="s">
        <v>132</v>
      </c>
      <c r="L767" s="257" t="s">
        <v>422</v>
      </c>
      <c r="M767" s="250" t="s">
        <v>1695</v>
      </c>
      <c r="N767" s="257" t="str" cm="1">
        <f t="array" ref="N767">_xlfn.XLOOKUP(1,(รายชื่อเจ้าหน้าที่!$C$4:$C$109=P767)*(รายชื่อเจ้าหน้าที่!$D$4:$D$109=Q767),รายชื่อเจ้าหน้าที่!$E$4:$E$109,"")</f>
        <v/>
      </c>
      <c r="O767" s="2" t="str">
        <f>_xlfn.XLOOKUP(ไฟล์หลัก!A767,ภาคส่งกลับ!$A$2:$A$1192,ภาคส่งกลับ!$L$2:$L$1192,"")</f>
        <v>นาย</v>
      </c>
      <c r="P767" s="2" t="str">
        <f>_xlfn.XLOOKUP(ไฟล์หลัก!A767,ภาคส่งกลับ!$A$2:$A$1192,ภาคส่งกลับ!$M$2:$M$1192,"")</f>
        <v>เมฆ</v>
      </c>
      <c r="Q767" s="2" t="str">
        <f>_xlfn.XLOOKUP(ไฟล์หลัก!A767,ภาคส่งกลับ!$A$2:$A$1192,ภาคส่งกลับ!$N$2:$N$1192,"")</f>
        <v>ศรีหล่มสัก</v>
      </c>
      <c r="R767" s="71">
        <f>_xlfn.XLOOKUP(ไฟล์หลัก!A767,ภาคส่งกลับ!$A$2:$A$1192,ภาคส่งกลับ!$O$2:$O$1192,"")</f>
        <v>0</v>
      </c>
      <c r="S767" s="72" t="str">
        <f>IF(AND(ลงเจ้าหน้าที่!O774=ไฟล์หลัก!P767,ลงเจ้าหน้าที่!P774=ไฟล์หลัก!Q767)=TRUE,"Correct","No")</f>
        <v>No</v>
      </c>
    </row>
    <row r="768" spans="1:19">
      <c r="A768" s="250">
        <v>728</v>
      </c>
      <c r="B768" s="250" t="s">
        <v>878</v>
      </c>
      <c r="C768" s="256" t="s">
        <v>13</v>
      </c>
      <c r="D768" s="257" t="s">
        <v>147</v>
      </c>
      <c r="E768" s="256" t="s">
        <v>950</v>
      </c>
      <c r="F768" s="257" t="s">
        <v>16</v>
      </c>
      <c r="G768" s="257" t="s">
        <v>14</v>
      </c>
      <c r="H768" s="257" t="s">
        <v>205</v>
      </c>
      <c r="I768" s="256" t="s">
        <v>1762</v>
      </c>
      <c r="J768" s="257" t="s">
        <v>101</v>
      </c>
      <c r="K768" s="257" t="s">
        <v>132</v>
      </c>
      <c r="L768" s="257" t="s">
        <v>952</v>
      </c>
      <c r="M768" s="250" t="s">
        <v>1651</v>
      </c>
      <c r="N768" s="257" t="str" cm="1">
        <f t="array" ref="N768">_xlfn.XLOOKUP(1,(รายชื่อเจ้าหน้าที่!$C$4:$C$109=P768)*(รายชื่อเจ้าหน้าที่!$D$4:$D$109=Q768),รายชื่อเจ้าหน้าที่!$E$4:$E$109,"")</f>
        <v/>
      </c>
      <c r="O768" s="2" t="str">
        <f>_xlfn.XLOOKUP(ไฟล์หลัก!A768,ภาคส่งกลับ!$A$2:$A$1192,ภาคส่งกลับ!$L$2:$L$1192,"")</f>
        <v>นาย</v>
      </c>
      <c r="P768" s="2" t="str">
        <f>_xlfn.XLOOKUP(ไฟล์หลัก!A768,ภาคส่งกลับ!$A$2:$A$1192,ภาคส่งกลับ!$M$2:$M$1192,"")</f>
        <v>เกียรติณรงค์</v>
      </c>
      <c r="Q768" s="2" t="str">
        <f>_xlfn.XLOOKUP(ไฟล์หลัก!A768,ภาคส่งกลับ!$A$2:$A$1192,ภาคส่งกลับ!$N$2:$N$1192,"")</f>
        <v>ทองประเสริฐ</v>
      </c>
      <c r="R768" s="71">
        <f>_xlfn.XLOOKUP(ไฟล์หลัก!A768,ภาคส่งกลับ!$A$2:$A$1192,ภาคส่งกลับ!$O$2:$O$1192,"")</f>
        <v>0</v>
      </c>
      <c r="S768" s="72" t="str">
        <f>IF(AND(ลงเจ้าหน้าที่!O775=ไฟล์หลัก!P768,ลงเจ้าหน้าที่!P775=ไฟล์หลัก!Q768)=TRUE,"Correct","No")</f>
        <v>No</v>
      </c>
    </row>
    <row r="769" spans="1:19" hidden="1">
      <c r="A769" s="250">
        <v>729</v>
      </c>
      <c r="B769" s="250" t="s">
        <v>878</v>
      </c>
      <c r="C769" s="256" t="s">
        <v>13</v>
      </c>
      <c r="D769" s="257"/>
      <c r="E769" s="256" t="s">
        <v>950</v>
      </c>
      <c r="F769" s="257"/>
      <c r="G769" s="257"/>
      <c r="H769" s="257"/>
      <c r="I769" s="256"/>
      <c r="J769" s="257" t="s">
        <v>101</v>
      </c>
      <c r="K769" s="257" t="s">
        <v>132</v>
      </c>
      <c r="L769" s="257"/>
      <c r="M769" s="250" t="s">
        <v>42</v>
      </c>
      <c r="N769" s="257" t="str" cm="1">
        <f t="array" ref="N769">_xlfn.XLOOKUP(1,(รายชื่อเจ้าหน้าที่!$C$4:$C$109=P769)*(รายชื่อเจ้าหน้าที่!$D$4:$D$109=Q769),รายชื่อเจ้าหน้าที่!$E$4:$E$109,"")</f>
        <v>บัณฑิต</v>
      </c>
      <c r="O769" s="2" t="str">
        <f>_xlfn.XLOOKUP(ไฟล์หลัก!A769,ภาคส่งกลับ!$A$2:$A$1192,ภาคส่งกลับ!$L$2:$L$1192,"")</f>
        <v>นางสาว</v>
      </c>
      <c r="P769" s="2" t="str">
        <f>_xlfn.XLOOKUP(ไฟล์หลัก!A769,ภาคส่งกลับ!$A$2:$A$1192,ภาคส่งกลับ!$M$2:$M$1192,"")</f>
        <v>อัยยรัช</v>
      </c>
      <c r="Q769" s="2" t="str">
        <f>_xlfn.XLOOKUP(ไฟล์หลัก!A769,ภาคส่งกลับ!$A$2:$A$1192,ภาคส่งกลับ!$N$2:$N$1192,"")</f>
        <v>ยิ้มพงษ์</v>
      </c>
      <c r="R769" s="71">
        <f>_xlfn.XLOOKUP(ไฟล์หลัก!A769,ภาคส่งกลับ!$A$2:$A$1192,ภาคส่งกลับ!$O$2:$O$1192,"")</f>
        <v>0</v>
      </c>
      <c r="S769" s="72" t="str">
        <f>IF(AND(ลงเจ้าหน้าที่!O776=ไฟล์หลัก!P769,ลงเจ้าหน้าที่!P776=ไฟล์หลัก!Q769)=TRUE,"Correct","No")</f>
        <v>Correct</v>
      </c>
    </row>
    <row r="770" spans="1:19" hidden="1">
      <c r="A770" s="250">
        <v>730</v>
      </c>
      <c r="B770" s="250" t="s">
        <v>878</v>
      </c>
      <c r="C770" s="256" t="s">
        <v>13</v>
      </c>
      <c r="D770" s="257" t="s">
        <v>185</v>
      </c>
      <c r="E770" s="256" t="s">
        <v>953</v>
      </c>
      <c r="F770" s="257" t="s">
        <v>99</v>
      </c>
      <c r="G770" s="257" t="s">
        <v>21</v>
      </c>
      <c r="H770" s="257" t="s">
        <v>191</v>
      </c>
      <c r="I770" s="256" t="s">
        <v>522</v>
      </c>
      <c r="J770" s="257" t="s">
        <v>101</v>
      </c>
      <c r="K770" s="257" t="s">
        <v>134</v>
      </c>
      <c r="L770" s="257" t="s">
        <v>509</v>
      </c>
      <c r="M770" s="250" t="s">
        <v>1652</v>
      </c>
      <c r="N770" s="257" t="str" cm="1">
        <f t="array" ref="N770">_xlfn.XLOOKUP(1,(รายชื่อเจ้าหน้าที่!$C$4:$C$109=P770)*(รายชื่อเจ้าหน้าที่!$D$4:$D$109=Q770),รายชื่อเจ้าหน้าที่!$E$4:$E$109,"")</f>
        <v/>
      </c>
      <c r="O770" s="2" t="str">
        <f>_xlfn.XLOOKUP(ไฟล์หลัก!A770,ภาคส่งกลับ!$A$2:$A$1192,ภาคส่งกลับ!$L$2:$L$1192,"")</f>
        <v>นาย</v>
      </c>
      <c r="P770" s="2" t="str">
        <f>_xlfn.XLOOKUP(ไฟล์หลัก!A770,ภาคส่งกลับ!$A$2:$A$1192,ภาคส่งกลับ!$M$2:$M$1192,"")</f>
        <v>สาท</v>
      </c>
      <c r="Q770" s="2" t="str">
        <f>_xlfn.XLOOKUP(ไฟล์หลัก!A770,ภาคส่งกลับ!$A$2:$A$1192,ภาคส่งกลับ!$N$2:$N$1192,"")</f>
        <v>คำมูล</v>
      </c>
      <c r="R770" s="71">
        <f>_xlfn.XLOOKUP(ไฟล์หลัก!A770,ภาคส่งกลับ!$A$2:$A$1192,ภาคส่งกลับ!$O$2:$O$1192,"")</f>
        <v>0</v>
      </c>
      <c r="S770" s="72" t="str">
        <f>IF(AND(ลงเจ้าหน้าที่!O777=ไฟล์หลัก!P770,ลงเจ้าหน้าที่!P777=ไฟล์หลัก!Q770)=TRUE,"Correct","No")</f>
        <v>No</v>
      </c>
    </row>
    <row r="771" spans="1:19">
      <c r="A771" s="250">
        <v>731</v>
      </c>
      <c r="B771" s="250" t="s">
        <v>878</v>
      </c>
      <c r="C771" s="256" t="s">
        <v>13</v>
      </c>
      <c r="D771" s="257" t="s">
        <v>81</v>
      </c>
      <c r="E771" s="256" t="s">
        <v>954</v>
      </c>
      <c r="F771" s="257" t="s">
        <v>111</v>
      </c>
      <c r="G771" s="257" t="s">
        <v>16</v>
      </c>
      <c r="H771" s="257" t="s">
        <v>279</v>
      </c>
      <c r="I771" s="256" t="s">
        <v>955</v>
      </c>
      <c r="J771" s="257" t="s">
        <v>101</v>
      </c>
      <c r="K771" s="257" t="s">
        <v>134</v>
      </c>
      <c r="L771" s="257" t="s">
        <v>421</v>
      </c>
      <c r="M771" s="250" t="s">
        <v>1651</v>
      </c>
      <c r="N771" s="257" t="str" cm="1">
        <f t="array" ref="N771">_xlfn.XLOOKUP(1,(รายชื่อเจ้าหน้าที่!$C$4:$C$109=P771)*(รายชื่อเจ้าหน้าที่!$D$4:$D$109=Q771),รายชื่อเจ้าหน้าที่!$E$4:$E$109,"")</f>
        <v/>
      </c>
      <c r="O771" s="2" t="str">
        <f>_xlfn.XLOOKUP(ไฟล์หลัก!A771,ภาคส่งกลับ!$A$2:$A$1192,ภาคส่งกลับ!$L$2:$L$1192,"")</f>
        <v>นาย</v>
      </c>
      <c r="P771" s="2" t="str">
        <f>_xlfn.XLOOKUP(ไฟล์หลัก!A771,ภาคส่งกลับ!$A$2:$A$1192,ภาคส่งกลับ!$M$2:$M$1192,"")</f>
        <v>สรพงษ์</v>
      </c>
      <c r="Q771" s="2" t="str">
        <f>_xlfn.XLOOKUP(ไฟล์หลัก!A771,ภาคส่งกลับ!$A$2:$A$1192,ภาคส่งกลับ!$N$2:$N$1192,"")</f>
        <v>วชิรรัตนพรกุล</v>
      </c>
      <c r="R771" s="71">
        <f>_xlfn.XLOOKUP(ไฟล์หลัก!A771,ภาคส่งกลับ!$A$2:$A$1192,ภาคส่งกลับ!$O$2:$O$1192,"")</f>
        <v>0</v>
      </c>
      <c r="S771" s="72" t="str">
        <f>IF(AND(ลงเจ้าหน้าที่!O778=ไฟล์หลัก!P771,ลงเจ้าหน้าที่!P778=ไฟล์หลัก!Q771)=TRUE,"Correct","No")</f>
        <v>No</v>
      </c>
    </row>
    <row r="772" spans="1:19" hidden="1">
      <c r="A772" s="250">
        <v>732</v>
      </c>
      <c r="B772" s="250" t="s">
        <v>878</v>
      </c>
      <c r="C772" s="256" t="s">
        <v>13</v>
      </c>
      <c r="D772" s="257"/>
      <c r="E772" s="256" t="s">
        <v>954</v>
      </c>
      <c r="F772" s="257"/>
      <c r="G772" s="257"/>
      <c r="H772" s="257"/>
      <c r="I772" s="256"/>
      <c r="J772" s="257" t="s">
        <v>101</v>
      </c>
      <c r="K772" s="257" t="s">
        <v>134</v>
      </c>
      <c r="L772" s="257"/>
      <c r="M772" s="250" t="s">
        <v>42</v>
      </c>
      <c r="N772" s="257" t="str" cm="1">
        <f t="array" ref="N772">_xlfn.XLOOKUP(1,(รายชื่อเจ้าหน้าที่!$C$4:$C$109=P772)*(รายชื่อเจ้าหน้าที่!$D$4:$D$109=Q772),รายชื่อเจ้าหน้าที่!$E$4:$E$109,"")</f>
        <v>ปชส</v>
      </c>
      <c r="O772" s="2" t="str">
        <f>_xlfn.XLOOKUP(ไฟล์หลัก!A772,ภาคส่งกลับ!$A$2:$A$1192,ภาคส่งกลับ!$L$2:$L$1192,"")</f>
        <v>นางสาว</v>
      </c>
      <c r="P772" s="2" t="str">
        <f>_xlfn.XLOOKUP(ไฟล์หลัก!A772,ภาคส่งกลับ!$A$2:$A$1192,ภาคส่งกลับ!$M$2:$M$1192,"")</f>
        <v>นิภาพร</v>
      </c>
      <c r="Q772" s="2" t="str">
        <f>_xlfn.XLOOKUP(ไฟล์หลัก!A772,ภาคส่งกลับ!$A$2:$A$1192,ภาคส่งกลับ!$N$2:$N$1192,"")</f>
        <v>เจริญผ่อง</v>
      </c>
      <c r="R772" s="71">
        <f>_xlfn.XLOOKUP(ไฟล์หลัก!A772,ภาคส่งกลับ!$A$2:$A$1192,ภาคส่งกลับ!$O$2:$O$1192,"")</f>
        <v>0</v>
      </c>
      <c r="S772" s="72" t="str">
        <f>IF(AND(ลงเจ้าหน้าที่!O779=ไฟล์หลัก!P772,ลงเจ้าหน้าที่!P779=ไฟล์หลัก!Q772)=TRUE,"Correct","No")</f>
        <v>Correct</v>
      </c>
    </row>
    <row r="773" spans="1:19" hidden="1">
      <c r="A773" s="250">
        <v>733</v>
      </c>
      <c r="B773" s="250" t="s">
        <v>878</v>
      </c>
      <c r="C773" s="256" t="s">
        <v>13</v>
      </c>
      <c r="D773" s="257" t="s">
        <v>154</v>
      </c>
      <c r="E773" s="256" t="s">
        <v>956</v>
      </c>
      <c r="F773" s="257" t="s">
        <v>81</v>
      </c>
      <c r="G773" s="257" t="s">
        <v>21</v>
      </c>
      <c r="H773" s="257" t="s">
        <v>299</v>
      </c>
      <c r="I773" s="256" t="s">
        <v>867</v>
      </c>
      <c r="J773" s="257" t="s">
        <v>101</v>
      </c>
      <c r="K773" s="257" t="s">
        <v>176</v>
      </c>
      <c r="L773" s="257" t="s">
        <v>640</v>
      </c>
      <c r="M773" s="250" t="s">
        <v>1695</v>
      </c>
      <c r="N773" s="257" t="str" cm="1">
        <f t="array" ref="N773">_xlfn.XLOOKUP(1,(รายชื่อเจ้าหน้าที่!$C$4:$C$109=P773)*(รายชื่อเจ้าหน้าที่!$D$4:$D$109=Q773),รายชื่อเจ้าหน้าที่!$E$4:$E$109,"")</f>
        <v/>
      </c>
      <c r="O773" s="2" t="str">
        <f>_xlfn.XLOOKUP(ไฟล์หลัก!A773,ภาคส่งกลับ!$A$2:$A$1192,ภาคส่งกลับ!$L$2:$L$1192,"")</f>
        <v>นาย</v>
      </c>
      <c r="P773" s="2" t="str">
        <f>_xlfn.XLOOKUP(ไฟล์หลัก!A773,ภาคส่งกลับ!$A$2:$A$1192,ภาคส่งกลับ!$M$2:$M$1192,"")</f>
        <v>มณฑล</v>
      </c>
      <c r="Q773" s="2" t="str">
        <f>_xlfn.XLOOKUP(ไฟล์หลัก!A773,ภาคส่งกลับ!$A$2:$A$1192,ภาคส่งกลับ!$N$2:$N$1192,"")</f>
        <v>ใจกุศล</v>
      </c>
      <c r="R773" s="71">
        <f>_xlfn.XLOOKUP(ไฟล์หลัก!A773,ภาคส่งกลับ!$A$2:$A$1192,ภาคส่งกลับ!$O$2:$O$1192,"")</f>
        <v>0</v>
      </c>
      <c r="S773" s="72" t="str">
        <f>IF(AND(ลงเจ้าหน้าที่!O780=ไฟล์หลัก!P773,ลงเจ้าหน้าที่!P780=ไฟล์หลัก!Q773)=TRUE,"Correct","No")</f>
        <v>No</v>
      </c>
    </row>
    <row r="774" spans="1:19">
      <c r="A774" s="250">
        <v>734</v>
      </c>
      <c r="B774" s="250" t="s">
        <v>878</v>
      </c>
      <c r="C774" s="256" t="s">
        <v>13</v>
      </c>
      <c r="D774" s="257" t="s">
        <v>81</v>
      </c>
      <c r="E774" s="256" t="s">
        <v>954</v>
      </c>
      <c r="F774" s="257" t="s">
        <v>200</v>
      </c>
      <c r="G774" s="257" t="s">
        <v>16</v>
      </c>
      <c r="H774" s="257" t="s">
        <v>138</v>
      </c>
      <c r="I774" s="256" t="s">
        <v>955</v>
      </c>
      <c r="J774" s="257" t="s">
        <v>101</v>
      </c>
      <c r="K774" s="257" t="s">
        <v>176</v>
      </c>
      <c r="L774" s="257" t="s">
        <v>162</v>
      </c>
      <c r="M774" s="250" t="s">
        <v>1651</v>
      </c>
      <c r="N774" s="257" t="str" cm="1">
        <f t="array" ref="N774">_xlfn.XLOOKUP(1,(รายชื่อเจ้าหน้าที่!$C$4:$C$109=P774)*(รายชื่อเจ้าหน้าที่!$D$4:$D$109=Q774),รายชื่อเจ้าหน้าที่!$E$4:$E$109,"")</f>
        <v/>
      </c>
      <c r="O774" s="2" t="str">
        <f>_xlfn.XLOOKUP(ไฟล์หลัก!A774,ภาคส่งกลับ!$A$2:$A$1192,ภาคส่งกลับ!$L$2:$L$1192,"")</f>
        <v>นาย</v>
      </c>
      <c r="P774" s="2" t="str">
        <f>_xlfn.XLOOKUP(ไฟล์หลัก!A774,ภาคส่งกลับ!$A$2:$A$1192,ภาคส่งกลับ!$M$2:$M$1192,"")</f>
        <v>นัชนัยน์</v>
      </c>
      <c r="Q774" s="2" t="str">
        <f>_xlfn.XLOOKUP(ไฟล์หลัก!A774,ภาคส่งกลับ!$A$2:$A$1192,ภาคส่งกลับ!$N$2:$N$1192,"")</f>
        <v>รุ่งเหมือนฟ้า</v>
      </c>
      <c r="R774" s="71">
        <f>_xlfn.XLOOKUP(ไฟล์หลัก!A774,ภาคส่งกลับ!$A$2:$A$1192,ภาคส่งกลับ!$O$2:$O$1192,"")</f>
        <v>0</v>
      </c>
      <c r="S774" s="72" t="str">
        <f>IF(AND(ลงเจ้าหน้าที่!O781=ไฟล์หลัก!P774,ลงเจ้าหน้าที่!P781=ไฟล์หลัก!Q774)=TRUE,"Correct","No")</f>
        <v>No</v>
      </c>
    </row>
    <row r="775" spans="1:19" hidden="1">
      <c r="A775" s="250">
        <v>735</v>
      </c>
      <c r="B775" s="250" t="s">
        <v>878</v>
      </c>
      <c r="C775" s="256" t="s">
        <v>13</v>
      </c>
      <c r="D775" s="257"/>
      <c r="E775" s="256" t="s">
        <v>954</v>
      </c>
      <c r="F775" s="257"/>
      <c r="G775" s="257"/>
      <c r="H775" s="257"/>
      <c r="I775" s="256"/>
      <c r="J775" s="257" t="s">
        <v>101</v>
      </c>
      <c r="K775" s="257" t="s">
        <v>176</v>
      </c>
      <c r="L775" s="257"/>
      <c r="M775" s="250" t="s">
        <v>42</v>
      </c>
      <c r="N775" s="257" t="str" cm="1">
        <f t="array" ref="N775">_xlfn.XLOOKUP(1,(รายชื่อเจ้าหน้าที่!$C$4:$C$109=P775)*(รายชื่อเจ้าหน้าที่!$D$4:$D$109=Q775),รายชื่อเจ้าหน้าที่!$E$4:$E$109,"")</f>
        <v>ปชส</v>
      </c>
      <c r="O775" s="2" t="str">
        <f>_xlfn.XLOOKUP(ไฟล์หลัก!A775,ภาคส่งกลับ!$A$2:$A$1192,ภาคส่งกลับ!$L$2:$L$1192,"")</f>
        <v>นางสาว</v>
      </c>
      <c r="P775" s="2" t="str">
        <f>_xlfn.XLOOKUP(ไฟล์หลัก!A775,ภาคส่งกลับ!$A$2:$A$1192,ภาคส่งกลับ!$M$2:$M$1192,"")</f>
        <v>ทรรศวรรณ</v>
      </c>
      <c r="Q775" s="2" t="str">
        <f>_xlfn.XLOOKUP(ไฟล์หลัก!A775,ภาคส่งกลับ!$A$2:$A$1192,ภาคส่งกลับ!$N$2:$N$1192,"")</f>
        <v>จงทอง</v>
      </c>
      <c r="R775" s="71">
        <f>_xlfn.XLOOKUP(ไฟล์หลัก!A775,ภาคส่งกลับ!$A$2:$A$1192,ภาคส่งกลับ!$O$2:$O$1192,"")</f>
        <v>0</v>
      </c>
      <c r="S775" s="72" t="str">
        <f>IF(AND(ลงเจ้าหน้าที่!O782=ไฟล์หลัก!P775,ลงเจ้าหน้าที่!P782=ไฟล์หลัก!Q775)=TRUE,"Correct","No")</f>
        <v>Correct</v>
      </c>
    </row>
    <row r="776" spans="1:19" hidden="1">
      <c r="A776" s="250">
        <v>736</v>
      </c>
      <c r="B776" s="250" t="s">
        <v>878</v>
      </c>
      <c r="C776" s="256" t="s">
        <v>136</v>
      </c>
      <c r="D776" s="257" t="s">
        <v>17</v>
      </c>
      <c r="E776" s="256" t="s">
        <v>957</v>
      </c>
      <c r="F776" s="257" t="s">
        <v>16</v>
      </c>
      <c r="G776" s="257" t="s">
        <v>17</v>
      </c>
      <c r="H776" s="257" t="s">
        <v>303</v>
      </c>
      <c r="I776" s="256" t="s">
        <v>966</v>
      </c>
      <c r="J776" s="257" t="s">
        <v>38</v>
      </c>
      <c r="K776" s="257" t="s">
        <v>232</v>
      </c>
      <c r="L776" s="257" t="s">
        <v>305</v>
      </c>
      <c r="M776" s="250" t="s">
        <v>1672</v>
      </c>
      <c r="N776" s="257" t="str" cm="1">
        <f t="array" ref="N776">_xlfn.XLOOKUP(1,(รายชื่อเจ้าหน้าที่!$C$4:$C$109=P776)*(รายชื่อเจ้าหน้าที่!$D$4:$D$109=Q776),รายชื่อเจ้าหน้าที่!$E$4:$E$109,"")</f>
        <v/>
      </c>
      <c r="O776" s="2" t="str">
        <f>_xlfn.XLOOKUP(ไฟล์หลัก!A776,ภาคส่งกลับ!$A$2:$A$1192,ภาคส่งกลับ!$L$2:$L$1192,"")</f>
        <v>นาย</v>
      </c>
      <c r="P776" s="2" t="str">
        <f>_xlfn.XLOOKUP(ไฟล์หลัก!A776,ภาคส่งกลับ!$A$2:$A$1192,ภาคส่งกลับ!$M$2:$M$1192,"")</f>
        <v>นิรุธ</v>
      </c>
      <c r="Q776" s="2" t="str">
        <f>_xlfn.XLOOKUP(ไฟล์หลัก!A776,ภาคส่งกลับ!$A$2:$A$1192,ภาคส่งกลับ!$N$2:$N$1192,"")</f>
        <v>จิรสุวรรณกุล</v>
      </c>
      <c r="R776" s="71">
        <f>_xlfn.XLOOKUP(ไฟล์หลัก!A776,ภาคส่งกลับ!$A$2:$A$1192,ภาคส่งกลับ!$O$2:$O$1192,"")</f>
        <v>0</v>
      </c>
      <c r="S776" s="72" t="str">
        <f>IF(AND(ลงเจ้าหน้าที่!O783=ไฟล์หลัก!P776,ลงเจ้าหน้าที่!P783=ไฟล์หลัก!Q776)=TRUE,"Correct","No")</f>
        <v>No</v>
      </c>
    </row>
    <row r="777" spans="1:19" hidden="1">
      <c r="A777" s="250">
        <v>737</v>
      </c>
      <c r="B777" s="250" t="s">
        <v>878</v>
      </c>
      <c r="C777" s="256" t="s">
        <v>136</v>
      </c>
      <c r="D777" s="257" t="s">
        <v>47</v>
      </c>
      <c r="E777" s="256" t="s">
        <v>967</v>
      </c>
      <c r="F777" s="257" t="s">
        <v>30</v>
      </c>
      <c r="G777" s="257" t="s">
        <v>21</v>
      </c>
      <c r="H777" s="257" t="s">
        <v>220</v>
      </c>
      <c r="I777" s="256" t="s">
        <v>968</v>
      </c>
      <c r="J777" s="257" t="s">
        <v>38</v>
      </c>
      <c r="K777" s="257" t="s">
        <v>232</v>
      </c>
      <c r="L777" s="257" t="s">
        <v>223</v>
      </c>
      <c r="M777" s="250" t="s">
        <v>1663</v>
      </c>
      <c r="N777" s="257" t="str" cm="1">
        <f t="array" ref="N777">_xlfn.XLOOKUP(1,(รายชื่อเจ้าหน้าที่!$C$4:$C$109=P777)*(รายชื่อเจ้าหน้าที่!$D$4:$D$109=Q777),รายชื่อเจ้าหน้าที่!$E$4:$E$109,"")</f>
        <v/>
      </c>
      <c r="O777" s="2" t="str">
        <f>_xlfn.XLOOKUP(ไฟล์หลัก!A777,ภาคส่งกลับ!$A$2:$A$1192,ภาคส่งกลับ!$L$2:$L$1192,"")</f>
        <v>นาย</v>
      </c>
      <c r="P777" s="2" t="str">
        <f>_xlfn.XLOOKUP(ไฟล์หลัก!A777,ภาคส่งกลับ!$A$2:$A$1192,ภาคส่งกลับ!$M$2:$M$1192,"")</f>
        <v>ประสันต์</v>
      </c>
      <c r="Q777" s="2" t="str">
        <f>_xlfn.XLOOKUP(ไฟล์หลัก!A777,ภาคส่งกลับ!$A$2:$A$1192,ภาคส่งกลับ!$N$2:$N$1192,"")</f>
        <v>ชุ่มใจหาญ</v>
      </c>
      <c r="R777" s="71">
        <f>_xlfn.XLOOKUP(ไฟล์หลัก!A777,ภาคส่งกลับ!$A$2:$A$1192,ภาคส่งกลับ!$O$2:$O$1192,"")</f>
        <v>0</v>
      </c>
      <c r="S777" s="72" t="str">
        <f>IF(AND(ลงเจ้าหน้าที่!O784=ไฟล์หลัก!P777,ลงเจ้าหน้าที่!P784=ไฟล์หลัก!Q777)=TRUE,"Correct","No")</f>
        <v>Correct</v>
      </c>
    </row>
    <row r="778" spans="1:19" hidden="1">
      <c r="A778" s="209">
        <v>1122</v>
      </c>
      <c r="B778" s="209" t="s">
        <v>878</v>
      </c>
      <c r="C778" s="211" t="s">
        <v>136</v>
      </c>
      <c r="D778" s="210" t="s">
        <v>47</v>
      </c>
      <c r="E778" s="211" t="s">
        <v>967</v>
      </c>
      <c r="F778" s="210"/>
      <c r="G778" s="210"/>
      <c r="H778" s="210"/>
      <c r="I778" s="211"/>
      <c r="J778" s="210" t="s">
        <v>38</v>
      </c>
      <c r="K778" s="210" t="s">
        <v>232</v>
      </c>
      <c r="L778" s="210">
        <v>56</v>
      </c>
      <c r="M778" s="209" t="s">
        <v>42</v>
      </c>
      <c r="N778" s="210" t="str" cm="1">
        <f t="array" ref="N778">_xlfn.XLOOKUP(1,(รายชื่อเจ้าหน้าที่!$C$4:$C$109=P778)*(รายชื่อเจ้าหน้าที่!$D$4:$D$109=Q778),รายชื่อเจ้าหน้าที่!$E$4:$E$109,"")</f>
        <v>กิจการนศ.</v>
      </c>
      <c r="O778" s="202" t="str">
        <f>_xlfn.XLOOKUP(ไฟล์หลัก!A778,ภาคส่งกลับ!$A$2:$A$1192,ภาคส่งกลับ!$L$2:$L$1192,"")</f>
        <v>นางสาว</v>
      </c>
      <c r="P778" s="202" t="str">
        <f>_xlfn.XLOOKUP(ไฟล์หลัก!A778,ภาคส่งกลับ!$A$2:$A$1192,ภาคส่งกลับ!$M$2:$M$1192,"")</f>
        <v>อารีรัตน์</v>
      </c>
      <c r="Q778" s="202" t="str">
        <f>_xlfn.XLOOKUP(ไฟล์หลัก!A778,ภาคส่งกลับ!$A$2:$A$1192,ภาคส่งกลับ!$N$2:$N$1192,"")</f>
        <v>บุตุธรรม</v>
      </c>
      <c r="R778" s="203">
        <f>_xlfn.XLOOKUP(ไฟล์หลัก!A778,ภาคส่งกลับ!$A$2:$A$1192,ภาคส่งกลับ!$O$2:$O$1192,"")</f>
        <v>0</v>
      </c>
      <c r="S778" s="72" t="str">
        <f>IF(AND(ลงเจ้าหน้าที่!O785=ไฟล์หลัก!P778,ลงเจ้าหน้าที่!P785=ไฟล์หลัก!Q778)=TRUE,"Correct","No")</f>
        <v>Correct</v>
      </c>
    </row>
    <row r="779" spans="1:19" hidden="1">
      <c r="A779" s="250">
        <v>738</v>
      </c>
      <c r="B779" s="250" t="s">
        <v>878</v>
      </c>
      <c r="C779" s="256" t="s">
        <v>136</v>
      </c>
      <c r="D779" s="257" t="s">
        <v>17</v>
      </c>
      <c r="E779" s="256" t="s">
        <v>957</v>
      </c>
      <c r="F779" s="257" t="s">
        <v>16</v>
      </c>
      <c r="G779" s="257" t="s">
        <v>17</v>
      </c>
      <c r="H779" s="257" t="s">
        <v>303</v>
      </c>
      <c r="I779" s="256" t="s">
        <v>966</v>
      </c>
      <c r="J779" s="257" t="s">
        <v>38</v>
      </c>
      <c r="K779" s="257" t="s">
        <v>236</v>
      </c>
      <c r="L779" s="257" t="s">
        <v>308</v>
      </c>
      <c r="M779" s="250" t="s">
        <v>1672</v>
      </c>
      <c r="N779" s="257" t="str" cm="1">
        <f t="array" ref="N779">_xlfn.XLOOKUP(1,(รายชื่อเจ้าหน้าที่!$C$4:$C$109=P779)*(รายชื่อเจ้าหน้าที่!$D$4:$D$109=Q779),รายชื่อเจ้าหน้าที่!$E$4:$E$109,"")</f>
        <v/>
      </c>
      <c r="O779" s="2" t="str">
        <f>_xlfn.XLOOKUP(ไฟล์หลัก!A779,ภาคส่งกลับ!$A$2:$A$1192,ภาคส่งกลับ!$L$2:$L$1192,"")</f>
        <v>นาย</v>
      </c>
      <c r="P779" s="2" t="str">
        <f>_xlfn.XLOOKUP(ไฟล์หลัก!A779,ภาคส่งกลับ!$A$2:$A$1192,ภาคส่งกลับ!$M$2:$M$1192,"")</f>
        <v>วรชาติ</v>
      </c>
      <c r="Q779" s="2" t="str">
        <f>_xlfn.XLOOKUP(ไฟล์หลัก!A779,ภาคส่งกลับ!$A$2:$A$1192,ภาคส่งกลับ!$N$2:$N$1192,"")</f>
        <v>สุวรรณงาม</v>
      </c>
      <c r="R779" s="71">
        <f>_xlfn.XLOOKUP(ไฟล์หลัก!A779,ภาคส่งกลับ!$A$2:$A$1192,ภาคส่งกลับ!$O$2:$O$1192,"")</f>
        <v>0</v>
      </c>
      <c r="S779" s="72" t="str">
        <f>IF(AND(ลงเจ้าหน้าที่!O786=ไฟล์หลัก!P779,ลงเจ้าหน้าที่!P786=ไฟล์หลัก!Q779)=TRUE,"Correct","No")</f>
        <v>No</v>
      </c>
    </row>
    <row r="780" spans="1:19" hidden="1">
      <c r="A780" s="250">
        <v>739</v>
      </c>
      <c r="B780" s="250" t="s">
        <v>878</v>
      </c>
      <c r="C780" s="256" t="s">
        <v>136</v>
      </c>
      <c r="D780" s="257" t="s">
        <v>47</v>
      </c>
      <c r="E780" s="256" t="s">
        <v>967</v>
      </c>
      <c r="F780" s="257" t="s">
        <v>30</v>
      </c>
      <c r="G780" s="257" t="s">
        <v>21</v>
      </c>
      <c r="H780" s="257" t="s">
        <v>220</v>
      </c>
      <c r="I780" s="256" t="s">
        <v>968</v>
      </c>
      <c r="J780" s="257" t="s">
        <v>38</v>
      </c>
      <c r="K780" s="257" t="s">
        <v>236</v>
      </c>
      <c r="L780" s="257" t="s">
        <v>226</v>
      </c>
      <c r="M780" s="250" t="s">
        <v>1663</v>
      </c>
      <c r="N780" s="257" t="str" cm="1">
        <f t="array" ref="N780">_xlfn.XLOOKUP(1,(รายชื่อเจ้าหน้าที่!$C$4:$C$109=P780)*(รายชื่อเจ้าหน้าที่!$D$4:$D$109=Q780),รายชื่อเจ้าหน้าที่!$E$4:$E$109,"")</f>
        <v/>
      </c>
      <c r="O780" s="2" t="str">
        <f>_xlfn.XLOOKUP(ไฟล์หลัก!A780,ภาคส่งกลับ!$A$2:$A$1192,ภาคส่งกลับ!$L$2:$L$1192,"")</f>
        <v>นางสาว</v>
      </c>
      <c r="P780" s="2" t="str">
        <f>_xlfn.XLOOKUP(ไฟล์หลัก!A780,ภาคส่งกลับ!$A$2:$A$1192,ภาคส่งกลับ!$M$2:$M$1192,"")</f>
        <v>วันพุทธ</v>
      </c>
      <c r="Q780" s="2" t="str">
        <f>_xlfn.XLOOKUP(ไฟล์หลัก!A780,ภาคส่งกลับ!$A$2:$A$1192,ภาคส่งกลับ!$N$2:$N$1192,"")</f>
        <v>แซ่ฉั่ว</v>
      </c>
      <c r="R780" s="71">
        <f>_xlfn.XLOOKUP(ไฟล์หลัก!A780,ภาคส่งกลับ!$A$2:$A$1192,ภาคส่งกลับ!$O$2:$O$1192,"")</f>
        <v>0</v>
      </c>
      <c r="S780" s="72" t="str">
        <f>IF(AND(ลงเจ้าหน้าที่!O787=ไฟล์หลัก!P780,ลงเจ้าหน้าที่!P787=ไฟล์หลัก!Q780)=TRUE,"Correct","No")</f>
        <v>No</v>
      </c>
    </row>
    <row r="781" spans="1:19" hidden="1">
      <c r="A781" s="250">
        <v>740</v>
      </c>
      <c r="B781" s="250" t="s">
        <v>878</v>
      </c>
      <c r="C781" s="256" t="s">
        <v>136</v>
      </c>
      <c r="D781" s="257" t="s">
        <v>17</v>
      </c>
      <c r="E781" s="256" t="s">
        <v>957</v>
      </c>
      <c r="F781" s="257" t="s">
        <v>17</v>
      </c>
      <c r="G781" s="257" t="s">
        <v>17</v>
      </c>
      <c r="H781" s="257" t="s">
        <v>63</v>
      </c>
      <c r="I781" s="256" t="s">
        <v>969</v>
      </c>
      <c r="J781" s="257" t="s">
        <v>38</v>
      </c>
      <c r="K781" s="257" t="s">
        <v>240</v>
      </c>
      <c r="L781" s="257" t="s">
        <v>243</v>
      </c>
      <c r="M781" s="250" t="s">
        <v>1672</v>
      </c>
      <c r="N781" s="257" t="str" cm="1">
        <f t="array" ref="N781">_xlfn.XLOOKUP(1,(รายชื่อเจ้าหน้าที่!$C$4:$C$109=P781)*(รายชื่อเจ้าหน้าที่!$D$4:$D$109=Q781),รายชื่อเจ้าหน้าที่!$E$4:$E$109,"")</f>
        <v/>
      </c>
      <c r="O781" s="2" t="str">
        <f>_xlfn.XLOOKUP(ไฟล์หลัก!A781,ภาคส่งกลับ!$A$2:$A$1192,ภาคส่งกลับ!$L$2:$L$1192,"")</f>
        <v>นาย</v>
      </c>
      <c r="P781" s="2" t="str">
        <f>_xlfn.XLOOKUP(ไฟล์หลัก!A781,ภาคส่งกลับ!$A$2:$A$1192,ภาคส่งกลับ!$M$2:$M$1192,"")</f>
        <v>ปุณยวีร์</v>
      </c>
      <c r="Q781" s="2" t="str">
        <f>_xlfn.XLOOKUP(ไฟล์หลัก!A781,ภาคส่งกลับ!$A$2:$A$1192,ภาคส่งกลับ!$N$2:$N$1192,"")</f>
        <v>ฉายศิริ</v>
      </c>
      <c r="R781" s="71">
        <f>_xlfn.XLOOKUP(ไฟล์หลัก!A781,ภาคส่งกลับ!$A$2:$A$1192,ภาคส่งกลับ!$O$2:$O$1192,"")</f>
        <v>0</v>
      </c>
      <c r="S781" s="72" t="str">
        <f>IF(AND(ลงเจ้าหน้าที่!O788=ไฟล์หลัก!P781,ลงเจ้าหน้าที่!P788=ไฟล์หลัก!Q781)=TRUE,"Correct","No")</f>
        <v>Correct</v>
      </c>
    </row>
    <row r="782" spans="1:19" hidden="1">
      <c r="A782" s="250">
        <v>741</v>
      </c>
      <c r="B782" s="250" t="s">
        <v>878</v>
      </c>
      <c r="C782" s="256" t="s">
        <v>136</v>
      </c>
      <c r="D782" s="257" t="s">
        <v>401</v>
      </c>
      <c r="E782" s="256" t="s">
        <v>970</v>
      </c>
      <c r="F782" s="257" t="s">
        <v>439</v>
      </c>
      <c r="G782" s="257" t="s">
        <v>17</v>
      </c>
      <c r="H782" s="257" t="s">
        <v>85</v>
      </c>
      <c r="I782" s="256" t="s">
        <v>971</v>
      </c>
      <c r="J782" s="257" t="s">
        <v>38</v>
      </c>
      <c r="K782" s="257" t="s">
        <v>240</v>
      </c>
      <c r="L782" s="257" t="s">
        <v>267</v>
      </c>
      <c r="M782" s="250" t="s">
        <v>320</v>
      </c>
      <c r="N782" s="257" t="str" cm="1">
        <f t="array" ref="N782">_xlfn.XLOOKUP(1,(รายชื่อเจ้าหน้าที่!$C$4:$C$109=P782)*(รายชื่อเจ้าหน้าที่!$D$4:$D$109=Q782),รายชื่อเจ้าหน้าที่!$E$4:$E$109,"")</f>
        <v/>
      </c>
      <c r="O782" s="2" t="str">
        <f>_xlfn.XLOOKUP(ไฟล์หลัก!A782,ภาคส่งกลับ!$A$2:$A$1192,ภาคส่งกลับ!$L$2:$L$1192,"")</f>
        <v>นาง</v>
      </c>
      <c r="P782" s="2" t="str">
        <f>_xlfn.XLOOKUP(ไฟล์หลัก!A782,ภาคส่งกลับ!$A$2:$A$1192,ภาคส่งกลับ!$M$2:$M$1192,"")</f>
        <v xml:space="preserve">พิมพ์เพ็ญ  </v>
      </c>
      <c r="Q782" s="2" t="str">
        <f>_xlfn.XLOOKUP(ไฟล์หลัก!A782,ภาคส่งกลับ!$A$2:$A$1192,ภาคส่งกลับ!$N$2:$N$1192,"")</f>
        <v>พรเฉลิมพงศ์</v>
      </c>
      <c r="R782" s="71">
        <f>_xlfn.XLOOKUP(ไฟล์หลัก!A782,ภาคส่งกลับ!$A$2:$A$1192,ภาคส่งกลับ!$O$2:$O$1192,"")</f>
        <v>0</v>
      </c>
      <c r="S782" s="72" t="str">
        <f>IF(AND(ลงเจ้าหน้าที่!O789=ไฟล์หลัก!P782,ลงเจ้าหน้าที่!P789=ไฟล์หลัก!Q782)=TRUE,"Correct","No")</f>
        <v>No</v>
      </c>
    </row>
    <row r="783" spans="1:19" hidden="1">
      <c r="A783" s="209">
        <v>1121</v>
      </c>
      <c r="B783" s="209" t="s">
        <v>878</v>
      </c>
      <c r="C783" s="211" t="s">
        <v>136</v>
      </c>
      <c r="D783" s="210" t="s">
        <v>401</v>
      </c>
      <c r="E783" s="211" t="s">
        <v>970</v>
      </c>
      <c r="F783" s="210"/>
      <c r="G783" s="210"/>
      <c r="H783" s="210"/>
      <c r="I783" s="211"/>
      <c r="J783" s="210" t="s">
        <v>38</v>
      </c>
      <c r="K783" s="210" t="s">
        <v>240</v>
      </c>
      <c r="L783" s="210">
        <v>56</v>
      </c>
      <c r="M783" s="209" t="s">
        <v>42</v>
      </c>
      <c r="N783" s="210" t="str" cm="1">
        <f t="array" ref="N783">_xlfn.XLOOKUP(1,(รายชื่อเจ้าหน้าที่!$C$4:$C$109=P783)*(รายชื่อเจ้าหน้าที่!$D$4:$D$109=Q783),รายชื่อเจ้าหน้าที่!$E$4:$E$109,"")</f>
        <v>ประกัน</v>
      </c>
      <c r="O783" s="202" t="str">
        <f>_xlfn.XLOOKUP(ไฟล์หลัก!A783,ภาคส่งกลับ!$A$2:$A$1192,ภาคส่งกลับ!$L$2:$L$1192,"")</f>
        <v>นางสาว</v>
      </c>
      <c r="P783" s="202" t="str">
        <f>_xlfn.XLOOKUP(ไฟล์หลัก!A783,ภาคส่งกลับ!$A$2:$A$1192,ภาคส่งกลับ!$M$2:$M$1192,"")</f>
        <v>ขวัญชีวา</v>
      </c>
      <c r="Q783" s="202" t="str">
        <f>_xlfn.XLOOKUP(ไฟล์หลัก!A783,ภาคส่งกลับ!$A$2:$A$1192,ภาคส่งกลับ!$N$2:$N$1192,"")</f>
        <v>ต๊ะยามัน</v>
      </c>
      <c r="R783" s="203">
        <f>_xlfn.XLOOKUP(ไฟล์หลัก!A783,ภาคส่งกลับ!$A$2:$A$1192,ภาคส่งกลับ!$O$2:$O$1192,"")</f>
        <v>0</v>
      </c>
      <c r="S783" s="72" t="str">
        <f>IF(AND(ลงเจ้าหน้าที่!O790=ไฟล์หลัก!P783,ลงเจ้าหน้าที่!P790=ไฟล์หลัก!Q783)=TRUE,"Correct","No")</f>
        <v>Correct</v>
      </c>
    </row>
    <row r="784" spans="1:19" hidden="1">
      <c r="A784" s="250">
        <v>742</v>
      </c>
      <c r="B784" s="250" t="s">
        <v>878</v>
      </c>
      <c r="C784" s="256" t="s">
        <v>136</v>
      </c>
      <c r="D784" s="257" t="s">
        <v>17</v>
      </c>
      <c r="E784" s="256" t="s">
        <v>957</v>
      </c>
      <c r="F784" s="257" t="s">
        <v>17</v>
      </c>
      <c r="G784" s="257" t="s">
        <v>17</v>
      </c>
      <c r="H784" s="257" t="s">
        <v>63</v>
      </c>
      <c r="I784" s="256" t="s">
        <v>969</v>
      </c>
      <c r="J784" s="257" t="s">
        <v>38</v>
      </c>
      <c r="K784" s="257" t="s">
        <v>244</v>
      </c>
      <c r="L784" s="257" t="s">
        <v>245</v>
      </c>
      <c r="M784" s="250" t="s">
        <v>1672</v>
      </c>
      <c r="N784" s="257" t="str" cm="1">
        <f t="array" ref="N784">_xlfn.XLOOKUP(1,(รายชื่อเจ้าหน้าที่!$C$4:$C$109=P784)*(รายชื่อเจ้าหน้าที่!$D$4:$D$109=Q784),รายชื่อเจ้าหน้าที่!$E$4:$E$109,"")</f>
        <v/>
      </c>
      <c r="O784" s="2" t="str">
        <f>_xlfn.XLOOKUP(ไฟล์หลัก!A784,ภาคส่งกลับ!$A$2:$A$1192,ภาคส่งกลับ!$L$2:$L$1192,"")</f>
        <v>นาย</v>
      </c>
      <c r="P784" s="2" t="str">
        <f>_xlfn.XLOOKUP(ไฟล์หลัก!A784,ภาคส่งกลับ!$A$2:$A$1192,ภาคส่งกลับ!$M$2:$M$1192,"")</f>
        <v>อรรถพล</v>
      </c>
      <c r="Q784" s="2" t="str">
        <f>_xlfn.XLOOKUP(ไฟล์หลัก!A784,ภาคส่งกลับ!$A$2:$A$1192,ภาคส่งกลับ!$N$2:$N$1192,"")</f>
        <v>เง่าพิทักษ์กุล</v>
      </c>
      <c r="R784" s="71">
        <f>_xlfn.XLOOKUP(ไฟล์หลัก!A784,ภาคส่งกลับ!$A$2:$A$1192,ภาคส่งกลับ!$O$2:$O$1192,"")</f>
        <v>0</v>
      </c>
      <c r="S784" s="72" t="str">
        <f>IF(AND(ลงเจ้าหน้าที่!O791=ไฟล์หลัก!P784,ลงเจ้าหน้าที่!P791=ไฟล์หลัก!Q784)=TRUE,"Correct","No")</f>
        <v>No</v>
      </c>
    </row>
    <row r="785" spans="1:19" hidden="1">
      <c r="A785" s="250">
        <v>743</v>
      </c>
      <c r="B785" s="250" t="s">
        <v>878</v>
      </c>
      <c r="C785" s="256" t="s">
        <v>136</v>
      </c>
      <c r="D785" s="257" t="s">
        <v>401</v>
      </c>
      <c r="E785" s="256" t="s">
        <v>970</v>
      </c>
      <c r="F785" s="257" t="s">
        <v>439</v>
      </c>
      <c r="G785" s="257" t="s">
        <v>17</v>
      </c>
      <c r="H785" s="257" t="s">
        <v>85</v>
      </c>
      <c r="I785" s="256" t="s">
        <v>971</v>
      </c>
      <c r="J785" s="257" t="s">
        <v>38</v>
      </c>
      <c r="K785" s="257" t="s">
        <v>244</v>
      </c>
      <c r="L785" s="257" t="s">
        <v>270</v>
      </c>
      <c r="M785" s="250" t="s">
        <v>1652</v>
      </c>
      <c r="N785" s="257" t="str" cm="1">
        <f t="array" ref="N785">_xlfn.XLOOKUP(1,(รายชื่อเจ้าหน้าที่!$C$4:$C$109=P785)*(รายชื่อเจ้าหน้าที่!$D$4:$D$109=Q785),รายชื่อเจ้าหน้าที่!$E$4:$E$109,"")</f>
        <v/>
      </c>
      <c r="O785" s="2" t="str">
        <f>_xlfn.XLOOKUP(ไฟล์หลัก!A785,ภาคส่งกลับ!$A$2:$A$1192,ภาคส่งกลับ!$L$2:$L$1192,"")</f>
        <v>นาย</v>
      </c>
      <c r="P785" s="2" t="str">
        <f>_xlfn.XLOOKUP(ไฟล์หลัก!A785,ภาคส่งกลับ!$A$2:$A$1192,ภาคส่งกลับ!$M$2:$M$1192,"")</f>
        <v>เทพจิตร์</v>
      </c>
      <c r="Q785" s="2" t="str">
        <f>_xlfn.XLOOKUP(ไฟล์หลัก!A785,ภาคส่งกลับ!$A$2:$A$1192,ภาคส่งกลับ!$N$2:$N$1192,"")</f>
        <v>เชยโภคา</v>
      </c>
      <c r="R785" s="71">
        <f>_xlfn.XLOOKUP(ไฟล์หลัก!A785,ภาคส่งกลับ!$A$2:$A$1192,ภาคส่งกลับ!$O$2:$O$1192,"")</f>
        <v>0</v>
      </c>
      <c r="S785" s="72" t="str">
        <f>IF(AND(ลงเจ้าหน้าที่!O792=ไฟล์หลัก!P785,ลงเจ้าหน้าที่!P792=ไฟล์หลัก!Q785)=TRUE,"Correct","No")</f>
        <v>No</v>
      </c>
    </row>
    <row r="786" spans="1:19" hidden="1">
      <c r="A786" s="250">
        <v>744</v>
      </c>
      <c r="B786" s="250" t="s">
        <v>878</v>
      </c>
      <c r="C786" s="256" t="s">
        <v>136</v>
      </c>
      <c r="D786" s="257" t="s">
        <v>24</v>
      </c>
      <c r="E786" s="256" t="s">
        <v>972</v>
      </c>
      <c r="F786" s="257" t="s">
        <v>16</v>
      </c>
      <c r="G786" s="257" t="s">
        <v>14</v>
      </c>
      <c r="H786" s="257" t="s">
        <v>193</v>
      </c>
      <c r="I786" s="256" t="s">
        <v>912</v>
      </c>
      <c r="J786" s="257" t="s">
        <v>38</v>
      </c>
      <c r="K786" s="257" t="s">
        <v>247</v>
      </c>
      <c r="L786" s="257" t="s">
        <v>399</v>
      </c>
      <c r="M786" s="250" t="s">
        <v>1660</v>
      </c>
      <c r="N786" s="257" t="str" cm="1">
        <f t="array" ref="N786">_xlfn.XLOOKUP(1,(รายชื่อเจ้าหน้าที่!$C$4:$C$109=P786)*(รายชื่อเจ้าหน้าที่!$D$4:$D$109=Q786),รายชื่อเจ้าหน้าที่!$E$4:$E$109,"")</f>
        <v/>
      </c>
      <c r="O786" s="2" t="str">
        <f>_xlfn.XLOOKUP(ไฟล์หลัก!A786,ภาคส่งกลับ!$A$2:$A$1192,ภาคส่งกลับ!$L$2:$L$1192,"")</f>
        <v>นาย</v>
      </c>
      <c r="P786" s="2" t="str">
        <f>_xlfn.XLOOKUP(ไฟล์หลัก!A786,ภาคส่งกลับ!$A$2:$A$1192,ภาคส่งกลับ!$M$2:$M$1192,"")</f>
        <v>เติมพงษ์</v>
      </c>
      <c r="Q786" s="2" t="str">
        <f>_xlfn.XLOOKUP(ไฟล์หลัก!A786,ภาคส่งกลับ!$A$2:$A$1192,ภาคส่งกลับ!$N$2:$N$1192,"")</f>
        <v>เพ็ชรกูล</v>
      </c>
      <c r="R786" s="71">
        <f>_xlfn.XLOOKUP(ไฟล์หลัก!A786,ภาคส่งกลับ!$A$2:$A$1192,ภาคส่งกลับ!$O$2:$O$1192,"")</f>
        <v>0</v>
      </c>
      <c r="S786" s="72" t="str">
        <f>IF(AND(ลงเจ้าหน้าที่!O793=ไฟล์หลัก!P786,ลงเจ้าหน้าที่!P793=ไฟล์หลัก!Q786)=TRUE,"Correct","No")</f>
        <v>No</v>
      </c>
    </row>
    <row r="787" spans="1:19" hidden="1">
      <c r="A787" s="250">
        <v>745</v>
      </c>
      <c r="B787" s="250" t="s">
        <v>878</v>
      </c>
      <c r="C787" s="256" t="s">
        <v>136</v>
      </c>
      <c r="D787" s="257" t="s">
        <v>204</v>
      </c>
      <c r="E787" s="256" t="s">
        <v>973</v>
      </c>
      <c r="F787" s="257" t="s">
        <v>16</v>
      </c>
      <c r="G787" s="257" t="s">
        <v>17</v>
      </c>
      <c r="H787" s="257" t="s">
        <v>403</v>
      </c>
      <c r="I787" s="256" t="s">
        <v>1763</v>
      </c>
      <c r="J787" s="257" t="s">
        <v>38</v>
      </c>
      <c r="K787" s="257" t="s">
        <v>247</v>
      </c>
      <c r="L787" s="257" t="s">
        <v>449</v>
      </c>
      <c r="M787" s="250" t="s">
        <v>1650</v>
      </c>
      <c r="N787" s="257" t="str" cm="1">
        <f t="array" ref="N787">_xlfn.XLOOKUP(1,(รายชื่อเจ้าหน้าที่!$C$4:$C$109=P787)*(รายชื่อเจ้าหน้าที่!$D$4:$D$109=Q787),รายชื่อเจ้าหน้าที่!$E$4:$E$109,"")</f>
        <v/>
      </c>
      <c r="O787" s="2" t="str">
        <f>_xlfn.XLOOKUP(ไฟล์หลัก!A787,ภาคส่งกลับ!$A$2:$A$1192,ภาคส่งกลับ!$L$2:$L$1192,"")</f>
        <v>นาย</v>
      </c>
      <c r="P787" s="2" t="str">
        <f>_xlfn.XLOOKUP(ไฟล์หลัก!A787,ภาคส่งกลับ!$A$2:$A$1192,ภาคส่งกลับ!$M$2:$M$1192,"")</f>
        <v xml:space="preserve">สุวารี </v>
      </c>
      <c r="Q787" s="2" t="str">
        <f>_xlfn.XLOOKUP(ไฟล์หลัก!A787,ภาคส่งกลับ!$A$2:$A$1192,ภาคส่งกลับ!$N$2:$N$1192,"")</f>
        <v>ชาญกิจมั่นคง</v>
      </c>
      <c r="R787" s="71">
        <f>_xlfn.XLOOKUP(ไฟล์หลัก!A787,ภาคส่งกลับ!$A$2:$A$1192,ภาคส่งกลับ!$O$2:$O$1192,"")</f>
        <v>0</v>
      </c>
      <c r="S787" s="72" t="str">
        <f>IF(AND(ลงเจ้าหน้าที่!O794=ไฟล์หลัก!P787,ลงเจ้าหน้าที่!P794=ไฟล์หลัก!Q787)=TRUE,"Correct","No")</f>
        <v>No</v>
      </c>
    </row>
    <row r="788" spans="1:19" hidden="1">
      <c r="A788" s="209">
        <v>1120</v>
      </c>
      <c r="B788" s="209" t="s">
        <v>878</v>
      </c>
      <c r="C788" s="211" t="s">
        <v>136</v>
      </c>
      <c r="D788" s="210" t="s">
        <v>204</v>
      </c>
      <c r="E788" s="211" t="s">
        <v>973</v>
      </c>
      <c r="F788" s="210"/>
      <c r="G788" s="210"/>
      <c r="H788" s="210"/>
      <c r="I788" s="211"/>
      <c r="J788" s="210" t="s">
        <v>38</v>
      </c>
      <c r="K788" s="210" t="s">
        <v>247</v>
      </c>
      <c r="L788" s="210">
        <v>52</v>
      </c>
      <c r="M788" s="209" t="s">
        <v>42</v>
      </c>
      <c r="N788" s="210" t="str" cm="1">
        <f t="array" ref="N788">_xlfn.XLOOKUP(1,(รายชื่อเจ้าหน้าที่!$C$4:$C$109=P788)*(รายชื่อเจ้าหน้าที่!$D$4:$D$109=Q788),รายชื่อเจ้าหน้าที่!$E$4:$E$109,"")</f>
        <v>พัสดุ</v>
      </c>
      <c r="O788" s="202" t="str">
        <f>_xlfn.XLOOKUP(ไฟล์หลัก!A788,ภาคส่งกลับ!$A$2:$A$1192,ภาคส่งกลับ!$L$2:$L$1192,"")</f>
        <v>นางสาว</v>
      </c>
      <c r="P788" s="202" t="str">
        <f>_xlfn.XLOOKUP(ไฟล์หลัก!A788,ภาคส่งกลับ!$A$2:$A$1192,ภาคส่งกลับ!$M$2:$M$1192,"")</f>
        <v>พศิกา</v>
      </c>
      <c r="Q788" s="202" t="str">
        <f>_xlfn.XLOOKUP(ไฟล์หลัก!A788,ภาคส่งกลับ!$A$2:$A$1192,ภาคส่งกลับ!$N$2:$N$1192,"")</f>
        <v>แก้วผอม</v>
      </c>
      <c r="R788" s="203">
        <f>_xlfn.XLOOKUP(ไฟล์หลัก!A788,ภาคส่งกลับ!$A$2:$A$1192,ภาคส่งกลับ!$O$2:$O$1192,"")</f>
        <v>0</v>
      </c>
      <c r="S788" s="72" t="str">
        <f>IF(AND(ลงเจ้าหน้าที่!O795=ไฟล์หลัก!P788,ลงเจ้าหน้าที่!P795=ไฟล์หลัก!Q788)=TRUE,"Correct","No")</f>
        <v>Correct</v>
      </c>
    </row>
    <row r="789" spans="1:19" hidden="1">
      <c r="A789" s="250">
        <v>746</v>
      </c>
      <c r="B789" s="250" t="s">
        <v>878</v>
      </c>
      <c r="C789" s="256" t="s">
        <v>136</v>
      </c>
      <c r="D789" s="257" t="s">
        <v>204</v>
      </c>
      <c r="E789" s="256" t="s">
        <v>973</v>
      </c>
      <c r="F789" s="257" t="s">
        <v>16</v>
      </c>
      <c r="G789" s="257" t="s">
        <v>17</v>
      </c>
      <c r="H789" s="257" t="s">
        <v>403</v>
      </c>
      <c r="I789" s="256" t="s">
        <v>1763</v>
      </c>
      <c r="J789" s="257" t="s">
        <v>38</v>
      </c>
      <c r="K789" s="257" t="s">
        <v>251</v>
      </c>
      <c r="L789" s="257" t="s">
        <v>450</v>
      </c>
      <c r="M789" s="250" t="s">
        <v>1652</v>
      </c>
      <c r="N789" s="257" t="str" cm="1">
        <f t="array" ref="N789">_xlfn.XLOOKUP(1,(รายชื่อเจ้าหน้าที่!$C$4:$C$109=P789)*(รายชื่อเจ้าหน้าที่!$D$4:$D$109=Q789),รายชื่อเจ้าหน้าที่!$E$4:$E$109,"")</f>
        <v/>
      </c>
      <c r="O789" s="2" t="str">
        <f>_xlfn.XLOOKUP(ไฟล์หลัก!A789,ภาคส่งกลับ!$A$2:$A$1192,ภาคส่งกลับ!$L$2:$L$1192,"")</f>
        <v>นาย</v>
      </c>
      <c r="P789" s="2" t="str">
        <f>_xlfn.XLOOKUP(ไฟล์หลัก!A789,ภาคส่งกลับ!$A$2:$A$1192,ภาคส่งกลับ!$M$2:$M$1192,"")</f>
        <v>สุมิตร</v>
      </c>
      <c r="Q789" s="2" t="str">
        <f>_xlfn.XLOOKUP(ไฟล์หลัก!A789,ภาคส่งกลับ!$A$2:$A$1192,ภาคส่งกลับ!$N$2:$N$1192,"")</f>
        <v>พนาอุดมทรัพย์</v>
      </c>
      <c r="R789" s="71">
        <f>_xlfn.XLOOKUP(ไฟล์หลัก!A789,ภาคส่งกลับ!$A$2:$A$1192,ภาคส่งกลับ!$O$2:$O$1192,"")</f>
        <v>0</v>
      </c>
      <c r="S789" s="72" t="str">
        <f>IF(AND(ลงเจ้าหน้าที่!O796=ไฟล์หลัก!P789,ลงเจ้าหน้าที่!P796=ไฟล์หลัก!Q789)=TRUE,"Correct","No")</f>
        <v>No</v>
      </c>
    </row>
    <row r="790" spans="1:19" hidden="1">
      <c r="A790" s="250">
        <v>747</v>
      </c>
      <c r="B790" s="250" t="s">
        <v>878</v>
      </c>
      <c r="C790" s="256" t="s">
        <v>136</v>
      </c>
      <c r="D790" s="257" t="s">
        <v>219</v>
      </c>
      <c r="E790" s="256" t="s">
        <v>975</v>
      </c>
      <c r="F790" s="257" t="s">
        <v>16</v>
      </c>
      <c r="G790" s="257" t="s">
        <v>17</v>
      </c>
      <c r="H790" s="257" t="s">
        <v>31</v>
      </c>
      <c r="I790" s="256" t="s">
        <v>1764</v>
      </c>
      <c r="J790" s="257" t="s">
        <v>38</v>
      </c>
      <c r="K790" s="257" t="s">
        <v>251</v>
      </c>
      <c r="L790" s="257" t="s">
        <v>233</v>
      </c>
      <c r="M790" s="250" t="s">
        <v>41</v>
      </c>
      <c r="N790" s="257" t="str" cm="1">
        <f t="array" ref="N790">_xlfn.XLOOKUP(1,(รายชื่อเจ้าหน้าที่!$C$4:$C$109=P790)*(รายชื่อเจ้าหน้าที่!$D$4:$D$109=Q790),รายชื่อเจ้าหน้าที่!$E$4:$E$109,"")</f>
        <v/>
      </c>
      <c r="O790" s="2" t="str">
        <f>_xlfn.XLOOKUP(ไฟล์หลัก!A790,ภาคส่งกลับ!$A$2:$A$1192,ภาคส่งกลับ!$L$2:$L$1192,"")</f>
        <v>นางสาว</v>
      </c>
      <c r="P790" s="2" t="str">
        <f>_xlfn.XLOOKUP(ไฟล์หลัก!A790,ภาคส่งกลับ!$A$2:$A$1192,ภาคส่งกลับ!$M$2:$M$1192,"")</f>
        <v>นริศรา</v>
      </c>
      <c r="Q790" s="2" t="str">
        <f>_xlfn.XLOOKUP(ไฟล์หลัก!A790,ภาคส่งกลับ!$A$2:$A$1192,ภาคส่งกลับ!$N$2:$N$1192,"")</f>
        <v>ทองบุญชู</v>
      </c>
      <c r="R790" s="71">
        <f>_xlfn.XLOOKUP(ไฟล์หลัก!A790,ภาคส่งกลับ!$A$2:$A$1192,ภาคส่งกลับ!$O$2:$O$1192,"")</f>
        <v>0</v>
      </c>
      <c r="S790" s="72" t="str">
        <f>IF(AND(ลงเจ้าหน้าที่!O797=ไฟล์หลัก!P790,ลงเจ้าหน้าที่!P797=ไฟล์หลัก!Q790)=TRUE,"Correct","No")</f>
        <v>No</v>
      </c>
    </row>
    <row r="791" spans="1:19" hidden="1">
      <c r="A791" s="250">
        <v>748</v>
      </c>
      <c r="B791" s="250" t="s">
        <v>878</v>
      </c>
      <c r="C791" s="256" t="s">
        <v>136</v>
      </c>
      <c r="D791" s="257" t="s">
        <v>94</v>
      </c>
      <c r="E791" s="256" t="s">
        <v>977</v>
      </c>
      <c r="F791" s="257" t="s">
        <v>978</v>
      </c>
      <c r="G791" s="257" t="s">
        <v>17</v>
      </c>
      <c r="H791" s="257" t="s">
        <v>28</v>
      </c>
      <c r="I791" s="256" t="s">
        <v>834</v>
      </c>
      <c r="J791" s="257" t="s">
        <v>38</v>
      </c>
      <c r="K791" s="257" t="s">
        <v>255</v>
      </c>
      <c r="L791" s="257" t="s">
        <v>624</v>
      </c>
      <c r="M791" s="250" t="s">
        <v>1663</v>
      </c>
      <c r="N791" s="257" t="str" cm="1">
        <f t="array" ref="N791">_xlfn.XLOOKUP(1,(รายชื่อเจ้าหน้าที่!$C$4:$C$109=P791)*(รายชื่อเจ้าหน้าที่!$D$4:$D$109=Q791),รายชื่อเจ้าหน้าที่!$E$4:$E$109,"")</f>
        <v/>
      </c>
      <c r="O791" s="2" t="str">
        <f>_xlfn.XLOOKUP(ไฟล์หลัก!A791,ภาคส่งกลับ!$A$2:$A$1192,ภาคส่งกลับ!$L$2:$L$1192,"")</f>
        <v>นาย</v>
      </c>
      <c r="P791" s="2" t="str">
        <f>_xlfn.XLOOKUP(ไฟล์หลัก!A791,ภาคส่งกลับ!$A$2:$A$1192,ภาคส่งกลับ!$M$2:$M$1192,"")</f>
        <v>วสุ</v>
      </c>
      <c r="Q791" s="2" t="str">
        <f>_xlfn.XLOOKUP(ไฟล์หลัก!A791,ภาคส่งกลับ!$A$2:$A$1192,ภาคส่งกลับ!$N$2:$N$1192,"")</f>
        <v>อุดมเพทายกุล</v>
      </c>
      <c r="R791" s="71">
        <f>_xlfn.XLOOKUP(ไฟล์หลัก!A791,ภาคส่งกลับ!$A$2:$A$1192,ภาคส่งกลับ!$O$2:$O$1192,"")</f>
        <v>0</v>
      </c>
      <c r="S791" s="72" t="str">
        <f>IF(AND(ลงเจ้าหน้าที่!O798=ไฟล์หลัก!P791,ลงเจ้าหน้าที่!P798=ไฟล์หลัก!Q791)=TRUE,"Correct","No")</f>
        <v>No</v>
      </c>
    </row>
    <row r="792" spans="1:19" hidden="1">
      <c r="A792" s="250">
        <v>749</v>
      </c>
      <c r="B792" s="250" t="s">
        <v>878</v>
      </c>
      <c r="C792" s="256" t="s">
        <v>136</v>
      </c>
      <c r="D792" s="257" t="s">
        <v>219</v>
      </c>
      <c r="E792" s="256" t="s">
        <v>975</v>
      </c>
      <c r="F792" s="257" t="s">
        <v>16</v>
      </c>
      <c r="G792" s="257" t="s">
        <v>17</v>
      </c>
      <c r="H792" s="257" t="s">
        <v>31</v>
      </c>
      <c r="I792" s="256" t="s">
        <v>1764</v>
      </c>
      <c r="J792" s="257" t="s">
        <v>38</v>
      </c>
      <c r="K792" s="257" t="s">
        <v>255</v>
      </c>
      <c r="L792" s="257" t="s">
        <v>237</v>
      </c>
      <c r="M792" s="250" t="s">
        <v>41</v>
      </c>
      <c r="N792" s="257" t="str" cm="1">
        <f t="array" ref="N792">_xlfn.XLOOKUP(1,(รายชื่อเจ้าหน้าที่!$C$4:$C$109=P792)*(รายชื่อเจ้าหน้าที่!$D$4:$D$109=Q792),รายชื่อเจ้าหน้าที่!$E$4:$E$109,"")</f>
        <v/>
      </c>
      <c r="O792" s="2" t="str">
        <f>_xlfn.XLOOKUP(ไฟล์หลัก!A792,ภาคส่งกลับ!$A$2:$A$1192,ภาคส่งกลับ!$L$2:$L$1192,"")</f>
        <v>นางสาว</v>
      </c>
      <c r="P792" s="2" t="str">
        <f>_xlfn.XLOOKUP(ไฟล์หลัก!A792,ภาคส่งกลับ!$A$2:$A$1192,ภาคส่งกลับ!$M$2:$M$1192,"")</f>
        <v>ธีรพร</v>
      </c>
      <c r="Q792" s="2" t="str">
        <f>_xlfn.XLOOKUP(ไฟล์หลัก!A792,ภาคส่งกลับ!$A$2:$A$1192,ภาคส่งกลับ!$N$2:$N$1192,"")</f>
        <v>สุธีวงศ์</v>
      </c>
      <c r="R792" s="71">
        <f>_xlfn.XLOOKUP(ไฟล์หลัก!A792,ภาคส่งกลับ!$A$2:$A$1192,ภาคส่งกลับ!$O$2:$O$1192,"")</f>
        <v>0</v>
      </c>
      <c r="S792" s="72" t="str">
        <f>IF(AND(ลงเจ้าหน้าที่!O799=ไฟล์หลัก!P792,ลงเจ้าหน้าที่!P799=ไฟล์หลัก!Q792)=TRUE,"Correct","No")</f>
        <v>No</v>
      </c>
    </row>
    <row r="793" spans="1:19" hidden="1">
      <c r="A793" s="250">
        <v>750</v>
      </c>
      <c r="B793" s="250" t="s">
        <v>878</v>
      </c>
      <c r="C793" s="256" t="s">
        <v>136</v>
      </c>
      <c r="D793" s="257" t="s">
        <v>219</v>
      </c>
      <c r="E793" s="256" t="s">
        <v>975</v>
      </c>
      <c r="F793" s="257" t="s">
        <v>21</v>
      </c>
      <c r="G793" s="257" t="s">
        <v>17</v>
      </c>
      <c r="H793" s="257" t="s">
        <v>22</v>
      </c>
      <c r="I793" s="256" t="s">
        <v>1764</v>
      </c>
      <c r="J793" s="257" t="s">
        <v>38</v>
      </c>
      <c r="K793" s="257" t="s">
        <v>257</v>
      </c>
      <c r="L793" s="257" t="s">
        <v>585</v>
      </c>
      <c r="M793" s="250" t="s">
        <v>41</v>
      </c>
      <c r="N793" s="257" t="str" cm="1">
        <f t="array" ref="N793">_xlfn.XLOOKUP(1,(รายชื่อเจ้าหน้าที่!$C$4:$C$109=P793)*(รายชื่อเจ้าหน้าที่!$D$4:$D$109=Q793),รายชื่อเจ้าหน้าที่!$E$4:$E$109,"")</f>
        <v/>
      </c>
      <c r="O793" s="2" t="str">
        <f>_xlfn.XLOOKUP(ไฟล์หลัก!A793,ภาคส่งกลับ!$A$2:$A$1192,ภาคส่งกลับ!$L$2:$L$1192,"")</f>
        <v>นาย</v>
      </c>
      <c r="P793" s="2" t="str">
        <f>_xlfn.XLOOKUP(ไฟล์หลัก!A793,ภาคส่งกลับ!$A$2:$A$1192,ภาคส่งกลับ!$M$2:$M$1192,"")</f>
        <v>อภินันท์</v>
      </c>
      <c r="Q793" s="2" t="str">
        <f>_xlfn.XLOOKUP(ไฟล์หลัก!A793,ภาคส่งกลับ!$A$2:$A$1192,ภาคส่งกลับ!$N$2:$N$1192,"")</f>
        <v>นัมคณิสรณ์</v>
      </c>
      <c r="R793" s="71">
        <f>_xlfn.XLOOKUP(ไฟล์หลัก!A793,ภาคส่งกลับ!$A$2:$A$1192,ภาคส่งกลับ!$O$2:$O$1192,"")</f>
        <v>0</v>
      </c>
      <c r="S793" s="72" t="str">
        <f>IF(AND(ลงเจ้าหน้าที่!O800=ไฟล์หลัก!P793,ลงเจ้าหน้าที่!P800=ไฟล์หลัก!Q793)=TRUE,"Correct","No")</f>
        <v>No</v>
      </c>
    </row>
    <row r="794" spans="1:19" hidden="1">
      <c r="A794" s="250">
        <v>751</v>
      </c>
      <c r="B794" s="270" t="s">
        <v>878</v>
      </c>
      <c r="C794" s="271" t="s">
        <v>136</v>
      </c>
      <c r="D794" s="272" t="s">
        <v>151</v>
      </c>
      <c r="E794" s="271" t="s">
        <v>962</v>
      </c>
      <c r="F794" s="272" t="s">
        <v>403</v>
      </c>
      <c r="G794" s="272" t="s">
        <v>17</v>
      </c>
      <c r="H794" s="272" t="s">
        <v>21</v>
      </c>
      <c r="I794" s="271" t="s">
        <v>963</v>
      </c>
      <c r="J794" s="272" t="s">
        <v>38</v>
      </c>
      <c r="K794" s="272" t="s">
        <v>257</v>
      </c>
      <c r="L794" s="272" t="s">
        <v>353</v>
      </c>
      <c r="M794" s="273" t="s">
        <v>1654</v>
      </c>
      <c r="N794" s="257" t="str" cm="1">
        <f t="array" ref="N794">_xlfn.XLOOKUP(1,(รายชื่อเจ้าหน้าที่!$C$4:$C$109=P794)*(รายชื่อเจ้าหน้าที่!$D$4:$D$109=Q794),รายชื่อเจ้าหน้าที่!$E$4:$E$109,"")</f>
        <v/>
      </c>
      <c r="O794" s="2" t="str">
        <f>_xlfn.XLOOKUP(ไฟล์หลัก!A794,ภาคส่งกลับ!$A$2:$A$1192,ภาคส่งกลับ!$L$2:$L$1192,"")</f>
        <v>นาย</v>
      </c>
      <c r="P794" s="2" t="str">
        <f>_xlfn.XLOOKUP(ไฟล์หลัก!A794,ภาคส่งกลับ!$A$2:$A$1192,ภาคส่งกลับ!$M$2:$M$1192,"")</f>
        <v>วิรุฬห์</v>
      </c>
      <c r="Q794" s="2" t="str">
        <f>_xlfn.XLOOKUP(ไฟล์หลัก!A794,ภาคส่งกลับ!$A$2:$A$1192,ภาคส่งกลับ!$N$2:$N$1192,"")</f>
        <v>คำชุม</v>
      </c>
      <c r="R794" s="71">
        <f>_xlfn.XLOOKUP(ไฟล์หลัก!A794,ภาคส่งกลับ!$A$2:$A$1192,ภาคส่งกลับ!$O$2:$O$1192,"")</f>
        <v>0</v>
      </c>
      <c r="S794" s="72" t="str">
        <f>IF(AND(ลงเจ้าหน้าที่!O801=ไฟล์หลัก!P794,ลงเจ้าหน้าที่!P801=ไฟล์หลัก!Q794)=TRUE,"Correct","No")</f>
        <v>No</v>
      </c>
    </row>
    <row r="795" spans="1:19" hidden="1">
      <c r="A795" s="250">
        <v>752</v>
      </c>
      <c r="B795" s="270" t="s">
        <v>878</v>
      </c>
      <c r="C795" s="271" t="s">
        <v>136</v>
      </c>
      <c r="D795" s="272" t="s">
        <v>151</v>
      </c>
      <c r="E795" s="271" t="s">
        <v>962</v>
      </c>
      <c r="F795" s="272" t="s">
        <v>344</v>
      </c>
      <c r="G795" s="272" t="s">
        <v>17</v>
      </c>
      <c r="H795" s="272" t="s">
        <v>21</v>
      </c>
      <c r="I795" s="271" t="s">
        <v>963</v>
      </c>
      <c r="J795" s="272" t="s">
        <v>20</v>
      </c>
      <c r="K795" s="272" t="s">
        <v>20</v>
      </c>
      <c r="L795" s="274" t="s">
        <v>1765</v>
      </c>
      <c r="M795" s="275" t="s">
        <v>1766</v>
      </c>
      <c r="N795" s="257" t="str" cm="1">
        <f t="array" ref="N795">_xlfn.XLOOKUP(1,(รายชื่อเจ้าหน้าที่!$C$4:$C$109=P795)*(รายชื่อเจ้าหน้าที่!$D$4:$D$109=Q795),รายชื่อเจ้าหน้าที่!$E$4:$E$109,"")</f>
        <v/>
      </c>
      <c r="O795" s="2" t="str">
        <f>_xlfn.XLOOKUP(ไฟล์หลัก!A795,ภาคส่งกลับ!$A$2:$A$1192,ภาคส่งกลับ!$L$2:$L$1192,"")</f>
        <v/>
      </c>
      <c r="P795" s="2" t="str">
        <f>_xlfn.XLOOKUP(ไฟล์หลัก!A795,ภาคส่งกลับ!$A$2:$A$1192,ภาคส่งกลับ!$M$2:$M$1192,"")</f>
        <v/>
      </c>
      <c r="Q795" s="2" t="str">
        <f>_xlfn.XLOOKUP(ไฟล์หลัก!A795,ภาคส่งกลับ!$A$2:$A$1192,ภาคส่งกลับ!$N$2:$N$1192,"")</f>
        <v/>
      </c>
      <c r="R795" s="71" t="str">
        <f>_xlfn.XLOOKUP(ไฟล์หลัก!A795,ภาคส่งกลับ!$A$2:$A$1192,ภาคส่งกลับ!$O$2:$O$1192,"")</f>
        <v/>
      </c>
      <c r="S795" s="72" t="str">
        <f>IF(AND(ลงเจ้าหน้าที่!O802=ไฟล์หลัก!P795,ลงเจ้าหน้าที่!P802=ไฟล์หลัก!Q795)=TRUE,"Correct","No")</f>
        <v>Correct</v>
      </c>
    </row>
    <row r="796" spans="1:19" hidden="1">
      <c r="A796" s="250">
        <v>753</v>
      </c>
      <c r="B796" s="250" t="s">
        <v>878</v>
      </c>
      <c r="C796" s="256" t="s">
        <v>136</v>
      </c>
      <c r="D796" s="257" t="s">
        <v>219</v>
      </c>
      <c r="E796" s="256" t="s">
        <v>975</v>
      </c>
      <c r="F796" s="257" t="s">
        <v>21</v>
      </c>
      <c r="G796" s="257" t="s">
        <v>17</v>
      </c>
      <c r="H796" s="257" t="s">
        <v>22</v>
      </c>
      <c r="I796" s="256" t="s">
        <v>976</v>
      </c>
      <c r="J796" s="257" t="s">
        <v>38</v>
      </c>
      <c r="K796" s="257" t="s">
        <v>259</v>
      </c>
      <c r="L796" s="257" t="s">
        <v>586</v>
      </c>
      <c r="M796" s="250" t="s">
        <v>41</v>
      </c>
      <c r="N796" s="257" t="str" cm="1">
        <f t="array" ref="N796">_xlfn.XLOOKUP(1,(รายชื่อเจ้าหน้าที่!$C$4:$C$109=P796)*(รายชื่อเจ้าหน้าที่!$D$4:$D$109=Q796),รายชื่อเจ้าหน้าที่!$E$4:$E$109,"")</f>
        <v>จ.เคมี</v>
      </c>
      <c r="O796" s="2" t="str">
        <f>_xlfn.XLOOKUP(ไฟล์หลัก!A796,ภาคส่งกลับ!$A$2:$A$1192,ภาคส่งกลับ!$L$2:$L$1192,"")</f>
        <v>นาย</v>
      </c>
      <c r="P796" s="2" t="str">
        <f>_xlfn.XLOOKUP(ไฟล์หลัก!A796,ภาคส่งกลับ!$A$2:$A$1192,ภาคส่งกลับ!$M$2:$M$1192,"")</f>
        <v>พิสันดิ์</v>
      </c>
      <c r="Q796" s="2" t="str">
        <f>_xlfn.XLOOKUP(ไฟล์หลัก!A796,ภาคส่งกลับ!$A$2:$A$1192,ภาคส่งกลับ!$N$2:$N$1192,"")</f>
        <v>ผลโพธิ์</v>
      </c>
      <c r="R796" s="71">
        <f>_xlfn.XLOOKUP(ไฟล์หลัก!A796,ภาคส่งกลับ!$A$2:$A$1192,ภาคส่งกลับ!$O$2:$O$1192,"")</f>
        <v>0</v>
      </c>
      <c r="S796" s="72" t="str">
        <f>IF(AND(ลงเจ้าหน้าที่!O803=ไฟล์หลัก!P796,ลงเจ้าหน้าที่!P803=ไฟล์หลัก!Q796)=TRUE,"Correct","No")</f>
        <v>No</v>
      </c>
    </row>
    <row r="797" spans="1:19" hidden="1">
      <c r="A797" s="250">
        <v>754</v>
      </c>
      <c r="B797" s="250" t="s">
        <v>878</v>
      </c>
      <c r="C797" s="256" t="s">
        <v>136</v>
      </c>
      <c r="D797" s="257" t="s">
        <v>200</v>
      </c>
      <c r="E797" s="256" t="s">
        <v>979</v>
      </c>
      <c r="F797" s="257" t="s">
        <v>496</v>
      </c>
      <c r="G797" s="257" t="s">
        <v>21</v>
      </c>
      <c r="H797" s="257" t="s">
        <v>193</v>
      </c>
      <c r="I797" s="256" t="s">
        <v>834</v>
      </c>
      <c r="J797" s="257" t="s">
        <v>38</v>
      </c>
      <c r="K797" s="257" t="s">
        <v>259</v>
      </c>
      <c r="L797" s="257" t="s">
        <v>399</v>
      </c>
      <c r="M797" s="250" t="s">
        <v>1663</v>
      </c>
      <c r="N797" s="257" t="str" cm="1">
        <f t="array" ref="N797">_xlfn.XLOOKUP(1,(รายชื่อเจ้าหน้าที่!$C$4:$C$109=P797)*(รายชื่อเจ้าหน้าที่!$D$4:$D$109=Q797),รายชื่อเจ้าหน้าที่!$E$4:$E$109,"")</f>
        <v/>
      </c>
      <c r="O797" s="2" t="str">
        <f>_xlfn.XLOOKUP(ไฟล์หลัก!A797,ภาคส่งกลับ!$A$2:$A$1192,ภาคส่งกลับ!$L$2:$L$1192,"")</f>
        <v>นาย</v>
      </c>
      <c r="P797" s="2" t="str">
        <f>_xlfn.XLOOKUP(ไฟล์หลัก!A797,ภาคส่งกลับ!$A$2:$A$1192,ภาคส่งกลับ!$M$2:$M$1192,"")</f>
        <v>จีรายุทธ</v>
      </c>
      <c r="Q797" s="2" t="str">
        <f>_xlfn.XLOOKUP(ไฟล์หลัก!A797,ภาคส่งกลับ!$A$2:$A$1192,ภาคส่งกลับ!$N$2:$N$1192,"")</f>
        <v>หงษ์เวียงจันทร์</v>
      </c>
      <c r="R797" s="71">
        <f>_xlfn.XLOOKUP(ไฟล์หลัก!A797,ภาคส่งกลับ!$A$2:$A$1192,ภาคส่งกลับ!$O$2:$O$1192,"")</f>
        <v>0</v>
      </c>
      <c r="S797" s="72" t="str">
        <f>IF(AND(ลงเจ้าหน้าที่!O804=ไฟล์หลัก!P797,ลงเจ้าหน้าที่!P804=ไฟล์หลัก!Q797)=TRUE,"Correct","No")</f>
        <v>No</v>
      </c>
    </row>
    <row r="798" spans="1:19" hidden="1">
      <c r="A798" s="250">
        <v>755</v>
      </c>
      <c r="B798" s="250" t="s">
        <v>878</v>
      </c>
      <c r="C798" s="256" t="s">
        <v>136</v>
      </c>
      <c r="D798" s="257" t="s">
        <v>111</v>
      </c>
      <c r="E798" s="256" t="s">
        <v>980</v>
      </c>
      <c r="F798" s="257" t="s">
        <v>57</v>
      </c>
      <c r="G798" s="257" t="s">
        <v>16</v>
      </c>
      <c r="H798" s="257" t="s">
        <v>279</v>
      </c>
      <c r="I798" s="256" t="s">
        <v>834</v>
      </c>
      <c r="J798" s="257" t="s">
        <v>38</v>
      </c>
      <c r="K798" s="257" t="s">
        <v>260</v>
      </c>
      <c r="L798" s="257" t="s">
        <v>212</v>
      </c>
      <c r="M798" s="250" t="s">
        <v>1663</v>
      </c>
      <c r="N798" s="257" t="str" cm="1">
        <f t="array" ref="N798">_xlfn.XLOOKUP(1,(รายชื่อเจ้าหน้าที่!$C$4:$C$109=P798)*(รายชื่อเจ้าหน้าที่!$D$4:$D$109=Q798),รายชื่อเจ้าหน้าที่!$E$4:$E$109,"")</f>
        <v/>
      </c>
      <c r="O798" s="2" t="str">
        <f>_xlfn.XLOOKUP(ไฟล์หลัก!A798,ภาคส่งกลับ!$A$2:$A$1192,ภาคส่งกลับ!$L$2:$L$1192,"")</f>
        <v>นาย</v>
      </c>
      <c r="P798" s="2" t="str">
        <f>_xlfn.XLOOKUP(ไฟล์หลัก!A798,ภาคส่งกลับ!$A$2:$A$1192,ภาคส่งกลับ!$M$2:$M$1192,"")</f>
        <v>รวิภัทร</v>
      </c>
      <c r="Q798" s="2" t="str">
        <f>_xlfn.XLOOKUP(ไฟล์หลัก!A798,ภาคส่งกลับ!$A$2:$A$1192,ภาคส่งกลับ!$N$2:$N$1192,"")</f>
        <v>ลาภเจริญสุข</v>
      </c>
      <c r="R798" s="71">
        <f>_xlfn.XLOOKUP(ไฟล์หลัก!A798,ภาคส่งกลับ!$A$2:$A$1192,ภาคส่งกลับ!$O$2:$O$1192,"")</f>
        <v>0</v>
      </c>
      <c r="S798" s="72" t="str">
        <f>IF(AND(ลงเจ้าหน้าที่!O805=ไฟล์หลัก!P798,ลงเจ้าหน้าที่!P805=ไฟล์หลัก!Q798)=TRUE,"Correct","No")</f>
        <v>No</v>
      </c>
    </row>
    <row r="799" spans="1:19" hidden="1">
      <c r="A799" s="250">
        <v>756</v>
      </c>
      <c r="B799" s="250" t="s">
        <v>878</v>
      </c>
      <c r="C799" s="256" t="s">
        <v>136</v>
      </c>
      <c r="D799" s="257" t="s">
        <v>34</v>
      </c>
      <c r="E799" s="256" t="s">
        <v>981</v>
      </c>
      <c r="F799" s="257" t="s">
        <v>151</v>
      </c>
      <c r="G799" s="257" t="s">
        <v>17</v>
      </c>
      <c r="H799" s="257" t="s">
        <v>34</v>
      </c>
      <c r="I799" s="256" t="s">
        <v>982</v>
      </c>
      <c r="J799" s="257" t="s">
        <v>38</v>
      </c>
      <c r="K799" s="257" t="s">
        <v>260</v>
      </c>
      <c r="L799" s="257" t="s">
        <v>332</v>
      </c>
      <c r="M799" s="250" t="s">
        <v>750</v>
      </c>
      <c r="N799" s="257" t="str" cm="1">
        <f t="array" ref="N799">_xlfn.XLOOKUP(1,(รายชื่อเจ้าหน้าที่!$C$4:$C$109=P799)*(รายชื่อเจ้าหน้าที่!$D$4:$D$109=Q799),รายชื่อเจ้าหน้าที่!$E$4:$E$109,"")</f>
        <v>อาคาร</v>
      </c>
      <c r="O799" s="2" t="str">
        <f>_xlfn.XLOOKUP(ไฟล์หลัก!A799,ภาคส่งกลับ!$A$2:$A$1192,ภาคส่งกลับ!$L$2:$L$1192,"")</f>
        <v>นาย</v>
      </c>
      <c r="P799" s="2" t="str">
        <f>_xlfn.XLOOKUP(ไฟล์หลัก!A799,ภาคส่งกลับ!$A$2:$A$1192,ภาคส่งกลับ!$M$2:$M$1192,"")</f>
        <v>ณัฐพงศ์</v>
      </c>
      <c r="Q799" s="2" t="str">
        <f>_xlfn.XLOOKUP(ไฟล์หลัก!A799,ภาคส่งกลับ!$A$2:$A$1192,ภาคส่งกลับ!$N$2:$N$1192,"")</f>
        <v>ไชยสงค์</v>
      </c>
      <c r="R799" s="71">
        <f>_xlfn.XLOOKUP(ไฟล์หลัก!A799,ภาคส่งกลับ!$A$2:$A$1192,ภาคส่งกลับ!$O$2:$O$1192,"")</f>
        <v>0</v>
      </c>
      <c r="S799" s="72" t="str">
        <f>IF(AND(ลงเจ้าหน้าที่!O806=ไฟล์หลัก!P799,ลงเจ้าหน้าที่!P806=ไฟล์หลัก!Q799)=TRUE,"Correct","No")</f>
        <v>Correct</v>
      </c>
    </row>
    <row r="800" spans="1:19" hidden="1">
      <c r="A800" s="250">
        <v>757</v>
      </c>
      <c r="B800" s="250" t="s">
        <v>878</v>
      </c>
      <c r="C800" s="256" t="s">
        <v>136</v>
      </c>
      <c r="D800" s="257" t="s">
        <v>111</v>
      </c>
      <c r="E800" s="256" t="s">
        <v>980</v>
      </c>
      <c r="F800" s="257" t="s">
        <v>57</v>
      </c>
      <c r="G800" s="257" t="s">
        <v>16</v>
      </c>
      <c r="H800" s="257" t="s">
        <v>279</v>
      </c>
      <c r="I800" s="256" t="s">
        <v>834</v>
      </c>
      <c r="J800" s="257" t="s">
        <v>38</v>
      </c>
      <c r="K800" s="257" t="s">
        <v>263</v>
      </c>
      <c r="L800" s="257" t="s">
        <v>214</v>
      </c>
      <c r="M800" s="250" t="s">
        <v>1660</v>
      </c>
      <c r="N800" s="257" t="str" cm="1">
        <f t="array" ref="N800">_xlfn.XLOOKUP(1,(รายชื่อเจ้าหน้าที่!$C$4:$C$109=P800)*(รายชื่อเจ้าหน้าที่!$D$4:$D$109=Q800),รายชื่อเจ้าหน้าที่!$E$4:$E$109,"")</f>
        <v/>
      </c>
      <c r="O800" s="2" t="str">
        <f>_xlfn.XLOOKUP(ไฟล์หลัก!A800,ภาคส่งกลับ!$A$2:$A$1192,ภาคส่งกลับ!$L$2:$L$1192,"")</f>
        <v>นางสาว</v>
      </c>
      <c r="P800" s="2" t="str">
        <f>_xlfn.XLOOKUP(ไฟล์หลัก!A800,ภาคส่งกลับ!$A$2:$A$1192,ภาคส่งกลับ!$M$2:$M$1192,"")</f>
        <v>จริยา</v>
      </c>
      <c r="Q800" s="2" t="str">
        <f>_xlfn.XLOOKUP(ไฟล์หลัก!A800,ภาคส่งกลับ!$A$2:$A$1192,ภาคส่งกลับ!$N$2:$N$1192,"")</f>
        <v>วงศ์เตชธรรม</v>
      </c>
      <c r="R800" s="71">
        <f>_xlfn.XLOOKUP(ไฟล์หลัก!A800,ภาคส่งกลับ!$A$2:$A$1192,ภาคส่งกลับ!$O$2:$O$1192,"")</f>
        <v>0</v>
      </c>
      <c r="S800" s="72" t="str">
        <f>IF(AND(ลงเจ้าหน้าที่!O808=ไฟล์หลัก!P800,ลงเจ้าหน้าที่!P808=ไฟล์หลัก!Q800)=TRUE,"Correct","No")</f>
        <v>No</v>
      </c>
    </row>
    <row r="801" spans="1:19" hidden="1">
      <c r="A801" s="250">
        <v>758</v>
      </c>
      <c r="B801" s="250" t="s">
        <v>878</v>
      </c>
      <c r="C801" s="256" t="s">
        <v>136</v>
      </c>
      <c r="D801" s="257" t="s">
        <v>34</v>
      </c>
      <c r="E801" s="256" t="s">
        <v>981</v>
      </c>
      <c r="F801" s="257" t="s">
        <v>151</v>
      </c>
      <c r="G801" s="257" t="s">
        <v>17</v>
      </c>
      <c r="H801" s="257" t="s">
        <v>34</v>
      </c>
      <c r="I801" s="256" t="s">
        <v>982</v>
      </c>
      <c r="J801" s="257" t="s">
        <v>38</v>
      </c>
      <c r="K801" s="257" t="s">
        <v>263</v>
      </c>
      <c r="L801" s="257" t="s">
        <v>335</v>
      </c>
      <c r="M801" s="250" t="s">
        <v>750</v>
      </c>
      <c r="N801" s="257" t="str" cm="1">
        <f t="array" ref="N801">_xlfn.XLOOKUP(1,(รายชื่อเจ้าหน้าที่!$C$4:$C$109=P801)*(รายชื่อเจ้าหน้าที่!$D$4:$D$109=Q801),รายชื่อเจ้าหน้าที่!$E$4:$E$109,"")</f>
        <v>อาคาร</v>
      </c>
      <c r="O801" s="2" t="s">
        <v>1281</v>
      </c>
      <c r="P801" s="2" t="s">
        <v>1629</v>
      </c>
      <c r="Q801" s="2" t="s">
        <v>1630</v>
      </c>
      <c r="R801" s="71">
        <f>_xlfn.XLOOKUP(ไฟล์หลัก!A801,ภาคส่งกลับ!$A$2:$A$1192,ภาคส่งกลับ!$O$2:$O$1192,"")</f>
        <v>0</v>
      </c>
      <c r="S801" s="72" t="str">
        <f>IF(AND(ลงเจ้าหน้าที่!O809=ไฟล์หลัก!P801,ลงเจ้าหน้าที่!P809=ไฟล์หลัก!Q801)=TRUE,"Correct","No")</f>
        <v>No</v>
      </c>
    </row>
    <row r="802" spans="1:19" hidden="1">
      <c r="A802" s="250">
        <v>759</v>
      </c>
      <c r="B802" s="250" t="s">
        <v>878</v>
      </c>
      <c r="C802" s="256" t="s">
        <v>136</v>
      </c>
      <c r="D802" s="257" t="s">
        <v>34</v>
      </c>
      <c r="E802" s="256" t="s">
        <v>981</v>
      </c>
      <c r="F802" s="257" t="s">
        <v>18</v>
      </c>
      <c r="G802" s="257" t="s">
        <v>17</v>
      </c>
      <c r="H802" s="257" t="s">
        <v>123</v>
      </c>
      <c r="I802" s="256" t="s">
        <v>982</v>
      </c>
      <c r="J802" s="257" t="s">
        <v>38</v>
      </c>
      <c r="K802" s="257" t="s">
        <v>268</v>
      </c>
      <c r="L802" s="257" t="s">
        <v>457</v>
      </c>
      <c r="M802" s="250" t="s">
        <v>750</v>
      </c>
      <c r="N802" s="257" t="str" cm="1">
        <f t="array" ref="N802">_xlfn.XLOOKUP(1,(รายชื่อเจ้าหน้าที่!$C$4:$C$109=P802)*(รายชื่อเจ้าหน้าที่!$D$4:$D$109=Q802),รายชื่อเจ้าหน้าที่!$E$4:$E$109,"")</f>
        <v>อาคาร</v>
      </c>
      <c r="O802" s="2" t="str">
        <f>_xlfn.XLOOKUP(ไฟล์หลัก!A802,ภาคส่งกลับ!$A$2:$A$1192,ภาคส่งกลับ!$L$2:$L$1192,"")</f>
        <v>นาย</v>
      </c>
      <c r="P802" s="2" t="str">
        <f>_xlfn.XLOOKUP(ไฟล์หลัก!A802,ภาคส่งกลับ!$A$2:$A$1192,ภาคส่งกลับ!$M$2:$M$1192,"")</f>
        <v>มานะชัย</v>
      </c>
      <c r="Q802" s="2" t="str">
        <f>_xlfn.XLOOKUP(ไฟล์หลัก!A802,ภาคส่งกลับ!$A$2:$A$1192,ภาคส่งกลับ!$N$2:$N$1192,"")</f>
        <v>เหลืองจารุธร</v>
      </c>
      <c r="R802" s="71">
        <f>_xlfn.XLOOKUP(ไฟล์หลัก!A802,ภาคส่งกลับ!$A$2:$A$1192,ภาคส่งกลับ!$O$2:$O$1192,"")</f>
        <v>0</v>
      </c>
      <c r="S802" s="72" t="str">
        <f>IF(AND(ลงเจ้าหน้าที่!O810=ไฟล์หลัก!P802,ลงเจ้าหน้าที่!P810=ไฟล์หลัก!Q802)=TRUE,"Correct","No")</f>
        <v>Correct</v>
      </c>
    </row>
    <row r="803" spans="1:19" hidden="1">
      <c r="A803" s="250">
        <v>760</v>
      </c>
      <c r="B803" s="250" t="s">
        <v>878</v>
      </c>
      <c r="C803" s="256" t="s">
        <v>136</v>
      </c>
      <c r="D803" s="257"/>
      <c r="E803" s="256" t="s">
        <v>981</v>
      </c>
      <c r="F803" s="257"/>
      <c r="G803" s="257"/>
      <c r="H803" s="257"/>
      <c r="I803" s="256"/>
      <c r="J803" s="257" t="s">
        <v>38</v>
      </c>
      <c r="K803" s="257" t="s">
        <v>268</v>
      </c>
      <c r="L803" s="257"/>
      <c r="M803" s="250" t="s">
        <v>750</v>
      </c>
      <c r="N803" s="257" t="str" cm="1">
        <f t="array" ref="N803">_xlfn.XLOOKUP(1,(รายชื่อเจ้าหน้าที่!$C$4:$C$109=P803)*(รายชื่อเจ้าหน้าที่!$D$4:$D$109=Q803),รายชื่อเจ้าหน้าที่!$E$4:$E$109,"")</f>
        <v>อาคาร</v>
      </c>
      <c r="O803" s="2" t="str">
        <f>_xlfn.XLOOKUP(ไฟล์หลัก!A803,ภาคส่งกลับ!$A$2:$A$1192,ภาคส่งกลับ!$L$2:$L$1192,"")</f>
        <v>นาย</v>
      </c>
      <c r="P803" s="2" t="str">
        <f>_xlfn.XLOOKUP(ไฟล์หลัก!A803,ภาคส่งกลับ!$A$2:$A$1192,ภาคส่งกลับ!$M$2:$M$1192,"")</f>
        <v>วิธวินท์</v>
      </c>
      <c r="Q803" s="2" t="str">
        <f>_xlfn.XLOOKUP(ไฟล์หลัก!A803,ภาคส่งกลับ!$A$2:$A$1192,ภาคส่งกลับ!$N$2:$N$1192,"")</f>
        <v>ห.เพียรเจริญ</v>
      </c>
      <c r="R803" s="71">
        <f>_xlfn.XLOOKUP(ไฟล์หลัก!A803,ภาคส่งกลับ!$A$2:$A$1192,ภาคส่งกลับ!$O$2:$O$1192,"")</f>
        <v>0</v>
      </c>
      <c r="S803" s="72" t="str">
        <f>IF(AND(ลงเจ้าหน้าที่!O811=ไฟล์หลัก!P803,ลงเจ้าหน้าที่!P811=ไฟล์หลัก!Q803)=TRUE,"Correct","No")</f>
        <v>Correct</v>
      </c>
    </row>
    <row r="804" spans="1:19" hidden="1">
      <c r="A804" s="250">
        <v>761</v>
      </c>
      <c r="B804" s="250" t="s">
        <v>878</v>
      </c>
      <c r="C804" s="256" t="s">
        <v>136</v>
      </c>
      <c r="D804" s="257" t="s">
        <v>34</v>
      </c>
      <c r="E804" s="256" t="s">
        <v>981</v>
      </c>
      <c r="F804" s="257" t="s">
        <v>18</v>
      </c>
      <c r="G804" s="257" t="s">
        <v>17</v>
      </c>
      <c r="H804" s="257" t="s">
        <v>123</v>
      </c>
      <c r="I804" s="256" t="s">
        <v>982</v>
      </c>
      <c r="J804" s="257" t="s">
        <v>38</v>
      </c>
      <c r="K804" s="257" t="s">
        <v>271</v>
      </c>
      <c r="L804" s="257" t="s">
        <v>458</v>
      </c>
      <c r="M804" s="250" t="s">
        <v>750</v>
      </c>
      <c r="N804" s="257" t="str" cm="1">
        <f t="array" ref="N804">_xlfn.XLOOKUP(1,(รายชื่อเจ้าหน้าที่!$C$4:$C$109=P804)*(รายชื่อเจ้าหน้าที่!$D$4:$D$109=Q804),รายชื่อเจ้าหน้าที่!$E$4:$E$109,"")</f>
        <v>อาคาร</v>
      </c>
      <c r="O804" s="2" t="str">
        <f>_xlfn.XLOOKUP(ไฟล์หลัก!A804,ภาคส่งกลับ!$A$2:$A$1192,ภาคส่งกลับ!$L$2:$L$1192,"")</f>
        <v>นาย</v>
      </c>
      <c r="P804" s="2" t="str">
        <f>_xlfn.XLOOKUP(ไฟล์หลัก!A804,ภาคส่งกลับ!$A$2:$A$1192,ภาคส่งกลับ!$M$2:$M$1192,"")</f>
        <v>สัญญา</v>
      </c>
      <c r="Q804" s="2" t="str">
        <f>_xlfn.XLOOKUP(ไฟล์หลัก!A804,ภาคส่งกลับ!$A$2:$A$1192,ภาคส่งกลับ!$N$2:$N$1192,"")</f>
        <v>แสนบุตร</v>
      </c>
      <c r="R804" s="71">
        <f>_xlfn.XLOOKUP(ไฟล์หลัก!A804,ภาคส่งกลับ!$A$2:$A$1192,ภาคส่งกลับ!$O$2:$O$1192,"")</f>
        <v>0</v>
      </c>
      <c r="S804" s="72" t="str">
        <f>IF(AND(ลงเจ้าหน้าที่!O812=ไฟล์หลัก!P804,ลงเจ้าหน้าที่!P812=ไฟล์หลัก!Q804)=TRUE,"Correct","No")</f>
        <v>Correct</v>
      </c>
    </row>
    <row r="805" spans="1:19" hidden="1">
      <c r="A805" s="266">
        <v>762</v>
      </c>
      <c r="B805" s="266" t="s">
        <v>878</v>
      </c>
      <c r="C805" s="267" t="s">
        <v>136</v>
      </c>
      <c r="D805" s="268"/>
      <c r="E805" s="267" t="s">
        <v>973</v>
      </c>
      <c r="F805" s="268">
        <v>34</v>
      </c>
      <c r="G805" s="268"/>
      <c r="H805" s="268"/>
      <c r="I805" s="267" t="s">
        <v>1737</v>
      </c>
      <c r="J805" s="268" t="s">
        <v>38</v>
      </c>
      <c r="K805" s="268" t="s">
        <v>271</v>
      </c>
      <c r="L805" s="268"/>
      <c r="M805" s="266" t="s">
        <v>750</v>
      </c>
      <c r="N805" s="268" t="str" cm="1">
        <f t="array" ref="N805">_xlfn.XLOOKUP(1,(รายชื่อเจ้าหน้าที่!$C$4:$C$109=P805)*(รายชื่อเจ้าหน้าที่!$D$4:$D$109=Q805),รายชื่อเจ้าหน้าที่!$E$4:$E$109,"")</f>
        <v>จ.ไฟฟ้า</v>
      </c>
      <c r="O805" s="206" t="str">
        <f>_xlfn.XLOOKUP(ไฟล์หลัก!A805,ภาคส่งกลับ!$A$2:$A$1192,ภาคส่งกลับ!$L$2:$L$1192,"")</f>
        <v>นาย</v>
      </c>
      <c r="P805" s="206" t="str">
        <f>_xlfn.XLOOKUP(ไฟล์หลัก!A805,ภาคส่งกลับ!$A$2:$A$1192,ภาคส่งกลับ!$M$2:$M$1192,"")</f>
        <v>นครศักดิ์</v>
      </c>
      <c r="Q805" s="206" t="str">
        <f>_xlfn.XLOOKUP(ไฟล์หลัก!A805,ภาคส่งกลับ!$A$2:$A$1192,ภาคส่งกลับ!$N$2:$N$1192,"")</f>
        <v>แสงศรี</v>
      </c>
      <c r="R805" s="207">
        <f>_xlfn.XLOOKUP(ไฟล์หลัก!A805,ภาคส่งกลับ!$A$2:$A$1192,ภาคส่งกลับ!$O$2:$O$1192,"")</f>
        <v>0</v>
      </c>
      <c r="S805" s="72" t="str">
        <f>IF(AND(ลงเจ้าหน้าที่!O813=ไฟล์หลัก!P805,ลงเจ้าหน้าที่!P813=ไฟล์หลัก!Q805)=TRUE,"Correct","No")</f>
        <v>Correct</v>
      </c>
    </row>
    <row r="806" spans="1:19" hidden="1">
      <c r="A806" s="250">
        <v>763</v>
      </c>
      <c r="B806" s="250" t="s">
        <v>878</v>
      </c>
      <c r="C806" s="256" t="s">
        <v>136</v>
      </c>
      <c r="D806" s="257" t="s">
        <v>16</v>
      </c>
      <c r="E806" s="256" t="s">
        <v>983</v>
      </c>
      <c r="F806" s="257" t="s">
        <v>217</v>
      </c>
      <c r="G806" s="257" t="s">
        <v>16</v>
      </c>
      <c r="H806" s="257" t="s">
        <v>344</v>
      </c>
      <c r="I806" s="256" t="s">
        <v>984</v>
      </c>
      <c r="J806" s="257" t="s">
        <v>65</v>
      </c>
      <c r="K806" s="257" t="s">
        <v>66</v>
      </c>
      <c r="L806" s="257" t="s">
        <v>347</v>
      </c>
      <c r="M806" s="250" t="s">
        <v>1654</v>
      </c>
      <c r="N806" s="257" t="str" cm="1">
        <f t="array" ref="N806">_xlfn.XLOOKUP(1,(รายชื่อเจ้าหน้าที่!$C$4:$C$109=P806)*(รายชื่อเจ้าหน้าที่!$D$4:$D$109=Q806),รายชื่อเจ้าหน้าที่!$E$4:$E$109,"")</f>
        <v/>
      </c>
      <c r="O806" s="2" t="str">
        <f>_xlfn.XLOOKUP(ไฟล์หลัก!A806,ภาคส่งกลับ!$A$2:$A$1192,ภาคส่งกลับ!$L$2:$L$1192,"")</f>
        <v>นาย</v>
      </c>
      <c r="P806" s="2" t="str">
        <f>_xlfn.XLOOKUP(ไฟล์หลัก!A806,ภาคส่งกลับ!$A$2:$A$1192,ภาคส่งกลับ!$M$2:$M$1192,"")</f>
        <v>Ariva Sugandi</v>
      </c>
      <c r="Q806" s="2" t="str">
        <f>_xlfn.XLOOKUP(ไฟล์หลัก!A806,ภาคส่งกลับ!$A$2:$A$1192,ภาคส่งกลับ!$N$2:$N$1192,"")</f>
        <v>Permana</v>
      </c>
      <c r="R806" s="71">
        <f>_xlfn.XLOOKUP(ไฟล์หลัก!A806,ภาคส่งกลับ!$A$2:$A$1192,ภาคส่งกลับ!$O$2:$O$1192,"")</f>
        <v>0</v>
      </c>
      <c r="S806" s="72" t="str">
        <f>IF(AND(ลงเจ้าหน้าที่!O814=ไฟล์หลัก!P806,ลงเจ้าหน้าที่!P814=ไฟล์หลัก!Q806)=TRUE,"Correct","No")</f>
        <v>No</v>
      </c>
    </row>
    <row r="807" spans="1:19" hidden="1">
      <c r="A807" s="250">
        <v>764</v>
      </c>
      <c r="B807" s="250" t="s">
        <v>878</v>
      </c>
      <c r="C807" s="256" t="s">
        <v>136</v>
      </c>
      <c r="D807" s="257" t="s">
        <v>279</v>
      </c>
      <c r="E807" s="256" t="s">
        <v>985</v>
      </c>
      <c r="F807" s="257" t="s">
        <v>16</v>
      </c>
      <c r="G807" s="257" t="s">
        <v>17</v>
      </c>
      <c r="H807" s="257" t="s">
        <v>205</v>
      </c>
      <c r="I807" s="256" t="s">
        <v>1767</v>
      </c>
      <c r="J807" s="257" t="s">
        <v>65</v>
      </c>
      <c r="K807" s="257" t="s">
        <v>66</v>
      </c>
      <c r="L807" s="257" t="s">
        <v>987</v>
      </c>
      <c r="M807" s="250" t="s">
        <v>1689</v>
      </c>
      <c r="N807" s="257" t="str" cm="1">
        <f t="array" ref="N807">_xlfn.XLOOKUP(1,(รายชื่อเจ้าหน้าที่!$C$4:$C$109=P807)*(รายชื่อเจ้าหน้าที่!$D$4:$D$109=Q807),รายชื่อเจ้าหน้าที่!$E$4:$E$109,"")</f>
        <v/>
      </c>
      <c r="O807" s="2" t="str">
        <f>_xlfn.XLOOKUP(ไฟล์หลัก!A807,ภาคส่งกลับ!$A$2:$A$1192,ภาคส่งกลับ!$L$2:$L$1192,"")</f>
        <v>Mr</v>
      </c>
      <c r="P807" s="2" t="str">
        <f>_xlfn.XLOOKUP(ไฟล์หลัก!A807,ภาคส่งกลับ!$A$2:$A$1192,ภาคส่งกลับ!$M$2:$M$1192,"")</f>
        <v>Weon Keun</v>
      </c>
      <c r="Q807" s="2" t="str">
        <f>_xlfn.XLOOKUP(ไฟล์หลัก!A807,ภาคส่งกลับ!$A$2:$A$1192,ภาคส่งกลับ!$N$2:$N$1192,"")</f>
        <v>Song</v>
      </c>
      <c r="R807" s="71">
        <f>_xlfn.XLOOKUP(ไฟล์หลัก!A807,ภาคส่งกลับ!$A$2:$A$1192,ภาคส่งกลับ!$O$2:$O$1192,"")</f>
        <v>0</v>
      </c>
      <c r="S807" s="72" t="str">
        <f>IF(AND(ลงเจ้าหน้าที่!O815=ไฟล์หลัก!P807,ลงเจ้าหน้าที่!P815=ไฟล์หลัก!Q807)=TRUE,"Correct","No")</f>
        <v>No</v>
      </c>
    </row>
    <row r="808" spans="1:19" hidden="1">
      <c r="A808" s="250">
        <v>765</v>
      </c>
      <c r="B808" s="250" t="s">
        <v>878</v>
      </c>
      <c r="C808" s="256" t="s">
        <v>136</v>
      </c>
      <c r="D808" s="257"/>
      <c r="E808" s="256" t="s">
        <v>985</v>
      </c>
      <c r="F808" s="257"/>
      <c r="G808" s="257"/>
      <c r="H808" s="257"/>
      <c r="I808" s="256"/>
      <c r="J808" s="257" t="s">
        <v>65</v>
      </c>
      <c r="K808" s="257" t="s">
        <v>66</v>
      </c>
      <c r="L808" s="257"/>
      <c r="M808" s="250" t="s">
        <v>42</v>
      </c>
      <c r="N808" s="257" t="str" cm="1">
        <f t="array" ref="N808">_xlfn.XLOOKUP(1,(รายชื่อเจ้าหน้าที่!$C$4:$C$109=P808)*(รายชื่อเจ้าหน้าที่!$D$4:$D$109=Q808),รายชื่อเจ้าหน้าที่!$E$4:$E$109,"")</f>
        <v>จ.ชีว</v>
      </c>
      <c r="O808" s="2" t="str">
        <f>_xlfn.XLOOKUP(ไฟล์หลัก!A808,ภาคส่งกลับ!$A$2:$A$1192,ภาคส่งกลับ!$L$2:$L$1192,"")</f>
        <v>นาง</v>
      </c>
      <c r="P808" s="2" t="str">
        <f>_xlfn.XLOOKUP(ไฟล์หลัก!A808,ภาคส่งกลับ!$A$2:$A$1192,ภาคส่งกลับ!$M$2:$M$1192,"")</f>
        <v>ทัศนีย์</v>
      </c>
      <c r="Q808" s="2" t="str">
        <f>_xlfn.XLOOKUP(ไฟล์หลัก!A808,ภาคส่งกลับ!$A$2:$A$1192,ภาคส่งกลับ!$N$2:$N$1192,"")</f>
        <v>แสงแผ้ว</v>
      </c>
      <c r="R808" s="71">
        <f>_xlfn.XLOOKUP(ไฟล์หลัก!A808,ภาคส่งกลับ!$A$2:$A$1192,ภาคส่งกลับ!$O$2:$O$1192,"")</f>
        <v>0</v>
      </c>
      <c r="S808" s="72" t="str">
        <f>IF(AND(ลงเจ้าหน้าที่!O816=ไฟล์หลัก!P808,ลงเจ้าหน้าที่!P816=ไฟล์หลัก!Q808)=TRUE,"Correct","No")</f>
        <v>Correct</v>
      </c>
    </row>
    <row r="809" spans="1:19" hidden="1">
      <c r="A809" s="250">
        <v>766</v>
      </c>
      <c r="B809" s="250" t="s">
        <v>878</v>
      </c>
      <c r="C809" s="256" t="s">
        <v>136</v>
      </c>
      <c r="D809" s="257" t="s">
        <v>16</v>
      </c>
      <c r="E809" s="256" t="s">
        <v>983</v>
      </c>
      <c r="F809" s="257" t="s">
        <v>343</v>
      </c>
      <c r="G809" s="257" t="s">
        <v>16</v>
      </c>
      <c r="H809" s="257" t="s">
        <v>182</v>
      </c>
      <c r="I809" s="256" t="s">
        <v>717</v>
      </c>
      <c r="J809" s="257" t="s">
        <v>65</v>
      </c>
      <c r="K809" s="257" t="s">
        <v>76</v>
      </c>
      <c r="L809" s="257" t="s">
        <v>406</v>
      </c>
      <c r="M809" s="250" t="s">
        <v>1695</v>
      </c>
      <c r="N809" s="257" t="str" cm="1">
        <f t="array" ref="N809">_xlfn.XLOOKUP(1,(รายชื่อเจ้าหน้าที่!$C$4:$C$109=P809)*(รายชื่อเจ้าหน้าที่!$D$4:$D$109=Q809),รายชื่อเจ้าหน้าที่!$E$4:$E$109,"")</f>
        <v/>
      </c>
      <c r="O809" s="2" t="str">
        <f>_xlfn.XLOOKUP(ไฟล์หลัก!A809,ภาคส่งกลับ!$A$2:$A$1192,ภาคส่งกลับ!$L$2:$L$1192,"")</f>
        <v>นาย</v>
      </c>
      <c r="P809" s="2" t="str">
        <f>_xlfn.XLOOKUP(ไฟล์หลัก!A809,ภาคส่งกลับ!$A$2:$A$1192,ภาคส่งกลับ!$M$2:$M$1192,"")</f>
        <v>ชินรักษ์</v>
      </c>
      <c r="Q809" s="2" t="str">
        <f>_xlfn.XLOOKUP(ไฟล์หลัก!A809,ภาคส่งกลับ!$A$2:$A$1192,ภาคส่งกลับ!$N$2:$N$1192,"")</f>
        <v>เธียรพงษ์</v>
      </c>
      <c r="R809" s="71">
        <f>_xlfn.XLOOKUP(ไฟล์หลัก!A809,ภาคส่งกลับ!$A$2:$A$1192,ภาคส่งกลับ!$O$2:$O$1192,"")</f>
        <v>0</v>
      </c>
      <c r="S809" s="72" t="str">
        <f>IF(AND(ลงเจ้าหน้าที่!O817=ไฟล์หลัก!P809,ลงเจ้าหน้าที่!P817=ไฟล์หลัก!Q809)=TRUE,"Correct","No")</f>
        <v>No</v>
      </c>
    </row>
    <row r="810" spans="1:19" hidden="1">
      <c r="A810" s="250">
        <v>767</v>
      </c>
      <c r="B810" s="250" t="s">
        <v>878</v>
      </c>
      <c r="C810" s="256" t="s">
        <v>136</v>
      </c>
      <c r="D810" s="257" t="s">
        <v>279</v>
      </c>
      <c r="E810" s="256" t="s">
        <v>985</v>
      </c>
      <c r="F810" s="257" t="s">
        <v>16</v>
      </c>
      <c r="G810" s="257" t="s">
        <v>17</v>
      </c>
      <c r="H810" s="257" t="s">
        <v>205</v>
      </c>
      <c r="I810" s="256" t="s">
        <v>1767</v>
      </c>
      <c r="J810" s="257" t="s">
        <v>65</v>
      </c>
      <c r="K810" s="257" t="s">
        <v>76</v>
      </c>
      <c r="L810" s="257" t="s">
        <v>988</v>
      </c>
      <c r="M810" s="250" t="s">
        <v>1672</v>
      </c>
      <c r="N810" s="257" t="str" cm="1">
        <f t="array" ref="N810">_xlfn.XLOOKUP(1,(รายชื่อเจ้าหน้าที่!$C$4:$C$109=P810)*(รายชื่อเจ้าหน้าที่!$D$4:$D$109=Q810),รายชื่อเจ้าหน้าที่!$E$4:$E$109,"")</f>
        <v/>
      </c>
      <c r="O810" s="2" t="str">
        <f>_xlfn.XLOOKUP(ไฟล์หลัก!A810,ภาคส่งกลับ!$A$2:$A$1192,ภาคส่งกลับ!$L$2:$L$1192,"")</f>
        <v>นาย</v>
      </c>
      <c r="P810" s="2" t="str">
        <f>_xlfn.XLOOKUP(ไฟล์หลัก!A810,ภาคส่งกลับ!$A$2:$A$1192,ภาคส่งกลับ!$M$2:$M$1192,"")</f>
        <v>อิสระชัย</v>
      </c>
      <c r="Q810" s="2" t="str">
        <f>_xlfn.XLOOKUP(ไฟล์หลัก!A810,ภาคส่งกลับ!$A$2:$A$1192,ภาคส่งกลับ!$N$2:$N$1192,"")</f>
        <v>งามหรู</v>
      </c>
      <c r="R810" s="71">
        <f>_xlfn.XLOOKUP(ไฟล์หลัก!A810,ภาคส่งกลับ!$A$2:$A$1192,ภาคส่งกลับ!$O$2:$O$1192,"")</f>
        <v>0</v>
      </c>
      <c r="S810" s="72" t="str">
        <f>IF(AND(ลงเจ้าหน้าที่!O818=ไฟล์หลัก!P810,ลงเจ้าหน้าที่!P818=ไฟล์หลัก!Q810)=TRUE,"Correct","No")</f>
        <v>No</v>
      </c>
    </row>
    <row r="811" spans="1:19" hidden="1">
      <c r="A811" s="209">
        <v>1116</v>
      </c>
      <c r="B811" s="209" t="s">
        <v>878</v>
      </c>
      <c r="C811" s="211" t="s">
        <v>136</v>
      </c>
      <c r="D811" s="210" t="s">
        <v>279</v>
      </c>
      <c r="E811" s="211" t="s">
        <v>985</v>
      </c>
      <c r="F811" s="210"/>
      <c r="G811" s="210"/>
      <c r="H811" s="210"/>
      <c r="I811" s="211"/>
      <c r="J811" s="210" t="s">
        <v>65</v>
      </c>
      <c r="K811" s="210" t="s">
        <v>76</v>
      </c>
      <c r="L811" s="210">
        <v>63</v>
      </c>
      <c r="M811" s="209" t="s">
        <v>42</v>
      </c>
      <c r="N811" s="210" t="str" cm="1">
        <f t="array" ref="N811">_xlfn.XLOOKUP(1,(รายชื่อเจ้าหน้าที่!$C$4:$C$109=P811)*(รายชื่อเจ้าหน้าที่!$D$4:$D$109=Q811),รายชื่อเจ้าหน้าที่!$E$4:$E$109,"")</f>
        <v>วิเทศ</v>
      </c>
      <c r="O811" s="202" t="str">
        <f>_xlfn.XLOOKUP(ไฟล์หลัก!A811,ภาคส่งกลับ!$A$2:$A$1192,ภาคส่งกลับ!$L$2:$L$1192,"")</f>
        <v>นางสาว</v>
      </c>
      <c r="P811" s="202" t="str">
        <f>_xlfn.XLOOKUP(ไฟล์หลัก!A811,ภาคส่งกลับ!$A$2:$A$1192,ภาคส่งกลับ!$M$2:$M$1192,"")</f>
        <v>อัจฉราวดี</v>
      </c>
      <c r="Q811" s="202" t="str">
        <f>_xlfn.XLOOKUP(ไฟล์หลัก!A811,ภาคส่งกลับ!$A$2:$A$1192,ภาคส่งกลับ!$N$2:$N$1192,"")</f>
        <v>ยอดดำเนิน</v>
      </c>
      <c r="R811" s="203">
        <f>_xlfn.XLOOKUP(ไฟล์หลัก!A811,ภาคส่งกลับ!$A$2:$A$1192,ภาคส่งกลับ!$O$2:$O$1192,"")</f>
        <v>0</v>
      </c>
      <c r="S811" s="72" t="str">
        <f>IF(AND(ลงเจ้าหน้าที่!O819=ไฟล์หลัก!P811,ลงเจ้าหน้าที่!P819=ไฟล์หลัก!Q811)=TRUE,"Correct","No")</f>
        <v>Correct</v>
      </c>
    </row>
    <row r="812" spans="1:19" hidden="1">
      <c r="A812" s="250">
        <v>768</v>
      </c>
      <c r="B812" s="250" t="s">
        <v>878</v>
      </c>
      <c r="C812" s="256" t="s">
        <v>136</v>
      </c>
      <c r="D812" s="257" t="s">
        <v>16</v>
      </c>
      <c r="E812" s="256" t="s">
        <v>983</v>
      </c>
      <c r="F812" s="257" t="s">
        <v>210</v>
      </c>
      <c r="G812" s="257" t="s">
        <v>16</v>
      </c>
      <c r="H812" s="257" t="s">
        <v>63</v>
      </c>
      <c r="I812" s="256" t="s">
        <v>646</v>
      </c>
      <c r="J812" s="257" t="s">
        <v>65</v>
      </c>
      <c r="K812" s="257" t="s">
        <v>87</v>
      </c>
      <c r="L812" s="257" t="s">
        <v>67</v>
      </c>
      <c r="M812" s="250" t="s">
        <v>1650</v>
      </c>
      <c r="N812" s="257" t="str" cm="1">
        <f t="array" ref="N812">_xlfn.XLOOKUP(1,(รายชื่อเจ้าหน้าที่!$C$4:$C$109=P812)*(รายชื่อเจ้าหน้าที่!$D$4:$D$109=Q812),รายชื่อเจ้าหน้าที่!$E$4:$E$109,"")</f>
        <v/>
      </c>
      <c r="O812" s="2" t="str">
        <f>_xlfn.XLOOKUP(ไฟล์หลัก!A812,ภาคส่งกลับ!$A$2:$A$1192,ภาคส่งกลับ!$L$2:$L$1192,"")</f>
        <v>นาย</v>
      </c>
      <c r="P812" s="2" t="str">
        <f>_xlfn.XLOOKUP(ไฟล์หลัก!A812,ภาคส่งกลับ!$A$2:$A$1192,ภาคส่งกลับ!$M$2:$M$1192,"")</f>
        <v>อุดม</v>
      </c>
      <c r="Q812" s="2" t="str">
        <f>_xlfn.XLOOKUP(ไฟล์หลัก!A812,ภาคส่งกลับ!$A$2:$A$1192,ภาคส่งกลับ!$N$2:$N$1192,"")</f>
        <v>จันทร์จรัสสุข</v>
      </c>
      <c r="R812" s="71">
        <f>_xlfn.XLOOKUP(ไฟล์หลัก!A812,ภาคส่งกลับ!$A$2:$A$1192,ภาคส่งกลับ!$O$2:$O$1192,"")</f>
        <v>0</v>
      </c>
      <c r="S812" s="72" t="str">
        <f>IF(AND(ลงเจ้าหน้าที่!O820=ไฟล์หลัก!P812,ลงเจ้าหน้าที่!P820=ไฟล์หลัก!Q812)=TRUE,"Correct","No")</f>
        <v>No</v>
      </c>
    </row>
    <row r="813" spans="1:19" hidden="1">
      <c r="A813" s="250">
        <v>769</v>
      </c>
      <c r="B813" s="250" t="s">
        <v>878</v>
      </c>
      <c r="C813" s="256" t="s">
        <v>136</v>
      </c>
      <c r="D813" s="257" t="s">
        <v>374</v>
      </c>
      <c r="E813" s="256" t="s">
        <v>989</v>
      </c>
      <c r="F813" s="257" t="s">
        <v>16</v>
      </c>
      <c r="G813" s="257" t="s">
        <v>17</v>
      </c>
      <c r="H813" s="257" t="s">
        <v>154</v>
      </c>
      <c r="I813" s="256" t="s">
        <v>1768</v>
      </c>
      <c r="J813" s="257" t="s">
        <v>65</v>
      </c>
      <c r="K813" s="257" t="s">
        <v>87</v>
      </c>
      <c r="L813" s="257" t="s">
        <v>156</v>
      </c>
      <c r="M813" s="250" t="s">
        <v>1650</v>
      </c>
      <c r="N813" s="257" t="str" cm="1">
        <f t="array" ref="N813">_xlfn.XLOOKUP(1,(รายชื่อเจ้าหน้าที่!$C$4:$C$109=P813)*(รายชื่อเจ้าหน้าที่!$D$4:$D$109=Q813),รายชื่อเจ้าหน้าที่!$E$4:$E$109,"")</f>
        <v/>
      </c>
      <c r="O813" s="2" t="str">
        <f>_xlfn.XLOOKUP(ไฟล์หลัก!A813,ภาคส่งกลับ!$A$2:$A$1192,ภาคส่งกลับ!$L$2:$L$1192,"")</f>
        <v>นาย</v>
      </c>
      <c r="P813" s="2" t="str">
        <f>_xlfn.XLOOKUP(ไฟล์หลัก!A813,ภาคส่งกลับ!$A$2:$A$1192,ภาคส่งกลับ!$M$2:$M$1192,"")</f>
        <v xml:space="preserve">รณน </v>
      </c>
      <c r="Q813" s="2" t="str">
        <f>_xlfn.XLOOKUP(ไฟล์หลัก!A813,ภาคส่งกลับ!$A$2:$A$1192,ภาคส่งกลับ!$N$2:$N$1192,"")</f>
        <v>เจียรตระกูล</v>
      </c>
      <c r="R813" s="71" t="str">
        <f>_xlfn.XLOOKUP(ไฟล์หลัก!A813,ภาคส่งกลับ!$A$2:$A$1192,ภาคส่งกลับ!$O$2:$O$1192,"")</f>
        <v>นางสาวพรกนก แซ่ฉาย 64601096</v>
      </c>
      <c r="S813" s="72" t="str">
        <f>IF(AND(ลงเจ้าหน้าที่!O821=ไฟล์หลัก!P813,ลงเจ้าหน้าที่!P821=ไฟล์หลัก!Q813)=TRUE,"Correct","No")</f>
        <v>No</v>
      </c>
    </row>
    <row r="814" spans="1:19" hidden="1">
      <c r="A814" s="209">
        <v>1117</v>
      </c>
      <c r="B814" s="209" t="s">
        <v>878</v>
      </c>
      <c r="C814" s="211" t="s">
        <v>136</v>
      </c>
      <c r="D814" s="210" t="s">
        <v>374</v>
      </c>
      <c r="E814" s="211" t="s">
        <v>989</v>
      </c>
      <c r="F814" s="210"/>
      <c r="G814" s="210"/>
      <c r="H814" s="210"/>
      <c r="I814" s="211"/>
      <c r="J814" s="210" t="s">
        <v>65</v>
      </c>
      <c r="K814" s="210" t="s">
        <v>87</v>
      </c>
      <c r="L814" s="210">
        <v>59</v>
      </c>
      <c r="M814" s="209" t="s">
        <v>42</v>
      </c>
      <c r="N814" s="210" t="str" cm="1">
        <f t="array" ref="N814">_xlfn.XLOOKUP(1,(รายชื่อเจ้าหน้าที่!$C$4:$C$109=P814)*(รายชื่อเจ้าหน้าที่!$D$4:$D$109=Q814),รายชื่อเจ้าหน้าที่!$E$4:$E$109,"")</f>
        <v>จ.อิเล็ก</v>
      </c>
      <c r="O814" s="202" t="str">
        <f>_xlfn.XLOOKUP(ไฟล์หลัก!A814,ภาคส่งกลับ!$A$2:$A$1192,ภาคส่งกลับ!$L$2:$L$1192,"")</f>
        <v>นาย</v>
      </c>
      <c r="P814" s="202" t="str">
        <f>_xlfn.XLOOKUP(ไฟล์หลัก!A814,ภาคส่งกลับ!$A$2:$A$1192,ภาคส่งกลับ!$M$2:$M$1192,"")</f>
        <v>สถิต</v>
      </c>
      <c r="Q814" s="202" t="str">
        <f>_xlfn.XLOOKUP(ไฟล์หลัก!A814,ภาคส่งกลับ!$A$2:$A$1192,ภาคส่งกลับ!$N$2:$N$1192,"")</f>
        <v>ไพโรจน์</v>
      </c>
      <c r="R814" s="203">
        <f>_xlfn.XLOOKUP(ไฟล์หลัก!A814,ภาคส่งกลับ!$A$2:$A$1192,ภาคส่งกลับ!$O$2:$O$1192,"")</f>
        <v>0</v>
      </c>
      <c r="S814" s="72" t="str">
        <f>IF(AND(ลงเจ้าหน้าที่!O822=ไฟล์หลัก!P814,ลงเจ้าหน้าที่!P822=ไฟล์หลัก!Q814)=TRUE,"Correct","No")</f>
        <v>Correct</v>
      </c>
    </row>
    <row r="815" spans="1:19">
      <c r="A815" s="250">
        <v>770</v>
      </c>
      <c r="B815" s="250" t="s">
        <v>878</v>
      </c>
      <c r="C815" s="256" t="s">
        <v>136</v>
      </c>
      <c r="D815" s="257" t="s">
        <v>154</v>
      </c>
      <c r="E815" s="256" t="s">
        <v>991</v>
      </c>
      <c r="F815" s="257" t="s">
        <v>16</v>
      </c>
      <c r="G815" s="257" t="s">
        <v>21</v>
      </c>
      <c r="H815" s="257" t="s">
        <v>220</v>
      </c>
      <c r="I815" s="256" t="s">
        <v>476</v>
      </c>
      <c r="J815" s="257" t="s">
        <v>65</v>
      </c>
      <c r="K815" s="257" t="s">
        <v>92</v>
      </c>
      <c r="L815" s="257" t="s">
        <v>342</v>
      </c>
      <c r="M815" s="250" t="s">
        <v>1651</v>
      </c>
      <c r="N815" s="257" t="str" cm="1">
        <f t="array" ref="N815">_xlfn.XLOOKUP(1,(รายชื่อเจ้าหน้าที่!$C$4:$C$109=P815)*(รายชื่อเจ้าหน้าที่!$D$4:$D$109=Q815),รายชื่อเจ้าหน้าที่!$E$4:$E$109,"")</f>
        <v/>
      </c>
      <c r="O815" s="2" t="str">
        <f>_xlfn.XLOOKUP(ไฟล์หลัก!A815,ภาคส่งกลับ!$A$2:$A$1192,ภาคส่งกลับ!$L$2:$L$1192,"")</f>
        <v>นาย</v>
      </c>
      <c r="P815" s="2" t="str">
        <f>_xlfn.XLOOKUP(ไฟล์หลัก!A815,ภาคส่งกลับ!$A$2:$A$1192,ภาคส่งกลับ!$M$2:$M$1192,"")</f>
        <v>สรยุทธ</v>
      </c>
      <c r="Q815" s="2" t="str">
        <f>_xlfn.XLOOKUP(ไฟล์หลัก!A815,ภาคส่งกลับ!$A$2:$A$1192,ภาคส่งกลับ!$N$2:$N$1192,"")</f>
        <v>กลมกล่อม</v>
      </c>
      <c r="R815" s="71">
        <f>_xlfn.XLOOKUP(ไฟล์หลัก!A815,ภาคส่งกลับ!$A$2:$A$1192,ภาคส่งกลับ!$O$2:$O$1192,"")</f>
        <v>0</v>
      </c>
      <c r="S815" s="72" t="str">
        <f>IF(AND(ลงเจ้าหน้าที่!O823=ไฟล์หลัก!P815,ลงเจ้าหน้าที่!P823=ไฟล์หลัก!Q815)=TRUE,"Correct","No")</f>
        <v>No</v>
      </c>
    </row>
    <row r="816" spans="1:19" hidden="1">
      <c r="A816" s="250">
        <v>771</v>
      </c>
      <c r="B816" s="250" t="s">
        <v>878</v>
      </c>
      <c r="C816" s="256" t="s">
        <v>136</v>
      </c>
      <c r="D816" s="257" t="s">
        <v>138</v>
      </c>
      <c r="E816" s="256" t="s">
        <v>964</v>
      </c>
      <c r="F816" s="257" t="s">
        <v>16</v>
      </c>
      <c r="G816" s="257" t="s">
        <v>16</v>
      </c>
      <c r="H816" s="257" t="s">
        <v>175</v>
      </c>
      <c r="I816" s="256" t="s">
        <v>1769</v>
      </c>
      <c r="J816" s="257" t="s">
        <v>65</v>
      </c>
      <c r="K816" s="257" t="s">
        <v>92</v>
      </c>
      <c r="L816" s="257" t="s">
        <v>177</v>
      </c>
      <c r="M816" s="250" t="s">
        <v>1689</v>
      </c>
      <c r="N816" s="257" t="str" cm="1">
        <f t="array" ref="N816">_xlfn.XLOOKUP(1,(รายชื่อเจ้าหน้าที่!$C$4:$C$109=P816)*(รายชื่อเจ้าหน้าที่!$D$4:$D$109=Q816),รายชื่อเจ้าหน้าที่!$E$4:$E$109,"")</f>
        <v/>
      </c>
      <c r="O816" s="2" t="str">
        <f>_xlfn.XLOOKUP(ไฟล์หลัก!A816,ภาคส่งกลับ!$A$2:$A$1192,ภาคส่งกลับ!$L$2:$L$1192,"")</f>
        <v>นางสาว</v>
      </c>
      <c r="P816" s="2" t="str">
        <f>_xlfn.XLOOKUP(ไฟล์หลัก!A816,ภาคส่งกลับ!$A$2:$A$1192,ภาคส่งกลับ!$M$2:$M$1192,"")</f>
        <v>กนกนุช</v>
      </c>
      <c r="Q816" s="2" t="str">
        <f>_xlfn.XLOOKUP(ไฟล์หลัก!A816,ภาคส่งกลับ!$A$2:$A$1192,ภาคส่งกลับ!$N$2:$N$1192,"")</f>
        <v>ทรงสุวรรณกิจ</v>
      </c>
      <c r="R816" s="71">
        <f>_xlfn.XLOOKUP(ไฟล์หลัก!A816,ภาคส่งกลับ!$A$2:$A$1192,ภาคส่งกลับ!$O$2:$O$1192,"")</f>
        <v>0</v>
      </c>
      <c r="S816" s="72" t="str">
        <f>IF(AND(ลงเจ้าหน้าที่!O824=ไฟล์หลัก!P816,ลงเจ้าหน้าที่!P824=ไฟล์หลัก!Q816)=TRUE,"Correct","No")</f>
        <v>Correct</v>
      </c>
    </row>
    <row r="817" spans="1:19" hidden="1">
      <c r="A817" s="250">
        <v>772</v>
      </c>
      <c r="B817" s="250" t="s">
        <v>878</v>
      </c>
      <c r="C817" s="256" t="s">
        <v>136</v>
      </c>
      <c r="D817" s="257"/>
      <c r="E817" s="256" t="s">
        <v>964</v>
      </c>
      <c r="F817" s="257"/>
      <c r="G817" s="257"/>
      <c r="H817" s="257"/>
      <c r="I817" s="256"/>
      <c r="J817" s="257" t="s">
        <v>65</v>
      </c>
      <c r="K817" s="257" t="s">
        <v>92</v>
      </c>
      <c r="L817" s="257"/>
      <c r="M817" s="250" t="s">
        <v>42</v>
      </c>
      <c r="N817" s="257" t="str" cm="1">
        <f t="array" ref="N817">_xlfn.XLOOKUP(1,(รายชื่อเจ้าหน้าที่!$C$4:$C$109=P817)*(รายชื่อเจ้าหน้าที่!$D$4:$D$109=Q817),รายชื่อเจ้าหน้าที่!$E$4:$E$109,"")</f>
        <v>จ.คอม</v>
      </c>
      <c r="O817" s="2" t="str">
        <f>_xlfn.XLOOKUP(ไฟล์หลัก!A817,ภาคส่งกลับ!$A$2:$A$1192,ภาคส่งกลับ!$L$2:$L$1192,"")</f>
        <v>นาย</v>
      </c>
      <c r="P817" s="2" t="str">
        <f>_xlfn.XLOOKUP(ไฟล์หลัก!A817,ภาคส่งกลับ!$A$2:$A$1192,ภาคส่งกลับ!$M$2:$M$1192,"")</f>
        <v>ณัฐวัตร</v>
      </c>
      <c r="Q817" s="2" t="str">
        <f>_xlfn.XLOOKUP(ไฟล์หลัก!A817,ภาคส่งกลับ!$A$2:$A$1192,ภาคส่งกลับ!$N$2:$N$1192,"")</f>
        <v>จิตรภักดี</v>
      </c>
      <c r="R817" s="71">
        <f>_xlfn.XLOOKUP(ไฟล์หลัก!A817,ภาคส่งกลับ!$A$2:$A$1192,ภาคส่งกลับ!$O$2:$O$1192,"")</f>
        <v>0</v>
      </c>
      <c r="S817" s="72" t="str">
        <f>IF(AND(ลงเจ้าหน้าที่!O825=ไฟล์หลัก!P817,ลงเจ้าหน้าที่!P825=ไฟล์หลัก!Q817)=TRUE,"Correct","No")</f>
        <v>Correct</v>
      </c>
    </row>
    <row r="818" spans="1:19" hidden="1">
      <c r="A818" s="250">
        <v>773</v>
      </c>
      <c r="B818" s="250" t="s">
        <v>878</v>
      </c>
      <c r="C818" s="256" t="s">
        <v>136</v>
      </c>
      <c r="D818" s="257" t="s">
        <v>287</v>
      </c>
      <c r="E818" s="256" t="s">
        <v>992</v>
      </c>
      <c r="F818" s="257" t="s">
        <v>16</v>
      </c>
      <c r="G818" s="257" t="s">
        <v>17</v>
      </c>
      <c r="H818" s="257" t="s">
        <v>220</v>
      </c>
      <c r="I818" s="256" t="s">
        <v>1659</v>
      </c>
      <c r="J818" s="257" t="s">
        <v>65</v>
      </c>
      <c r="K818" s="257" t="s">
        <v>346</v>
      </c>
      <c r="L818" s="257" t="s">
        <v>342</v>
      </c>
      <c r="M818" s="250" t="s">
        <v>1656</v>
      </c>
      <c r="N818" s="257" t="str" cm="1">
        <f t="array" ref="N818">_xlfn.XLOOKUP(1,(รายชื่อเจ้าหน้าที่!$C$4:$C$109=P818)*(รายชื่อเจ้าหน้าที่!$D$4:$D$109=Q818),รายชื่อเจ้าหน้าที่!$E$4:$E$109,"")</f>
        <v/>
      </c>
      <c r="O818" s="2" t="str">
        <f>_xlfn.XLOOKUP(ไฟล์หลัก!A818,ภาคส่งกลับ!$A$2:$A$1192,ภาคส่งกลับ!$L$2:$L$1192,"")</f>
        <v>นาย</v>
      </c>
      <c r="P818" s="2" t="str">
        <f>_xlfn.XLOOKUP(ไฟล์หลัก!A818,ภาคส่งกลับ!$A$2:$A$1192,ภาคส่งกลับ!$M$2:$M$1192,"")</f>
        <v xml:space="preserve">พิศรุต  </v>
      </c>
      <c r="Q818" s="2" t="str">
        <f>_xlfn.XLOOKUP(ไฟล์หลัก!A818,ภาคส่งกลับ!$A$2:$A$1192,ภาคส่งกลับ!$N$2:$N$1192,"")</f>
        <v>ภูมิรัตน</v>
      </c>
      <c r="R818" s="71">
        <f>_xlfn.XLOOKUP(ไฟล์หลัก!A818,ภาคส่งกลับ!$A$2:$A$1192,ภาคส่งกลับ!$O$2:$O$1192,"")</f>
        <v>0</v>
      </c>
      <c r="S818" s="72" t="str">
        <f>IF(AND(ลงเจ้าหน้าที่!O826=ไฟล์หลัก!P818,ลงเจ้าหน้าที่!P826=ไฟล์หลัก!Q818)=TRUE,"Correct","No")</f>
        <v>No</v>
      </c>
    </row>
    <row r="819" spans="1:19" hidden="1">
      <c r="A819" s="250">
        <v>774</v>
      </c>
      <c r="B819" s="250" t="s">
        <v>878</v>
      </c>
      <c r="C819" s="256" t="s">
        <v>136</v>
      </c>
      <c r="D819" s="257" t="s">
        <v>138</v>
      </c>
      <c r="E819" s="256" t="s">
        <v>964</v>
      </c>
      <c r="F819" s="257" t="s">
        <v>21</v>
      </c>
      <c r="G819" s="257" t="s">
        <v>16</v>
      </c>
      <c r="H819" s="257" t="s">
        <v>175</v>
      </c>
      <c r="I819" s="256" t="s">
        <v>1769</v>
      </c>
      <c r="J819" s="257" t="s">
        <v>65</v>
      </c>
      <c r="K819" s="257" t="s">
        <v>346</v>
      </c>
      <c r="L819" s="257" t="s">
        <v>177</v>
      </c>
      <c r="M819" s="250" t="s">
        <v>1689</v>
      </c>
      <c r="N819" s="257" t="str" cm="1">
        <f t="array" ref="N819">_xlfn.XLOOKUP(1,(รายชื่อเจ้าหน้าที่!$C$4:$C$109=P819)*(รายชื่อเจ้าหน้าที่!$D$4:$D$109=Q819),รายชื่อเจ้าหน้าที่!$E$4:$E$109,"")</f>
        <v/>
      </c>
      <c r="O819" s="2" t="str">
        <f>_xlfn.XLOOKUP(ไฟล์หลัก!A819,ภาคส่งกลับ!$A$2:$A$1192,ภาคส่งกลับ!$L$2:$L$1192,"")</f>
        <v>Mr</v>
      </c>
      <c r="P819" s="2" t="str">
        <f>_xlfn.XLOOKUP(ไฟล์หลัก!A819,ภาคส่งกลับ!$A$2:$A$1192,ภาคส่งกลับ!$M$2:$M$1192,"")</f>
        <v>Dio</v>
      </c>
      <c r="Q819" s="2" t="str">
        <f>_xlfn.XLOOKUP(ไฟล์หลัก!A819,ภาคส่งกลับ!$A$2:$A$1192,ภาคส่งกลับ!$N$2:$N$1192,"")</f>
        <v>Tony</v>
      </c>
      <c r="R819" s="71">
        <f>_xlfn.XLOOKUP(ไฟล์หลัก!A819,ภาคส่งกลับ!$A$2:$A$1192,ภาคส่งกลับ!$O$2:$O$1192,"")</f>
        <v>0</v>
      </c>
      <c r="S819" s="72" t="str">
        <f>IF(AND(ลงเจ้าหน้าที่!O827=ไฟล์หลัก!P819,ลงเจ้าหน้าที่!P827=ไฟล์หลัก!Q819)=TRUE,"Correct","No")</f>
        <v>No</v>
      </c>
    </row>
    <row r="820" spans="1:19" hidden="1">
      <c r="A820" s="250">
        <v>775</v>
      </c>
      <c r="B820" s="250" t="s">
        <v>878</v>
      </c>
      <c r="C820" s="256" t="s">
        <v>136</v>
      </c>
      <c r="D820" s="257"/>
      <c r="E820" s="256" t="s">
        <v>964</v>
      </c>
      <c r="F820" s="257"/>
      <c r="G820" s="257"/>
      <c r="H820" s="257"/>
      <c r="I820" s="256"/>
      <c r="J820" s="257" t="s">
        <v>65</v>
      </c>
      <c r="K820" s="257" t="s">
        <v>346</v>
      </c>
      <c r="L820" s="257"/>
      <c r="M820" s="250" t="s">
        <v>42</v>
      </c>
      <c r="N820" s="257" t="str" cm="1">
        <f t="array" ref="N820">_xlfn.XLOOKUP(1,(รายชื่อเจ้าหน้าที่!$C$4:$C$109=P820)*(รายชื่อเจ้าหน้าที่!$D$4:$D$109=Q820),รายชื่อเจ้าหน้าที่!$E$4:$E$109,"")</f>
        <v>แผนงาน</v>
      </c>
      <c r="O820" s="2" t="str">
        <f>_xlfn.XLOOKUP(ไฟล์หลัก!A820,ภาคส่งกลับ!$A$2:$A$1192,ภาคส่งกลับ!$L$2:$L$1192,"")</f>
        <v>นางสาว</v>
      </c>
      <c r="P820" s="2" t="str">
        <f>_xlfn.XLOOKUP(ไฟล์หลัก!A820,ภาคส่งกลับ!$A$2:$A$1192,ภาคส่งกลับ!$M$2:$M$1192,"")</f>
        <v>จิรภา</v>
      </c>
      <c r="Q820" s="2" t="str">
        <f>_xlfn.XLOOKUP(ไฟล์หลัก!A820,ภาคส่งกลับ!$A$2:$A$1192,ภาคส่งกลับ!$N$2:$N$1192,"")</f>
        <v>โคมเดือน</v>
      </c>
      <c r="R820" s="71">
        <f>_xlfn.XLOOKUP(ไฟล์หลัก!A820,ภาคส่งกลับ!$A$2:$A$1192,ภาคส่งกลับ!$O$2:$O$1192,"")</f>
        <v>0</v>
      </c>
      <c r="S820" s="72" t="str">
        <f>IF(AND(ลงเจ้าหน้าที่!O828=ไฟล์หลัก!P820,ลงเจ้าหน้าที่!P828=ไฟล์หลัก!Q820)=TRUE,"Correct","No")</f>
        <v>Correct</v>
      </c>
    </row>
    <row r="821" spans="1:19" hidden="1">
      <c r="A821" s="250">
        <v>776</v>
      </c>
      <c r="B821" s="250" t="s">
        <v>878</v>
      </c>
      <c r="C821" s="256" t="s">
        <v>136</v>
      </c>
      <c r="D821" s="257" t="s">
        <v>147</v>
      </c>
      <c r="E821" s="256" t="s">
        <v>993</v>
      </c>
      <c r="F821" s="257" t="s">
        <v>16</v>
      </c>
      <c r="G821" s="257" t="s">
        <v>16</v>
      </c>
      <c r="H821" s="257" t="s">
        <v>261</v>
      </c>
      <c r="I821" s="256" t="s">
        <v>994</v>
      </c>
      <c r="J821" s="257" t="s">
        <v>65</v>
      </c>
      <c r="K821" s="257" t="s">
        <v>349</v>
      </c>
      <c r="L821" s="257" t="s">
        <v>368</v>
      </c>
      <c r="M821" s="250" t="s">
        <v>1660</v>
      </c>
      <c r="N821" s="257" t="str" cm="1">
        <f t="array" ref="N821">_xlfn.XLOOKUP(1,(รายชื่อเจ้าหน้าที่!$C$4:$C$109=P821)*(รายชื่อเจ้าหน้าที่!$D$4:$D$109=Q821),รายชื่อเจ้าหน้าที่!$E$4:$E$109,"")</f>
        <v/>
      </c>
      <c r="O821" s="2" t="str">
        <f>_xlfn.XLOOKUP(ไฟล์หลัก!A821,ภาคส่งกลับ!$A$2:$A$1192,ภาคส่งกลับ!$L$2:$L$1192,"")</f>
        <v>นาย</v>
      </c>
      <c r="P821" s="2" t="str">
        <f>_xlfn.XLOOKUP(ไฟล์หลัก!A821,ภาคส่งกลับ!$A$2:$A$1192,ภาคส่งกลับ!$M$2:$M$1192,"")</f>
        <v>กสิน</v>
      </c>
      <c r="Q821" s="2" t="str">
        <f>_xlfn.XLOOKUP(ไฟล์หลัก!A821,ภาคส่งกลับ!$A$2:$A$1192,ภาคส่งกลับ!$N$2:$N$1192,"")</f>
        <v>วิเชียรชม</v>
      </c>
      <c r="R821" s="71">
        <f>_xlfn.XLOOKUP(ไฟล์หลัก!A821,ภาคส่งกลับ!$A$2:$A$1192,ภาคส่งกลับ!$O$2:$O$1192,"")</f>
        <v>0</v>
      </c>
      <c r="S821" s="72" t="str">
        <f>IF(AND(ลงเจ้าหน้าที่!O829=ไฟล์หลัก!P821,ลงเจ้าหน้าที่!P829=ไฟล์หลัก!Q821)=TRUE,"Correct","No")</f>
        <v>No</v>
      </c>
    </row>
    <row r="822" spans="1:19" hidden="1">
      <c r="A822" s="250">
        <v>777</v>
      </c>
      <c r="B822" s="250" t="s">
        <v>878</v>
      </c>
      <c r="C822" s="256" t="s">
        <v>136</v>
      </c>
      <c r="D822" s="257" t="s">
        <v>280</v>
      </c>
      <c r="E822" s="256" t="s">
        <v>995</v>
      </c>
      <c r="F822" s="257" t="s">
        <v>16</v>
      </c>
      <c r="G822" s="257" t="s">
        <v>17</v>
      </c>
      <c r="H822" s="257" t="s">
        <v>204</v>
      </c>
      <c r="I822" s="256" t="s">
        <v>1770</v>
      </c>
      <c r="J822" s="257" t="s">
        <v>65</v>
      </c>
      <c r="K822" s="257" t="s">
        <v>349</v>
      </c>
      <c r="L822" s="257" t="s">
        <v>997</v>
      </c>
      <c r="M822" s="250" t="s">
        <v>1672</v>
      </c>
      <c r="N822" s="257" t="str" cm="1">
        <f t="array" ref="N822">_xlfn.XLOOKUP(1,(รายชื่อเจ้าหน้าที่!$C$4:$C$109=P822)*(รายชื่อเจ้าหน้าที่!$D$4:$D$109=Q822),รายชื่อเจ้าหน้าที่!$E$4:$E$109,"")</f>
        <v/>
      </c>
      <c r="O822" s="2" t="str">
        <f>_xlfn.XLOOKUP(ไฟล์หลัก!A822,ภาคส่งกลับ!$A$2:$A$1192,ภาคส่งกลับ!$L$2:$L$1192,"")</f>
        <v>นาย</v>
      </c>
      <c r="P822" s="2" t="str">
        <f>_xlfn.XLOOKUP(ไฟล์หลัก!A822,ภาคส่งกลับ!$A$2:$A$1192,ภาคส่งกลับ!$M$2:$M$1192,"")</f>
        <v>วิจิตร</v>
      </c>
      <c r="Q822" s="2" t="str">
        <f>_xlfn.XLOOKUP(ไฟล์หลัก!A822,ภาคส่งกลับ!$A$2:$A$1192,ภาคส่งกลับ!$N$2:$N$1192,"")</f>
        <v>กิณเรศ</v>
      </c>
      <c r="R822" s="71">
        <f>_xlfn.XLOOKUP(ไฟล์หลัก!A822,ภาคส่งกลับ!$A$2:$A$1192,ภาคส่งกลับ!$O$2:$O$1192,"")</f>
        <v>0</v>
      </c>
      <c r="S822" s="72" t="str">
        <f>IF(AND(ลงเจ้าหน้าที่!O830=ไฟล์หลัก!P822,ลงเจ้าหน้าที่!P830=ไฟล์หลัก!Q822)=TRUE,"Correct","No")</f>
        <v>No</v>
      </c>
    </row>
    <row r="823" spans="1:19" hidden="1">
      <c r="A823" s="250">
        <v>778</v>
      </c>
      <c r="B823" s="250" t="s">
        <v>878</v>
      </c>
      <c r="C823" s="256" t="s">
        <v>136</v>
      </c>
      <c r="D823" s="257" t="s">
        <v>147</v>
      </c>
      <c r="E823" s="256" t="s">
        <v>993</v>
      </c>
      <c r="F823" s="257" t="s">
        <v>16</v>
      </c>
      <c r="G823" s="257" t="s">
        <v>16</v>
      </c>
      <c r="H823" s="257" t="s">
        <v>261</v>
      </c>
      <c r="I823" s="256" t="s">
        <v>994</v>
      </c>
      <c r="J823" s="257" t="s">
        <v>65</v>
      </c>
      <c r="K823" s="257" t="s">
        <v>354</v>
      </c>
      <c r="L823" s="257" t="s">
        <v>372</v>
      </c>
      <c r="M823" s="250" t="s">
        <v>1660</v>
      </c>
      <c r="N823" s="257" t="str" cm="1">
        <f t="array" ref="N823">_xlfn.XLOOKUP(1,(รายชื่อเจ้าหน้าที่!$C$4:$C$109=P823)*(รายชื่อเจ้าหน้าที่!$D$4:$D$109=Q823),รายชื่อเจ้าหน้าที่!$E$4:$E$109,"")</f>
        <v/>
      </c>
      <c r="O823" s="2" t="str">
        <f>_xlfn.XLOOKUP(ไฟล์หลัก!A823,ภาคส่งกลับ!$A$2:$A$1192,ภาคส่งกลับ!$L$2:$L$1192,"")</f>
        <v>นาย</v>
      </c>
      <c r="P823" s="2" t="str">
        <f>_xlfn.XLOOKUP(ไฟล์หลัก!A823,ภาคส่งกลับ!$A$2:$A$1192,ภาคส่งกลับ!$M$2:$M$1192,"")</f>
        <v>สุริภณ</v>
      </c>
      <c r="Q823" s="2" t="str">
        <f>_xlfn.XLOOKUP(ไฟล์หลัก!A823,ภาคส่งกลับ!$A$2:$A$1192,ภาคส่งกลับ!$N$2:$N$1192,"")</f>
        <v>สมควรพาณิชย์</v>
      </c>
      <c r="R823" s="71">
        <f>_xlfn.XLOOKUP(ไฟล์หลัก!A823,ภาคส่งกลับ!$A$2:$A$1192,ภาคส่งกลับ!$O$2:$O$1192,"")</f>
        <v>0</v>
      </c>
      <c r="S823" s="72" t="str">
        <f>IF(AND(ลงเจ้าหน้าที่!O831=ไฟล์หลัก!P823,ลงเจ้าหน้าที่!P831=ไฟล์หลัก!Q823)=TRUE,"Correct","No")</f>
        <v>No</v>
      </c>
    </row>
    <row r="824" spans="1:19" hidden="1">
      <c r="A824" s="250">
        <v>779</v>
      </c>
      <c r="B824" s="250" t="s">
        <v>878</v>
      </c>
      <c r="C824" s="256" t="s">
        <v>136</v>
      </c>
      <c r="D824" s="257" t="s">
        <v>175</v>
      </c>
      <c r="E824" s="256" t="s">
        <v>998</v>
      </c>
      <c r="F824" s="257" t="s">
        <v>16</v>
      </c>
      <c r="G824" s="257" t="s">
        <v>14</v>
      </c>
      <c r="H824" s="257" t="s">
        <v>16</v>
      </c>
      <c r="I824" s="256" t="s">
        <v>994</v>
      </c>
      <c r="J824" s="257" t="s">
        <v>65</v>
      </c>
      <c r="K824" s="257" t="s">
        <v>354</v>
      </c>
      <c r="L824" s="257" t="s">
        <v>353</v>
      </c>
      <c r="M824" s="250" t="s">
        <v>1660</v>
      </c>
      <c r="N824" s="257" t="str" cm="1">
        <f t="array" ref="N824">_xlfn.XLOOKUP(1,(รายชื่อเจ้าหน้าที่!$C$4:$C$109=P824)*(รายชื่อเจ้าหน้าที่!$D$4:$D$109=Q824),รายชื่อเจ้าหน้าที่!$E$4:$E$109,"")</f>
        <v/>
      </c>
      <c r="O824" s="2" t="str">
        <f>_xlfn.XLOOKUP(ไฟล์หลัก!A824,ภาคส่งกลับ!$A$2:$A$1192,ภาคส่งกลับ!$L$2:$L$1192,"")</f>
        <v>นาย</v>
      </c>
      <c r="P824" s="2" t="str">
        <f>_xlfn.XLOOKUP(ไฟล์หลัก!A824,ภาคส่งกลับ!$A$2:$A$1192,ภาคส่งกลับ!$M$2:$M$1192,"")</f>
        <v>สุธิชัย</v>
      </c>
      <c r="Q824" s="2" t="str">
        <f>_xlfn.XLOOKUP(ไฟล์หลัก!A824,ภาคส่งกลับ!$A$2:$A$1192,ภาคส่งกลับ!$N$2:$N$1192,"")</f>
        <v>ชัยสิทธิ์ศักดิ์</v>
      </c>
      <c r="R824" s="71">
        <f>_xlfn.XLOOKUP(ไฟล์หลัก!A824,ภาคส่งกลับ!$A$2:$A$1192,ภาคส่งกลับ!$O$2:$O$1192,"")</f>
        <v>0</v>
      </c>
      <c r="S824" s="72" t="str">
        <f>IF(AND(ลงเจ้าหน้าที่!O832=ไฟล์หลัก!P824,ลงเจ้าหน้าที่!P832=ไฟล์หลัก!Q824)=TRUE,"Correct","No")</f>
        <v>No</v>
      </c>
    </row>
    <row r="825" spans="1:19" hidden="1">
      <c r="A825" s="250">
        <v>780</v>
      </c>
      <c r="B825" s="250" t="s">
        <v>878</v>
      </c>
      <c r="C825" s="256" t="s">
        <v>136</v>
      </c>
      <c r="D825" s="257" t="s">
        <v>138</v>
      </c>
      <c r="E825" s="256" t="s">
        <v>964</v>
      </c>
      <c r="F825" s="257" t="s">
        <v>17</v>
      </c>
      <c r="G825" s="257" t="s">
        <v>16</v>
      </c>
      <c r="H825" s="257" t="s">
        <v>74</v>
      </c>
      <c r="I825" s="256" t="s">
        <v>1769</v>
      </c>
      <c r="J825" s="257" t="s">
        <v>65</v>
      </c>
      <c r="K825" s="257" t="s">
        <v>358</v>
      </c>
      <c r="L825" s="257" t="s">
        <v>380</v>
      </c>
      <c r="M825" s="250" t="s">
        <v>1652</v>
      </c>
      <c r="N825" s="257" t="str" cm="1">
        <f t="array" ref="N825">_xlfn.XLOOKUP(1,(รายชื่อเจ้าหน้าที่!$C$4:$C$109=P825)*(รายชื่อเจ้าหน้าที่!$D$4:$D$109=Q825),รายชื่อเจ้าหน้าที่!$E$4:$E$109,"")</f>
        <v/>
      </c>
      <c r="O825" s="2" t="str">
        <f>_xlfn.XLOOKUP(ไฟล์หลัก!A825,ภาคส่งกลับ!$A$2:$A$1192,ภาคส่งกลับ!$L$2:$L$1192,"")</f>
        <v>นาย</v>
      </c>
      <c r="P825" s="2" t="str">
        <f>_xlfn.XLOOKUP(ไฟล์หลัก!A825,ภาคส่งกลับ!$A$2:$A$1192,ภาคส่งกลับ!$M$2:$M$1192,"")</f>
        <v>สิริชัย</v>
      </c>
      <c r="Q825" s="2" t="str">
        <f>_xlfn.XLOOKUP(ไฟล์หลัก!A825,ภาคส่งกลับ!$A$2:$A$1192,ภาคส่งกลับ!$N$2:$N$1192,"")</f>
        <v>ธรรมารักษ์วัฒนะ</v>
      </c>
      <c r="R825" s="71">
        <f>_xlfn.XLOOKUP(ไฟล์หลัก!A825,ภาคส่งกลับ!$A$2:$A$1192,ภาคส่งกลับ!$O$2:$O$1192,"")</f>
        <v>0</v>
      </c>
      <c r="S825" s="72" t="str">
        <f>IF(AND(ลงเจ้าหน้าที่!O833=ไฟล์หลัก!P825,ลงเจ้าหน้าที่!P833=ไฟล์หลัก!Q825)=TRUE,"Correct","No")</f>
        <v>No</v>
      </c>
    </row>
    <row r="826" spans="1:19" hidden="1">
      <c r="A826" s="250">
        <v>781</v>
      </c>
      <c r="B826" s="250" t="s">
        <v>878</v>
      </c>
      <c r="C826" s="256" t="s">
        <v>136</v>
      </c>
      <c r="D826" s="257" t="s">
        <v>355</v>
      </c>
      <c r="E826" s="256" t="s">
        <v>999</v>
      </c>
      <c r="F826" s="257" t="s">
        <v>123</v>
      </c>
      <c r="G826" s="257" t="s">
        <v>17</v>
      </c>
      <c r="H826" s="257" t="s">
        <v>78</v>
      </c>
      <c r="I826" s="256" t="s">
        <v>1000</v>
      </c>
      <c r="J826" s="257" t="s">
        <v>65</v>
      </c>
      <c r="K826" s="257" t="s">
        <v>358</v>
      </c>
      <c r="L826" s="257" t="s">
        <v>487</v>
      </c>
      <c r="M826" s="250" t="s">
        <v>1695</v>
      </c>
      <c r="N826" s="257" t="str" cm="1">
        <f t="array" ref="N826">_xlfn.XLOOKUP(1,(รายชื่อเจ้าหน้าที่!$C$4:$C$109=P826)*(รายชื่อเจ้าหน้าที่!$D$4:$D$109=Q826),รายชื่อเจ้าหน้าที่!$E$4:$E$109,"")</f>
        <v/>
      </c>
      <c r="O826" s="2" t="str">
        <f>_xlfn.XLOOKUP(ไฟล์หลัก!A826,ภาคส่งกลับ!$A$2:$A$1192,ภาคส่งกลับ!$L$2:$L$1192,"")</f>
        <v>นาย</v>
      </c>
      <c r="P826" s="2" t="str">
        <f>_xlfn.XLOOKUP(ไฟล์หลัก!A826,ภาคส่งกลับ!$A$2:$A$1192,ภาคส่งกลับ!$M$2:$M$1192,"")</f>
        <v>มณฑล</v>
      </c>
      <c r="Q826" s="2" t="str">
        <f>_xlfn.XLOOKUP(ไฟล์หลัก!A826,ภาคส่งกลับ!$A$2:$A$1192,ภาคส่งกลับ!$N$2:$N$1192,"")</f>
        <v>ใจกุศล</v>
      </c>
      <c r="R826" s="71">
        <f>_xlfn.XLOOKUP(ไฟล์หลัก!A826,ภาคส่งกลับ!$A$2:$A$1192,ภาคส่งกลับ!$O$2:$O$1192,"")</f>
        <v>0</v>
      </c>
      <c r="S826" s="72" t="str">
        <f>IF(AND(ลงเจ้าหน้าที่!O834=ไฟล์หลัก!P826,ลงเจ้าหน้าที่!P834=ไฟล์หลัก!Q826)=TRUE,"Correct","No")</f>
        <v>No</v>
      </c>
    </row>
    <row r="827" spans="1:19" hidden="1">
      <c r="A827" s="250">
        <v>782</v>
      </c>
      <c r="B827" s="250" t="s">
        <v>878</v>
      </c>
      <c r="C827" s="256" t="s">
        <v>136</v>
      </c>
      <c r="D827" s="257" t="s">
        <v>193</v>
      </c>
      <c r="E827" s="256" t="s">
        <v>1001</v>
      </c>
      <c r="F827" s="257" t="s">
        <v>16</v>
      </c>
      <c r="G827" s="257" t="s">
        <v>17</v>
      </c>
      <c r="H827" s="257" t="s">
        <v>147</v>
      </c>
      <c r="I827" s="256" t="s">
        <v>1764</v>
      </c>
      <c r="J827" s="257" t="s">
        <v>65</v>
      </c>
      <c r="K827" s="257" t="s">
        <v>362</v>
      </c>
      <c r="L827" s="257" t="s">
        <v>492</v>
      </c>
      <c r="M827" s="250" t="s">
        <v>41</v>
      </c>
      <c r="N827" s="257" t="str" cm="1">
        <f t="array" ref="N827">_xlfn.XLOOKUP(1,(รายชื่อเจ้าหน้าที่!$C$4:$C$109=P827)*(รายชื่อเจ้าหน้าที่!$D$4:$D$109=Q827),รายชื่อเจ้าหน้าที่!$E$4:$E$109,"")</f>
        <v/>
      </c>
      <c r="O827" s="2" t="str">
        <f>_xlfn.XLOOKUP(ไฟล์หลัก!A827,ภาคส่งกลับ!$A$2:$A$1192,ภาคส่งกลับ!$L$2:$L$1192,"")</f>
        <v>นาย</v>
      </c>
      <c r="P827" s="2" t="str">
        <f>_xlfn.XLOOKUP(ไฟล์หลัก!A827,ภาคส่งกลับ!$A$2:$A$1192,ภาคส่งกลับ!$M$2:$M$1192,"")</f>
        <v>อมตะ</v>
      </c>
      <c r="Q827" s="2" t="str">
        <f>_xlfn.XLOOKUP(ไฟล์หลัก!A827,ภาคส่งกลับ!$A$2:$A$1192,ภาคส่งกลับ!$N$2:$N$1192,"")</f>
        <v>อนันต์พินิวัฒนา</v>
      </c>
      <c r="R827" s="71">
        <f>_xlfn.XLOOKUP(ไฟล์หลัก!A827,ภาคส่งกลับ!$A$2:$A$1192,ภาคส่งกลับ!$O$2:$O$1192,"")</f>
        <v>0</v>
      </c>
      <c r="S827" s="72" t="str">
        <f>IF(AND(ลงเจ้าหน้าที่!O835=ไฟล์หลัก!P827,ลงเจ้าหน้าที่!P835=ไฟล์หลัก!Q827)=TRUE,"Correct","No")</f>
        <v>No</v>
      </c>
    </row>
    <row r="828" spans="1:19" hidden="1">
      <c r="A828" s="250">
        <v>783</v>
      </c>
      <c r="B828" s="250" t="s">
        <v>878</v>
      </c>
      <c r="C828" s="256" t="s">
        <v>136</v>
      </c>
      <c r="D828" s="257" t="s">
        <v>138</v>
      </c>
      <c r="E828" s="256" t="s">
        <v>964</v>
      </c>
      <c r="F828" s="257" t="s">
        <v>17</v>
      </c>
      <c r="G828" s="257" t="s">
        <v>16</v>
      </c>
      <c r="H828" s="257" t="s">
        <v>74</v>
      </c>
      <c r="I828" s="256" t="s">
        <v>1769</v>
      </c>
      <c r="J828" s="257" t="s">
        <v>65</v>
      </c>
      <c r="K828" s="257" t="s">
        <v>362</v>
      </c>
      <c r="L828" s="257" t="s">
        <v>388</v>
      </c>
      <c r="M828" s="250" t="s">
        <v>1656</v>
      </c>
      <c r="N828" s="257" t="str" cm="1">
        <f t="array" ref="N828">_xlfn.XLOOKUP(1,(รายชื่อเจ้าหน้าที่!$C$4:$C$109=P828)*(รายชื่อเจ้าหน้าที่!$D$4:$D$109=Q828),รายชื่อเจ้าหน้าที่!$E$4:$E$109,"")</f>
        <v/>
      </c>
      <c r="O828" s="2" t="str">
        <f>_xlfn.XLOOKUP(ไฟล์หลัก!A828,ภาคส่งกลับ!$A$2:$A$1192,ภาคส่งกลับ!$L$2:$L$1192,"")</f>
        <v>Mr.</v>
      </c>
      <c r="P828" s="2" t="str">
        <f>_xlfn.XLOOKUP(ไฟล์หลัก!A828,ภาคส่งกลับ!$A$2:$A$1192,ภาคส่งกลับ!$M$2:$M$1192,"")</f>
        <v>Ashan</v>
      </c>
      <c r="Q828" s="2" t="str">
        <f>_xlfn.XLOOKUP(ไฟล์หลัก!A828,ภาคส่งกลับ!$A$2:$A$1192,ภาคส่งกลับ!$N$2:$N$1192,"")</f>
        <v>Eranga Kudabalage</v>
      </c>
      <c r="R828" s="71">
        <f>_xlfn.XLOOKUP(ไฟล์หลัก!A828,ภาคส่งกลับ!$A$2:$A$1192,ภาคส่งกลับ!$O$2:$O$1192,"")</f>
        <v>0</v>
      </c>
      <c r="S828" s="72" t="str">
        <f>IF(AND(ลงเจ้าหน้าที่!O836=ไฟล์หลัก!P828,ลงเจ้าหน้าที่!P836=ไฟล์หลัก!Q828)=TRUE,"Correct","No")</f>
        <v>No</v>
      </c>
    </row>
    <row r="829" spans="1:19" hidden="1">
      <c r="A829" s="250">
        <v>784</v>
      </c>
      <c r="B829" s="250" t="s">
        <v>878</v>
      </c>
      <c r="C829" s="256" t="s">
        <v>136</v>
      </c>
      <c r="D829" s="257" t="s">
        <v>81</v>
      </c>
      <c r="E829" s="256" t="s">
        <v>1002</v>
      </c>
      <c r="F829" s="257" t="s">
        <v>708</v>
      </c>
      <c r="G829" s="257" t="s">
        <v>21</v>
      </c>
      <c r="H829" s="257" t="s">
        <v>31</v>
      </c>
      <c r="I829" s="256" t="s">
        <v>1003</v>
      </c>
      <c r="J829" s="257" t="s">
        <v>65</v>
      </c>
      <c r="K829" s="257" t="s">
        <v>367</v>
      </c>
      <c r="L829" s="257" t="s">
        <v>1004</v>
      </c>
      <c r="M829" s="250" t="s">
        <v>1654</v>
      </c>
      <c r="N829" s="257" t="str" cm="1">
        <f t="array" ref="N829">_xlfn.XLOOKUP(1,(รายชื่อเจ้าหน้าที่!$C$4:$C$109=P829)*(รายชื่อเจ้าหน้าที่!$D$4:$D$109=Q829),รายชื่อเจ้าหน้าที่!$E$4:$E$109,"")</f>
        <v/>
      </c>
      <c r="O829" s="2" t="str">
        <f>_xlfn.XLOOKUP(ไฟล์หลัก!A829,ภาคส่งกลับ!$A$2:$A$1192,ภาคส่งกลับ!$L$2:$L$1192,"")</f>
        <v>นางสาว</v>
      </c>
      <c r="P829" s="2" t="str">
        <f>_xlfn.XLOOKUP(ไฟล์หลัก!A829,ภาคส่งกลับ!$A$2:$A$1192,ภาคส่งกลับ!$M$2:$M$1192,"")</f>
        <v>อุมา</v>
      </c>
      <c r="Q829" s="2" t="str">
        <f>_xlfn.XLOOKUP(ไฟล์หลัก!A829,ภาคส่งกลับ!$A$2:$A$1192,ภาคส่งกลับ!$N$2:$N$1192,"")</f>
        <v>สีบุญเรือง</v>
      </c>
      <c r="R829" s="71">
        <f>_xlfn.XLOOKUP(ไฟล์หลัก!A829,ภาคส่งกลับ!$A$2:$A$1192,ภาคส่งกลับ!$O$2:$O$1192,"")</f>
        <v>0</v>
      </c>
      <c r="S829" s="72" t="str">
        <f>IF(AND(ลงเจ้าหน้าที่!O837=ไฟล์หลัก!P829,ลงเจ้าหน้าที่!P837=ไฟล์หลัก!Q829)=TRUE,"Correct","No")</f>
        <v>Correct</v>
      </c>
    </row>
    <row r="830" spans="1:19" hidden="1">
      <c r="A830" s="250">
        <v>785</v>
      </c>
      <c r="B830" s="250" t="s">
        <v>878</v>
      </c>
      <c r="C830" s="256" t="s">
        <v>136</v>
      </c>
      <c r="D830" s="257" t="s">
        <v>279</v>
      </c>
      <c r="E830" s="256" t="s">
        <v>985</v>
      </c>
      <c r="F830" s="257" t="s">
        <v>21</v>
      </c>
      <c r="G830" s="257" t="s">
        <v>17</v>
      </c>
      <c r="H830" s="257" t="s">
        <v>63</v>
      </c>
      <c r="I830" s="256" t="s">
        <v>1767</v>
      </c>
      <c r="J830" s="257" t="s">
        <v>65</v>
      </c>
      <c r="K830" s="257" t="s">
        <v>367</v>
      </c>
      <c r="L830" s="257" t="s">
        <v>1005</v>
      </c>
      <c r="M830" s="250" t="s">
        <v>1689</v>
      </c>
      <c r="N830" s="257" t="str" cm="1">
        <f t="array" ref="N830">_xlfn.XLOOKUP(1,(รายชื่อเจ้าหน้าที่!$C$4:$C$109=P830)*(รายชื่อเจ้าหน้าที่!$D$4:$D$109=Q830),รายชื่อเจ้าหน้าที่!$E$4:$E$109,"")</f>
        <v/>
      </c>
      <c r="O830" s="2" t="str">
        <f>_xlfn.XLOOKUP(ไฟล์หลัก!A830,ภาคส่งกลับ!$A$2:$A$1192,ภาคส่งกลับ!$L$2:$L$1192,"")</f>
        <v>นาย</v>
      </c>
      <c r="P830" s="2" t="str">
        <f>_xlfn.XLOOKUP(ไฟล์หลัก!A830,ภาคส่งกลับ!$A$2:$A$1192,ภาคส่งกลับ!$M$2:$M$1192,"")</f>
        <v>สัญชัย</v>
      </c>
      <c r="Q830" s="2" t="str">
        <f>_xlfn.XLOOKUP(ไฟล์หลัก!A830,ภาคส่งกลับ!$A$2:$A$1192,ภาคส่งกลับ!$N$2:$N$1192,"")</f>
        <v>ทองจันทรา</v>
      </c>
      <c r="R830" s="71">
        <f>_xlfn.XLOOKUP(ไฟล์หลัก!A830,ภาคส่งกลับ!$A$2:$A$1192,ภาคส่งกลับ!$O$2:$O$1192,"")</f>
        <v>0</v>
      </c>
      <c r="S830" s="72" t="str">
        <f>IF(AND(ลงเจ้าหน้าที่!O838=ไฟล์หลัก!P830,ลงเจ้าหน้าที่!P838=ไฟล์หลัก!Q830)=TRUE,"Correct","No")</f>
        <v>No</v>
      </c>
    </row>
    <row r="831" spans="1:19" hidden="1">
      <c r="A831" s="250">
        <v>786</v>
      </c>
      <c r="B831" s="250" t="s">
        <v>878</v>
      </c>
      <c r="C831" s="256" t="s">
        <v>136</v>
      </c>
      <c r="D831" s="257" t="s">
        <v>81</v>
      </c>
      <c r="E831" s="256" t="s">
        <v>1002</v>
      </c>
      <c r="F831" s="257" t="s">
        <v>708</v>
      </c>
      <c r="G831" s="257" t="s">
        <v>21</v>
      </c>
      <c r="H831" s="257" t="s">
        <v>31</v>
      </c>
      <c r="I831" s="256" t="s">
        <v>1003</v>
      </c>
      <c r="J831" s="257" t="s">
        <v>65</v>
      </c>
      <c r="K831" s="257" t="s">
        <v>371</v>
      </c>
      <c r="L831" s="257" t="s">
        <v>1006</v>
      </c>
      <c r="M831" s="250" t="s">
        <v>1654</v>
      </c>
      <c r="N831" s="257" t="str" cm="1">
        <f t="array" ref="N831">_xlfn.XLOOKUP(1,(รายชื่อเจ้าหน้าที่!$C$4:$C$109=P831)*(รายชื่อเจ้าหน้าที่!$D$4:$D$109=Q831),รายชื่อเจ้าหน้าที่!$E$4:$E$109,"")</f>
        <v/>
      </c>
      <c r="O831" s="2" t="str">
        <f>_xlfn.XLOOKUP(ไฟล์หลัก!A831,ภาคส่งกลับ!$A$2:$A$1192,ภาคส่งกลับ!$L$2:$L$1192,"")</f>
        <v>นาย</v>
      </c>
      <c r="P831" s="2" t="str">
        <f>_xlfn.XLOOKUP(ไฟล์หลัก!A831,ภาคส่งกลับ!$A$2:$A$1192,ภาคส่งกลับ!$M$2:$M$1192,"")</f>
        <v>นัฐพร</v>
      </c>
      <c r="Q831" s="2" t="str">
        <f>_xlfn.XLOOKUP(ไฟล์หลัก!A831,ภาคส่งกลับ!$A$2:$A$1192,ภาคส่งกลับ!$N$2:$N$1192,"")</f>
        <v>นวกิจรังสรรค์</v>
      </c>
      <c r="R831" s="71">
        <f>_xlfn.XLOOKUP(ไฟล์หลัก!A831,ภาคส่งกลับ!$A$2:$A$1192,ภาคส่งกลับ!$O$2:$O$1192,"")</f>
        <v>0</v>
      </c>
      <c r="S831" s="72" t="str">
        <f>IF(AND(ลงเจ้าหน้าที่!O839=ไฟล์หลัก!P831,ลงเจ้าหน้าที่!P839=ไฟล์หลัก!Q831)=TRUE,"Correct","No")</f>
        <v>No</v>
      </c>
    </row>
    <row r="832" spans="1:19" hidden="1">
      <c r="A832" s="250">
        <v>787</v>
      </c>
      <c r="B832" s="250" t="s">
        <v>878</v>
      </c>
      <c r="C832" s="256" t="s">
        <v>136</v>
      </c>
      <c r="D832" s="257" t="s">
        <v>279</v>
      </c>
      <c r="E832" s="256" t="s">
        <v>985</v>
      </c>
      <c r="F832" s="257" t="s">
        <v>21</v>
      </c>
      <c r="G832" s="257" t="s">
        <v>17</v>
      </c>
      <c r="H832" s="257" t="s">
        <v>63</v>
      </c>
      <c r="I832" s="256" t="s">
        <v>1767</v>
      </c>
      <c r="J832" s="257" t="s">
        <v>65</v>
      </c>
      <c r="K832" s="257" t="s">
        <v>371</v>
      </c>
      <c r="L832" s="257" t="s">
        <v>1007</v>
      </c>
      <c r="M832" s="250" t="s">
        <v>1689</v>
      </c>
      <c r="N832" s="257" t="str" cm="1">
        <f t="array" ref="N832">_xlfn.XLOOKUP(1,(รายชื่อเจ้าหน้าที่!$C$4:$C$109=P832)*(รายชื่อเจ้าหน้าที่!$D$4:$D$109=Q832),รายชื่อเจ้าหน้าที่!$E$4:$E$109,"")</f>
        <v/>
      </c>
      <c r="O832" s="2" t="str">
        <f>_xlfn.XLOOKUP(ไฟล์หลัก!A832,ภาคส่งกลับ!$A$2:$A$1192,ภาคส่งกลับ!$L$2:$L$1192,"")</f>
        <v>Mr</v>
      </c>
      <c r="P832" s="2" t="str">
        <f>_xlfn.XLOOKUP(ไฟล์หลัก!A832,ภาคส่งกลับ!$A$2:$A$1192,ภาคส่งกลับ!$M$2:$M$1192,"")</f>
        <v>Supun</v>
      </c>
      <c r="Q832" s="2" t="str">
        <f>_xlfn.XLOOKUP(ไฟล์หลัก!A832,ภาคส่งกลับ!$A$2:$A$1192,ภาคส่งกลับ!$N$2:$N$1192,"")</f>
        <v>Dissanayaka</v>
      </c>
      <c r="R832" s="71">
        <f>_xlfn.XLOOKUP(ไฟล์หลัก!A832,ภาคส่งกลับ!$A$2:$A$1192,ภาคส่งกลับ!$O$2:$O$1192,"")</f>
        <v>0</v>
      </c>
      <c r="S832" s="72" t="str">
        <f>IF(AND(ลงเจ้าหน้าที่!O840=ไฟล์หลัก!P832,ลงเจ้าหน้าที่!P840=ไฟล์หลัก!Q832)=TRUE,"Correct","No")</f>
        <v>No</v>
      </c>
    </row>
    <row r="833" spans="1:19" hidden="1">
      <c r="A833" s="250">
        <v>788</v>
      </c>
      <c r="B833" s="250" t="s">
        <v>878</v>
      </c>
      <c r="C833" s="256" t="s">
        <v>136</v>
      </c>
      <c r="D833" s="257" t="s">
        <v>199</v>
      </c>
      <c r="E833" s="256" t="s">
        <v>1008</v>
      </c>
      <c r="F833" s="257" t="s">
        <v>34</v>
      </c>
      <c r="G833" s="257" t="s">
        <v>17</v>
      </c>
      <c r="H833" s="257" t="s">
        <v>239</v>
      </c>
      <c r="I833" s="256" t="s">
        <v>1744</v>
      </c>
      <c r="J833" s="257" t="s">
        <v>65</v>
      </c>
      <c r="K833" s="257" t="s">
        <v>382</v>
      </c>
      <c r="L833" s="257" t="s">
        <v>576</v>
      </c>
      <c r="M833" s="250" t="s">
        <v>1695</v>
      </c>
      <c r="N833" s="257" t="str" cm="1">
        <f t="array" ref="N833">_xlfn.XLOOKUP(1,(รายชื่อเจ้าหน้าที่!$C$4:$C$109=P833)*(รายชื่อเจ้าหน้าที่!$D$4:$D$109=Q833),รายชื่อเจ้าหน้าที่!$E$4:$E$109,"")</f>
        <v/>
      </c>
      <c r="O833" s="2" t="str">
        <f>_xlfn.XLOOKUP(ไฟล์หลัก!A833,ภาคส่งกลับ!$A$2:$A$1192,ภาคส่งกลับ!$L$2:$L$1192,"")</f>
        <v>นางสาว</v>
      </c>
      <c r="P833" s="2" t="str">
        <f>_xlfn.XLOOKUP(ไฟล์หลัก!A833,ภาคส่งกลับ!$A$2:$A$1192,ภาคส่งกลับ!$M$2:$M$1192,"")</f>
        <v>ภรณ์เพ็ญ</v>
      </c>
      <c r="Q833" s="2" t="str">
        <f>_xlfn.XLOOKUP(ไฟล์หลัก!A833,ภาคส่งกลับ!$A$2:$A$1192,ภาคส่งกลับ!$N$2:$N$1192,"")</f>
        <v>ลภิรัตนากูล</v>
      </c>
      <c r="R833" s="71">
        <f>_xlfn.XLOOKUP(ไฟล์หลัก!A833,ภาคส่งกลับ!$A$2:$A$1192,ภาคส่งกลับ!$O$2:$O$1192,"")</f>
        <v>0</v>
      </c>
      <c r="S833" s="72" t="str">
        <f>IF(AND(ลงเจ้าหน้าที่!O841=ไฟล์หลัก!P833,ลงเจ้าหน้าที่!P841=ไฟล์หลัก!Q833)=TRUE,"Correct","No")</f>
        <v>No</v>
      </c>
    </row>
    <row r="834" spans="1:19" hidden="1">
      <c r="A834" s="250">
        <v>789</v>
      </c>
      <c r="B834" s="250" t="s">
        <v>878</v>
      </c>
      <c r="C834" s="256" t="s">
        <v>136</v>
      </c>
      <c r="D834" s="257"/>
      <c r="E834" s="256" t="s">
        <v>1008</v>
      </c>
      <c r="F834" s="257"/>
      <c r="G834" s="257"/>
      <c r="H834" s="257"/>
      <c r="I834" s="256"/>
      <c r="J834" s="257" t="s">
        <v>65</v>
      </c>
      <c r="K834" s="257" t="s">
        <v>382</v>
      </c>
      <c r="L834" s="257"/>
      <c r="M834" s="250" t="s">
        <v>1664</v>
      </c>
      <c r="N834" s="257" t="str" cm="1">
        <f t="array" ref="N834">_xlfn.XLOOKUP(1,(รายชื่อเจ้าหน้าที่!$C$4:$C$109=P834)*(รายชื่อเจ้าหน้าที่!$D$4:$D$109=Q834),รายชื่อเจ้าหน้าที่!$E$4:$E$109,"")</f>
        <v/>
      </c>
      <c r="O834" s="2" t="str">
        <f>_xlfn.XLOOKUP(ไฟล์หลัก!A834,ภาคส่งกลับ!$A$2:$A$1192,ภาคส่งกลับ!$L$2:$L$1192,"")</f>
        <v>นาย</v>
      </c>
      <c r="P834" s="2" t="str">
        <f>_xlfn.XLOOKUP(ไฟล์หลัก!A834,ภาคส่งกลับ!$A$2:$A$1192,ภาคส่งกลับ!$M$2:$M$1192,"")</f>
        <v>ชูชาติ</v>
      </c>
      <c r="Q834" s="2" t="str">
        <f>_xlfn.XLOOKUP(ไฟล์หลัก!A834,ภาคส่งกลับ!$A$2:$A$1192,ภาคส่งกลับ!$N$2:$N$1192,"")</f>
        <v>ปิณฑวิรุจน์</v>
      </c>
      <c r="R834" s="71">
        <f>_xlfn.XLOOKUP(ไฟล์หลัก!A834,ภาคส่งกลับ!$A$2:$A$1192,ภาคส่งกลับ!$O$2:$O$1192,"")</f>
        <v>0</v>
      </c>
      <c r="S834" s="72" t="str">
        <f>IF(AND(ลงเจ้าหน้าที่!O842=ไฟล์หลัก!P834,ลงเจ้าหน้าที่!P842=ไฟล์หลัก!Q834)=TRUE,"Correct","No")</f>
        <v>No</v>
      </c>
    </row>
    <row r="835" spans="1:19" hidden="1">
      <c r="A835" s="250">
        <v>790</v>
      </c>
      <c r="B835" s="250" t="s">
        <v>878</v>
      </c>
      <c r="C835" s="256" t="s">
        <v>136</v>
      </c>
      <c r="D835" s="257" t="s">
        <v>28</v>
      </c>
      <c r="E835" s="256" t="s">
        <v>1009</v>
      </c>
      <c r="F835" s="257" t="s">
        <v>279</v>
      </c>
      <c r="G835" s="257" t="s">
        <v>17</v>
      </c>
      <c r="H835" s="257" t="s">
        <v>418</v>
      </c>
      <c r="I835" s="256" t="s">
        <v>938</v>
      </c>
      <c r="J835" s="257" t="s">
        <v>101</v>
      </c>
      <c r="K835" s="257" t="s">
        <v>117</v>
      </c>
      <c r="L835" s="257" t="s">
        <v>419</v>
      </c>
      <c r="M835" s="250" t="s">
        <v>1695</v>
      </c>
      <c r="N835" s="257" t="str" cm="1">
        <f t="array" ref="N835">_xlfn.XLOOKUP(1,(รายชื่อเจ้าหน้าที่!$C$4:$C$109=P835)*(รายชื่อเจ้าหน้าที่!$D$4:$D$109=Q835),รายชื่อเจ้าหน้าที่!$E$4:$E$109,"")</f>
        <v/>
      </c>
      <c r="O835" s="2" t="str">
        <f>_xlfn.XLOOKUP(ไฟล์หลัก!A835,ภาคส่งกลับ!$A$2:$A$1192,ภาคส่งกลับ!$L$2:$L$1192,"")</f>
        <v>นางสาว</v>
      </c>
      <c r="P835" s="2" t="str">
        <f>_xlfn.XLOOKUP(ไฟล์หลัก!A835,ภาคส่งกลับ!$A$2:$A$1192,ภาคส่งกลับ!$M$2:$M$1192,"")</f>
        <v>มธุรส</v>
      </c>
      <c r="Q835" s="2" t="str">
        <f>_xlfn.XLOOKUP(ไฟล์หลัก!A835,ภาคส่งกลับ!$A$2:$A$1192,ภาคส่งกลับ!$N$2:$N$1192,"")</f>
        <v>สุชาตะวัฒน์</v>
      </c>
      <c r="R835" s="71">
        <f>_xlfn.XLOOKUP(ไฟล์หลัก!A835,ภาคส่งกลับ!$A$2:$A$1192,ภาคส่งกลับ!$O$2:$O$1192,"")</f>
        <v>0</v>
      </c>
      <c r="S835" s="72" t="str">
        <f>IF(AND(ลงเจ้าหน้าที่!O843=ไฟล์หลัก!P835,ลงเจ้าหน้าที่!P843=ไฟล์หลัก!Q835)=TRUE,"Correct","No")</f>
        <v>No</v>
      </c>
    </row>
    <row r="836" spans="1:19" hidden="1">
      <c r="A836" s="250">
        <v>791</v>
      </c>
      <c r="B836" s="250" t="s">
        <v>878</v>
      </c>
      <c r="C836" s="256" t="s">
        <v>136</v>
      </c>
      <c r="D836" s="257" t="s">
        <v>78</v>
      </c>
      <c r="E836" s="256" t="s">
        <v>1010</v>
      </c>
      <c r="F836" s="257" t="s">
        <v>30</v>
      </c>
      <c r="G836" s="257" t="s">
        <v>21</v>
      </c>
      <c r="H836" s="257" t="s">
        <v>74</v>
      </c>
      <c r="I836" s="256" t="s">
        <v>1011</v>
      </c>
      <c r="J836" s="257" t="s">
        <v>101</v>
      </c>
      <c r="K836" s="257" t="s">
        <v>117</v>
      </c>
      <c r="L836" s="257" t="s">
        <v>77</v>
      </c>
      <c r="M836" s="250" t="s">
        <v>1654</v>
      </c>
      <c r="N836" s="257" t="str" cm="1">
        <f t="array" ref="N836">_xlfn.XLOOKUP(1,(รายชื่อเจ้าหน้าที่!$C$4:$C$109=P836)*(รายชื่อเจ้าหน้าที่!$D$4:$D$109=Q836),รายชื่อเจ้าหน้าที่!$E$4:$E$109,"")</f>
        <v/>
      </c>
      <c r="O836" s="2" t="str">
        <f>_xlfn.XLOOKUP(ไฟล์หลัก!A836,ภาคส่งกลับ!$A$2:$A$1192,ภาคส่งกลับ!$L$2:$L$1192,"")</f>
        <v>นาย</v>
      </c>
      <c r="P836" s="2" t="str">
        <f>_xlfn.XLOOKUP(ไฟล์หลัก!A836,ภาคส่งกลับ!$A$2:$A$1192,ภาคส่งกลับ!$M$2:$M$1192,"")</f>
        <v>ถนอม</v>
      </c>
      <c r="Q836" s="2" t="str">
        <f>_xlfn.XLOOKUP(ไฟล์หลัก!A836,ภาคส่งกลับ!$A$2:$A$1192,ภาคส่งกลับ!$N$2:$N$1192,"")</f>
        <v>ศรีวรษา</v>
      </c>
      <c r="R836" s="71">
        <f>_xlfn.XLOOKUP(ไฟล์หลัก!A836,ภาคส่งกลับ!$A$2:$A$1192,ภาคส่งกลับ!$O$2:$O$1192,"")</f>
        <v>0</v>
      </c>
      <c r="S836" s="72" t="str">
        <f>IF(AND(ลงเจ้าหน้าที่!O844=ไฟล์หลัก!P836,ลงเจ้าหน้าที่!P844=ไฟล์หลัก!Q836)=TRUE,"Correct","No")</f>
        <v>No</v>
      </c>
    </row>
    <row r="837" spans="1:19" hidden="1">
      <c r="A837" s="250">
        <v>792</v>
      </c>
      <c r="B837" s="250" t="s">
        <v>878</v>
      </c>
      <c r="C837" s="256" t="s">
        <v>136</v>
      </c>
      <c r="D837" s="257"/>
      <c r="E837" s="256" t="s">
        <v>1010</v>
      </c>
      <c r="F837" s="257"/>
      <c r="G837" s="257"/>
      <c r="H837" s="257"/>
      <c r="I837" s="256"/>
      <c r="J837" s="257" t="s">
        <v>101</v>
      </c>
      <c r="K837" s="257" t="s">
        <v>117</v>
      </c>
      <c r="L837" s="257"/>
      <c r="M837" s="250" t="s">
        <v>42</v>
      </c>
      <c r="N837" s="257" t="str" cm="1">
        <f t="array" ref="N837">_xlfn.XLOOKUP(1,(รายชื่อเจ้าหน้าที่!$C$4:$C$109=P837)*(รายชื่อเจ้าหน้าที่!$D$4:$D$109=Q837),รายชื่อเจ้าหน้าที่!$E$4:$E$109,"")</f>
        <v>ปชส</v>
      </c>
      <c r="O837" s="2" t="str">
        <f>_xlfn.XLOOKUP(ไฟล์หลัก!A837,ภาคส่งกลับ!$A$2:$A$1192,ภาคส่งกลับ!$L$2:$L$1192,"")</f>
        <v>นางสาว</v>
      </c>
      <c r="P837" s="2" t="str">
        <f>_xlfn.XLOOKUP(ไฟล์หลัก!A837,ภาคส่งกลับ!$A$2:$A$1192,ภาคส่งกลับ!$M$2:$M$1192,"")</f>
        <v>ทรรศวรรณ</v>
      </c>
      <c r="Q837" s="2" t="str">
        <f>_xlfn.XLOOKUP(ไฟล์หลัก!A837,ภาคส่งกลับ!$A$2:$A$1192,ภาคส่งกลับ!$N$2:$N$1192,"")</f>
        <v>จงทอง</v>
      </c>
      <c r="R837" s="71">
        <f>_xlfn.XLOOKUP(ไฟล์หลัก!A837,ภาคส่งกลับ!$A$2:$A$1192,ภาคส่งกลับ!$O$2:$O$1192,"")</f>
        <v>0</v>
      </c>
      <c r="S837" s="72" t="str">
        <f>IF(AND(ลงเจ้าหน้าที่!O845=ไฟล์หลัก!P837,ลงเจ้าหน้าที่!P845=ไฟล์หลัก!Q837)=TRUE,"Correct","No")</f>
        <v>Correct</v>
      </c>
    </row>
    <row r="838" spans="1:19" hidden="1">
      <c r="A838" s="250">
        <v>793</v>
      </c>
      <c r="B838" s="250" t="s">
        <v>878</v>
      </c>
      <c r="C838" s="256" t="s">
        <v>136</v>
      </c>
      <c r="D838" s="257" t="s">
        <v>78</v>
      </c>
      <c r="E838" s="256" t="s">
        <v>1010</v>
      </c>
      <c r="F838" s="257" t="s">
        <v>33</v>
      </c>
      <c r="G838" s="257" t="s">
        <v>21</v>
      </c>
      <c r="H838" s="257" t="s">
        <v>655</v>
      </c>
      <c r="I838" s="256" t="s">
        <v>1771</v>
      </c>
      <c r="J838" s="257" t="s">
        <v>101</v>
      </c>
      <c r="K838" s="257" t="s">
        <v>121</v>
      </c>
      <c r="L838" s="257" t="s">
        <v>797</v>
      </c>
      <c r="M838" s="250" t="s">
        <v>1654</v>
      </c>
      <c r="N838" s="257" t="str" cm="1">
        <f t="array" ref="N838">_xlfn.XLOOKUP(1,(รายชื่อเจ้าหน้าที่!$C$4:$C$109=P838)*(รายชื่อเจ้าหน้าที่!$D$4:$D$109=Q838),รายชื่อเจ้าหน้าที่!$E$4:$E$109,"")</f>
        <v/>
      </c>
      <c r="O838" s="2" t="str">
        <f>_xlfn.XLOOKUP(ไฟล์หลัก!A838,ภาคส่งกลับ!$A$2:$A$1192,ภาคส่งกลับ!$L$2:$L$1192,"")</f>
        <v>นางสาว</v>
      </c>
      <c r="P838" s="2" t="str">
        <f>_xlfn.XLOOKUP(ไฟล์หลัก!A838,ภาคส่งกลับ!$A$2:$A$1192,ภาคส่งกลับ!$M$2:$M$1192,"")</f>
        <v>ชิสาพัชร์</v>
      </c>
      <c r="Q838" s="2" t="str">
        <f>_xlfn.XLOOKUP(ไฟล์หลัก!A838,ภาคส่งกลับ!$A$2:$A$1192,ภาคส่งกลับ!$N$2:$N$1192,"")</f>
        <v>สุปัญญาโชติสกุล</v>
      </c>
      <c r="R838" s="71">
        <f>_xlfn.XLOOKUP(ไฟล์หลัก!A838,ภาคส่งกลับ!$A$2:$A$1192,ภาคส่งกลับ!$O$2:$O$1192,"")</f>
        <v>0</v>
      </c>
      <c r="S838" s="72" t="str">
        <f>IF(AND(ลงเจ้าหน้าที่!O846=ไฟล์หลัก!P838,ลงเจ้าหน้าที่!P846=ไฟล์หลัก!Q838)=TRUE,"Correct","No")</f>
        <v>No</v>
      </c>
    </row>
    <row r="839" spans="1:19" hidden="1">
      <c r="A839" s="250">
        <v>794</v>
      </c>
      <c r="B839" s="250" t="s">
        <v>878</v>
      </c>
      <c r="C839" s="256" t="s">
        <v>136</v>
      </c>
      <c r="D839" s="257" t="s">
        <v>185</v>
      </c>
      <c r="E839" s="256" t="s">
        <v>1013</v>
      </c>
      <c r="F839" s="257" t="s">
        <v>199</v>
      </c>
      <c r="G839" s="257" t="s">
        <v>17</v>
      </c>
      <c r="H839" s="257" t="s">
        <v>63</v>
      </c>
      <c r="I839" s="256" t="s">
        <v>1730</v>
      </c>
      <c r="J839" s="257" t="s">
        <v>101</v>
      </c>
      <c r="K839" s="257" t="s">
        <v>121</v>
      </c>
      <c r="L839" s="257" t="s">
        <v>67</v>
      </c>
      <c r="M839" s="250" t="s">
        <v>1695</v>
      </c>
      <c r="N839" s="257" t="str" cm="1">
        <f t="array" ref="N839">_xlfn.XLOOKUP(1,(รายชื่อเจ้าหน้าที่!$C$4:$C$109=P839)*(รายชื่อเจ้าหน้าที่!$D$4:$D$109=Q839),รายชื่อเจ้าหน้าที่!$E$4:$E$109,"")</f>
        <v/>
      </c>
      <c r="O839" s="2" t="str">
        <f>_xlfn.XLOOKUP(ไฟล์หลัก!A839,ภาคส่งกลับ!$A$2:$A$1192,ภาคส่งกลับ!$L$2:$L$1192,"")</f>
        <v>นางสาว</v>
      </c>
      <c r="P839" s="2" t="str">
        <f>_xlfn.XLOOKUP(ไฟล์หลัก!A839,ภาคส่งกลับ!$A$2:$A$1192,ภาคส่งกลับ!$M$2:$M$1192,"")</f>
        <v>วิฑาดา</v>
      </c>
      <c r="Q839" s="2" t="str">
        <f>_xlfn.XLOOKUP(ไฟล์หลัก!A839,ภาคส่งกลับ!$A$2:$A$1192,ภาคส่งกลับ!$N$2:$N$1192,"")</f>
        <v>เจษฎารัตนชัย</v>
      </c>
      <c r="R839" s="71">
        <f>_xlfn.XLOOKUP(ไฟล์หลัก!A839,ภาคส่งกลับ!$A$2:$A$1192,ภาคส่งกลับ!$O$2:$O$1192,"")</f>
        <v>0</v>
      </c>
      <c r="S839" s="72" t="str">
        <f>IF(AND(ลงเจ้าหน้าที่!O847=ไฟล์หลัก!P839,ลงเจ้าหน้าที่!P847=ไฟล์หลัก!Q839)=TRUE,"Correct","No")</f>
        <v>No</v>
      </c>
    </row>
    <row r="840" spans="1:19" hidden="1">
      <c r="A840" s="250">
        <v>795</v>
      </c>
      <c r="B840" s="250" t="s">
        <v>878</v>
      </c>
      <c r="C840" s="256" t="s">
        <v>136</v>
      </c>
      <c r="D840" s="257"/>
      <c r="E840" s="256" t="s">
        <v>1013</v>
      </c>
      <c r="F840" s="257"/>
      <c r="G840" s="257"/>
      <c r="H840" s="257"/>
      <c r="I840" s="256"/>
      <c r="J840" s="257" t="s">
        <v>101</v>
      </c>
      <c r="K840" s="257" t="s">
        <v>121</v>
      </c>
      <c r="L840" s="257"/>
      <c r="M840" s="250" t="s">
        <v>42</v>
      </c>
      <c r="N840" s="257" t="str" cm="1">
        <f t="array" ref="N840">_xlfn.XLOOKUP(1,(รายชื่อเจ้าหน้าที่!$C$4:$C$109=P840)*(รายชื่อเจ้าหน้าที่!$D$4:$D$109=Q840),รายชื่อเจ้าหน้าที่!$E$4:$E$109,"")</f>
        <v>จ.เคมี</v>
      </c>
      <c r="O840" s="2" t="str">
        <f>_xlfn.XLOOKUP(ไฟล์หลัก!A840,ภาคส่งกลับ!$A$2:$A$1192,ภาคส่งกลับ!$L$2:$L$1192,"")</f>
        <v>นาง</v>
      </c>
      <c r="P840" s="2" t="str">
        <f>_xlfn.XLOOKUP(ไฟล์หลัก!A840,ภาคส่งกลับ!$A$2:$A$1192,ภาคส่งกลับ!$M$2:$M$1192,"")</f>
        <v>สุกานต์ภิรมย์</v>
      </c>
      <c r="Q840" s="2" t="str">
        <f>_xlfn.XLOOKUP(ไฟล์หลัก!A840,ภาคส่งกลับ!$A$2:$A$1192,ภาคส่งกลับ!$N$2:$N$1192,"")</f>
        <v>ศรีวงษ์</v>
      </c>
      <c r="R840" s="71">
        <f>_xlfn.XLOOKUP(ไฟล์หลัก!A840,ภาคส่งกลับ!$A$2:$A$1192,ภาคส่งกลับ!$O$2:$O$1192,"")</f>
        <v>0</v>
      </c>
      <c r="S840" s="72" t="str">
        <f>IF(AND(ลงเจ้าหน้าที่!O848=ไฟล์หลัก!P840,ลงเจ้าหน้าที่!P848=ไฟล์หลัก!Q840)=TRUE,"Correct","No")</f>
        <v>Correct</v>
      </c>
    </row>
    <row r="841" spans="1:19" hidden="1">
      <c r="A841" s="250">
        <v>796</v>
      </c>
      <c r="B841" s="250" t="s">
        <v>878</v>
      </c>
      <c r="C841" s="256" t="s">
        <v>136</v>
      </c>
      <c r="D841" s="257" t="s">
        <v>68</v>
      </c>
      <c r="E841" s="256" t="s">
        <v>1014</v>
      </c>
      <c r="F841" s="257" t="s">
        <v>17</v>
      </c>
      <c r="G841" s="257" t="s">
        <v>17</v>
      </c>
      <c r="H841" s="257" t="s">
        <v>22</v>
      </c>
      <c r="I841" s="256" t="s">
        <v>1015</v>
      </c>
      <c r="J841" s="257" t="s">
        <v>101</v>
      </c>
      <c r="K841" s="257" t="s">
        <v>124</v>
      </c>
      <c r="L841" s="257" t="s">
        <v>169</v>
      </c>
      <c r="M841" s="250" t="s">
        <v>1652</v>
      </c>
      <c r="N841" s="257" t="str" cm="1">
        <f t="array" ref="N841">_xlfn.XLOOKUP(1,(รายชื่อเจ้าหน้าที่!$C$4:$C$109=P841)*(รายชื่อเจ้าหน้าที่!$D$4:$D$109=Q841),รายชื่อเจ้าหน้าที่!$E$4:$E$109,"")</f>
        <v/>
      </c>
      <c r="O841" s="2" t="str">
        <f>_xlfn.XLOOKUP(ไฟล์หลัก!A841,ภาคส่งกลับ!$A$2:$A$1192,ภาคส่งกลับ!$L$2:$L$1192,"")</f>
        <v>นาย</v>
      </c>
      <c r="P841" s="2" t="str">
        <f>_xlfn.XLOOKUP(ไฟล์หลัก!A841,ภาคส่งกลับ!$A$2:$A$1192,ภาคส่งกลับ!$M$2:$M$1192,"")</f>
        <v>อภินัย</v>
      </c>
      <c r="Q841" s="2" t="str">
        <f>_xlfn.XLOOKUP(ไฟล์หลัก!A841,ภาคส่งกลับ!$A$2:$A$1192,ภาคส่งกลับ!$N$2:$N$1192,"")</f>
        <v>ฤกษ์รัตน์</v>
      </c>
      <c r="R841" s="71">
        <f>_xlfn.XLOOKUP(ไฟล์หลัก!A841,ภาคส่งกลับ!$A$2:$A$1192,ภาคส่งกลับ!$O$2:$O$1192,"")</f>
        <v>0</v>
      </c>
      <c r="S841" s="72" t="str">
        <f>IF(AND(ลงเจ้าหน้าที่!O849=ไฟล์หลัก!P841,ลงเจ้าหน้าที่!P849=ไฟล์หลัก!Q841)=TRUE,"Correct","No")</f>
        <v>No</v>
      </c>
    </row>
    <row r="842" spans="1:19" hidden="1">
      <c r="A842" s="250">
        <v>797</v>
      </c>
      <c r="B842" s="250" t="s">
        <v>878</v>
      </c>
      <c r="C842" s="256" t="s">
        <v>136</v>
      </c>
      <c r="D842" s="257" t="s">
        <v>78</v>
      </c>
      <c r="E842" s="256" t="s">
        <v>1010</v>
      </c>
      <c r="F842" s="257" t="s">
        <v>33</v>
      </c>
      <c r="G842" s="257" t="s">
        <v>21</v>
      </c>
      <c r="H842" s="257" t="s">
        <v>655</v>
      </c>
      <c r="I842" s="256" t="s">
        <v>1771</v>
      </c>
      <c r="J842" s="257" t="s">
        <v>101</v>
      </c>
      <c r="K842" s="257" t="s">
        <v>124</v>
      </c>
      <c r="L842" s="257" t="s">
        <v>657</v>
      </c>
      <c r="M842" s="250" t="s">
        <v>1652</v>
      </c>
      <c r="N842" s="257" t="str" cm="1">
        <f t="array" ref="N842">_xlfn.XLOOKUP(1,(รายชื่อเจ้าหน้าที่!$C$4:$C$109=P842)*(รายชื่อเจ้าหน้าที่!$D$4:$D$109=Q842),รายชื่อเจ้าหน้าที่!$E$4:$E$109,"")</f>
        <v/>
      </c>
      <c r="O842" s="2" t="str">
        <f>_xlfn.XLOOKUP(ไฟล์หลัก!A842,ภาคส่งกลับ!$A$2:$A$1192,ภาคส่งกลับ!$L$2:$L$1192,"")</f>
        <v>นาย</v>
      </c>
      <c r="P842" s="2" t="str">
        <f>_xlfn.XLOOKUP(ไฟล์หลัก!A842,ภาคส่งกลับ!$A$2:$A$1192,ภาคส่งกลับ!$M$2:$M$1192,"")</f>
        <v>สักรียา</v>
      </c>
      <c r="Q842" s="2" t="str">
        <f>_xlfn.XLOOKUP(ไฟล์หลัก!A842,ภาคส่งกลับ!$A$2:$A$1192,ภาคส่งกลับ!$N$2:$N$1192,"")</f>
        <v>ชิตวงศ์</v>
      </c>
      <c r="R842" s="71">
        <f>_xlfn.XLOOKUP(ไฟล์หลัก!A842,ภาคส่งกลับ!$A$2:$A$1192,ภาคส่งกลับ!$O$2:$O$1192,"")</f>
        <v>0</v>
      </c>
      <c r="S842" s="72" t="str">
        <f>IF(AND(ลงเจ้าหน้าที่!O850=ไฟล์หลัก!P842,ลงเจ้าหน้าที่!P850=ไฟล์หลัก!Q842)=TRUE,"Correct","No")</f>
        <v>No</v>
      </c>
    </row>
    <row r="843" spans="1:19" hidden="1">
      <c r="A843" s="209">
        <v>1118</v>
      </c>
      <c r="B843" s="209" t="s">
        <v>878</v>
      </c>
      <c r="C843" s="211" t="s">
        <v>136</v>
      </c>
      <c r="D843" s="210" t="s">
        <v>78</v>
      </c>
      <c r="E843" s="211" t="s">
        <v>1010</v>
      </c>
      <c r="F843" s="210"/>
      <c r="G843" s="210"/>
      <c r="H843" s="210"/>
      <c r="I843" s="211"/>
      <c r="J843" s="210" t="s">
        <v>101</v>
      </c>
      <c r="K843" s="210" t="s">
        <v>124</v>
      </c>
      <c r="L843" s="210">
        <v>69</v>
      </c>
      <c r="M843" s="209" t="s">
        <v>42</v>
      </c>
      <c r="N843" s="210" t="str" cm="1">
        <f t="array" ref="N843">_xlfn.XLOOKUP(1,(รายชื่อเจ้าหน้าที่!$C$4:$C$109=P843)*(รายชื่อเจ้าหน้าที่!$D$4:$D$109=Q843),รายชื่อเจ้าหน้าที่!$E$4:$E$109,"")</f>
        <v>จ.ชีว</v>
      </c>
      <c r="O843" s="202" t="str">
        <f>_xlfn.XLOOKUP(ไฟล์หลัก!A843,ภาคส่งกลับ!$A$2:$A$1192,ภาคส่งกลับ!$L$2:$L$1192,"")</f>
        <v>นาย</v>
      </c>
      <c r="P843" s="202" t="str">
        <f>_xlfn.XLOOKUP(ไฟล์หลัก!A843,ภาคส่งกลับ!$A$2:$A$1192,ภาคส่งกลับ!$M$2:$M$1192,"")</f>
        <v>ณัฐนันท์</v>
      </c>
      <c r="Q843" s="202" t="str">
        <f>_xlfn.XLOOKUP(ไฟล์หลัก!A843,ภาคส่งกลับ!$A$2:$A$1192,ภาคส่งกลับ!$N$2:$N$1192,"")</f>
        <v>วันลักษณ์</v>
      </c>
      <c r="R843" s="203">
        <f>_xlfn.XLOOKUP(ไฟล์หลัก!A843,ภาคส่งกลับ!$A$2:$A$1192,ภาคส่งกลับ!$O$2:$O$1192,"")</f>
        <v>0</v>
      </c>
      <c r="S843" s="72" t="str">
        <f>IF(AND(ลงเจ้าหน้าที่!O851=ไฟล์หลัก!P843,ลงเจ้าหน้าที่!P851=ไฟล์หลัก!Q843)=TRUE,"Correct","No")</f>
        <v>Correct</v>
      </c>
    </row>
    <row r="844" spans="1:19" hidden="1">
      <c r="A844" s="250">
        <v>798</v>
      </c>
      <c r="B844" s="250" t="s">
        <v>878</v>
      </c>
      <c r="C844" s="256" t="s">
        <v>136</v>
      </c>
      <c r="D844" s="257" t="s">
        <v>35</v>
      </c>
      <c r="E844" s="256" t="s">
        <v>1016</v>
      </c>
      <c r="F844" s="257" t="s">
        <v>16</v>
      </c>
      <c r="G844" s="257" t="s">
        <v>17</v>
      </c>
      <c r="H844" s="257" t="s">
        <v>111</v>
      </c>
      <c r="I844" s="256" t="s">
        <v>1017</v>
      </c>
      <c r="J844" s="257" t="s">
        <v>101</v>
      </c>
      <c r="K844" s="257" t="s">
        <v>128</v>
      </c>
      <c r="L844" s="257" t="s">
        <v>114</v>
      </c>
      <c r="M844" s="250" t="s">
        <v>1652</v>
      </c>
      <c r="N844" s="257" t="str" cm="1">
        <f t="array" ref="N844">_xlfn.XLOOKUP(1,(รายชื่อเจ้าหน้าที่!$C$4:$C$109=P844)*(รายชื่อเจ้าหน้าที่!$D$4:$D$109=Q844),รายชื่อเจ้าหน้าที่!$E$4:$E$109,"")</f>
        <v/>
      </c>
      <c r="O844" s="2" t="str">
        <f>_xlfn.XLOOKUP(ไฟล์หลัก!A844,ภาคส่งกลับ!$A$2:$A$1192,ภาคส่งกลับ!$L$2:$L$1192,"")</f>
        <v>นาย</v>
      </c>
      <c r="P844" s="2" t="str">
        <f>_xlfn.XLOOKUP(ไฟล์หลัก!A844,ภาคส่งกลับ!$A$2:$A$1192,ภาคส่งกลับ!$M$2:$M$1192,"")</f>
        <v>พงษ์ชัย</v>
      </c>
      <c r="Q844" s="2" t="str">
        <f>_xlfn.XLOOKUP(ไฟล์หลัก!A844,ภาคส่งกลับ!$A$2:$A$1192,ภาคส่งกลับ!$N$2:$N$1192,"")</f>
        <v>นิลาศ</v>
      </c>
      <c r="R844" s="71">
        <f>_xlfn.XLOOKUP(ไฟล์หลัก!A844,ภาคส่งกลับ!$A$2:$A$1192,ภาคส่งกลับ!$O$2:$O$1192,"")</f>
        <v>0</v>
      </c>
      <c r="S844" s="72" t="str">
        <f>IF(AND(ลงเจ้าหน้าที่!O852=ไฟล์หลัก!P844,ลงเจ้าหน้าที่!P852=ไฟล์หลัก!Q844)=TRUE,"Correct","No")</f>
        <v>No</v>
      </c>
    </row>
    <row r="845" spans="1:19" hidden="1">
      <c r="A845" s="250">
        <v>799</v>
      </c>
      <c r="B845" s="250" t="s">
        <v>878</v>
      </c>
      <c r="C845" s="256" t="s">
        <v>136</v>
      </c>
      <c r="D845" s="257" t="s">
        <v>37</v>
      </c>
      <c r="E845" s="256" t="s">
        <v>1018</v>
      </c>
      <c r="F845" s="257" t="s">
        <v>439</v>
      </c>
      <c r="G845" s="257" t="s">
        <v>17</v>
      </c>
      <c r="H845" s="257" t="s">
        <v>182</v>
      </c>
      <c r="I845" s="256" t="s">
        <v>709</v>
      </c>
      <c r="J845" s="257" t="s">
        <v>101</v>
      </c>
      <c r="K845" s="257" t="s">
        <v>128</v>
      </c>
      <c r="L845" s="257" t="s">
        <v>406</v>
      </c>
      <c r="M845" s="250" t="s">
        <v>1654</v>
      </c>
      <c r="N845" s="257" t="str" cm="1">
        <f t="array" ref="N845">_xlfn.XLOOKUP(1,(รายชื่อเจ้าหน้าที่!$C$4:$C$109=P845)*(รายชื่อเจ้าหน้าที่!$D$4:$D$109=Q845),รายชื่อเจ้าหน้าที่!$E$4:$E$109,"")</f>
        <v/>
      </c>
      <c r="O845" s="2" t="str">
        <f>_xlfn.XLOOKUP(ไฟล์หลัก!A845,ภาคส่งกลับ!$A$2:$A$1192,ภาคส่งกลับ!$L$2:$L$1192,"")</f>
        <v>นางสาว</v>
      </c>
      <c r="P845" s="2" t="str">
        <f>_xlfn.XLOOKUP(ไฟล์หลัก!A845,ภาคส่งกลับ!$A$2:$A$1192,ภาคส่งกลับ!$M$2:$M$1192,"")</f>
        <v>ชดชนก</v>
      </c>
      <c r="Q845" s="2" t="str">
        <f>_xlfn.XLOOKUP(ไฟล์หลัก!A845,ภาคส่งกลับ!$A$2:$A$1192,ภาคส่งกลับ!$N$2:$N$1192,"")</f>
        <v>อัฑฒพงศ์</v>
      </c>
      <c r="R845" s="71">
        <f>_xlfn.XLOOKUP(ไฟล์หลัก!A845,ภาคส่งกลับ!$A$2:$A$1192,ภาคส่งกลับ!$O$2:$O$1192,"")</f>
        <v>0</v>
      </c>
      <c r="S845" s="72" t="str">
        <f>IF(AND(ลงเจ้าหน้าที่!O853=ไฟล์หลัก!P845,ลงเจ้าหน้าที่!P853=ไฟล์หลัก!Q845)=TRUE,"Correct","No")</f>
        <v>Correct</v>
      </c>
    </row>
    <row r="846" spans="1:19" hidden="1">
      <c r="A846" s="209">
        <v>1119</v>
      </c>
      <c r="B846" s="209" t="s">
        <v>878</v>
      </c>
      <c r="C846" s="211" t="s">
        <v>136</v>
      </c>
      <c r="D846" s="210" t="s">
        <v>37</v>
      </c>
      <c r="E846" s="211" t="s">
        <v>1018</v>
      </c>
      <c r="F846" s="210"/>
      <c r="G846" s="210"/>
      <c r="H846" s="210"/>
      <c r="I846" s="211"/>
      <c r="J846" s="210" t="s">
        <v>101</v>
      </c>
      <c r="K846" s="210" t="s">
        <v>128</v>
      </c>
      <c r="L846" s="210">
        <v>70</v>
      </c>
      <c r="M846" s="209" t="s">
        <v>42</v>
      </c>
      <c r="N846" s="210" t="str" cm="1">
        <f t="array" ref="N846">_xlfn.XLOOKUP(1,(รายชื่อเจ้าหน้าที่!$C$4:$C$109=P846)*(รายชื่อเจ้าหน้าที่!$D$4:$D$109=Q846),รายชื่อเจ้าหน้าที่!$E$4:$E$109,"")</f>
        <v>จ.ไฟฟ้า</v>
      </c>
      <c r="O846" s="202" t="str">
        <f>_xlfn.XLOOKUP(ไฟล์หลัก!A846,ภาคส่งกลับ!$A$2:$A$1192,ภาคส่งกลับ!$L$2:$L$1192,"")</f>
        <v>นางสาว</v>
      </c>
      <c r="P846" s="202" t="str">
        <f>_xlfn.XLOOKUP(ไฟล์หลัก!A846,ภาคส่งกลับ!$A$2:$A$1192,ภาคส่งกลับ!$M$2:$M$1192,"")</f>
        <v>สุภารัตน์</v>
      </c>
      <c r="Q846" s="202" t="str">
        <f>_xlfn.XLOOKUP(ไฟล์หลัก!A846,ภาคส่งกลับ!$A$2:$A$1192,ภาคส่งกลับ!$N$2:$N$1192,"")</f>
        <v>พุ่มย้อย</v>
      </c>
      <c r="R846" s="203">
        <f>_xlfn.XLOOKUP(ไฟล์หลัก!A846,ภาคส่งกลับ!$A$2:$A$1192,ภาคส่งกลับ!$O$2:$O$1192,"")</f>
        <v>0</v>
      </c>
      <c r="S846" s="72" t="str">
        <f>IF(AND(ลงเจ้าหน้าที่!O854=ไฟล์หลัก!P846,ลงเจ้าหน้าที่!P854=ไฟล์หลัก!Q846)=TRUE,"Correct","No")</f>
        <v>Correct</v>
      </c>
    </row>
    <row r="847" spans="1:19" hidden="1">
      <c r="A847" s="250">
        <v>800</v>
      </c>
      <c r="B847" s="250" t="s">
        <v>878</v>
      </c>
      <c r="C847" s="256" t="s">
        <v>136</v>
      </c>
      <c r="D847" s="257" t="s">
        <v>21</v>
      </c>
      <c r="E847" s="256" t="s">
        <v>1019</v>
      </c>
      <c r="F847" s="257" t="s">
        <v>16</v>
      </c>
      <c r="G847" s="257" t="s">
        <v>17</v>
      </c>
      <c r="H847" s="257" t="s">
        <v>344</v>
      </c>
      <c r="I847" s="256" t="s">
        <v>1728</v>
      </c>
      <c r="J847" s="257" t="s">
        <v>101</v>
      </c>
      <c r="K847" s="257" t="s">
        <v>132</v>
      </c>
      <c r="L847" s="257" t="s">
        <v>347</v>
      </c>
      <c r="M847" s="250" t="s">
        <v>1668</v>
      </c>
      <c r="N847" s="257" t="str" cm="1">
        <f t="array" ref="N847">_xlfn.XLOOKUP(1,(รายชื่อเจ้าหน้าที่!$C$4:$C$109=P847)*(รายชื่อเจ้าหน้าที่!$D$4:$D$109=Q847),รายชื่อเจ้าหน้าที่!$E$4:$E$109,"")</f>
        <v/>
      </c>
      <c r="O847" s="2" t="str">
        <f>_xlfn.XLOOKUP(ไฟล์หลัก!A847,ภาคส่งกลับ!$A$2:$A$1192,ภาคส่งกลับ!$L$2:$L$1192,"")</f>
        <v>นาย</v>
      </c>
      <c r="P847" s="2" t="str">
        <f>_xlfn.XLOOKUP(ไฟล์หลัก!A847,ภาคส่งกลับ!$A$2:$A$1192,ภาคส่งกลับ!$M$2:$M$1192,"")</f>
        <v>ชูวงค์</v>
      </c>
      <c r="Q847" s="2" t="str">
        <f>_xlfn.XLOOKUP(ไฟล์หลัก!A847,ภาคส่งกลับ!$A$2:$A$1192,ภาคส่งกลับ!$N$2:$N$1192,"")</f>
        <v>พงศ์เจริญพาณฺชย์</v>
      </c>
      <c r="R847" s="71" t="str">
        <f>_xlfn.XLOOKUP(ไฟล์หลัก!A847,ภาคส่งกลับ!$A$2:$A$1192,ภาคส่งกลับ!$O$2:$O$1192,"")</f>
        <v>นายธนพล เหมชัย ป.โท รหัส 67016032</v>
      </c>
      <c r="S847" s="72" t="str">
        <f>IF(AND(ลงเจ้าหน้าที่!O855=ไฟล์หลัก!P847,ลงเจ้าหน้าที่!P855=ไฟล์หลัก!Q847)=TRUE,"Correct","No")</f>
        <v>No</v>
      </c>
    </row>
    <row r="848" spans="1:19" hidden="1">
      <c r="A848" s="250">
        <v>801</v>
      </c>
      <c r="B848" s="250" t="s">
        <v>878</v>
      </c>
      <c r="C848" s="256" t="s">
        <v>136</v>
      </c>
      <c r="D848" s="257" t="s">
        <v>239</v>
      </c>
      <c r="E848" s="256" t="s">
        <v>1020</v>
      </c>
      <c r="F848" s="257" t="s">
        <v>512</v>
      </c>
      <c r="G848" s="257" t="s">
        <v>21</v>
      </c>
      <c r="H848" s="257" t="s">
        <v>513</v>
      </c>
      <c r="I848" s="256" t="s">
        <v>1011</v>
      </c>
      <c r="J848" s="257" t="s">
        <v>101</v>
      </c>
      <c r="K848" s="257" t="s">
        <v>132</v>
      </c>
      <c r="L848" s="257" t="s">
        <v>1021</v>
      </c>
      <c r="M848" s="250" t="s">
        <v>1654</v>
      </c>
      <c r="N848" s="257" t="str" cm="1">
        <f t="array" ref="N848">_xlfn.XLOOKUP(1,(รายชื่อเจ้าหน้าที่!$C$4:$C$109=P848)*(รายชื่อเจ้าหน้าที่!$D$4:$D$109=Q848),รายชื่อเจ้าหน้าที่!$E$4:$E$109,"")</f>
        <v/>
      </c>
      <c r="O848" s="2" t="str">
        <f>_xlfn.XLOOKUP(ไฟล์หลัก!A848,ภาคส่งกลับ!$A$2:$A$1192,ภาคส่งกลับ!$L$2:$L$1192,"")</f>
        <v>นาย</v>
      </c>
      <c r="P848" s="2" t="str">
        <f>_xlfn.XLOOKUP(ไฟล์หลัก!A848,ภาคส่งกลับ!$A$2:$A$1192,ภาคส่งกลับ!$M$2:$M$1192,"")</f>
        <v>ปรีดา</v>
      </c>
      <c r="Q848" s="2" t="str">
        <f>_xlfn.XLOOKUP(ไฟล์หลัก!A848,ภาคส่งกลับ!$A$2:$A$1192,ภาคส่งกลับ!$N$2:$N$1192,"")</f>
        <v>จาตุรพงศ์</v>
      </c>
      <c r="R848" s="71">
        <f>_xlfn.XLOOKUP(ไฟล์หลัก!A848,ภาคส่งกลับ!$A$2:$A$1192,ภาคส่งกลับ!$O$2:$O$1192,"")</f>
        <v>0</v>
      </c>
      <c r="S848" s="72" t="str">
        <f>IF(AND(ลงเจ้าหน้าที่!O856=ไฟล์หลัก!P848,ลงเจ้าหน้าที่!P856=ไฟล์หลัก!Q848)=TRUE,"Correct","No")</f>
        <v>No</v>
      </c>
    </row>
    <row r="849" spans="1:19" hidden="1">
      <c r="A849" s="250">
        <v>802</v>
      </c>
      <c r="B849" s="250" t="s">
        <v>878</v>
      </c>
      <c r="C849" s="256" t="s">
        <v>136</v>
      </c>
      <c r="D849" s="257"/>
      <c r="E849" s="256" t="s">
        <v>1020</v>
      </c>
      <c r="F849" s="257"/>
      <c r="G849" s="257"/>
      <c r="H849" s="257"/>
      <c r="I849" s="256"/>
      <c r="J849" s="257" t="s">
        <v>101</v>
      </c>
      <c r="K849" s="257" t="s">
        <v>132</v>
      </c>
      <c r="L849" s="257"/>
      <c r="M849" s="250" t="s">
        <v>42</v>
      </c>
      <c r="N849" s="257" t="str" cm="1">
        <f t="array" ref="N849">_xlfn.XLOOKUP(1,(รายชื่อเจ้าหน้าที่!$C$4:$C$109=P849)*(รายชื่อเจ้าหน้าที่!$D$4:$D$109=Q849),รายชื่อเจ้าหน้าที่!$E$4:$E$109,"")</f>
        <v>จ.อิเล็ก</v>
      </c>
      <c r="O849" s="2" t="str">
        <f>_xlfn.XLOOKUP(ไฟล์หลัก!A849,ภาคส่งกลับ!$A$2:$A$1192,ภาคส่งกลับ!$L$2:$L$1192,"")</f>
        <v>นางสาว</v>
      </c>
      <c r="P849" s="2" t="str">
        <f>_xlfn.XLOOKUP(ไฟล์หลัก!A849,ภาคส่งกลับ!$A$2:$A$1192,ภาคส่งกลับ!$M$2:$M$1192,"")</f>
        <v>สุวรรณา</v>
      </c>
      <c r="Q849" s="2" t="str">
        <f>_xlfn.XLOOKUP(ไฟล์หลัก!A849,ภาคส่งกลับ!$A$2:$A$1192,ภาคส่งกลับ!$N$2:$N$1192,"")</f>
        <v>ยิ้มย่อง</v>
      </c>
      <c r="R849" s="71">
        <f>_xlfn.XLOOKUP(ไฟล์หลัก!A849,ภาคส่งกลับ!$A$2:$A$1192,ภาคส่งกลับ!$O$2:$O$1192,"")</f>
        <v>0</v>
      </c>
      <c r="S849" s="72" t="str">
        <f>IF(AND(ลงเจ้าหน้าที่!O857=ไฟล์หลัก!P849,ลงเจ้าหน้าที่!P857=ไฟล์หลัก!Q849)=TRUE,"Correct","No")</f>
        <v>Correct</v>
      </c>
    </row>
    <row r="850" spans="1:19" hidden="1">
      <c r="A850" s="250">
        <v>803</v>
      </c>
      <c r="B850" s="250" t="s">
        <v>878</v>
      </c>
      <c r="C850" s="256" t="s">
        <v>136</v>
      </c>
      <c r="D850" s="257" t="s">
        <v>239</v>
      </c>
      <c r="E850" s="256" t="s">
        <v>1020</v>
      </c>
      <c r="F850" s="257" t="s">
        <v>512</v>
      </c>
      <c r="G850" s="257" t="s">
        <v>21</v>
      </c>
      <c r="H850" s="257" t="s">
        <v>513</v>
      </c>
      <c r="I850" s="256" t="s">
        <v>1011</v>
      </c>
      <c r="J850" s="257" t="s">
        <v>101</v>
      </c>
      <c r="K850" s="257" t="s">
        <v>134</v>
      </c>
      <c r="L850" s="257" t="s">
        <v>1022</v>
      </c>
      <c r="M850" s="250" t="s">
        <v>1654</v>
      </c>
      <c r="N850" s="257" t="str" cm="1">
        <f t="array" ref="N850">_xlfn.XLOOKUP(1,(รายชื่อเจ้าหน้าที่!$C$4:$C$109=P850)*(รายชื่อเจ้าหน้าที่!$D$4:$D$109=Q850),รายชื่อเจ้าหน้าที่!$E$4:$E$109,"")</f>
        <v/>
      </c>
      <c r="O850" s="2" t="str">
        <f>_xlfn.XLOOKUP(ไฟล์หลัก!A850,ภาคส่งกลับ!$A$2:$A$1192,ภาคส่งกลับ!$L$2:$L$1192,"")</f>
        <v>นาย</v>
      </c>
      <c r="P850" s="2" t="str">
        <f>_xlfn.XLOOKUP(ไฟล์หลัก!A850,ภาคส่งกลับ!$A$2:$A$1192,ภาคส่งกลับ!$M$2:$M$1192,"")</f>
        <v>ทรงศักดิ์</v>
      </c>
      <c r="Q850" s="2" t="str">
        <f>_xlfn.XLOOKUP(ไฟล์หลัก!A850,ภาคส่งกลับ!$A$2:$A$1192,ภาคส่งกลับ!$N$2:$N$1192,"")</f>
        <v>สุธาสุประดิษฐ์</v>
      </c>
      <c r="R850" s="71">
        <f>_xlfn.XLOOKUP(ไฟล์หลัก!A850,ภาคส่งกลับ!$A$2:$A$1192,ภาคส่งกลับ!$O$2:$O$1192,"")</f>
        <v>0</v>
      </c>
      <c r="S850" s="72" t="str">
        <f>IF(AND(ลงเจ้าหน้าที่!O858=ไฟล์หลัก!P850,ลงเจ้าหน้าที่!P858=ไฟล์หลัก!Q850)=TRUE,"Correct","No")</f>
        <v>No</v>
      </c>
    </row>
    <row r="851" spans="1:19" hidden="1">
      <c r="A851" s="262">
        <v>804</v>
      </c>
      <c r="B851" s="262" t="s">
        <v>878</v>
      </c>
      <c r="C851" s="263" t="s">
        <v>136</v>
      </c>
      <c r="D851" s="264"/>
      <c r="E851" s="263" t="s">
        <v>967</v>
      </c>
      <c r="F851" s="264">
        <v>102</v>
      </c>
      <c r="G851" s="264"/>
      <c r="H851" s="264"/>
      <c r="I851" s="263" t="s">
        <v>1697</v>
      </c>
      <c r="J851" s="264" t="s">
        <v>101</v>
      </c>
      <c r="K851" s="264" t="s">
        <v>134</v>
      </c>
      <c r="L851" s="264"/>
      <c r="M851" s="262" t="s">
        <v>1650</v>
      </c>
      <c r="N851" s="264" t="str" cm="1">
        <f t="array" ref="N851">_xlfn.XLOOKUP(1,(รายชื่อเจ้าหน้าที่!$C$4:$C$109=P851)*(รายชื่อเจ้าหน้าที่!$D$4:$D$109=Q851),รายชื่อเจ้าหน้าที่!$E$4:$E$109,"")</f>
        <v/>
      </c>
      <c r="O851" s="204" t="str">
        <f>_xlfn.XLOOKUP(ไฟล์หลัก!A851,ภาคส่งกลับ!$A$2:$A$1192,ภาคส่งกลับ!$L$2:$L$1192,"")</f>
        <v>นาย</v>
      </c>
      <c r="P851" s="204" t="str">
        <f>_xlfn.XLOOKUP(ไฟล์หลัก!A851,ภาคส่งกลับ!$A$2:$A$1192,ภาคส่งกลับ!$M$2:$M$1192,"")</f>
        <v xml:space="preserve">พชรพล </v>
      </c>
      <c r="Q851" s="204" t="str">
        <f>_xlfn.XLOOKUP(ไฟล์หลัก!A851,ภาคส่งกลับ!$A$2:$A$1192,ภาคส่งกลับ!$N$2:$N$1192,"")</f>
        <v>ตัณฑวิรุฬห์</v>
      </c>
      <c r="R851" s="205">
        <f>_xlfn.XLOOKUP(ไฟล์หลัก!A851,ภาคส่งกลับ!$A$2:$A$1192,ภาคส่งกลับ!$O$2:$O$1192,"")</f>
        <v>0</v>
      </c>
      <c r="S851" s="72" t="str">
        <f>IF(AND(ลงเจ้าหน้าที่!O859=ไฟล์หลัก!P851,ลงเจ้าหน้าที่!P859=ไฟล์หลัก!Q851)=TRUE,"Correct","No")</f>
        <v>No</v>
      </c>
    </row>
    <row r="852" spans="1:19" hidden="1">
      <c r="A852" s="250">
        <v>805</v>
      </c>
      <c r="B852" s="250" t="s">
        <v>878</v>
      </c>
      <c r="C852" s="256" t="s">
        <v>136</v>
      </c>
      <c r="D852" s="257" t="s">
        <v>21</v>
      </c>
      <c r="E852" s="256" t="s">
        <v>1019</v>
      </c>
      <c r="F852" s="257" t="s">
        <v>21</v>
      </c>
      <c r="G852" s="257" t="s">
        <v>17</v>
      </c>
      <c r="H852" s="257" t="s">
        <v>246</v>
      </c>
      <c r="I852" s="256" t="s">
        <v>1728</v>
      </c>
      <c r="J852" s="257" t="s">
        <v>101</v>
      </c>
      <c r="K852" s="257" t="s">
        <v>176</v>
      </c>
      <c r="L852" s="257" t="s">
        <v>142</v>
      </c>
      <c r="M852" s="250" t="s">
        <v>1668</v>
      </c>
      <c r="N852" s="257" t="str" cm="1">
        <f t="array" ref="N852">_xlfn.XLOOKUP(1,(รายชื่อเจ้าหน้าที่!$C$4:$C$109=P852)*(รายชื่อเจ้าหน้าที่!$D$4:$D$109=Q852),รายชื่อเจ้าหน้าที่!$E$4:$E$109,"")</f>
        <v/>
      </c>
      <c r="O852" s="2" t="str">
        <f>_xlfn.XLOOKUP(ไฟล์หลัก!A852,ภาคส่งกลับ!$A$2:$A$1192,ภาคส่งกลับ!$L$2:$L$1192,"")</f>
        <v>นาย</v>
      </c>
      <c r="P852" s="2" t="str">
        <f>_xlfn.XLOOKUP(ไฟล์หลัก!A852,ภาคส่งกลับ!$A$2:$A$1192,ภาคส่งกลับ!$M$2:$M$1192,"")</f>
        <v>สถาพร</v>
      </c>
      <c r="Q852" s="2" t="str">
        <f>_xlfn.XLOOKUP(ไฟล์หลัก!A852,ภาคส่งกลับ!$A$2:$A$1192,ภาคส่งกลับ!$N$2:$N$1192,"")</f>
        <v>พรหมวงศ์</v>
      </c>
      <c r="R852" s="71" t="str">
        <f>_xlfn.XLOOKUP(ไฟล์หลัก!A852,ภาคส่งกลับ!$A$2:$A$1192,ภาคส่งกลับ!$O$2:$O$1192,"")</f>
        <v>นายธนดนย์ มั่นคง ป.เอก รหัส 66016046</v>
      </c>
      <c r="S852" s="72" t="str">
        <f>IF(AND(ลงเจ้าหน้าที่!O860=ไฟล์หลัก!P852,ลงเจ้าหน้าที่!P860=ไฟล์หลัก!Q852)=TRUE,"Correct","No")</f>
        <v>No</v>
      </c>
    </row>
    <row r="853" spans="1:19" hidden="1">
      <c r="A853" s="250">
        <v>806</v>
      </c>
      <c r="B853" s="250" t="s">
        <v>878</v>
      </c>
      <c r="C853" s="256" t="s">
        <v>136</v>
      </c>
      <c r="D853" s="257" t="s">
        <v>18</v>
      </c>
      <c r="E853" s="256" t="s">
        <v>1023</v>
      </c>
      <c r="F853" s="257" t="s">
        <v>527</v>
      </c>
      <c r="G853" s="257" t="s">
        <v>17</v>
      </c>
      <c r="H853" s="257" t="s">
        <v>99</v>
      </c>
      <c r="I853" s="256" t="s">
        <v>963</v>
      </c>
      <c r="J853" s="257" t="s">
        <v>101</v>
      </c>
      <c r="K853" s="257" t="s">
        <v>176</v>
      </c>
      <c r="L853" s="257" t="s">
        <v>118</v>
      </c>
      <c r="M853" s="250" t="s">
        <v>1654</v>
      </c>
      <c r="N853" s="257" t="str" cm="1">
        <f t="array" ref="N853">_xlfn.XLOOKUP(1,(รายชื่อเจ้าหน้าที่!$C$4:$C$109=P853)*(รายชื่อเจ้าหน้าที่!$D$4:$D$109=Q853),รายชื่อเจ้าหน้าที่!$E$4:$E$109,"")</f>
        <v/>
      </c>
      <c r="O853" s="2" t="str">
        <f>_xlfn.XLOOKUP(ไฟล์หลัก!A853,ภาคส่งกลับ!$A$2:$A$1192,ภาคส่งกลับ!$L$2:$L$1192,"")</f>
        <v>นาย</v>
      </c>
      <c r="P853" s="2" t="str">
        <f>_xlfn.XLOOKUP(ไฟล์หลัก!A853,ภาคส่งกลับ!$A$2:$A$1192,ภาคส่งกลับ!$M$2:$M$1192,"")</f>
        <v>ประทีป</v>
      </c>
      <c r="Q853" s="2" t="str">
        <f>_xlfn.XLOOKUP(ไฟล์หลัก!A853,ภาคส่งกลับ!$A$2:$A$1192,ภาคส่งกลับ!$N$2:$N$1192,"")</f>
        <v>หลือประเสริฐ</v>
      </c>
      <c r="R853" s="71">
        <f>_xlfn.XLOOKUP(ไฟล์หลัก!A853,ภาคส่งกลับ!$A$2:$A$1192,ภาคส่งกลับ!$O$2:$O$1192,"")</f>
        <v>0</v>
      </c>
      <c r="S853" s="72" t="str">
        <f>IF(AND(ลงเจ้าหน้าที่!O861=ไฟล์หลัก!P853,ลงเจ้าหน้าที่!P861=ไฟล์หลัก!Q853)=TRUE,"Correct","No")</f>
        <v>Correct</v>
      </c>
    </row>
    <row r="854" spans="1:19" hidden="1">
      <c r="A854" s="250">
        <v>807</v>
      </c>
      <c r="B854" s="250" t="s">
        <v>878</v>
      </c>
      <c r="C854" s="256" t="s">
        <v>136</v>
      </c>
      <c r="D854" s="257"/>
      <c r="E854" s="256" t="s">
        <v>1023</v>
      </c>
      <c r="F854" s="257"/>
      <c r="G854" s="257"/>
      <c r="H854" s="257"/>
      <c r="I854" s="256"/>
      <c r="J854" s="257" t="s">
        <v>101</v>
      </c>
      <c r="K854" s="257" t="s">
        <v>176</v>
      </c>
      <c r="L854" s="257"/>
      <c r="M854" s="250" t="s">
        <v>1676</v>
      </c>
      <c r="N854" s="257" t="str" cm="1">
        <f t="array" ref="N854">_xlfn.XLOOKUP(1,(รายชื่อเจ้าหน้าที่!$C$4:$C$109=P854)*(รายชื่อเจ้าหน้าที่!$D$4:$D$109=Q854),รายชื่อเจ้าหน้าที่!$E$4:$E$109,"")</f>
        <v>พัสดุ</v>
      </c>
      <c r="O854" s="2" t="str">
        <f>_xlfn.XLOOKUP(ไฟล์หลัก!A854,ภาคส่งกลับ!$A$2:$A$1192,ภาคส่งกลับ!$L$2:$L$1192,"")</f>
        <v>นางสาว</v>
      </c>
      <c r="P854" s="2" t="str">
        <f>_xlfn.XLOOKUP(ไฟล์หลัก!A854,ภาคส่งกลับ!$A$2:$A$1192,ภาคส่งกลับ!$M$2:$M$1192,"")</f>
        <v>จุฑาภรณ์</v>
      </c>
      <c r="Q854" s="2" t="str">
        <f>_xlfn.XLOOKUP(ไฟล์หลัก!A854,ภาคส่งกลับ!$A$2:$A$1192,ภาคส่งกลับ!$N$2:$N$1192,"")</f>
        <v>นิลาทวงค์</v>
      </c>
      <c r="R854" s="71">
        <f>_xlfn.XLOOKUP(ไฟล์หลัก!A854,ภาคส่งกลับ!$A$2:$A$1192,ภาคส่งกลับ!$O$2:$O$1192,"")</f>
        <v>0</v>
      </c>
      <c r="S854" s="72" t="str">
        <f>IF(AND(ลงเจ้าหน้าที่!O862=ไฟล์หลัก!P854,ลงเจ้าหน้าที่!P862=ไฟล์หลัก!Q854)=TRUE,"Correct","No")</f>
        <v>No</v>
      </c>
    </row>
    <row r="855" spans="1:19" hidden="1">
      <c r="A855" s="250">
        <v>808</v>
      </c>
      <c r="B855" s="250" t="s">
        <v>1024</v>
      </c>
      <c r="C855" s="256" t="s">
        <v>13</v>
      </c>
      <c r="D855" s="257" t="s">
        <v>16</v>
      </c>
      <c r="E855" s="256" t="s">
        <v>1025</v>
      </c>
      <c r="F855" s="257" t="s">
        <v>16</v>
      </c>
      <c r="G855" s="257" t="s">
        <v>16</v>
      </c>
      <c r="H855" s="257" t="s">
        <v>1026</v>
      </c>
      <c r="I855" s="256" t="s">
        <v>1027</v>
      </c>
      <c r="J855" s="257" t="s">
        <v>38</v>
      </c>
      <c r="K855" s="257" t="s">
        <v>207</v>
      </c>
      <c r="L855" s="257" t="s">
        <v>1028</v>
      </c>
      <c r="M855" s="250" t="s">
        <v>750</v>
      </c>
      <c r="N855" s="257" t="str" cm="1">
        <f t="array" ref="N855">_xlfn.XLOOKUP(1,(รายชื่อเจ้าหน้าที่!$C$4:$C$109=P855)*(รายชื่อเจ้าหน้าที่!$D$4:$D$109=Q855),รายชื่อเจ้าหน้าที่!$E$4:$E$109,"")</f>
        <v>EIDTs</v>
      </c>
      <c r="O855" s="2" t="str">
        <f>_xlfn.XLOOKUP(ไฟล์หลัก!A855,ภาคส่งกลับ!$A$2:$A$1192,ภาคส่งกลับ!$L$2:$L$1192,"")</f>
        <v>นางสาว</v>
      </c>
      <c r="P855" s="2" t="str">
        <f>_xlfn.XLOOKUP(ไฟล์หลัก!A855,ภาคส่งกลับ!$A$2:$A$1192,ภาคส่งกลับ!$M$2:$M$1192,"")</f>
        <v>เบญจรัตน์</v>
      </c>
      <c r="Q855" s="2" t="str">
        <f>_xlfn.XLOOKUP(ไฟล์หลัก!A855,ภาคส่งกลับ!$A$2:$A$1192,ภาคส่งกลับ!$N$2:$N$1192,"")</f>
        <v>นุชนาฏ์</v>
      </c>
      <c r="R855" s="71">
        <f>_xlfn.XLOOKUP(ไฟล์หลัก!A855,ภาคส่งกลับ!$A$2:$A$1192,ภาคส่งกลับ!$O$2:$O$1192,"")</f>
        <v>0</v>
      </c>
      <c r="S855" s="72" t="str">
        <f>IF(AND(ลงเจ้าหน้าที่!O863=ไฟล์หลัก!P855,ลงเจ้าหน้าที่!P863=ไฟล์หลัก!Q855)=TRUE,"Correct","No")</f>
        <v>Correct</v>
      </c>
    </row>
    <row r="856" spans="1:19" hidden="1">
      <c r="A856" s="250">
        <v>809</v>
      </c>
      <c r="B856" s="250" t="s">
        <v>1024</v>
      </c>
      <c r="C856" s="256" t="s">
        <v>13</v>
      </c>
      <c r="D856" s="257" t="s">
        <v>78</v>
      </c>
      <c r="E856" s="256" t="s">
        <v>1029</v>
      </c>
      <c r="F856" s="257" t="s">
        <v>30</v>
      </c>
      <c r="G856" s="257" t="s">
        <v>21</v>
      </c>
      <c r="H856" s="257" t="s">
        <v>261</v>
      </c>
      <c r="I856" s="256" t="s">
        <v>1772</v>
      </c>
      <c r="J856" s="257" t="s">
        <v>38</v>
      </c>
      <c r="K856" s="257" t="s">
        <v>207</v>
      </c>
      <c r="L856" s="257" t="s">
        <v>264</v>
      </c>
      <c r="M856" s="250" t="s">
        <v>320</v>
      </c>
      <c r="N856" s="257" t="str" cm="1">
        <f t="array" ref="N856">_xlfn.XLOOKUP(1,(รายชื่อเจ้าหน้าที่!$C$4:$C$109=P856)*(รายชื่อเจ้าหน้าที่!$D$4:$D$109=Q856),รายชื่อเจ้าหน้าที่!$E$4:$E$109,"")</f>
        <v/>
      </c>
      <c r="O856" s="2" t="str">
        <f>_xlfn.XLOOKUP(ไฟล์หลัก!A856,ภาคส่งกลับ!$A$2:$A$1192,ภาคส่งกลับ!$L$2:$L$1192,"")</f>
        <v>นาย</v>
      </c>
      <c r="P856" s="2" t="str">
        <f>_xlfn.XLOOKUP(ไฟล์หลัก!A856,ภาคส่งกลับ!$A$2:$A$1192,ภาคส่งกลับ!$M$2:$M$1192,"")</f>
        <v xml:space="preserve">เจษฎา  </v>
      </c>
      <c r="Q856" s="2" t="str">
        <f>_xlfn.XLOOKUP(ไฟล์หลัก!A856,ภาคส่งกลับ!$A$2:$A$1192,ภาคส่งกลับ!$N$2:$N$1192,"")</f>
        <v>ชัยโฉม</v>
      </c>
      <c r="R856" s="71">
        <f>_xlfn.XLOOKUP(ไฟล์หลัก!A856,ภาคส่งกลับ!$A$2:$A$1192,ภาคส่งกลับ!$O$2:$O$1192,"")</f>
        <v>0</v>
      </c>
      <c r="S856" s="72" t="str">
        <f>IF(AND(ลงเจ้าหน้าที่!O864=ไฟล์หลัก!P856,ลงเจ้าหน้าที่!P864=ไฟล์หลัก!Q856)=TRUE,"Correct","No")</f>
        <v>No</v>
      </c>
    </row>
    <row r="857" spans="1:19" hidden="1">
      <c r="A857" s="250">
        <v>810</v>
      </c>
      <c r="B857" s="250" t="s">
        <v>1024</v>
      </c>
      <c r="C857" s="256" t="s">
        <v>13</v>
      </c>
      <c r="D857" s="257" t="s">
        <v>16</v>
      </c>
      <c r="E857" s="256" t="s">
        <v>1025</v>
      </c>
      <c r="F857" s="257" t="s">
        <v>16</v>
      </c>
      <c r="G857" s="257" t="s">
        <v>16</v>
      </c>
      <c r="H857" s="257" t="s">
        <v>1026</v>
      </c>
      <c r="I857" s="256" t="s">
        <v>1027</v>
      </c>
      <c r="J857" s="257" t="s">
        <v>38</v>
      </c>
      <c r="K857" s="257" t="s">
        <v>213</v>
      </c>
      <c r="L857" s="257" t="s">
        <v>1028</v>
      </c>
      <c r="M857" s="250" t="s">
        <v>1676</v>
      </c>
      <c r="N857" s="257" t="str" cm="1">
        <f t="array" ref="N857">_xlfn.XLOOKUP(1,(รายชื่อเจ้าหน้าที่!$C$4:$C$109=P857)*(รายชื่อเจ้าหน้าที่!$D$4:$D$109=Q857),รายชื่อเจ้าหน้าที่!$E$4:$E$109,"")</f>
        <v>จ.ไฟฟ้า</v>
      </c>
      <c r="O857" s="2" t="str">
        <f>_xlfn.XLOOKUP(ไฟล์หลัก!A857,ภาคส่งกลับ!$A$2:$A$1192,ภาคส่งกลับ!$L$2:$L$1192,"")</f>
        <v>นาย</v>
      </c>
      <c r="P857" s="2" t="str">
        <f>_xlfn.XLOOKUP(ไฟล์หลัก!A857,ภาคส่งกลับ!$A$2:$A$1192,ภาคส่งกลับ!$M$2:$M$1192,"")</f>
        <v>สราวุฒิ</v>
      </c>
      <c r="Q857" s="2" t="str">
        <f>_xlfn.XLOOKUP(ไฟล์หลัก!A857,ภาคส่งกลับ!$A$2:$A$1192,ภาคส่งกลับ!$N$2:$N$1192,"")</f>
        <v>ประมวลสิงห์</v>
      </c>
      <c r="R857" s="71">
        <f>_xlfn.XLOOKUP(ไฟล์หลัก!A857,ภาคส่งกลับ!$A$2:$A$1192,ภาคส่งกลับ!$O$2:$O$1192,"")</f>
        <v>0</v>
      </c>
      <c r="S857" s="72" t="str">
        <f>IF(AND(ลงเจ้าหน้าที่!O865=ไฟล์หลัก!P857,ลงเจ้าหน้าที่!P865=ไฟล์หลัก!Q857)=TRUE,"Correct","No")</f>
        <v>No</v>
      </c>
    </row>
    <row r="858" spans="1:19" hidden="1">
      <c r="A858" s="250">
        <v>811</v>
      </c>
      <c r="B858" s="250" t="s">
        <v>1024</v>
      </c>
      <c r="C858" s="256" t="s">
        <v>13</v>
      </c>
      <c r="D858" s="257" t="s">
        <v>78</v>
      </c>
      <c r="E858" s="256" t="s">
        <v>1029</v>
      </c>
      <c r="F858" s="257" t="s">
        <v>30</v>
      </c>
      <c r="G858" s="257" t="s">
        <v>21</v>
      </c>
      <c r="H858" s="257" t="s">
        <v>261</v>
      </c>
      <c r="I858" s="256" t="s">
        <v>1772</v>
      </c>
      <c r="J858" s="257" t="s">
        <v>38</v>
      </c>
      <c r="K858" s="257" t="s">
        <v>213</v>
      </c>
      <c r="L858" s="257" t="s">
        <v>269</v>
      </c>
      <c r="M858" s="250" t="s">
        <v>320</v>
      </c>
      <c r="N858" s="257" t="str" cm="1">
        <f t="array" ref="N858">_xlfn.XLOOKUP(1,(รายชื่อเจ้าหน้าที่!$C$4:$C$109=P858)*(รายชื่อเจ้าหน้าที่!$D$4:$D$109=Q858),รายชื่อเจ้าหน้าที่!$E$4:$E$109,"")</f>
        <v/>
      </c>
      <c r="O858" s="2" t="str">
        <f>_xlfn.XLOOKUP(ไฟล์หลัก!A858,ภาคส่งกลับ!$A$2:$A$1192,ภาคส่งกลับ!$L$2:$L$1192,"")</f>
        <v>นาง</v>
      </c>
      <c r="P858" s="2" t="str">
        <f>_xlfn.XLOOKUP(ไฟล์หลัก!A858,ภาคส่งกลับ!$A$2:$A$1192,ภาคส่งกลับ!$M$2:$M$1192,"")</f>
        <v>พิมพ์เพ็ญ</v>
      </c>
      <c r="Q858" s="2" t="str">
        <f>_xlfn.XLOOKUP(ไฟล์หลัก!A858,ภาคส่งกลับ!$A$2:$A$1192,ภาคส่งกลับ!$N$2:$N$1192,"")</f>
        <v>พรเฉลิมพงศ์</v>
      </c>
      <c r="R858" s="71">
        <f>_xlfn.XLOOKUP(ไฟล์หลัก!A858,ภาคส่งกลับ!$A$2:$A$1192,ภาคส่งกลับ!$O$2:$O$1192,"")</f>
        <v>0</v>
      </c>
      <c r="S858" s="72" t="str">
        <f>IF(AND(ลงเจ้าหน้าที่!O866=ไฟล์หลัก!P858,ลงเจ้าหน้าที่!P866=ไฟล์หลัก!Q858)=TRUE,"Correct","No")</f>
        <v>No</v>
      </c>
    </row>
    <row r="859" spans="1:19" hidden="1">
      <c r="A859" s="250">
        <v>812</v>
      </c>
      <c r="B859" s="250" t="s">
        <v>1024</v>
      </c>
      <c r="C859" s="256" t="s">
        <v>13</v>
      </c>
      <c r="D859" s="257" t="s">
        <v>16</v>
      </c>
      <c r="E859" s="256" t="s">
        <v>1025</v>
      </c>
      <c r="F859" s="257" t="s">
        <v>16</v>
      </c>
      <c r="G859" s="257" t="s">
        <v>16</v>
      </c>
      <c r="H859" s="257" t="s">
        <v>1026</v>
      </c>
      <c r="I859" s="256" t="s">
        <v>1027</v>
      </c>
      <c r="J859" s="257" t="s">
        <v>38</v>
      </c>
      <c r="K859" s="257" t="s">
        <v>215</v>
      </c>
      <c r="L859" s="257" t="s">
        <v>1028</v>
      </c>
      <c r="M859" s="250" t="s">
        <v>750</v>
      </c>
      <c r="N859" s="257" t="str" cm="1">
        <f t="array" ref="N859">_xlfn.XLOOKUP(1,(รายชื่อเจ้าหน้าที่!$C$4:$C$109=P859)*(รายชื่อเจ้าหน้าที่!$D$4:$D$109=Q859),รายชื่อเจ้าหน้าที่!$E$4:$E$109,"")</f>
        <v>EIDTs</v>
      </c>
      <c r="O859" s="2" t="str">
        <f>_xlfn.XLOOKUP(ไฟล์หลัก!A859,ภาคส่งกลับ!$A$2:$A$1192,ภาคส่งกลับ!$L$2:$L$1192,"")</f>
        <v>นางสาว</v>
      </c>
      <c r="P859" s="2" t="str">
        <f>_xlfn.XLOOKUP(ไฟล์หลัก!A859,ภาคส่งกลับ!$A$2:$A$1192,ภาคส่งกลับ!$M$2:$M$1192,"")</f>
        <v>พิมพลอย</v>
      </c>
      <c r="Q859" s="2" t="str">
        <f>_xlfn.XLOOKUP(ไฟล์หลัก!A859,ภาคส่งกลับ!$A$2:$A$1192,ภาคส่งกลับ!$N$2:$N$1192,"")</f>
        <v>ประเสริฐวสุ</v>
      </c>
      <c r="R859" s="71">
        <f>_xlfn.XLOOKUP(ไฟล์หลัก!A859,ภาคส่งกลับ!$A$2:$A$1192,ภาคส่งกลับ!$O$2:$O$1192,"")</f>
        <v>0</v>
      </c>
      <c r="S859" s="72" t="str">
        <f>IF(AND(ลงเจ้าหน้าที่!O867=ไฟล์หลัก!P859,ลงเจ้าหน้าที่!P867=ไฟล์หลัก!Q859)=TRUE,"Correct","No")</f>
        <v>Correct</v>
      </c>
    </row>
    <row r="860" spans="1:19" hidden="1">
      <c r="A860" s="250">
        <v>813</v>
      </c>
      <c r="B860" s="250" t="s">
        <v>1024</v>
      </c>
      <c r="C860" s="256" t="s">
        <v>13</v>
      </c>
      <c r="D860" s="257" t="s">
        <v>24</v>
      </c>
      <c r="E860" s="256" t="s">
        <v>1031</v>
      </c>
      <c r="F860" s="257" t="s">
        <v>22</v>
      </c>
      <c r="G860" s="257" t="s">
        <v>21</v>
      </c>
      <c r="H860" s="257" t="s">
        <v>74</v>
      </c>
      <c r="I860" s="256" t="s">
        <v>1032</v>
      </c>
      <c r="J860" s="257" t="s">
        <v>38</v>
      </c>
      <c r="K860" s="257" t="s">
        <v>215</v>
      </c>
      <c r="L860" s="257" t="s">
        <v>235</v>
      </c>
      <c r="M860" s="250" t="s">
        <v>1668</v>
      </c>
      <c r="N860" s="257" t="str" cm="1">
        <f t="array" ref="N860">_xlfn.XLOOKUP(1,(รายชื่อเจ้าหน้าที่!$C$4:$C$109=P860)*(รายชื่อเจ้าหน้าที่!$D$4:$D$109=Q860),รายชื่อเจ้าหน้าที่!$E$4:$E$109,"")</f>
        <v/>
      </c>
      <c r="O860" s="2" t="str">
        <f>_xlfn.XLOOKUP(ไฟล์หลัก!A860,ภาคส่งกลับ!$A$2:$A$1192,ภาคส่งกลับ!$L$2:$L$1192,"")</f>
        <v>นางสาว</v>
      </c>
      <c r="P860" s="2" t="str">
        <f>_xlfn.XLOOKUP(ไฟล์หลัก!A860,ภาคส่งกลับ!$A$2:$A$1192,ภาคส่งกลับ!$M$2:$M$1192,"")</f>
        <v>ณัฐกานต์</v>
      </c>
      <c r="Q860" s="2" t="str">
        <f>_xlfn.XLOOKUP(ไฟล์หลัก!A860,ภาคส่งกลับ!$A$2:$A$1192,ภาคส่งกลับ!$N$2:$N$1192,"")</f>
        <v>พุทธรักษ์</v>
      </c>
      <c r="R860" s="71">
        <f>_xlfn.XLOOKUP(ไฟล์หลัก!A860,ภาคส่งกลับ!$A$2:$A$1192,ภาคส่งกลับ!$O$2:$O$1192,"")</f>
        <v>0</v>
      </c>
      <c r="S860" s="72" t="str">
        <f>IF(AND(ลงเจ้าหน้าที่!O868=ไฟล์หลัก!P860,ลงเจ้าหน้าที่!P868=ไฟล์หลัก!Q860)=TRUE,"Correct","No")</f>
        <v>No</v>
      </c>
    </row>
    <row r="861" spans="1:19" hidden="1">
      <c r="A861" s="250">
        <v>814</v>
      </c>
      <c r="B861" s="250" t="s">
        <v>1024</v>
      </c>
      <c r="C861" s="256" t="s">
        <v>13</v>
      </c>
      <c r="D861" s="257" t="s">
        <v>16</v>
      </c>
      <c r="E861" s="256" t="s">
        <v>1025</v>
      </c>
      <c r="F861" s="257" t="s">
        <v>16</v>
      </c>
      <c r="G861" s="257" t="s">
        <v>16</v>
      </c>
      <c r="H861" s="257" t="s">
        <v>1026</v>
      </c>
      <c r="I861" s="256" t="s">
        <v>1027</v>
      </c>
      <c r="J861" s="257" t="s">
        <v>38</v>
      </c>
      <c r="K861" s="257" t="s">
        <v>222</v>
      </c>
      <c r="L861" s="257" t="s">
        <v>1028</v>
      </c>
      <c r="M861" s="250" t="s">
        <v>750</v>
      </c>
      <c r="N861" s="257" t="str" cm="1">
        <f t="array" ref="N861">_xlfn.XLOOKUP(1,(รายชื่อเจ้าหน้าที่!$C$4:$C$109=P861)*(รายชื่อเจ้าหน้าที่!$D$4:$D$109=Q861),รายชื่อเจ้าหน้าที่!$E$4:$E$109,"")</f>
        <v>HR</v>
      </c>
      <c r="O861" s="2" t="str">
        <f>_xlfn.XLOOKUP(ไฟล์หลัก!A861,ภาคส่งกลับ!$A$2:$A$1192,ภาคส่งกลับ!$L$2:$L$1192,"")</f>
        <v>นางสาว</v>
      </c>
      <c r="P861" s="2" t="str">
        <f>_xlfn.XLOOKUP(ไฟล์หลัก!A861,ภาคส่งกลับ!$A$2:$A$1192,ภาคส่งกลับ!$M$2:$M$1192,"")</f>
        <v>จันทรา</v>
      </c>
      <c r="Q861" s="2" t="str">
        <f>_xlfn.XLOOKUP(ไฟล์หลัก!A861,ภาคส่งกลับ!$A$2:$A$1192,ภาคส่งกลับ!$N$2:$N$1192,"")</f>
        <v>ชูอำไพ</v>
      </c>
      <c r="R861" s="71">
        <f>_xlfn.XLOOKUP(ไฟล์หลัก!A861,ภาคส่งกลับ!$A$2:$A$1192,ภาคส่งกลับ!$O$2:$O$1192,"")</f>
        <v>0</v>
      </c>
      <c r="S861" s="72" t="str">
        <f>IF(AND(ลงเจ้าหน้าที่!O869=ไฟล์หลัก!P861,ลงเจ้าหน้าที่!P869=ไฟล์หลัก!Q861)=TRUE,"Correct","No")</f>
        <v>Correct</v>
      </c>
    </row>
    <row r="862" spans="1:19" hidden="1">
      <c r="A862" s="250">
        <v>815</v>
      </c>
      <c r="B862" s="250" t="s">
        <v>1024</v>
      </c>
      <c r="C862" s="256" t="s">
        <v>13</v>
      </c>
      <c r="D862" s="257" t="s">
        <v>24</v>
      </c>
      <c r="E862" s="256" t="s">
        <v>1031</v>
      </c>
      <c r="F862" s="257" t="s">
        <v>22</v>
      </c>
      <c r="G862" s="257" t="s">
        <v>21</v>
      </c>
      <c r="H862" s="257" t="s">
        <v>74</v>
      </c>
      <c r="I862" s="256" t="s">
        <v>1032</v>
      </c>
      <c r="J862" s="257" t="s">
        <v>38</v>
      </c>
      <c r="K862" s="257" t="s">
        <v>222</v>
      </c>
      <c r="L862" s="257" t="s">
        <v>238</v>
      </c>
      <c r="M862" s="250" t="s">
        <v>1668</v>
      </c>
      <c r="N862" s="257" t="str" cm="1">
        <f t="array" ref="N862">_xlfn.XLOOKUP(1,(รายชื่อเจ้าหน้าที่!$C$4:$C$109=P862)*(รายชื่อเจ้าหน้าที่!$D$4:$D$109=Q862),รายชื่อเจ้าหน้าที่!$E$4:$E$109,"")</f>
        <v/>
      </c>
      <c r="O862" s="2" t="str">
        <f>_xlfn.XLOOKUP(ไฟล์หลัก!A862,ภาคส่งกลับ!$A$2:$A$1192,ภาคส่งกลับ!$L$2:$L$1192,"")</f>
        <v>นางสาว</v>
      </c>
      <c r="P862" s="2" t="str">
        <f>_xlfn.XLOOKUP(ไฟล์หลัก!A862,ภาคส่งกลับ!$A$2:$A$1192,ภาคส่งกลับ!$M$2:$M$1192,"")</f>
        <v>ตุลยา</v>
      </c>
      <c r="Q862" s="2" t="str">
        <f>_xlfn.XLOOKUP(ไฟล์หลัก!A862,ภาคส่งกลับ!$A$2:$A$1192,ภาคส่งกลับ!$N$2:$N$1192,"")</f>
        <v>ลิมปิติ</v>
      </c>
      <c r="R862" s="71">
        <f>_xlfn.XLOOKUP(ไฟล์หลัก!A862,ภาคส่งกลับ!$A$2:$A$1192,ภาคส่งกลับ!$O$2:$O$1192,"")</f>
        <v>0</v>
      </c>
      <c r="S862" s="72" t="str">
        <f>IF(AND(ลงเจ้าหน้าที่!O870=ไฟล์หลัก!P862,ลงเจ้าหน้าที่!P870=ไฟล์หลัก!Q862)=TRUE,"Correct","No")</f>
        <v>No</v>
      </c>
    </row>
    <row r="863" spans="1:19" hidden="1">
      <c r="A863" s="250">
        <v>816</v>
      </c>
      <c r="B863" s="250" t="s">
        <v>1024</v>
      </c>
      <c r="C863" s="256" t="s">
        <v>13</v>
      </c>
      <c r="D863" s="257" t="s">
        <v>16</v>
      </c>
      <c r="E863" s="256" t="s">
        <v>1025</v>
      </c>
      <c r="F863" s="257" t="s">
        <v>16</v>
      </c>
      <c r="G863" s="257" t="s">
        <v>16</v>
      </c>
      <c r="H863" s="257" t="s">
        <v>1026</v>
      </c>
      <c r="I863" s="256" t="s">
        <v>1027</v>
      </c>
      <c r="J863" s="257" t="s">
        <v>38</v>
      </c>
      <c r="K863" s="257" t="s">
        <v>225</v>
      </c>
      <c r="L863" s="257" t="s">
        <v>1028</v>
      </c>
      <c r="M863" s="250" t="s">
        <v>1668</v>
      </c>
      <c r="N863" s="257" t="str" cm="1">
        <f t="array" ref="N863">_xlfn.XLOOKUP(1,(รายชื่อเจ้าหน้าที่!$C$4:$C$109=P863)*(รายชื่อเจ้าหน้าที่!$D$4:$D$109=Q863),รายชื่อเจ้าหน้าที่!$E$4:$E$109,"")</f>
        <v/>
      </c>
      <c r="O863" s="2" t="str">
        <f>_xlfn.XLOOKUP(ไฟล์หลัก!A863,ภาคส่งกลับ!$A$2:$A$1192,ภาคส่งกลับ!$L$2:$L$1192,"")</f>
        <v>นาย</v>
      </c>
      <c r="P863" s="2" t="str">
        <f>_xlfn.XLOOKUP(ไฟล์หลัก!A863,ภาคส่งกลับ!$A$2:$A$1192,ภาคส่งกลับ!$M$2:$M$1192,"")</f>
        <v>สมเกียรติ</v>
      </c>
      <c r="Q863" s="2" t="str">
        <f>_xlfn.XLOOKUP(ไฟล์หลัก!A863,ภาคส่งกลับ!$A$2:$A$1192,ภาคส่งกลับ!$N$2:$N$1192,"")</f>
        <v>ฤกษ์วรัญญู</v>
      </c>
      <c r="R863" s="71" t="str">
        <f>_xlfn.XLOOKUP(ไฟล์หลัก!A863,ภาคส่งกลับ!$A$2:$A$1192,ภาคส่งกลับ!$O$2:$O$1192,"")</f>
        <v>นายอนุสรณ์ วงค์ษา ป.เอก รหัส 64601165</v>
      </c>
      <c r="S863" s="72" t="str">
        <f>IF(AND(ลงเจ้าหน้าที่!O871=ไฟล์หลัก!P863,ลงเจ้าหน้าที่!P871=ไฟล์หลัก!Q863)=TRUE,"Correct","No")</f>
        <v>No</v>
      </c>
    </row>
    <row r="864" spans="1:19" hidden="1">
      <c r="A864" s="250">
        <v>817</v>
      </c>
      <c r="B864" s="250" t="s">
        <v>1024</v>
      </c>
      <c r="C864" s="256" t="s">
        <v>13</v>
      </c>
      <c r="D864" s="257" t="s">
        <v>90</v>
      </c>
      <c r="E864" s="256" t="s">
        <v>1033</v>
      </c>
      <c r="F864" s="257" t="s">
        <v>16</v>
      </c>
      <c r="G864" s="257" t="s">
        <v>14</v>
      </c>
      <c r="H864" s="257" t="s">
        <v>74</v>
      </c>
      <c r="I864" s="256" t="s">
        <v>1773</v>
      </c>
      <c r="J864" s="257" t="s">
        <v>38</v>
      </c>
      <c r="K864" s="257" t="s">
        <v>225</v>
      </c>
      <c r="L864" s="257" t="s">
        <v>235</v>
      </c>
      <c r="M864" s="250" t="s">
        <v>1668</v>
      </c>
      <c r="N864" s="257" t="str" cm="1">
        <f t="array" ref="N864">_xlfn.XLOOKUP(1,(รายชื่อเจ้าหน้าที่!$C$4:$C$109=P864)*(รายชื่อเจ้าหน้าที่!$D$4:$D$109=Q864),รายชื่อเจ้าหน้าที่!$E$4:$E$109,"")</f>
        <v/>
      </c>
      <c r="O864" s="2" t="str">
        <f>_xlfn.XLOOKUP(ไฟล์หลัก!A864,ภาคส่งกลับ!$A$2:$A$1192,ภาคส่งกลับ!$L$2:$L$1192,"")</f>
        <v>นาย</v>
      </c>
      <c r="P864" s="2" t="str">
        <f>_xlfn.XLOOKUP(ไฟล์หลัก!A864,ภาคส่งกลับ!$A$2:$A$1192,ภาคส่งกลับ!$M$2:$M$1192,"")</f>
        <v>พิเชฐ</v>
      </c>
      <c r="Q864" s="2" t="str">
        <f>_xlfn.XLOOKUP(ไฟล์หลัก!A864,ภาคส่งกลับ!$A$2:$A$1192,ภาคส่งกลับ!$N$2:$N$1192,"")</f>
        <v>ม่วงนวล</v>
      </c>
      <c r="R864" s="71">
        <f>_xlfn.XLOOKUP(ไฟล์หลัก!A864,ภาคส่งกลับ!$A$2:$A$1192,ภาคส่งกลับ!$O$2:$O$1192,"")</f>
        <v>0</v>
      </c>
      <c r="S864" s="72" t="str">
        <f>IF(AND(ลงเจ้าหน้าที่!O872=ไฟล์หลัก!P864,ลงเจ้าหน้าที่!P872=ไฟล์หลัก!Q864)=TRUE,"Correct","No")</f>
        <v>No</v>
      </c>
    </row>
    <row r="865" spans="1:19" hidden="1">
      <c r="A865" s="250">
        <v>818</v>
      </c>
      <c r="B865" s="250" t="s">
        <v>1024</v>
      </c>
      <c r="C865" s="256" t="s">
        <v>13</v>
      </c>
      <c r="D865" s="257" t="s">
        <v>16</v>
      </c>
      <c r="E865" s="256" t="s">
        <v>1025</v>
      </c>
      <c r="F865" s="257" t="s">
        <v>16</v>
      </c>
      <c r="G865" s="257" t="s">
        <v>16</v>
      </c>
      <c r="H865" s="257" t="s">
        <v>1026</v>
      </c>
      <c r="I865" s="256" t="s">
        <v>1027</v>
      </c>
      <c r="J865" s="257" t="s">
        <v>38</v>
      </c>
      <c r="K865" s="257" t="s">
        <v>229</v>
      </c>
      <c r="L865" s="257" t="s">
        <v>1028</v>
      </c>
      <c r="M865" s="250" t="s">
        <v>750</v>
      </c>
      <c r="N865" s="257" t="str" cm="1">
        <f t="array" ref="N865">_xlfn.XLOOKUP(1,(รายชื่อเจ้าหน้าที่!$C$4:$C$109=P865)*(รายชื่อเจ้าหน้าที่!$D$4:$D$109=Q865),รายชื่อเจ้าหน้าที่!$E$4:$E$109,"")</f>
        <v>HR</v>
      </c>
      <c r="O865" s="2" t="str">
        <f>_xlfn.XLOOKUP(ไฟล์หลัก!A865,ภาคส่งกลับ!$A$2:$A$1192,ภาคส่งกลับ!$L$2:$L$1192,"")</f>
        <v>นางสาว</v>
      </c>
      <c r="P865" s="2" t="str">
        <f>_xlfn.XLOOKUP(ไฟล์หลัก!A865,ภาคส่งกลับ!$A$2:$A$1192,ภาคส่งกลับ!$M$2:$M$1192,"")</f>
        <v>ชลธิชา</v>
      </c>
      <c r="Q865" s="2" t="str">
        <f>_xlfn.XLOOKUP(ไฟล์หลัก!A865,ภาคส่งกลับ!$A$2:$A$1192,ภาคส่งกลับ!$N$2:$N$1192,"")</f>
        <v>นาคชูแก้ว</v>
      </c>
      <c r="R865" s="71">
        <f>_xlfn.XLOOKUP(ไฟล์หลัก!A865,ภาคส่งกลับ!$A$2:$A$1192,ภาคส่งกลับ!$O$2:$O$1192,"")</f>
        <v>0</v>
      </c>
      <c r="S865" s="72" t="str">
        <f>IF(AND(ลงเจ้าหน้าที่!O873=ไฟล์หลัก!P865,ลงเจ้าหน้าที่!P873=ไฟล์หลัก!Q865)=TRUE,"Correct","No")</f>
        <v>Correct</v>
      </c>
    </row>
    <row r="866" spans="1:19" hidden="1">
      <c r="A866" s="250">
        <v>819</v>
      </c>
      <c r="B866" s="250" t="s">
        <v>1024</v>
      </c>
      <c r="C866" s="256" t="s">
        <v>13</v>
      </c>
      <c r="D866" s="257"/>
      <c r="E866" s="256" t="s">
        <v>1025</v>
      </c>
      <c r="F866" s="257"/>
      <c r="G866" s="257"/>
      <c r="H866" s="257"/>
      <c r="I866" s="256"/>
      <c r="J866" s="257" t="s">
        <v>38</v>
      </c>
      <c r="K866" s="257" t="s">
        <v>229</v>
      </c>
      <c r="L866" s="257"/>
      <c r="M866" s="250" t="s">
        <v>1695</v>
      </c>
      <c r="N866" s="257" t="str" cm="1">
        <f t="array" ref="N866">_xlfn.XLOOKUP(1,(รายชื่อเจ้าหน้าที่!$C$4:$C$109=P866)*(รายชื่อเจ้าหน้าที่!$D$4:$D$109=Q866),รายชื่อเจ้าหน้าที่!$E$4:$E$109,"")</f>
        <v/>
      </c>
      <c r="O866" s="2" t="str">
        <f>_xlfn.XLOOKUP(ไฟล์หลัก!A866,ภาคส่งกลับ!$A$2:$A$1192,ภาคส่งกลับ!$L$2:$L$1192,"")</f>
        <v>นาย</v>
      </c>
      <c r="P866" s="2" t="str">
        <f>_xlfn.XLOOKUP(ไฟล์หลัก!A866,ภาคส่งกลับ!$A$2:$A$1192,ภาคส่งกลับ!$M$2:$M$1192,"")</f>
        <v>ภานุกร</v>
      </c>
      <c r="Q866" s="2" t="str">
        <f>_xlfn.XLOOKUP(ไฟล์หลัก!A866,ภาคส่งกลับ!$A$2:$A$1192,ภาคส่งกลับ!$N$2:$N$1192,"")</f>
        <v>กรุสวนสมบัติ</v>
      </c>
      <c r="R866" s="71">
        <f>_xlfn.XLOOKUP(ไฟล์หลัก!A866,ภาคส่งกลับ!$A$2:$A$1192,ภาคส่งกลับ!$O$2:$O$1192,"")</f>
        <v>0</v>
      </c>
      <c r="S866" s="72" t="str">
        <f>IF(AND(ลงเจ้าหน้าที่!O874=ไฟล์หลัก!P866,ลงเจ้าหน้าที่!P874=ไฟล์หลัก!Q866)=TRUE,"Correct","No")</f>
        <v>No</v>
      </c>
    </row>
    <row r="867" spans="1:19" hidden="1">
      <c r="A867" s="250">
        <v>820</v>
      </c>
      <c r="B867" s="250" t="s">
        <v>1024</v>
      </c>
      <c r="C867" s="256" t="s">
        <v>13</v>
      </c>
      <c r="D867" s="257" t="s">
        <v>16</v>
      </c>
      <c r="E867" s="256" t="s">
        <v>1025</v>
      </c>
      <c r="F867" s="257" t="s">
        <v>16</v>
      </c>
      <c r="G867" s="257" t="s">
        <v>16</v>
      </c>
      <c r="H867" s="257" t="s">
        <v>1026</v>
      </c>
      <c r="I867" s="256" t="s">
        <v>1027</v>
      </c>
      <c r="J867" s="257" t="s">
        <v>38</v>
      </c>
      <c r="K867" s="257" t="s">
        <v>230</v>
      </c>
      <c r="L867" s="257" t="s">
        <v>1028</v>
      </c>
      <c r="M867" s="250" t="s">
        <v>750</v>
      </c>
      <c r="N867" s="257" t="str" cm="1">
        <f t="array" ref="N867">_xlfn.XLOOKUP(1,(รายชื่อเจ้าหน้าที่!$C$4:$C$109=P867)*(รายชื่อเจ้าหน้าที่!$D$4:$D$109=Q867),รายชื่อเจ้าหน้าที่!$E$4:$E$109,"")</f>
        <v>HR</v>
      </c>
      <c r="O867" s="2" t="str">
        <f>_xlfn.XLOOKUP(ไฟล์หลัก!A867,ภาคส่งกลับ!$A$2:$A$1192,ภาคส่งกลับ!$L$2:$L$1192,"")</f>
        <v>นาง</v>
      </c>
      <c r="P867" s="2" t="str">
        <f>_xlfn.XLOOKUP(ไฟล์หลัก!A867,ภาคส่งกลับ!$A$2:$A$1192,ภาคส่งกลับ!$M$2:$M$1192,"")</f>
        <v>ประเสริฐพร</v>
      </c>
      <c r="Q867" s="2" t="str">
        <f>_xlfn.XLOOKUP(ไฟล์หลัก!A867,ภาคส่งกลับ!$A$2:$A$1192,ภาคส่งกลับ!$N$2:$N$1192,"")</f>
        <v>ผลโพธิ์</v>
      </c>
      <c r="R867" s="71">
        <f>_xlfn.XLOOKUP(ไฟล์หลัก!A867,ภาคส่งกลับ!$A$2:$A$1192,ภาคส่งกลับ!$O$2:$O$1192,"")</f>
        <v>0</v>
      </c>
      <c r="S867" s="72" t="str">
        <f>IF(AND(ลงเจ้าหน้าที่!O875=ไฟล์หลัก!P867,ลงเจ้าหน้าที่!P875=ไฟล์หลัก!Q867)=TRUE,"Correct","No")</f>
        <v>Correct</v>
      </c>
    </row>
    <row r="868" spans="1:19" hidden="1">
      <c r="A868" s="250">
        <v>821</v>
      </c>
      <c r="B868" s="250" t="s">
        <v>1024</v>
      </c>
      <c r="C868" s="256" t="s">
        <v>13</v>
      </c>
      <c r="D868" s="257"/>
      <c r="E868" s="256" t="s">
        <v>1025</v>
      </c>
      <c r="F868" s="257"/>
      <c r="G868" s="257"/>
      <c r="H868" s="257"/>
      <c r="I868" s="256"/>
      <c r="J868" s="257" t="s">
        <v>38</v>
      </c>
      <c r="K868" s="257" t="s">
        <v>230</v>
      </c>
      <c r="L868" s="257"/>
      <c r="M868" s="250" t="s">
        <v>1695</v>
      </c>
      <c r="N868" s="257" t="str" cm="1">
        <f t="array" ref="N868">_xlfn.XLOOKUP(1,(รายชื่อเจ้าหน้าที่!$C$4:$C$109=P868)*(รายชื่อเจ้าหน้าที่!$D$4:$D$109=Q868),รายชื่อเจ้าหน้าที่!$E$4:$E$109,"")</f>
        <v/>
      </c>
      <c r="O868" s="2" t="str">
        <f>_xlfn.XLOOKUP(ไฟล์หลัก!A868,ภาคส่งกลับ!$A$2:$A$1192,ภาคส่งกลับ!$L$2:$L$1192,"")</f>
        <v>นาย</v>
      </c>
      <c r="P868" s="2" t="str">
        <f>_xlfn.XLOOKUP(ไฟล์หลัก!A868,ภาคส่งกลับ!$A$2:$A$1192,ภาคส่งกลับ!$M$2:$M$1192,"")</f>
        <v>เมฆ</v>
      </c>
      <c r="Q868" s="2" t="str">
        <f>_xlfn.XLOOKUP(ไฟล์หลัก!A868,ภาคส่งกลับ!$A$2:$A$1192,ภาคส่งกลับ!$N$2:$N$1192,"")</f>
        <v>ศรีหล่มสัก</v>
      </c>
      <c r="R868" s="71">
        <f>_xlfn.XLOOKUP(ไฟล์หลัก!A868,ภาคส่งกลับ!$A$2:$A$1192,ภาคส่งกลับ!$O$2:$O$1192,"")</f>
        <v>0</v>
      </c>
      <c r="S868" s="72" t="str">
        <f>IF(AND(ลงเจ้าหน้าที่!O876=ไฟล์หลัก!P868,ลงเจ้าหน้าที่!P876=ไฟล์หลัก!Q868)=TRUE,"Correct","No")</f>
        <v>No</v>
      </c>
    </row>
    <row r="869" spans="1:19" hidden="1">
      <c r="A869" s="250">
        <v>822</v>
      </c>
      <c r="B869" s="250" t="s">
        <v>1024</v>
      </c>
      <c r="C869" s="256" t="s">
        <v>13</v>
      </c>
      <c r="D869" s="257" t="s">
        <v>16</v>
      </c>
      <c r="E869" s="256" t="s">
        <v>1025</v>
      </c>
      <c r="F869" s="257" t="s">
        <v>16</v>
      </c>
      <c r="G869" s="257" t="s">
        <v>16</v>
      </c>
      <c r="H869" s="257" t="s">
        <v>1026</v>
      </c>
      <c r="I869" s="256" t="s">
        <v>1027</v>
      </c>
      <c r="J869" s="257" t="s">
        <v>38</v>
      </c>
      <c r="K869" s="257" t="s">
        <v>232</v>
      </c>
      <c r="L869" s="257" t="s">
        <v>1028</v>
      </c>
      <c r="M869" s="250" t="s">
        <v>750</v>
      </c>
      <c r="N869" s="257" t="str" cm="1">
        <f t="array" ref="N869">_xlfn.XLOOKUP(1,(รายชื่อเจ้าหน้าที่!$C$4:$C$109=P869)*(รายชื่อเจ้าหน้าที่!$D$4:$D$109=Q869),รายชื่อเจ้าหน้าที่!$E$4:$E$109,"")</f>
        <v>Kees</v>
      </c>
      <c r="O869" s="2" t="str">
        <f>_xlfn.XLOOKUP(ไฟล์หลัก!A869,ภาคส่งกลับ!$A$2:$A$1192,ภาคส่งกลับ!$L$2:$L$1192,"")</f>
        <v>นาย</v>
      </c>
      <c r="P869" s="2" t="str">
        <f>_xlfn.XLOOKUP(ไฟล์หลัก!A869,ภาคส่งกลับ!$A$2:$A$1192,ภาคส่งกลับ!$M$2:$M$1192,"")</f>
        <v>ณัฐพงศ์</v>
      </c>
      <c r="Q869" s="2" t="str">
        <f>_xlfn.XLOOKUP(ไฟล์หลัก!A869,ภาคส่งกลับ!$A$2:$A$1192,ภาคส่งกลับ!$N$2:$N$1192,"")</f>
        <v>มุงอินทร์</v>
      </c>
      <c r="R869" s="71">
        <f>_xlfn.XLOOKUP(ไฟล์หลัก!A869,ภาคส่งกลับ!$A$2:$A$1192,ภาคส่งกลับ!$O$2:$O$1192,"")</f>
        <v>0</v>
      </c>
      <c r="S869" s="72" t="str">
        <f>IF(AND(ลงเจ้าหน้าที่!O877=ไฟล์หลัก!P869,ลงเจ้าหน้าที่!P877=ไฟล์หลัก!Q869)=TRUE,"Correct","No")</f>
        <v>Correct</v>
      </c>
    </row>
    <row r="870" spans="1:19" hidden="1">
      <c r="A870" s="250">
        <v>823</v>
      </c>
      <c r="B870" s="250" t="s">
        <v>1024</v>
      </c>
      <c r="C870" s="256" t="s">
        <v>13</v>
      </c>
      <c r="D870" s="257" t="s">
        <v>185</v>
      </c>
      <c r="E870" s="256" t="s">
        <v>1035</v>
      </c>
      <c r="F870" s="257" t="s">
        <v>85</v>
      </c>
      <c r="G870" s="257" t="s">
        <v>21</v>
      </c>
      <c r="H870" s="257" t="s">
        <v>123</v>
      </c>
      <c r="I870" s="256" t="s">
        <v>1036</v>
      </c>
      <c r="J870" s="257" t="s">
        <v>38</v>
      </c>
      <c r="K870" s="257" t="s">
        <v>232</v>
      </c>
      <c r="L870" s="257" t="s">
        <v>457</v>
      </c>
      <c r="M870" s="250" t="s">
        <v>1668</v>
      </c>
      <c r="N870" s="257" t="str" cm="1">
        <f t="array" ref="N870">_xlfn.XLOOKUP(1,(รายชื่อเจ้าหน้าที่!$C$4:$C$109=P870)*(รายชื่อเจ้าหน้าที่!$D$4:$D$109=Q870),รายชื่อเจ้าหน้าที่!$E$4:$E$109,"")</f>
        <v/>
      </c>
      <c r="O870" s="2" t="str">
        <f>_xlfn.XLOOKUP(ไฟล์หลัก!A870,ภาคส่งกลับ!$A$2:$A$1192,ภาคส่งกลับ!$L$2:$L$1192,"")</f>
        <v>นาย</v>
      </c>
      <c r="P870" s="2" t="str">
        <f>_xlfn.XLOOKUP(ไฟล์หลัก!A870,ภาคส่งกลับ!$A$2:$A$1192,ภาคส่งกลับ!$M$2:$M$1192,"")</f>
        <v>พรชัย</v>
      </c>
      <c r="Q870" s="2" t="str">
        <f>_xlfn.XLOOKUP(ไฟล์หลัก!A870,ภาคส่งกลับ!$A$2:$A$1192,ภาคส่งกลับ!$N$2:$N$1192,"")</f>
        <v>ทรัพย์นิธิ</v>
      </c>
      <c r="R870" s="71">
        <f>_xlfn.XLOOKUP(ไฟล์หลัก!A870,ภาคส่งกลับ!$A$2:$A$1192,ภาคส่งกลับ!$O$2:$O$1192,"")</f>
        <v>0</v>
      </c>
      <c r="S870" s="72" t="str">
        <f>IF(AND(ลงเจ้าหน้าที่!O878=ไฟล์หลัก!P870,ลงเจ้าหน้าที่!P878=ไฟล์หลัก!Q870)=TRUE,"Correct","No")</f>
        <v>No</v>
      </c>
    </row>
    <row r="871" spans="1:19" hidden="1">
      <c r="A871" s="250">
        <v>824</v>
      </c>
      <c r="B871" s="250" t="s">
        <v>1024</v>
      </c>
      <c r="C871" s="256" t="s">
        <v>13</v>
      </c>
      <c r="D871" s="257" t="s">
        <v>16</v>
      </c>
      <c r="E871" s="256" t="s">
        <v>1025</v>
      </c>
      <c r="F871" s="257" t="s">
        <v>16</v>
      </c>
      <c r="G871" s="257" t="s">
        <v>16</v>
      </c>
      <c r="H871" s="257" t="s">
        <v>1026</v>
      </c>
      <c r="I871" s="256" t="s">
        <v>1027</v>
      </c>
      <c r="J871" s="257" t="s">
        <v>38</v>
      </c>
      <c r="K871" s="257" t="s">
        <v>236</v>
      </c>
      <c r="L871" s="257" t="s">
        <v>1028</v>
      </c>
      <c r="M871" s="250" t="s">
        <v>750</v>
      </c>
      <c r="N871" s="257" t="str" cm="1">
        <f t="array" ref="N871">_xlfn.XLOOKUP(1,(รายชื่อเจ้าหน้าที่!$C$4:$C$109=P871)*(รายชื่อเจ้าหน้าที่!$D$4:$D$109=Q871),รายชื่อเจ้าหน้าที่!$E$4:$E$109,"")</f>
        <v>เทคโนการศึกษา</v>
      </c>
      <c r="O871" s="2" t="str">
        <f>_xlfn.XLOOKUP(ไฟล์หลัก!A871,ภาคส่งกลับ!$A$2:$A$1192,ภาคส่งกลับ!$L$2:$L$1192,"")</f>
        <v>นาย</v>
      </c>
      <c r="P871" s="2" t="str">
        <f>_xlfn.XLOOKUP(ไฟล์หลัก!A871,ภาคส่งกลับ!$A$2:$A$1192,ภาคส่งกลับ!$M$2:$M$1192,"")</f>
        <v>ทนงศักดิ์</v>
      </c>
      <c r="Q871" s="2" t="str">
        <f>_xlfn.XLOOKUP(ไฟล์หลัก!A871,ภาคส่งกลับ!$A$2:$A$1192,ภาคส่งกลับ!$N$2:$N$1192,"")</f>
        <v>ใจชื่นแสน</v>
      </c>
      <c r="R871" s="71">
        <f>_xlfn.XLOOKUP(ไฟล์หลัก!A871,ภาคส่งกลับ!$A$2:$A$1192,ภาคส่งกลับ!$O$2:$O$1192,"")</f>
        <v>0</v>
      </c>
      <c r="S871" s="72" t="str">
        <f>IF(AND(ลงเจ้าหน้าที่!O879=ไฟล์หลัก!P871,ลงเจ้าหน้าที่!P879=ไฟล์หลัก!Q871)=TRUE,"Correct","No")</f>
        <v>Correct</v>
      </c>
    </row>
    <row r="872" spans="1:19" hidden="1">
      <c r="A872" s="250">
        <v>825</v>
      </c>
      <c r="B872" s="250" t="s">
        <v>1024</v>
      </c>
      <c r="C872" s="256" t="s">
        <v>13</v>
      </c>
      <c r="D872" s="257" t="s">
        <v>185</v>
      </c>
      <c r="E872" s="256" t="s">
        <v>1035</v>
      </c>
      <c r="F872" s="257" t="s">
        <v>85</v>
      </c>
      <c r="G872" s="257" t="s">
        <v>21</v>
      </c>
      <c r="H872" s="257" t="s">
        <v>123</v>
      </c>
      <c r="I872" s="256" t="s">
        <v>1036</v>
      </c>
      <c r="J872" s="257" t="s">
        <v>38</v>
      </c>
      <c r="K872" s="257" t="s">
        <v>236</v>
      </c>
      <c r="L872" s="257" t="s">
        <v>458</v>
      </c>
      <c r="M872" s="250" t="s">
        <v>1668</v>
      </c>
      <c r="N872" s="257" t="str" cm="1">
        <f t="array" ref="N872">_xlfn.XLOOKUP(1,(รายชื่อเจ้าหน้าที่!$C$4:$C$109=P872)*(รายชื่อเจ้าหน้าที่!$D$4:$D$109=Q872),รายชื่อเจ้าหน้าที่!$E$4:$E$109,"")</f>
        <v/>
      </c>
      <c r="O872" s="2" t="str">
        <f>_xlfn.XLOOKUP(ไฟล์หลัก!A872,ภาคส่งกลับ!$A$2:$A$1192,ภาคส่งกลับ!$L$2:$L$1192,"")</f>
        <v>นางสาว</v>
      </c>
      <c r="P872" s="2" t="str">
        <f>_xlfn.XLOOKUP(ไฟล์หลัก!A872,ภาคส่งกลับ!$A$2:$A$1192,ภาคส่งกลับ!$M$2:$M$1192,"")</f>
        <v>วิภา</v>
      </c>
      <c r="Q872" s="2" t="str">
        <f>_xlfn.XLOOKUP(ไฟล์หลัก!A872,ภาคส่งกลับ!$A$2:$A$1192,ภาคส่งกลับ!$N$2:$N$1192,"")</f>
        <v>แสงพิสิทธิ์</v>
      </c>
      <c r="R872" s="71">
        <f>_xlfn.XLOOKUP(ไฟล์หลัก!A872,ภาคส่งกลับ!$A$2:$A$1192,ภาคส่งกลับ!$O$2:$O$1192,"")</f>
        <v>0</v>
      </c>
      <c r="S872" s="72" t="str">
        <f>IF(AND(ลงเจ้าหน้าที่!O880=ไฟล์หลัก!P872,ลงเจ้าหน้าที่!P880=ไฟล์หลัก!Q872)=TRUE,"Correct","No")</f>
        <v>No</v>
      </c>
    </row>
    <row r="873" spans="1:19" hidden="1">
      <c r="A873" s="250">
        <v>826</v>
      </c>
      <c r="B873" s="250" t="s">
        <v>1024</v>
      </c>
      <c r="C873" s="256" t="s">
        <v>13</v>
      </c>
      <c r="D873" s="257" t="s">
        <v>16</v>
      </c>
      <c r="E873" s="256" t="s">
        <v>1025</v>
      </c>
      <c r="F873" s="257" t="s">
        <v>16</v>
      </c>
      <c r="G873" s="257" t="s">
        <v>16</v>
      </c>
      <c r="H873" s="257" t="s">
        <v>1026</v>
      </c>
      <c r="I873" s="256" t="s">
        <v>1027</v>
      </c>
      <c r="J873" s="257" t="s">
        <v>38</v>
      </c>
      <c r="K873" s="257" t="s">
        <v>240</v>
      </c>
      <c r="L873" s="257" t="s">
        <v>1028</v>
      </c>
      <c r="M873" s="250" t="s">
        <v>750</v>
      </c>
      <c r="N873" s="257" t="str" cm="1">
        <f t="array" ref="N873">_xlfn.XLOOKUP(1,(รายชื่อเจ้าหน้าที่!$C$4:$C$109=P873)*(รายชื่อเจ้าหน้าที่!$D$4:$D$109=Q873),รายชื่อเจ้าหน้าที่!$E$4:$E$109,"")</f>
        <v>เลขา</v>
      </c>
      <c r="O873" s="2" t="str">
        <f>_xlfn.XLOOKUP(ไฟล์หลัก!A873,ภาคส่งกลับ!$A$2:$A$1192,ภาคส่งกลับ!$L$2:$L$1192,"")</f>
        <v>นางสาว</v>
      </c>
      <c r="P873" s="2" t="str">
        <f>_xlfn.XLOOKUP(ไฟล์หลัก!A873,ภาคส่งกลับ!$A$2:$A$1192,ภาคส่งกลับ!$M$2:$M$1192,"")</f>
        <v>จันทรารัตน์</v>
      </c>
      <c r="Q873" s="2" t="str">
        <f>_xlfn.XLOOKUP(ไฟล์หลัก!A873,ภาคส่งกลับ!$A$2:$A$1192,ภาคส่งกลับ!$N$2:$N$1192,"")</f>
        <v>ศรีพุ่มพวง</v>
      </c>
      <c r="R873" s="71">
        <f>_xlfn.XLOOKUP(ไฟล์หลัก!A873,ภาคส่งกลับ!$A$2:$A$1192,ภาคส่งกลับ!$O$2:$O$1192,"")</f>
        <v>0</v>
      </c>
      <c r="S873" s="72" t="str">
        <f>IF(AND(ลงเจ้าหน้าที่!O881=ไฟล์หลัก!P873,ลงเจ้าหน้าที่!P881=ไฟล์หลัก!Q873)=TRUE,"Correct","No")</f>
        <v>Correct</v>
      </c>
    </row>
    <row r="874" spans="1:19" hidden="1">
      <c r="A874" s="250">
        <v>827</v>
      </c>
      <c r="B874" s="250" t="s">
        <v>1024</v>
      </c>
      <c r="C874" s="256" t="s">
        <v>13</v>
      </c>
      <c r="D874" s="257" t="s">
        <v>204</v>
      </c>
      <c r="E874" s="256" t="s">
        <v>1037</v>
      </c>
      <c r="F874" s="257" t="s">
        <v>85</v>
      </c>
      <c r="G874" s="257" t="s">
        <v>16</v>
      </c>
      <c r="H874" s="257" t="s">
        <v>182</v>
      </c>
      <c r="I874" s="256" t="s">
        <v>1774</v>
      </c>
      <c r="J874" s="257" t="s">
        <v>38</v>
      </c>
      <c r="K874" s="257" t="s">
        <v>240</v>
      </c>
      <c r="L874" s="257" t="s">
        <v>557</v>
      </c>
      <c r="M874" s="250" t="s">
        <v>1660</v>
      </c>
      <c r="N874" s="257" t="str" cm="1">
        <f t="array" ref="N874">_xlfn.XLOOKUP(1,(รายชื่อเจ้าหน้าที่!$C$4:$C$109=P874)*(รายชื่อเจ้าหน้าที่!$D$4:$D$109=Q874),รายชื่อเจ้าหน้าที่!$E$4:$E$109,"")</f>
        <v/>
      </c>
      <c r="O874" s="2" t="str">
        <f>_xlfn.XLOOKUP(ไฟล์หลัก!A874,ภาคส่งกลับ!$A$2:$A$1192,ภาคส่งกลับ!$L$2:$L$1192,"")</f>
        <v>นาย</v>
      </c>
      <c r="P874" s="2" t="str">
        <f>_xlfn.XLOOKUP(ไฟล์หลัก!A874,ภาคส่งกลับ!$A$2:$A$1192,ภาคส่งกลับ!$M$2:$M$1192,"")</f>
        <v>ยศศิริ</v>
      </c>
      <c r="Q874" s="2" t="str">
        <f>_xlfn.XLOOKUP(ไฟล์หลัก!A874,ภาคส่งกลับ!$A$2:$A$1192,ภาคส่งกลับ!$N$2:$N$1192,"")</f>
        <v>อาริยะกุล</v>
      </c>
      <c r="R874" s="71">
        <f>_xlfn.XLOOKUP(ไฟล์หลัก!A874,ภาคส่งกลับ!$A$2:$A$1192,ภาคส่งกลับ!$O$2:$O$1192,"")</f>
        <v>0</v>
      </c>
      <c r="S874" s="72" t="str">
        <f>IF(AND(ลงเจ้าหน้าที่!O882=ไฟล์หลัก!P874,ลงเจ้าหน้าที่!P882=ไฟล์หลัก!Q874)=TRUE,"Correct","No")</f>
        <v>No</v>
      </c>
    </row>
    <row r="875" spans="1:19" hidden="1">
      <c r="A875" s="250">
        <v>828</v>
      </c>
      <c r="B875" s="250" t="s">
        <v>1024</v>
      </c>
      <c r="C875" s="256" t="s">
        <v>13</v>
      </c>
      <c r="D875" s="257" t="s">
        <v>16</v>
      </c>
      <c r="E875" s="256" t="s">
        <v>1025</v>
      </c>
      <c r="F875" s="257" t="s">
        <v>16</v>
      </c>
      <c r="G875" s="257" t="s">
        <v>16</v>
      </c>
      <c r="H875" s="257" t="s">
        <v>1026</v>
      </c>
      <c r="I875" s="256" t="s">
        <v>1027</v>
      </c>
      <c r="J875" s="257" t="s">
        <v>38</v>
      </c>
      <c r="K875" s="257" t="s">
        <v>244</v>
      </c>
      <c r="L875" s="257" t="s">
        <v>1039</v>
      </c>
      <c r="M875" s="250" t="s">
        <v>750</v>
      </c>
      <c r="N875" s="257" t="str" cm="1">
        <f t="array" ref="N875">_xlfn.XLOOKUP(1,(รายชื่อเจ้าหน้าที่!$C$4:$C$109=P875)*(รายชื่อเจ้าหน้าที่!$D$4:$D$109=Q875),รายชื่อเจ้าหน้าที่!$E$4:$E$109,"")</f>
        <v>แผนงาน</v>
      </c>
      <c r="O875" s="2" t="str">
        <f>_xlfn.XLOOKUP(ไฟล์หลัก!A875,ภาคส่งกลับ!$A$2:$A$1192,ภาคส่งกลับ!$L$2:$L$1192,"")</f>
        <v>นางสาว</v>
      </c>
      <c r="P875" s="2" t="str">
        <f>_xlfn.XLOOKUP(ไฟล์หลัก!A875,ภาคส่งกลับ!$A$2:$A$1192,ภาคส่งกลับ!$M$2:$M$1192,"")</f>
        <v>กาญจนาพร</v>
      </c>
      <c r="Q875" s="2" t="str">
        <f>_xlfn.XLOOKUP(ไฟล์หลัก!A875,ภาคส่งกลับ!$A$2:$A$1192,ภาคส่งกลับ!$N$2:$N$1192,"")</f>
        <v>ชัยณรงค์</v>
      </c>
      <c r="R875" s="71">
        <f>_xlfn.XLOOKUP(ไฟล์หลัก!A875,ภาคส่งกลับ!$A$2:$A$1192,ภาคส่งกลับ!$O$2:$O$1192,"")</f>
        <v>0</v>
      </c>
      <c r="S875" s="72" t="str">
        <f>IF(AND(ลงเจ้าหน้าที่!O883=ไฟล์หลัก!P875,ลงเจ้าหน้าที่!P883=ไฟล์หลัก!Q875)=TRUE,"Correct","No")</f>
        <v>Correct</v>
      </c>
    </row>
    <row r="876" spans="1:19" hidden="1">
      <c r="A876" s="250">
        <v>829</v>
      </c>
      <c r="B876" s="250" t="s">
        <v>1024</v>
      </c>
      <c r="C876" s="256" t="s">
        <v>13</v>
      </c>
      <c r="D876" s="257" t="s">
        <v>204</v>
      </c>
      <c r="E876" s="256" t="s">
        <v>1037</v>
      </c>
      <c r="F876" s="257" t="s">
        <v>85</v>
      </c>
      <c r="G876" s="257" t="s">
        <v>16</v>
      </c>
      <c r="H876" s="257" t="s">
        <v>182</v>
      </c>
      <c r="I876" s="256" t="s">
        <v>1774</v>
      </c>
      <c r="J876" s="257" t="s">
        <v>38</v>
      </c>
      <c r="K876" s="257" t="s">
        <v>244</v>
      </c>
      <c r="L876" s="257" t="s">
        <v>559</v>
      </c>
      <c r="M876" s="250" t="s">
        <v>1660</v>
      </c>
      <c r="N876" s="257" t="str" cm="1">
        <f t="array" ref="N876">_xlfn.XLOOKUP(1,(รายชื่อเจ้าหน้าที่!$C$4:$C$109=P876)*(รายชื่อเจ้าหน้าที่!$D$4:$D$109=Q876),รายชื่อเจ้าหน้าที่!$E$4:$E$109,"")</f>
        <v/>
      </c>
      <c r="O876" s="2" t="str">
        <f>_xlfn.XLOOKUP(ไฟล์หลัก!A876,ภาคส่งกลับ!$A$2:$A$1192,ภาคส่งกลับ!$L$2:$L$1192,"")</f>
        <v>นาง</v>
      </c>
      <c r="P876" s="2" t="str">
        <f>_xlfn.XLOOKUP(ไฟล์หลัก!A876,ภาคส่งกลับ!$A$2:$A$1192,ภาคส่งกลับ!$M$2:$M$1192,"")</f>
        <v>แสงระวี</v>
      </c>
      <c r="Q876" s="2" t="str">
        <f>_xlfn.XLOOKUP(ไฟล์หลัก!A876,ภาคส่งกลับ!$A$2:$A$1192,ภาคส่งกลับ!$N$2:$N$1192,"")</f>
        <v>บัวแก้ว</v>
      </c>
      <c r="R876" s="71">
        <f>_xlfn.XLOOKUP(ไฟล์หลัก!A876,ภาคส่งกลับ!$A$2:$A$1192,ภาคส่งกลับ!$O$2:$O$1192,"")</f>
        <v>0</v>
      </c>
      <c r="S876" s="72" t="str">
        <f>IF(AND(ลงเจ้าหน้าที่!O884=ไฟล์หลัก!P876,ลงเจ้าหน้าที่!P884=ไฟล์หลัก!Q876)=TRUE,"Correct","No")</f>
        <v>No</v>
      </c>
    </row>
    <row r="877" spans="1:19" hidden="1">
      <c r="A877" s="250">
        <v>830</v>
      </c>
      <c r="B877" s="250" t="s">
        <v>1024</v>
      </c>
      <c r="C877" s="256" t="s">
        <v>13</v>
      </c>
      <c r="D877" s="257" t="s">
        <v>16</v>
      </c>
      <c r="E877" s="256" t="s">
        <v>1025</v>
      </c>
      <c r="F877" s="257" t="s">
        <v>21</v>
      </c>
      <c r="G877" s="257" t="s">
        <v>16</v>
      </c>
      <c r="H877" s="257" t="s">
        <v>527</v>
      </c>
      <c r="I877" s="256" t="s">
        <v>1027</v>
      </c>
      <c r="J877" s="257" t="s">
        <v>38</v>
      </c>
      <c r="K877" s="257" t="s">
        <v>247</v>
      </c>
      <c r="L877" s="257" t="s">
        <v>1040</v>
      </c>
      <c r="M877" s="250" t="s">
        <v>750</v>
      </c>
      <c r="N877" s="257" t="str" cm="1">
        <f t="array" ref="N877">_xlfn.XLOOKUP(1,(รายชื่อเจ้าหน้าที่!$C$4:$C$109=P877)*(รายชื่อเจ้าหน้าที่!$D$4:$D$109=Q877),รายชื่อเจ้าหน้าที่!$E$4:$E$109,"")</f>
        <v>กิจการนศ.</v>
      </c>
      <c r="O877" s="2" t="str">
        <f>_xlfn.XLOOKUP(ไฟล์หลัก!A877,ภาคส่งกลับ!$A$2:$A$1192,ภาคส่งกลับ!$L$2:$L$1192,"")</f>
        <v>นางสาว</v>
      </c>
      <c r="P877" s="2" t="str">
        <f>_xlfn.XLOOKUP(ไฟล์หลัก!A877,ภาคส่งกลับ!$A$2:$A$1192,ภาคส่งกลับ!$M$2:$M$1192,"")</f>
        <v>นวรัตน์</v>
      </c>
      <c r="Q877" s="2" t="str">
        <f>_xlfn.XLOOKUP(ไฟล์หลัก!A877,ภาคส่งกลับ!$A$2:$A$1192,ภาคส่งกลับ!$N$2:$N$1192,"")</f>
        <v>วุฒิอุดม</v>
      </c>
      <c r="R877" s="71">
        <f>_xlfn.XLOOKUP(ไฟล์หลัก!A877,ภาคส่งกลับ!$A$2:$A$1192,ภาคส่งกลับ!$O$2:$O$1192,"")</f>
        <v>0</v>
      </c>
      <c r="S877" s="72" t="str">
        <f>IF(AND(ลงเจ้าหน้าที่!O885=ไฟล์หลัก!P877,ลงเจ้าหน้าที่!P885=ไฟล์หลัก!Q877)=TRUE,"Correct","No")</f>
        <v>Correct</v>
      </c>
    </row>
    <row r="878" spans="1:19" hidden="1">
      <c r="A878" s="250">
        <v>831</v>
      </c>
      <c r="B878" s="250" t="s">
        <v>1024</v>
      </c>
      <c r="C878" s="256" t="s">
        <v>13</v>
      </c>
      <c r="D878" s="257"/>
      <c r="E878" s="256" t="s">
        <v>1025</v>
      </c>
      <c r="F878" s="257"/>
      <c r="G878" s="257"/>
      <c r="H878" s="257"/>
      <c r="I878" s="256"/>
      <c r="J878" s="257" t="s">
        <v>38</v>
      </c>
      <c r="K878" s="257" t="s">
        <v>247</v>
      </c>
      <c r="L878" s="257"/>
      <c r="M878" s="250" t="s">
        <v>1695</v>
      </c>
      <c r="N878" s="257" t="str" cm="1">
        <f t="array" ref="N878">_xlfn.XLOOKUP(1,(รายชื่อเจ้าหน้าที่!$C$4:$C$109=P878)*(รายชื่อเจ้าหน้าที่!$D$4:$D$109=Q878),รายชื่อเจ้าหน้าที่!$E$4:$E$109,"")</f>
        <v/>
      </c>
      <c r="O878" s="2" t="str">
        <f>_xlfn.XLOOKUP(ไฟล์หลัก!A878,ภาคส่งกลับ!$A$2:$A$1192,ภาคส่งกลับ!$L$2:$L$1192,"")</f>
        <v>นาย</v>
      </c>
      <c r="P878" s="2" t="str">
        <f>_xlfn.XLOOKUP(ไฟล์หลัก!A878,ภาคส่งกลับ!$A$2:$A$1192,ภาคส่งกลับ!$M$2:$M$1192,"")</f>
        <v>ปรีชา</v>
      </c>
      <c r="Q878" s="2" t="str">
        <f>_xlfn.XLOOKUP(ไฟล์หลัก!A878,ภาคส่งกลับ!$A$2:$A$1192,ภาคส่งกลับ!$N$2:$N$1192,"")</f>
        <v>การินทร์</v>
      </c>
      <c r="R878" s="71">
        <f>_xlfn.XLOOKUP(ไฟล์หลัก!A878,ภาคส่งกลับ!$A$2:$A$1192,ภาคส่งกลับ!$O$2:$O$1192,"")</f>
        <v>0</v>
      </c>
      <c r="S878" s="72" t="str">
        <f>IF(AND(ลงเจ้าหน้าที่!O886=ไฟล์หลัก!P878,ลงเจ้าหน้าที่!P886=ไฟล์หลัก!Q878)=TRUE,"Correct","No")</f>
        <v>No</v>
      </c>
    </row>
    <row r="879" spans="1:19" hidden="1">
      <c r="A879" s="250">
        <v>832</v>
      </c>
      <c r="B879" s="250" t="s">
        <v>1024</v>
      </c>
      <c r="C879" s="256" t="s">
        <v>13</v>
      </c>
      <c r="D879" s="257" t="s">
        <v>16</v>
      </c>
      <c r="E879" s="256" t="s">
        <v>1025</v>
      </c>
      <c r="F879" s="257" t="s">
        <v>21</v>
      </c>
      <c r="G879" s="257" t="s">
        <v>16</v>
      </c>
      <c r="H879" s="257" t="s">
        <v>527</v>
      </c>
      <c r="I879" s="256" t="s">
        <v>1027</v>
      </c>
      <c r="J879" s="257" t="s">
        <v>38</v>
      </c>
      <c r="K879" s="257" t="s">
        <v>251</v>
      </c>
      <c r="L879" s="257" t="s">
        <v>1040</v>
      </c>
      <c r="M879" s="250" t="s">
        <v>750</v>
      </c>
      <c r="N879" s="257" t="str" cm="1">
        <f t="array" ref="N879">_xlfn.XLOOKUP(1,(รายชื่อเจ้าหน้าที่!$C$4:$C$109=P879)*(รายชื่อเจ้าหน้าที่!$D$4:$D$109=Q879),รายชื่อเจ้าหน้าที่!$E$4:$E$109,"")</f>
        <v>กิจการนศ.</v>
      </c>
      <c r="O879" s="2" t="str">
        <f>_xlfn.XLOOKUP(ไฟล์หลัก!A879,ภาคส่งกลับ!$A$2:$A$1192,ภาคส่งกลับ!$L$2:$L$1192,"")</f>
        <v>นางสาว</v>
      </c>
      <c r="P879" s="2" t="str">
        <f>_xlfn.XLOOKUP(ไฟล์หลัก!A879,ภาคส่งกลับ!$A$2:$A$1192,ภาคส่งกลับ!$M$2:$M$1192,"")</f>
        <v>อารีรัตน์</v>
      </c>
      <c r="Q879" s="2" t="str">
        <f>_xlfn.XLOOKUP(ไฟล์หลัก!A879,ภาคส่งกลับ!$A$2:$A$1192,ภาคส่งกลับ!$N$2:$N$1192,"")</f>
        <v>บุตุธรรม</v>
      </c>
      <c r="R879" s="71">
        <f>_xlfn.XLOOKUP(ไฟล์หลัก!A879,ภาคส่งกลับ!$A$2:$A$1192,ภาคส่งกลับ!$O$2:$O$1192,"")</f>
        <v>0</v>
      </c>
      <c r="S879" s="72" t="str">
        <f>IF(AND(ลงเจ้าหน้าที่!O887=ไฟล์หลัก!P879,ลงเจ้าหน้าที่!P887=ไฟล์หลัก!Q879)=TRUE,"Correct","No")</f>
        <v>Correct</v>
      </c>
    </row>
    <row r="880" spans="1:19" hidden="1">
      <c r="A880" s="250">
        <v>833</v>
      </c>
      <c r="B880" s="250" t="s">
        <v>1024</v>
      </c>
      <c r="C880" s="256" t="s">
        <v>13</v>
      </c>
      <c r="D880" s="257" t="s">
        <v>90</v>
      </c>
      <c r="E880" s="256" t="s">
        <v>1033</v>
      </c>
      <c r="F880" s="257" t="s">
        <v>16</v>
      </c>
      <c r="G880" s="257" t="s">
        <v>14</v>
      </c>
      <c r="H880" s="257" t="s">
        <v>74</v>
      </c>
      <c r="I880" s="256" t="s">
        <v>1773</v>
      </c>
      <c r="J880" s="257" t="s">
        <v>38</v>
      </c>
      <c r="K880" s="257" t="s">
        <v>251</v>
      </c>
      <c r="L880" s="257" t="s">
        <v>238</v>
      </c>
      <c r="M880" s="250" t="s">
        <v>1668</v>
      </c>
      <c r="N880" s="257" t="str" cm="1">
        <f t="array" ref="N880">_xlfn.XLOOKUP(1,(รายชื่อเจ้าหน้าที่!$C$4:$C$109=P880)*(รายชื่อเจ้าหน้าที่!$D$4:$D$109=Q880),รายชื่อเจ้าหน้าที่!$E$4:$E$109,"")</f>
        <v/>
      </c>
      <c r="O880" s="2" t="str">
        <f>_xlfn.XLOOKUP(ไฟล์หลัก!A880,ภาคส่งกลับ!$A$2:$A$1192,ภาคส่งกลับ!$L$2:$L$1192,"")</f>
        <v>นาย</v>
      </c>
      <c r="P880" s="2" t="str">
        <f>_xlfn.XLOOKUP(ไฟล์หลัก!A880,ภาคส่งกลับ!$A$2:$A$1192,ภาคส่งกลับ!$M$2:$M$1192,"")</f>
        <v>สมเกียรติ</v>
      </c>
      <c r="Q880" s="2" t="str">
        <f>_xlfn.XLOOKUP(ไฟล์หลัก!A880,ภาคส่งกลับ!$A$2:$A$1192,ภาคส่งกลับ!$N$2:$N$1192,"")</f>
        <v>ฤกษ์วรัญญู</v>
      </c>
      <c r="R880" s="71" t="str">
        <f>_xlfn.XLOOKUP(ไฟล์หลัก!A880,ภาคส่งกลับ!$A$2:$A$1192,ภาคส่งกลับ!$O$2:$O$1192,"")</f>
        <v>นางสาวธนันพัชญ์  ธนากุลเกษรัตน์ ป.เอก 64601062</v>
      </c>
      <c r="S880" s="72" t="str">
        <f>IF(AND(ลงเจ้าหน้าที่!O888=ไฟล์หลัก!P880,ลงเจ้าหน้าที่!P888=ไฟล์หลัก!Q880)=TRUE,"Correct","No")</f>
        <v>No</v>
      </c>
    </row>
    <row r="881" spans="1:19" hidden="1">
      <c r="A881" s="250">
        <v>834</v>
      </c>
      <c r="B881" s="250" t="s">
        <v>1024</v>
      </c>
      <c r="C881" s="256" t="s">
        <v>13</v>
      </c>
      <c r="D881" s="257" t="s">
        <v>16</v>
      </c>
      <c r="E881" s="256" t="s">
        <v>1025</v>
      </c>
      <c r="F881" s="257" t="s">
        <v>21</v>
      </c>
      <c r="G881" s="257" t="s">
        <v>16</v>
      </c>
      <c r="H881" s="257" t="s">
        <v>527</v>
      </c>
      <c r="I881" s="256" t="s">
        <v>1027</v>
      </c>
      <c r="J881" s="257" t="s">
        <v>38</v>
      </c>
      <c r="K881" s="257" t="s">
        <v>255</v>
      </c>
      <c r="L881" s="257" t="s">
        <v>1040</v>
      </c>
      <c r="M881" s="250" t="s">
        <v>750</v>
      </c>
      <c r="N881" s="257" t="str" cm="1">
        <f t="array" ref="N881">_xlfn.XLOOKUP(1,(รายชื่อเจ้าหน้าที่!$C$4:$C$109=P881)*(รายชื่อเจ้าหน้าที่!$D$4:$D$109=Q881),รายชื่อเจ้าหน้าที่!$E$4:$E$109,"")</f>
        <v>กิจการนศ.</v>
      </c>
      <c r="O881" s="2" t="str">
        <f>_xlfn.XLOOKUP(ไฟล์หลัก!A881,ภาคส่งกลับ!$A$2:$A$1192,ภาคส่งกลับ!$L$2:$L$1192,"")</f>
        <v>นาย</v>
      </c>
      <c r="P881" s="2" t="str">
        <f>_xlfn.XLOOKUP(ไฟล์หลัก!A881,ภาคส่งกลับ!$A$2:$A$1192,ภาคส่งกลับ!$M$2:$M$1192,"")</f>
        <v>ดิเรกฤทธิ์</v>
      </c>
      <c r="Q881" s="2" t="str">
        <f>_xlfn.XLOOKUP(ไฟล์หลัก!A881,ภาคส่งกลับ!$A$2:$A$1192,ภาคส่งกลับ!$N$2:$N$1192,"")</f>
        <v>จันทรวงษ์</v>
      </c>
      <c r="R881" s="71">
        <f>_xlfn.XLOOKUP(ไฟล์หลัก!A881,ภาคส่งกลับ!$A$2:$A$1192,ภาคส่งกลับ!$O$2:$O$1192,"")</f>
        <v>0</v>
      </c>
      <c r="S881" s="72" t="str">
        <f>IF(AND(ลงเจ้าหน้าที่!O889=ไฟล์หลัก!P881,ลงเจ้าหน้าที่!P889=ไฟล์หลัก!Q881)=TRUE,"Correct","No")</f>
        <v>Correct</v>
      </c>
    </row>
    <row r="882" spans="1:19" hidden="1">
      <c r="A882" s="250">
        <v>835</v>
      </c>
      <c r="B882" s="250" t="s">
        <v>1024</v>
      </c>
      <c r="C882" s="256" t="s">
        <v>13</v>
      </c>
      <c r="D882" s="257"/>
      <c r="E882" s="256" t="s">
        <v>1025</v>
      </c>
      <c r="F882" s="257"/>
      <c r="G882" s="257"/>
      <c r="H882" s="257"/>
      <c r="I882" s="256"/>
      <c r="J882" s="257" t="s">
        <v>38</v>
      </c>
      <c r="K882" s="257" t="s">
        <v>255</v>
      </c>
      <c r="L882" s="257"/>
      <c r="M882" s="250" t="s">
        <v>1650</v>
      </c>
      <c r="N882" s="257" t="str" cm="1">
        <f t="array" ref="N882">_xlfn.XLOOKUP(1,(รายชื่อเจ้าหน้าที่!$C$4:$C$109=P882)*(รายชื่อเจ้าหน้าที่!$D$4:$D$109=Q882),รายชื่อเจ้าหน้าที่!$E$4:$E$109,"")</f>
        <v/>
      </c>
      <c r="O882" s="2" t="str">
        <f>_xlfn.XLOOKUP(ไฟล์หลัก!A882,ภาคส่งกลับ!$A$2:$A$1192,ภาคส่งกลับ!$L$2:$L$1192,"")</f>
        <v>นาย</v>
      </c>
      <c r="P882" s="2" t="str">
        <f>_xlfn.XLOOKUP(ไฟล์หลัก!A882,ภาคส่งกลับ!$A$2:$A$1192,ภาคส่งกลับ!$M$2:$M$1192,"")</f>
        <v>กรรณชัย</v>
      </c>
      <c r="Q882" s="2" t="str">
        <f>_xlfn.XLOOKUP(ไฟล์หลัก!A882,ภาคส่งกลับ!$A$2:$A$1192,ภาคส่งกลับ!$N$2:$N$1192,"")</f>
        <v>กัลยาศิริ</v>
      </c>
      <c r="R882" s="71">
        <f>_xlfn.XLOOKUP(ไฟล์หลัก!A882,ภาคส่งกลับ!$A$2:$A$1192,ภาคส่งกลับ!$O$2:$O$1192,"")</f>
        <v>0</v>
      </c>
      <c r="S882" s="72" t="str">
        <f>IF(AND(ลงเจ้าหน้าที่!O890=ไฟล์หลัก!P882,ลงเจ้าหน้าที่!P890=ไฟล์หลัก!Q882)=TRUE,"Correct","No")</f>
        <v>No</v>
      </c>
    </row>
    <row r="883" spans="1:19" hidden="1">
      <c r="A883" s="250">
        <v>836</v>
      </c>
      <c r="B883" s="250" t="s">
        <v>1024</v>
      </c>
      <c r="C883" s="256" t="s">
        <v>13</v>
      </c>
      <c r="D883" s="257" t="s">
        <v>16</v>
      </c>
      <c r="E883" s="256" t="s">
        <v>1025</v>
      </c>
      <c r="F883" s="257" t="s">
        <v>21</v>
      </c>
      <c r="G883" s="257" t="s">
        <v>16</v>
      </c>
      <c r="H883" s="257" t="s">
        <v>527</v>
      </c>
      <c r="I883" s="256" t="s">
        <v>1027</v>
      </c>
      <c r="J883" s="257" t="s">
        <v>38</v>
      </c>
      <c r="K883" s="257" t="s">
        <v>257</v>
      </c>
      <c r="L883" s="257" t="s">
        <v>1040</v>
      </c>
      <c r="M883" s="250" t="s">
        <v>750</v>
      </c>
      <c r="N883" s="257" t="str" cm="1">
        <f t="array" ref="N883">_xlfn.XLOOKUP(1,(รายชื่อเจ้าหน้าที่!$C$4:$C$109=P883)*(รายชื่อเจ้าหน้าที่!$D$4:$D$109=Q883),รายชื่อเจ้าหน้าที่!$E$4:$E$109,"")</f>
        <v>จ.เกษตร</v>
      </c>
      <c r="O883" s="2" t="str">
        <f>_xlfn.XLOOKUP(ไฟล์หลัก!A883,ภาคส่งกลับ!$A$2:$A$1192,ภาคส่งกลับ!$L$2:$L$1192,"")</f>
        <v>นางสาว</v>
      </c>
      <c r="P883" s="2" t="str">
        <f>_xlfn.XLOOKUP(ไฟล์หลัก!A883,ภาคส่งกลับ!$A$2:$A$1192,ภาคส่งกลับ!$M$2:$M$1192,"")</f>
        <v>พิมพวดี</v>
      </c>
      <c r="Q883" s="2" t="str">
        <f>_xlfn.XLOOKUP(ไฟล์หลัก!A883,ภาคส่งกลับ!$A$2:$A$1192,ภาคส่งกลับ!$N$2:$N$1192,"")</f>
        <v>พลแก้ง</v>
      </c>
      <c r="R883" s="71">
        <f>_xlfn.XLOOKUP(ไฟล์หลัก!A883,ภาคส่งกลับ!$A$2:$A$1192,ภาคส่งกลับ!$O$2:$O$1192,"")</f>
        <v>0</v>
      </c>
      <c r="S883" s="72" t="str">
        <f>IF(AND(ลงเจ้าหน้าที่!O891=ไฟล์หลัก!P883,ลงเจ้าหน้าที่!P891=ไฟล์หลัก!Q883)=TRUE,"Correct","No")</f>
        <v>Correct</v>
      </c>
    </row>
    <row r="884" spans="1:19" hidden="1">
      <c r="A884" s="250">
        <v>837</v>
      </c>
      <c r="B884" s="250" t="s">
        <v>1024</v>
      </c>
      <c r="C884" s="256" t="s">
        <v>13</v>
      </c>
      <c r="D884" s="257"/>
      <c r="E884" s="256" t="s">
        <v>1025</v>
      </c>
      <c r="F884" s="257"/>
      <c r="G884" s="257"/>
      <c r="H884" s="257"/>
      <c r="I884" s="256"/>
      <c r="J884" s="257" t="s">
        <v>38</v>
      </c>
      <c r="K884" s="257" t="s">
        <v>257</v>
      </c>
      <c r="L884" s="257"/>
      <c r="M884" s="250" t="s">
        <v>1650</v>
      </c>
      <c r="N884" s="257" t="str" cm="1">
        <f t="array" ref="N884">_xlfn.XLOOKUP(1,(รายชื่อเจ้าหน้าที่!$C$4:$C$109=P884)*(รายชื่อเจ้าหน้าที่!$D$4:$D$109=Q884),รายชื่อเจ้าหน้าที่!$E$4:$E$109,"")</f>
        <v/>
      </c>
      <c r="O884" s="2" t="str">
        <f>_xlfn.XLOOKUP(ไฟล์หลัก!A884,ภาคส่งกลับ!$A$2:$A$1192,ภาคส่งกลับ!$L$2:$L$1192,"")</f>
        <v>นาย</v>
      </c>
      <c r="P884" s="2" t="str">
        <f>_xlfn.XLOOKUP(ไฟล์หลัก!A884,ภาคส่งกลับ!$A$2:$A$1192,ภาคส่งกลับ!$M$2:$M$1192,"")</f>
        <v xml:space="preserve">กิตติวัฒน์  </v>
      </c>
      <c r="Q884" s="2" t="str">
        <f>_xlfn.XLOOKUP(ไฟล์หลัก!A884,ภาคส่งกลับ!$A$2:$A$1192,ภาคส่งกลับ!$N$2:$N$1192,"")</f>
        <v>สิริเกษมสุข</v>
      </c>
      <c r="R884" s="71">
        <f>_xlfn.XLOOKUP(ไฟล์หลัก!A884,ภาคส่งกลับ!$A$2:$A$1192,ภาคส่งกลับ!$O$2:$O$1192,"")</f>
        <v>0</v>
      </c>
      <c r="S884" s="72" t="str">
        <f>IF(AND(ลงเจ้าหน้าที่!O892=ไฟล์หลัก!P884,ลงเจ้าหน้าที่!P892=ไฟล์หลัก!Q884)=TRUE,"Correct","No")</f>
        <v>No</v>
      </c>
    </row>
    <row r="885" spans="1:19" hidden="1">
      <c r="A885" s="250">
        <v>838</v>
      </c>
      <c r="B885" s="250" t="s">
        <v>1024</v>
      </c>
      <c r="C885" s="256" t="s">
        <v>13</v>
      </c>
      <c r="D885" s="257" t="s">
        <v>16</v>
      </c>
      <c r="E885" s="256" t="s">
        <v>1025</v>
      </c>
      <c r="F885" s="257" t="s">
        <v>21</v>
      </c>
      <c r="G885" s="257" t="s">
        <v>16</v>
      </c>
      <c r="H885" s="257" t="s">
        <v>527</v>
      </c>
      <c r="I885" s="256" t="s">
        <v>1027</v>
      </c>
      <c r="J885" s="257" t="s">
        <v>38</v>
      </c>
      <c r="K885" s="257" t="s">
        <v>259</v>
      </c>
      <c r="L885" s="257" t="s">
        <v>1040</v>
      </c>
      <c r="M885" s="250" t="s">
        <v>750</v>
      </c>
      <c r="N885" s="257" t="str" cm="1">
        <f t="array" ref="N885">_xlfn.XLOOKUP(1,(รายชื่อเจ้าหน้าที่!$C$4:$C$109=P885)*(รายชื่อเจ้าหน้าที่!$D$4:$D$109=Q885),รายชื่อเจ้าหน้าที่!$E$4:$E$109,"")</f>
        <v>จ.ชีว</v>
      </c>
      <c r="O885" s="2" t="str">
        <f>_xlfn.XLOOKUP(ไฟล์หลัก!A885,ภาคส่งกลับ!$A$2:$A$1192,ภาคส่งกลับ!$L$2:$L$1192,"")</f>
        <v>นาย</v>
      </c>
      <c r="P885" s="2" t="str">
        <f>_xlfn.XLOOKUP(ไฟล์หลัก!A885,ภาคส่งกลับ!$A$2:$A$1192,ภาคส่งกลับ!$M$2:$M$1192,"")</f>
        <v>ณัฐนันท์</v>
      </c>
      <c r="Q885" s="2" t="str">
        <f>_xlfn.XLOOKUP(ไฟล์หลัก!A885,ภาคส่งกลับ!$A$2:$A$1192,ภาคส่งกลับ!$N$2:$N$1192,"")</f>
        <v>วันลักษณ์</v>
      </c>
      <c r="R885" s="71">
        <f>_xlfn.XLOOKUP(ไฟล์หลัก!A885,ภาคส่งกลับ!$A$2:$A$1192,ภาคส่งกลับ!$O$2:$O$1192,"")</f>
        <v>0</v>
      </c>
      <c r="S885" s="72" t="str">
        <f>IF(AND(ลงเจ้าหน้าที่!O893=ไฟล์หลัก!P885,ลงเจ้าหน้าที่!P893=ไฟล์หลัก!Q885)=TRUE,"Correct","No")</f>
        <v>Correct</v>
      </c>
    </row>
    <row r="886" spans="1:19" hidden="1">
      <c r="A886" s="250">
        <v>839</v>
      </c>
      <c r="B886" s="250" t="s">
        <v>1024</v>
      </c>
      <c r="C886" s="256" t="s">
        <v>13</v>
      </c>
      <c r="D886" s="257"/>
      <c r="E886" s="256" t="s">
        <v>1025</v>
      </c>
      <c r="F886" s="257"/>
      <c r="G886" s="257"/>
      <c r="H886" s="257"/>
      <c r="I886" s="256"/>
      <c r="J886" s="257" t="s">
        <v>38</v>
      </c>
      <c r="K886" s="257" t="s">
        <v>259</v>
      </c>
      <c r="L886" s="257"/>
      <c r="M886" s="250" t="s">
        <v>1654</v>
      </c>
      <c r="N886" s="257" t="str" cm="1">
        <f t="array" ref="N886">_xlfn.XLOOKUP(1,(รายชื่อเจ้าหน้าที่!$C$4:$C$109=P886)*(รายชื่อเจ้าหน้าที่!$D$4:$D$109=Q886),รายชื่อเจ้าหน้าที่!$E$4:$E$109,"")</f>
        <v/>
      </c>
      <c r="O886" s="2" t="str">
        <f>_xlfn.XLOOKUP(ไฟล์หลัก!A886,ภาคส่งกลับ!$A$2:$A$1192,ภาคส่งกลับ!$L$2:$L$1192,"")</f>
        <v>นาย</v>
      </c>
      <c r="P886" s="2" t="str">
        <f>_xlfn.XLOOKUP(ไฟล์หลัก!A886,ภาคส่งกลับ!$A$2:$A$1192,ภาคส่งกลับ!$M$2:$M$1192,"")</f>
        <v>ถนอม</v>
      </c>
      <c r="Q886" s="2" t="str">
        <f>_xlfn.XLOOKUP(ไฟล์หลัก!A886,ภาคส่งกลับ!$A$2:$A$1192,ภาคส่งกลับ!$N$2:$N$1192,"")</f>
        <v>ศรีวรษา</v>
      </c>
      <c r="R886" s="71">
        <f>_xlfn.XLOOKUP(ไฟล์หลัก!A886,ภาคส่งกลับ!$A$2:$A$1192,ภาคส่งกลับ!$O$2:$O$1192,"")</f>
        <v>0</v>
      </c>
      <c r="S886" s="72" t="str">
        <f>IF(AND(ลงเจ้าหน้าที่!O894=ไฟล์หลัก!P886,ลงเจ้าหน้าที่!P894=ไฟล์หลัก!Q886)=TRUE,"Correct","No")</f>
        <v>No</v>
      </c>
    </row>
    <row r="887" spans="1:19" hidden="1">
      <c r="A887" s="250">
        <v>840</v>
      </c>
      <c r="B887" s="250" t="s">
        <v>1024</v>
      </c>
      <c r="C887" s="256" t="s">
        <v>13</v>
      </c>
      <c r="D887" s="257" t="s">
        <v>16</v>
      </c>
      <c r="E887" s="256" t="s">
        <v>1025</v>
      </c>
      <c r="F887" s="257" t="s">
        <v>21</v>
      </c>
      <c r="G887" s="257" t="s">
        <v>16</v>
      </c>
      <c r="H887" s="257" t="s">
        <v>527</v>
      </c>
      <c r="I887" s="256" t="s">
        <v>1027</v>
      </c>
      <c r="J887" s="257" t="s">
        <v>38</v>
      </c>
      <c r="K887" s="257" t="s">
        <v>260</v>
      </c>
      <c r="L887" s="257" t="s">
        <v>1040</v>
      </c>
      <c r="M887" s="250" t="s">
        <v>750</v>
      </c>
      <c r="N887" s="257" t="str" cm="1">
        <f t="array" ref="N887">_xlfn.XLOOKUP(1,(รายชื่อเจ้าหน้าที่!$C$4:$C$109=P887)*(รายชื่อเจ้าหน้าที่!$D$4:$D$109=Q887),รายชื่อเจ้าหน้าที่!$E$4:$E$109,"")</f>
        <v>จ.โทรคม</v>
      </c>
      <c r="O887" s="2" t="str">
        <f>_xlfn.XLOOKUP(ไฟล์หลัก!A887,ภาคส่งกลับ!$A$2:$A$1192,ภาคส่งกลับ!$L$2:$L$1192,"")</f>
        <v>นาย</v>
      </c>
      <c r="P887" s="2" t="str">
        <f>_xlfn.XLOOKUP(ไฟล์หลัก!A887,ภาคส่งกลับ!$A$2:$A$1192,ภาคส่งกลับ!$M$2:$M$1192,"")</f>
        <v>ณรงค์ศักดิ์</v>
      </c>
      <c r="Q887" s="2" t="str">
        <f>_xlfn.XLOOKUP(ไฟล์หลัก!A887,ภาคส่งกลับ!$A$2:$A$1192,ภาคส่งกลับ!$N$2:$N$1192,"")</f>
        <v>มโนสิทธิชัย</v>
      </c>
      <c r="R887" s="71">
        <f>_xlfn.XLOOKUP(ไฟล์หลัก!A887,ภาคส่งกลับ!$A$2:$A$1192,ภาคส่งกลับ!$O$2:$O$1192,"")</f>
        <v>0</v>
      </c>
      <c r="S887" s="72" t="str">
        <f>IF(AND(ลงเจ้าหน้าที่!O895=ไฟล์หลัก!P887,ลงเจ้าหน้าที่!P895=ไฟล์หลัก!Q887)=TRUE,"Correct","No")</f>
        <v>Correct</v>
      </c>
    </row>
    <row r="888" spans="1:19" hidden="1">
      <c r="A888" s="250">
        <v>841</v>
      </c>
      <c r="B888" s="250" t="s">
        <v>1024</v>
      </c>
      <c r="C888" s="256" t="s">
        <v>13</v>
      </c>
      <c r="D888" s="257"/>
      <c r="E888" s="256" t="s">
        <v>1025</v>
      </c>
      <c r="F888" s="257"/>
      <c r="G888" s="257"/>
      <c r="H888" s="257"/>
      <c r="I888" s="256"/>
      <c r="J888" s="257" t="s">
        <v>38</v>
      </c>
      <c r="K888" s="257" t="s">
        <v>260</v>
      </c>
      <c r="L888" s="257"/>
      <c r="M888" s="250" t="s">
        <v>1654</v>
      </c>
      <c r="N888" s="257" t="str" cm="1">
        <f t="array" ref="N888">_xlfn.XLOOKUP(1,(รายชื่อเจ้าหน้าที่!$C$4:$C$109=P888)*(รายชื่อเจ้าหน้าที่!$D$4:$D$109=Q888),รายชื่อเจ้าหน้าที่!$E$4:$E$109,"")</f>
        <v/>
      </c>
      <c r="O888" s="2" t="str">
        <f>_xlfn.XLOOKUP(ไฟล์หลัก!A888,ภาคส่งกลับ!$A$2:$A$1192,ภาคส่งกลับ!$L$2:$L$1192,"")</f>
        <v>นางสาว</v>
      </c>
      <c r="P888" s="2" t="str">
        <f>_xlfn.XLOOKUP(ไฟล์หลัก!A888,ภาคส่งกลับ!$A$2:$A$1192,ภาคส่งกลับ!$M$2:$M$1192,"")</f>
        <v>อุบะ</v>
      </c>
      <c r="Q888" s="2" t="str">
        <f>_xlfn.XLOOKUP(ไฟล์หลัก!A888,ภาคส่งกลับ!$A$2:$A$1192,ภาคส่งกลับ!$N$2:$N$1192,"")</f>
        <v>ศิริแก้ว</v>
      </c>
      <c r="R888" s="71">
        <f>_xlfn.XLOOKUP(ไฟล์หลัก!A888,ภาคส่งกลับ!$A$2:$A$1192,ภาคส่งกลับ!$O$2:$O$1192,"")</f>
        <v>0</v>
      </c>
      <c r="S888" s="72" t="str">
        <f>IF(AND(ลงเจ้าหน้าที่!O896=ไฟล์หลัก!P888,ลงเจ้าหน้าที่!P896=ไฟล์หลัก!Q888)=TRUE,"Correct","No")</f>
        <v>No</v>
      </c>
    </row>
    <row r="889" spans="1:19" hidden="1">
      <c r="A889" s="250">
        <v>842</v>
      </c>
      <c r="B889" s="250" t="s">
        <v>1024</v>
      </c>
      <c r="C889" s="256" t="s">
        <v>13</v>
      </c>
      <c r="D889" s="257" t="s">
        <v>16</v>
      </c>
      <c r="E889" s="256" t="s">
        <v>1025</v>
      </c>
      <c r="F889" s="257" t="s">
        <v>21</v>
      </c>
      <c r="G889" s="257" t="s">
        <v>16</v>
      </c>
      <c r="H889" s="257" t="s">
        <v>527</v>
      </c>
      <c r="I889" s="256" t="s">
        <v>1027</v>
      </c>
      <c r="J889" s="257" t="s">
        <v>38</v>
      </c>
      <c r="K889" s="257" t="s">
        <v>263</v>
      </c>
      <c r="L889" s="257" t="s">
        <v>1040</v>
      </c>
      <c r="M889" s="250" t="s">
        <v>750</v>
      </c>
      <c r="N889" s="257" t="str" cm="1">
        <f t="array" ref="N889">_xlfn.XLOOKUP(1,(รายชื่อเจ้าหน้าที่!$C$4:$C$109=P889)*(รายชื่อเจ้าหน้าที่!$D$4:$D$109=Q889),รายชื่อเจ้าหน้าที่!$E$4:$E$109,"")</f>
        <v>จ.โทรคม</v>
      </c>
      <c r="O889" s="2" t="str">
        <f>_xlfn.XLOOKUP(ไฟล์หลัก!A889,ภาคส่งกลับ!$A$2:$A$1192,ภาคส่งกลับ!$L$2:$L$1192,"")</f>
        <v>นางสาว</v>
      </c>
      <c r="P889" s="2" t="str">
        <f>_xlfn.XLOOKUP(ไฟล์หลัก!A889,ภาคส่งกลับ!$A$2:$A$1192,ภาคส่งกลับ!$M$2:$M$1192,"")</f>
        <v>มณีรัตน์</v>
      </c>
      <c r="Q889" s="2" t="str">
        <f>_xlfn.XLOOKUP(ไฟล์หลัก!A889,ภาคส่งกลับ!$A$2:$A$1192,ภาคส่งกลับ!$N$2:$N$1192,"")</f>
        <v>อนุพันธ์สืบสาย</v>
      </c>
      <c r="R889" s="71">
        <f>_xlfn.XLOOKUP(ไฟล์หลัก!A889,ภาคส่งกลับ!$A$2:$A$1192,ภาคส่งกลับ!$O$2:$O$1192,"")</f>
        <v>0</v>
      </c>
      <c r="S889" s="72" t="str">
        <f>IF(AND(ลงเจ้าหน้าที่!O897=ไฟล์หลัก!P889,ลงเจ้าหน้าที่!P897=ไฟล์หลัก!Q889)=TRUE,"Correct","No")</f>
        <v>Correct</v>
      </c>
    </row>
    <row r="890" spans="1:19" hidden="1">
      <c r="A890" s="250">
        <v>843</v>
      </c>
      <c r="B890" s="250" t="s">
        <v>1024</v>
      </c>
      <c r="C890" s="256" t="s">
        <v>13</v>
      </c>
      <c r="D890" s="257"/>
      <c r="E890" s="256" t="s">
        <v>1025</v>
      </c>
      <c r="F890" s="257"/>
      <c r="G890" s="257"/>
      <c r="H890" s="257"/>
      <c r="I890" s="256"/>
      <c r="J890" s="257" t="s">
        <v>38</v>
      </c>
      <c r="K890" s="257" t="s">
        <v>263</v>
      </c>
      <c r="L890" s="257"/>
      <c r="M890" s="250" t="s">
        <v>1654</v>
      </c>
      <c r="N890" s="257" t="str" cm="1">
        <f t="array" ref="N890">_xlfn.XLOOKUP(1,(รายชื่อเจ้าหน้าที่!$C$4:$C$109=P890)*(รายชื่อเจ้าหน้าที่!$D$4:$D$109=Q890),รายชื่อเจ้าหน้าที่!$E$4:$E$109,"")</f>
        <v/>
      </c>
      <c r="O890" s="2" t="str">
        <f>_xlfn.XLOOKUP(ไฟล์หลัก!A890,ภาคส่งกลับ!$A$2:$A$1192,ภาคส่งกลับ!$L$2:$L$1192,"")</f>
        <v>นาย</v>
      </c>
      <c r="P890" s="2" t="str">
        <f>_xlfn.XLOOKUP(ไฟล์หลัก!A890,ภาคส่งกลับ!$A$2:$A$1192,ภาคส่งกลับ!$M$2:$M$1192,"")</f>
        <v>ทรงกลด</v>
      </c>
      <c r="Q890" s="2" t="str">
        <f>_xlfn.XLOOKUP(ไฟล์หลัก!A890,ภาคส่งกลับ!$A$2:$A$1192,ภาคส่งกลับ!$N$2:$N$1192,"")</f>
        <v>แซ่อึ้ง</v>
      </c>
      <c r="R890" s="71">
        <f>_xlfn.XLOOKUP(ไฟล์หลัก!A890,ภาคส่งกลับ!$A$2:$A$1192,ภาคส่งกลับ!$O$2:$O$1192,"")</f>
        <v>0</v>
      </c>
      <c r="S890" s="72" t="str">
        <f>IF(AND(ลงเจ้าหน้าที่!O898=ไฟล์หลัก!P890,ลงเจ้าหน้าที่!P898=ไฟล์หลัก!Q890)=TRUE,"Correct","No")</f>
        <v>No</v>
      </c>
    </row>
    <row r="891" spans="1:19" hidden="1">
      <c r="A891" s="250">
        <v>844</v>
      </c>
      <c r="B891" s="250" t="s">
        <v>1024</v>
      </c>
      <c r="C891" s="256" t="s">
        <v>13</v>
      </c>
      <c r="D891" s="257" t="s">
        <v>16</v>
      </c>
      <c r="E891" s="256" t="s">
        <v>1025</v>
      </c>
      <c r="F891" s="257" t="s">
        <v>21</v>
      </c>
      <c r="G891" s="257" t="s">
        <v>16</v>
      </c>
      <c r="H891" s="257" t="s">
        <v>527</v>
      </c>
      <c r="I891" s="256" t="s">
        <v>1027</v>
      </c>
      <c r="J891" s="257" t="s">
        <v>38</v>
      </c>
      <c r="K891" s="257" t="s">
        <v>268</v>
      </c>
      <c r="L891" s="257" t="s">
        <v>1040</v>
      </c>
      <c r="M891" s="250" t="s">
        <v>750</v>
      </c>
      <c r="N891" s="257" t="str" cm="1">
        <f t="array" ref="N891">_xlfn.XLOOKUP(1,(รายชื่อเจ้าหน้าที่!$C$4:$C$109=P891)*(รายชื่อเจ้าหน้าที่!$D$4:$D$109=Q891),รายชื่อเจ้าหน้าที่!$E$4:$E$109,"")</f>
        <v>จ.โยธา</v>
      </c>
      <c r="O891" s="2" t="str">
        <f>_xlfn.XLOOKUP(ไฟล์หลัก!A891,ภาคส่งกลับ!$A$2:$A$1192,ภาคส่งกลับ!$L$2:$L$1192,"")</f>
        <v>นาย</v>
      </c>
      <c r="P891" s="2" t="str">
        <f>_xlfn.XLOOKUP(ไฟล์หลัก!A891,ภาคส่งกลับ!$A$2:$A$1192,ภาคส่งกลับ!$M$2:$M$1192,"")</f>
        <v>ธีรเดช</v>
      </c>
      <c r="Q891" s="2" t="str">
        <f>_xlfn.XLOOKUP(ไฟล์หลัก!A891,ภาคส่งกลับ!$A$2:$A$1192,ภาคส่งกลับ!$N$2:$N$1192,"")</f>
        <v>คำวิไล</v>
      </c>
      <c r="R891" s="71">
        <f>_xlfn.XLOOKUP(ไฟล์หลัก!A891,ภาคส่งกลับ!$A$2:$A$1192,ภาคส่งกลับ!$O$2:$O$1192,"")</f>
        <v>0</v>
      </c>
      <c r="S891" s="72" t="str">
        <f>IF(AND(ลงเจ้าหน้าที่!O899=ไฟล์หลัก!P891,ลงเจ้าหน้าที่!P899=ไฟล์หลัก!Q891)=TRUE,"Correct","No")</f>
        <v>Correct</v>
      </c>
    </row>
    <row r="892" spans="1:19" hidden="1">
      <c r="A892" s="250">
        <v>845</v>
      </c>
      <c r="B892" s="250" t="s">
        <v>1024</v>
      </c>
      <c r="C892" s="256" t="s">
        <v>13</v>
      </c>
      <c r="D892" s="257"/>
      <c r="E892" s="256" t="s">
        <v>1025</v>
      </c>
      <c r="F892" s="257"/>
      <c r="G892" s="257"/>
      <c r="H892" s="257"/>
      <c r="I892" s="256"/>
      <c r="J892" s="257" t="s">
        <v>38</v>
      </c>
      <c r="K892" s="257" t="s">
        <v>268</v>
      </c>
      <c r="L892" s="257"/>
      <c r="M892" s="250" t="s">
        <v>1654</v>
      </c>
      <c r="N892" s="257" t="str" cm="1">
        <f t="array" ref="N892">_xlfn.XLOOKUP(1,(รายชื่อเจ้าหน้าที่!$C$4:$C$109=P892)*(รายชื่อเจ้าหน้าที่!$D$4:$D$109=Q892),รายชื่อเจ้าหน้าที่!$E$4:$E$109,"")</f>
        <v/>
      </c>
      <c r="O892" s="2" t="str">
        <f>_xlfn.XLOOKUP(ไฟล์หลัก!A892,ภาคส่งกลับ!$A$2:$A$1192,ภาคส่งกลับ!$L$2:$L$1192,"")</f>
        <v>นาย</v>
      </c>
      <c r="P892" s="2" t="str">
        <f>_xlfn.XLOOKUP(ไฟล์หลัก!A892,ภาคส่งกลับ!$A$2:$A$1192,ภาคส่งกลับ!$M$2:$M$1192,"")</f>
        <v>พิณิช</v>
      </c>
      <c r="Q892" s="2" t="str">
        <f>_xlfn.XLOOKUP(ไฟล์หลัก!A892,ภาคส่งกลับ!$A$2:$A$1192,ภาคส่งกลับ!$N$2:$N$1192,"")</f>
        <v>ธนชัยโชคศิริกุล</v>
      </c>
      <c r="R892" s="71">
        <f>_xlfn.XLOOKUP(ไฟล์หลัก!A892,ภาคส่งกลับ!$A$2:$A$1192,ภาคส่งกลับ!$O$2:$O$1192,"")</f>
        <v>0</v>
      </c>
      <c r="S892" s="72" t="str">
        <f>IF(AND(ลงเจ้าหน้าที่!O900=ไฟล์หลัก!P892,ลงเจ้าหน้าที่!P900=ไฟล์หลัก!Q892)=TRUE,"Correct","No")</f>
        <v>No</v>
      </c>
    </row>
    <row r="893" spans="1:19" hidden="1">
      <c r="A893" s="250">
        <v>846</v>
      </c>
      <c r="B893" s="250" t="s">
        <v>1024</v>
      </c>
      <c r="C893" s="256" t="s">
        <v>13</v>
      </c>
      <c r="D893" s="257" t="s">
        <v>16</v>
      </c>
      <c r="E893" s="256" t="s">
        <v>1025</v>
      </c>
      <c r="F893" s="257" t="s">
        <v>21</v>
      </c>
      <c r="G893" s="257" t="s">
        <v>16</v>
      </c>
      <c r="H893" s="257" t="s">
        <v>527</v>
      </c>
      <c r="I893" s="256" t="s">
        <v>1027</v>
      </c>
      <c r="J893" s="257" t="s">
        <v>38</v>
      </c>
      <c r="K893" s="257" t="s">
        <v>271</v>
      </c>
      <c r="L893" s="257" t="s">
        <v>1040</v>
      </c>
      <c r="M893" s="250" t="s">
        <v>750</v>
      </c>
      <c r="N893" s="257" t="str" cm="1">
        <f t="array" ref="N893">_xlfn.XLOOKUP(1,(รายชื่อเจ้าหน้าที่!$C$4:$C$109=P893)*(รายชื่อเจ้าหน้าที่!$D$4:$D$109=Q893),รายชื่อเจ้าหน้าที่!$E$4:$E$109,"")</f>
        <v>จ.ไฟฟ้า</v>
      </c>
      <c r="O893" s="2" t="str">
        <f>_xlfn.XLOOKUP(ไฟล์หลัก!A893,ภาคส่งกลับ!$A$2:$A$1192,ภาคส่งกลับ!$L$2:$L$1192,"")</f>
        <v>นางสาว</v>
      </c>
      <c r="P893" s="2" t="str">
        <f>_xlfn.XLOOKUP(ไฟล์หลัก!A893,ภาคส่งกลับ!$A$2:$A$1192,ภาคส่งกลับ!$M$2:$M$1192,"")</f>
        <v>นิตยา</v>
      </c>
      <c r="Q893" s="2" t="str">
        <f>_xlfn.XLOOKUP(ไฟล์หลัก!A893,ภาคส่งกลับ!$A$2:$A$1192,ภาคส่งกลับ!$N$2:$N$1192,"")</f>
        <v>นากสุก</v>
      </c>
      <c r="R893" s="71">
        <f>_xlfn.XLOOKUP(ไฟล์หลัก!A893,ภาคส่งกลับ!$A$2:$A$1192,ภาคส่งกลับ!$O$2:$O$1192,"")</f>
        <v>0</v>
      </c>
      <c r="S893" s="72" t="str">
        <f>IF(AND(ลงเจ้าหน้าที่!O901=ไฟล์หลัก!P893,ลงเจ้าหน้าที่!P901=ไฟล์หลัก!Q893)=TRUE,"Correct","No")</f>
        <v>Correct</v>
      </c>
    </row>
    <row r="894" spans="1:19" hidden="1">
      <c r="A894" s="250">
        <v>847</v>
      </c>
      <c r="B894" s="250" t="s">
        <v>1024</v>
      </c>
      <c r="C894" s="256" t="s">
        <v>13</v>
      </c>
      <c r="D894" s="257"/>
      <c r="E894" s="256" t="s">
        <v>1025</v>
      </c>
      <c r="F894" s="257"/>
      <c r="G894" s="257"/>
      <c r="H894" s="257"/>
      <c r="I894" s="256"/>
      <c r="J894" s="257" t="s">
        <v>38</v>
      </c>
      <c r="K894" s="257" t="s">
        <v>271</v>
      </c>
      <c r="L894" s="257"/>
      <c r="M894" s="250" t="s">
        <v>1654</v>
      </c>
      <c r="N894" s="257" t="str" cm="1">
        <f t="array" ref="N894">_xlfn.XLOOKUP(1,(รายชื่อเจ้าหน้าที่!$C$4:$C$109=P894)*(รายชื่อเจ้าหน้าที่!$D$4:$D$109=Q894),รายชื่อเจ้าหน้าที่!$E$4:$E$109,"")</f>
        <v/>
      </c>
      <c r="O894" s="2" t="str">
        <f>_xlfn.XLOOKUP(ไฟล์หลัก!A894,ภาคส่งกลับ!$A$2:$A$1192,ภาคส่งกลับ!$L$2:$L$1192,"")</f>
        <v>นาย</v>
      </c>
      <c r="P894" s="2" t="str">
        <f>_xlfn.XLOOKUP(ไฟล์หลัก!A894,ภาคส่งกลับ!$A$2:$A$1192,ภาคส่งกลับ!$M$2:$M$1192,"")</f>
        <v>ธนาดล</v>
      </c>
      <c r="Q894" s="2" t="str">
        <f>_xlfn.XLOOKUP(ไฟล์หลัก!A894,ภาคส่งกลับ!$A$2:$A$1192,ภาคส่งกลับ!$N$2:$N$1192,"")</f>
        <v>คงสมบูรณ์</v>
      </c>
      <c r="R894" s="71">
        <f>_xlfn.XLOOKUP(ไฟล์หลัก!A894,ภาคส่งกลับ!$A$2:$A$1192,ภาคส่งกลับ!$O$2:$O$1192,"")</f>
        <v>0</v>
      </c>
      <c r="S894" s="72" t="str">
        <f>IF(AND(ลงเจ้าหน้าที่!O902=ไฟล์หลัก!P894,ลงเจ้าหน้าที่!P902=ไฟล์หลัก!Q894)=TRUE,"Correct","No")</f>
        <v>No</v>
      </c>
    </row>
    <row r="895" spans="1:19" hidden="1">
      <c r="A895" s="250">
        <v>848</v>
      </c>
      <c r="B895" s="250" t="s">
        <v>1024</v>
      </c>
      <c r="C895" s="256" t="s">
        <v>13</v>
      </c>
      <c r="D895" s="257" t="s">
        <v>16</v>
      </c>
      <c r="E895" s="256" t="s">
        <v>1025</v>
      </c>
      <c r="F895" s="257" t="s">
        <v>21</v>
      </c>
      <c r="G895" s="257" t="s">
        <v>16</v>
      </c>
      <c r="H895" s="257" t="s">
        <v>527</v>
      </c>
      <c r="I895" s="256" t="s">
        <v>1027</v>
      </c>
      <c r="J895" s="257" t="s">
        <v>38</v>
      </c>
      <c r="K895" s="257" t="s">
        <v>274</v>
      </c>
      <c r="L895" s="257" t="s">
        <v>1040</v>
      </c>
      <c r="M895" s="250" t="s">
        <v>750</v>
      </c>
      <c r="N895" s="257" t="str" cm="1">
        <f t="array" ref="N895">_xlfn.XLOOKUP(1,(รายชื่อเจ้าหน้าที่!$C$4:$C$109=P895)*(รายชื่อเจ้าหน้าที่!$D$4:$D$109=Q895),รายชื่อเจ้าหน้าที่!$E$4:$E$109,"")</f>
        <v>จ.ไฟฟ้า</v>
      </c>
      <c r="O895" s="2" t="str">
        <f>_xlfn.XLOOKUP(ไฟล์หลัก!A895,ภาคส่งกลับ!$A$2:$A$1192,ภาคส่งกลับ!$L$2:$L$1192,"")</f>
        <v>นางสาว</v>
      </c>
      <c r="P895" s="2" t="str">
        <f>_xlfn.XLOOKUP(ไฟล์หลัก!A895,ภาคส่งกลับ!$A$2:$A$1192,ภาคส่งกลับ!$M$2:$M$1192,"")</f>
        <v>สุภารัตน์</v>
      </c>
      <c r="Q895" s="2" t="str">
        <f>_xlfn.XLOOKUP(ไฟล์หลัก!A895,ภาคส่งกลับ!$A$2:$A$1192,ภาคส่งกลับ!$N$2:$N$1192,"")</f>
        <v>พุ่มย้อย</v>
      </c>
      <c r="R895" s="71">
        <f>_xlfn.XLOOKUP(ไฟล์หลัก!A895,ภาคส่งกลับ!$A$2:$A$1192,ภาคส่งกลับ!$O$2:$O$1192,"")</f>
        <v>0</v>
      </c>
      <c r="S895" s="72" t="str">
        <f>IF(AND(ลงเจ้าหน้าที่!O903=ไฟล์หลัก!P895,ลงเจ้าหน้าที่!P903=ไฟล์หลัก!Q895)=TRUE,"Correct","No")</f>
        <v>Correct</v>
      </c>
    </row>
    <row r="896" spans="1:19" hidden="1">
      <c r="A896" s="250">
        <v>849</v>
      </c>
      <c r="B896" s="250" t="s">
        <v>1024</v>
      </c>
      <c r="C896" s="256" t="s">
        <v>13</v>
      </c>
      <c r="D896" s="257"/>
      <c r="E896" s="256" t="s">
        <v>1025</v>
      </c>
      <c r="F896" s="257"/>
      <c r="G896" s="257"/>
      <c r="H896" s="257"/>
      <c r="I896" s="256"/>
      <c r="J896" s="257" t="s">
        <v>38</v>
      </c>
      <c r="K896" s="257" t="s">
        <v>274</v>
      </c>
      <c r="L896" s="257"/>
      <c r="M896" s="250" t="s">
        <v>1664</v>
      </c>
      <c r="N896" s="257" t="str" cm="1">
        <f t="array" ref="N896">_xlfn.XLOOKUP(1,(รายชื่อเจ้าหน้าที่!$C$4:$C$109=P896)*(รายชื่อเจ้าหน้าที่!$D$4:$D$109=Q896),รายชื่อเจ้าหน้าที่!$E$4:$E$109,"")</f>
        <v/>
      </c>
      <c r="O896" s="2" t="str">
        <f>_xlfn.XLOOKUP(ไฟล์หลัก!A896,ภาคส่งกลับ!$A$2:$A$1192,ภาคส่งกลับ!$L$2:$L$1192,"")</f>
        <v>นาย</v>
      </c>
      <c r="P896" s="2" t="str">
        <f>_xlfn.XLOOKUP(ไฟล์หลัก!A896,ภาคส่งกลับ!$A$2:$A$1192,ภาคส่งกลับ!$M$2:$M$1192,"")</f>
        <v>วิบูลย์</v>
      </c>
      <c r="Q896" s="2" t="str">
        <f>_xlfn.XLOOKUP(ไฟล์หลัก!A896,ภาคส่งกลับ!$A$2:$A$1192,ภาคส่งกลับ!$N$2:$N$1192,"")</f>
        <v>ปิยวัฒนเมธา</v>
      </c>
      <c r="R896" s="71">
        <f>_xlfn.XLOOKUP(ไฟล์หลัก!A896,ภาคส่งกลับ!$A$2:$A$1192,ภาคส่งกลับ!$O$2:$O$1192,"")</f>
        <v>0</v>
      </c>
      <c r="S896" s="72" t="str">
        <f>IF(AND(ลงเจ้าหน้าที่!O904=ไฟล์หลัก!P896,ลงเจ้าหน้าที่!P904=ไฟล์หลัก!Q896)=TRUE,"Correct","No")</f>
        <v>No</v>
      </c>
    </row>
    <row r="897" spans="1:19" hidden="1">
      <c r="A897" s="250">
        <v>850</v>
      </c>
      <c r="B897" s="250" t="s">
        <v>1024</v>
      </c>
      <c r="C897" s="256" t="s">
        <v>13</v>
      </c>
      <c r="D897" s="257" t="s">
        <v>16</v>
      </c>
      <c r="E897" s="256" t="s">
        <v>1025</v>
      </c>
      <c r="F897" s="257" t="s">
        <v>21</v>
      </c>
      <c r="G897" s="257" t="s">
        <v>16</v>
      </c>
      <c r="H897" s="257" t="s">
        <v>527</v>
      </c>
      <c r="I897" s="256" t="s">
        <v>1027</v>
      </c>
      <c r="J897" s="257" t="s">
        <v>38</v>
      </c>
      <c r="K897" s="257" t="s">
        <v>52</v>
      </c>
      <c r="L897" s="257" t="s">
        <v>1040</v>
      </c>
      <c r="M897" s="250" t="s">
        <v>750</v>
      </c>
      <c r="N897" s="257" t="str" cm="1">
        <f t="array" ref="N897">_xlfn.XLOOKUP(1,(รายชื่อเจ้าหน้าที่!$C$4:$C$109=P897)*(รายชื่อเจ้าหน้าที่!$D$4:$D$109=Q897),รายชื่อเจ้าหน้าที่!$E$4:$E$109,"")</f>
        <v>จ.คอม</v>
      </c>
      <c r="O897" s="2" t="str">
        <f>_xlfn.XLOOKUP(ไฟล์หลัก!A897,ภาคส่งกลับ!$A$2:$A$1192,ภาคส่งกลับ!$L$2:$L$1192,"")</f>
        <v>นาง</v>
      </c>
      <c r="P897" s="2" t="str">
        <f>_xlfn.XLOOKUP(ไฟล์หลัก!A897,ภาคส่งกลับ!$A$2:$A$1192,ภาคส่งกลับ!$M$2:$M$1192,"")</f>
        <v>กนกทิพย์</v>
      </c>
      <c r="Q897" s="2" t="str">
        <f>_xlfn.XLOOKUP(ไฟล์หลัก!A897,ภาคส่งกลับ!$A$2:$A$1192,ภาคส่งกลับ!$N$2:$N$1192,"")</f>
        <v>มิตะถา</v>
      </c>
      <c r="R897" s="71">
        <f>_xlfn.XLOOKUP(ไฟล์หลัก!A897,ภาคส่งกลับ!$A$2:$A$1192,ภาคส่งกลับ!$O$2:$O$1192,"")</f>
        <v>0</v>
      </c>
      <c r="S897" s="72" t="str">
        <f>IF(AND(ลงเจ้าหน้าที่!O905=ไฟล์หลัก!P897,ลงเจ้าหน้าที่!P905=ไฟล์หลัก!Q897)=TRUE,"Correct","No")</f>
        <v>Correct</v>
      </c>
    </row>
    <row r="898" spans="1:19">
      <c r="A898" s="250">
        <v>851</v>
      </c>
      <c r="B898" s="250" t="s">
        <v>1024</v>
      </c>
      <c r="C898" s="256" t="s">
        <v>13</v>
      </c>
      <c r="D898" s="257"/>
      <c r="E898" s="256" t="s">
        <v>1025</v>
      </c>
      <c r="F898" s="257"/>
      <c r="G898" s="257"/>
      <c r="H898" s="257"/>
      <c r="I898" s="256"/>
      <c r="J898" s="257" t="s">
        <v>38</v>
      </c>
      <c r="K898" s="257" t="s">
        <v>52</v>
      </c>
      <c r="L898" s="257"/>
      <c r="M898" s="250" t="s">
        <v>1651</v>
      </c>
      <c r="N898" s="257" t="str" cm="1">
        <f t="array" ref="N898">_xlfn.XLOOKUP(1,(รายชื่อเจ้าหน้าที่!$C$4:$C$109=P898)*(รายชื่อเจ้าหน้าที่!$D$4:$D$109=Q898),รายชื่อเจ้าหน้าที่!$E$4:$E$109,"")</f>
        <v/>
      </c>
      <c r="O898" s="2" t="str">
        <f>_xlfn.XLOOKUP(ไฟล์หลัก!A898,ภาคส่งกลับ!$A$2:$A$1192,ภาคส่งกลับ!$L$2:$L$1192,"")</f>
        <v>นางสาว</v>
      </c>
      <c r="P898" s="2" t="str">
        <f>_xlfn.XLOOKUP(ไฟล์หลัก!A898,ภาคส่งกลับ!$A$2:$A$1192,ภาคส่งกลับ!$M$2:$M$1192,"")</f>
        <v>นิจจารีย์</v>
      </c>
      <c r="Q898" s="2" t="str">
        <f>_xlfn.XLOOKUP(ไฟล์หลัก!A898,ภาคส่งกลับ!$A$2:$A$1192,ภาคส่งกลับ!$N$2:$N$1192,"")</f>
        <v>สัตยารักษ์</v>
      </c>
      <c r="R898" s="71">
        <f>_xlfn.XLOOKUP(ไฟล์หลัก!A898,ภาคส่งกลับ!$A$2:$A$1192,ภาคส่งกลับ!$O$2:$O$1192,"")</f>
        <v>0</v>
      </c>
      <c r="S898" s="72" t="str">
        <f>IF(AND(ลงเจ้าหน้าที่!O906=ไฟล์หลัก!P898,ลงเจ้าหน้าที่!P906=ไฟล์หลัก!Q898)=TRUE,"Correct","No")</f>
        <v>No</v>
      </c>
    </row>
    <row r="899" spans="1:19" hidden="1">
      <c r="A899" s="250">
        <v>852</v>
      </c>
      <c r="B899" s="250" t="s">
        <v>1024</v>
      </c>
      <c r="C899" s="256" t="s">
        <v>13</v>
      </c>
      <c r="D899" s="257" t="s">
        <v>16</v>
      </c>
      <c r="E899" s="256" t="s">
        <v>1025</v>
      </c>
      <c r="F899" s="257" t="s">
        <v>21</v>
      </c>
      <c r="G899" s="257" t="s">
        <v>16</v>
      </c>
      <c r="H899" s="257" t="s">
        <v>527</v>
      </c>
      <c r="I899" s="256" t="s">
        <v>1027</v>
      </c>
      <c r="J899" s="257" t="s">
        <v>38</v>
      </c>
      <c r="K899" s="257" t="s">
        <v>55</v>
      </c>
      <c r="L899" s="257" t="s">
        <v>1041</v>
      </c>
      <c r="M899" s="250" t="s">
        <v>750</v>
      </c>
      <c r="N899" s="257" t="str" cm="1">
        <f t="array" ref="N899">_xlfn.XLOOKUP(1,(รายชื่อเจ้าหน้าที่!$C$4:$C$109=P899)*(รายชื่อเจ้าหน้าที่!$D$4:$D$109=Q899),รายชื่อเจ้าหน้าที่!$E$4:$E$109,"")</f>
        <v>จ.คอม</v>
      </c>
      <c r="O899" s="2" t="str">
        <f>_xlfn.XLOOKUP(ไฟล์หลัก!A899,ภาคส่งกลับ!$A$2:$A$1192,ภาคส่งกลับ!$L$2:$L$1192,"")</f>
        <v>นางสาว</v>
      </c>
      <c r="P899" s="2" t="str">
        <f>_xlfn.XLOOKUP(ไฟล์หลัก!A899,ภาคส่งกลับ!$A$2:$A$1192,ภาคส่งกลับ!$M$2:$M$1192,"")</f>
        <v>อวยพร</v>
      </c>
      <c r="Q899" s="2" t="str">
        <f>_xlfn.XLOOKUP(ไฟล์หลัก!A899,ภาคส่งกลับ!$A$2:$A$1192,ภาคส่งกลับ!$N$2:$N$1192,"")</f>
        <v>นิ่งน้อย</v>
      </c>
      <c r="R899" s="71">
        <f>_xlfn.XLOOKUP(ไฟล์หลัก!A899,ภาคส่งกลับ!$A$2:$A$1192,ภาคส่งกลับ!$O$2:$O$1192,"")</f>
        <v>0</v>
      </c>
      <c r="S899" s="72" t="str">
        <f>IF(AND(ลงเจ้าหน้าที่!O907=ไฟล์หลัก!P899,ลงเจ้าหน้าที่!P907=ไฟล์หลัก!Q899)=TRUE,"Correct","No")</f>
        <v>Correct</v>
      </c>
    </row>
    <row r="900" spans="1:19" hidden="1">
      <c r="A900" s="250">
        <v>853</v>
      </c>
      <c r="B900" s="250" t="s">
        <v>1024</v>
      </c>
      <c r="C900" s="256" t="s">
        <v>13</v>
      </c>
      <c r="D900" s="257"/>
      <c r="E900" s="256" t="s">
        <v>1025</v>
      </c>
      <c r="F900" s="257"/>
      <c r="G900" s="257"/>
      <c r="H900" s="257"/>
      <c r="I900" s="256"/>
      <c r="J900" s="257" t="s">
        <v>38</v>
      </c>
      <c r="K900" s="257" t="s">
        <v>55</v>
      </c>
      <c r="L900" s="257"/>
      <c r="M900" s="250" t="s">
        <v>1664</v>
      </c>
      <c r="N900" s="257" t="str" cm="1">
        <f t="array" ref="N900">_xlfn.XLOOKUP(1,(รายชื่อเจ้าหน้าที่!$C$4:$C$109=P900)*(รายชื่อเจ้าหน้าที่!$D$4:$D$109=Q900),รายชื่อเจ้าหน้าที่!$E$4:$E$109,"")</f>
        <v/>
      </c>
      <c r="O900" s="2" t="str">
        <f>_xlfn.XLOOKUP(ไฟล์หลัก!A900,ภาคส่งกลับ!$A$2:$A$1192,ภาคส่งกลับ!$L$2:$L$1192,"")</f>
        <v>นาย</v>
      </c>
      <c r="P900" s="2" t="str">
        <f>_xlfn.XLOOKUP(ไฟล์หลัก!A900,ภาคส่งกลับ!$A$2:$A$1192,ภาคส่งกลับ!$M$2:$M$1192,"")</f>
        <v>ชูชาติ</v>
      </c>
      <c r="Q900" s="2" t="str">
        <f>_xlfn.XLOOKUP(ไฟล์หลัก!A900,ภาคส่งกลับ!$A$2:$A$1192,ภาคส่งกลับ!$N$2:$N$1192,"")</f>
        <v>ปิณฑวิรุจน์</v>
      </c>
      <c r="R900" s="71">
        <f>_xlfn.XLOOKUP(ไฟล์หลัก!A900,ภาคส่งกลับ!$A$2:$A$1192,ภาคส่งกลับ!$O$2:$O$1192,"")</f>
        <v>0</v>
      </c>
      <c r="S900" s="72" t="str">
        <f>IF(AND(ลงเจ้าหน้าที่!O908=ไฟล์หลัก!P900,ลงเจ้าหน้าที่!P908=ไฟล์หลัก!Q900)=TRUE,"Correct","No")</f>
        <v>No</v>
      </c>
    </row>
    <row r="901" spans="1:19" hidden="1">
      <c r="A901" s="250">
        <v>854</v>
      </c>
      <c r="B901" s="250" t="s">
        <v>1024</v>
      </c>
      <c r="C901" s="256" t="s">
        <v>13</v>
      </c>
      <c r="D901" s="257" t="s">
        <v>16</v>
      </c>
      <c r="E901" s="256" t="s">
        <v>1025</v>
      </c>
      <c r="F901" s="257" t="s">
        <v>14</v>
      </c>
      <c r="G901" s="257" t="s">
        <v>16</v>
      </c>
      <c r="H901" s="257" t="s">
        <v>1042</v>
      </c>
      <c r="I901" s="256" t="s">
        <v>1027</v>
      </c>
      <c r="J901" s="257" t="s">
        <v>38</v>
      </c>
      <c r="K901" s="257" t="s">
        <v>291</v>
      </c>
      <c r="L901" s="257" t="s">
        <v>1043</v>
      </c>
      <c r="M901" s="250" t="s">
        <v>750</v>
      </c>
      <c r="N901" s="257" t="str" cm="1">
        <f t="array" ref="N901">_xlfn.XLOOKUP(1,(รายชื่อเจ้าหน้าที่!$C$4:$C$109=P901)*(รายชื่อเจ้าหน้าที่!$D$4:$D$109=Q901),รายชื่อเจ้าหน้าที่!$E$4:$E$109,"")</f>
        <v>จ.คอม</v>
      </c>
      <c r="O901" s="2" t="str">
        <f>_xlfn.XLOOKUP(ไฟล์หลัก!A901,ภาคส่งกลับ!$A$2:$A$1192,ภาคส่งกลับ!$L$2:$L$1192,"")</f>
        <v>นาย</v>
      </c>
      <c r="P901" s="2" t="str">
        <f>_xlfn.XLOOKUP(ไฟล์หลัก!A901,ภาคส่งกลับ!$A$2:$A$1192,ภาคส่งกลับ!$M$2:$M$1192,"")</f>
        <v>ณัฐวัตร</v>
      </c>
      <c r="Q901" s="2" t="str">
        <f>_xlfn.XLOOKUP(ไฟล์หลัก!A901,ภาคส่งกลับ!$A$2:$A$1192,ภาคส่งกลับ!$N$2:$N$1192,"")</f>
        <v>จิตรภักดี</v>
      </c>
      <c r="R901" s="71">
        <f>_xlfn.XLOOKUP(ไฟล์หลัก!A901,ภาคส่งกลับ!$A$2:$A$1192,ภาคส่งกลับ!$O$2:$O$1192,"")</f>
        <v>0</v>
      </c>
      <c r="S901" s="72" t="str">
        <f>IF(AND(ลงเจ้าหน้าที่!O909=ไฟล์หลัก!P901,ลงเจ้าหน้าที่!P909=ไฟล์หลัก!Q901)=TRUE,"Correct","No")</f>
        <v>Correct</v>
      </c>
    </row>
    <row r="902" spans="1:19" hidden="1">
      <c r="A902" s="250">
        <v>855</v>
      </c>
      <c r="B902" s="250" t="s">
        <v>1024</v>
      </c>
      <c r="C902" s="256" t="s">
        <v>13</v>
      </c>
      <c r="D902" s="257"/>
      <c r="E902" s="256" t="s">
        <v>1025</v>
      </c>
      <c r="F902" s="257"/>
      <c r="G902" s="257"/>
      <c r="H902" s="257"/>
      <c r="I902" s="256"/>
      <c r="J902" s="257" t="s">
        <v>38</v>
      </c>
      <c r="K902" s="257" t="s">
        <v>291</v>
      </c>
      <c r="L902" s="257"/>
      <c r="M902" s="250" t="s">
        <v>1650</v>
      </c>
      <c r="N902" s="257" t="str" cm="1">
        <f t="array" ref="N902">_xlfn.XLOOKUP(1,(รายชื่อเจ้าหน้าที่!$C$4:$C$109=P902)*(รายชื่อเจ้าหน้าที่!$D$4:$D$109=Q902),รายชื่อเจ้าหน้าที่!$E$4:$E$109,"")</f>
        <v/>
      </c>
      <c r="O902" s="2" t="str">
        <f>_xlfn.XLOOKUP(ไฟล์หลัก!A902,ภาคส่งกลับ!$A$2:$A$1192,ภาคส่งกลับ!$L$2:$L$1192,"")</f>
        <v>นางสาว</v>
      </c>
      <c r="P902" s="2" t="str">
        <f>_xlfn.XLOOKUP(ไฟล์หลัก!A902,ภาคส่งกลับ!$A$2:$A$1192,ภาคส่งกลับ!$M$2:$M$1192,"")</f>
        <v>เมธาวี</v>
      </c>
      <c r="Q902" s="2" t="str">
        <f>_xlfn.XLOOKUP(ไฟล์หลัก!A902,ภาคส่งกลับ!$A$2:$A$1192,ภาคส่งกลับ!$N$2:$N$1192,"")</f>
        <v>นุกูลอุดมพานิชย์</v>
      </c>
      <c r="R902" s="71">
        <f>_xlfn.XLOOKUP(ไฟล์หลัก!A902,ภาคส่งกลับ!$A$2:$A$1192,ภาคส่งกลับ!$O$2:$O$1192,"")</f>
        <v>0</v>
      </c>
      <c r="S902" s="72" t="str">
        <f>IF(AND(ลงเจ้าหน้าที่!O910=ไฟล์หลัก!P902,ลงเจ้าหน้าที่!P910=ไฟล์หลัก!Q902)=TRUE,"Correct","No")</f>
        <v>No</v>
      </c>
    </row>
    <row r="903" spans="1:19" hidden="1">
      <c r="A903" s="250">
        <v>856</v>
      </c>
      <c r="B903" s="250" t="s">
        <v>1024</v>
      </c>
      <c r="C903" s="256" t="s">
        <v>13</v>
      </c>
      <c r="D903" s="257" t="s">
        <v>16</v>
      </c>
      <c r="E903" s="256" t="s">
        <v>1025</v>
      </c>
      <c r="F903" s="257" t="s">
        <v>14</v>
      </c>
      <c r="G903" s="257" t="s">
        <v>16</v>
      </c>
      <c r="H903" s="257" t="s">
        <v>1042</v>
      </c>
      <c r="I903" s="256" t="s">
        <v>1027</v>
      </c>
      <c r="J903" s="257" t="s">
        <v>38</v>
      </c>
      <c r="K903" s="257" t="s">
        <v>296</v>
      </c>
      <c r="L903" s="257" t="s">
        <v>1043</v>
      </c>
      <c r="M903" s="250" t="s">
        <v>750</v>
      </c>
      <c r="N903" s="257" t="str" cm="1">
        <f t="array" ref="N903">_xlfn.XLOOKUP(1,(รายชื่อเจ้าหน้าที่!$C$4:$C$109=P903)*(รายชื่อเจ้าหน้าที่!$D$4:$D$109=Q903),รายชื่อเจ้าหน้าที่!$E$4:$E$109,"")</f>
        <v>จ.อาหาร</v>
      </c>
      <c r="O903" s="2" t="str">
        <f>_xlfn.XLOOKUP(ไฟล์หลัก!A903,ภาคส่งกลับ!$A$2:$A$1192,ภาคส่งกลับ!$L$2:$L$1192,"")</f>
        <v>นาย</v>
      </c>
      <c r="P903" s="2" t="str">
        <f>_xlfn.XLOOKUP(ไฟล์หลัก!A903,ภาคส่งกลับ!$A$2:$A$1192,ภาคส่งกลับ!$M$2:$M$1192,"")</f>
        <v>อำนาจ</v>
      </c>
      <c r="Q903" s="2" t="str">
        <f>_xlfn.XLOOKUP(ไฟล์หลัก!A903,ภาคส่งกลับ!$A$2:$A$1192,ภาคส่งกลับ!$N$2:$N$1192,"")</f>
        <v>คูตะคุ</v>
      </c>
      <c r="R903" s="71">
        <f>_xlfn.XLOOKUP(ไฟล์หลัก!A903,ภาคส่งกลับ!$A$2:$A$1192,ภาคส่งกลับ!$O$2:$O$1192,"")</f>
        <v>0</v>
      </c>
      <c r="S903" s="72" t="str">
        <f>IF(AND(ลงเจ้าหน้าที่!O911=ไฟล์หลัก!P903,ลงเจ้าหน้าที่!P911=ไฟล์หลัก!Q903)=TRUE,"Correct","No")</f>
        <v>Correct</v>
      </c>
    </row>
    <row r="904" spans="1:19" hidden="1">
      <c r="A904" s="250">
        <v>857</v>
      </c>
      <c r="B904" s="250" t="s">
        <v>1024</v>
      </c>
      <c r="C904" s="256" t="s">
        <v>13</v>
      </c>
      <c r="D904" s="257"/>
      <c r="E904" s="256" t="s">
        <v>1025</v>
      </c>
      <c r="F904" s="257"/>
      <c r="G904" s="257"/>
      <c r="H904" s="257"/>
      <c r="I904" s="256"/>
      <c r="J904" s="257" t="s">
        <v>38</v>
      </c>
      <c r="K904" s="257" t="s">
        <v>296</v>
      </c>
      <c r="L904" s="257"/>
      <c r="M904" s="250" t="s">
        <v>1650</v>
      </c>
      <c r="N904" s="257" t="str" cm="1">
        <f t="array" ref="N904">_xlfn.XLOOKUP(1,(รายชื่อเจ้าหน้าที่!$C$4:$C$109=P904)*(รายชื่อเจ้าหน้าที่!$D$4:$D$109=Q904),รายชื่อเจ้าหน้าที่!$E$4:$E$109,"")</f>
        <v/>
      </c>
      <c r="O904" s="2" t="str">
        <f>_xlfn.XLOOKUP(ไฟล์หลัก!A904,ภาคส่งกลับ!$A$2:$A$1192,ภาคส่งกลับ!$L$2:$L$1192,"")</f>
        <v>นาย</v>
      </c>
      <c r="P904" s="2" t="str">
        <f>_xlfn.XLOOKUP(ไฟล์หลัก!A904,ภาคส่งกลับ!$A$2:$A$1192,ภาคส่งกลับ!$M$2:$M$1192,"")</f>
        <v>อุดม</v>
      </c>
      <c r="Q904" s="2" t="str">
        <f>_xlfn.XLOOKUP(ไฟล์หลัก!A904,ภาคส่งกลับ!$A$2:$A$1192,ภาคส่งกลับ!$N$2:$N$1192,"")</f>
        <v>จันทร์จรัสสุข</v>
      </c>
      <c r="R904" s="71">
        <f>_xlfn.XLOOKUP(ไฟล์หลัก!A904,ภาคส่งกลับ!$A$2:$A$1192,ภาคส่งกลับ!$O$2:$O$1192,"")</f>
        <v>0</v>
      </c>
      <c r="S904" s="72" t="str">
        <f>IF(AND(ลงเจ้าหน้าที่!O912=ไฟล์หลัก!P904,ลงเจ้าหน้าที่!P912=ไฟล์หลัก!Q904)=TRUE,"Correct","No")</f>
        <v>No</v>
      </c>
    </row>
    <row r="905" spans="1:19" hidden="1">
      <c r="A905" s="250">
        <v>858</v>
      </c>
      <c r="B905" s="250" t="s">
        <v>1024</v>
      </c>
      <c r="C905" s="256" t="s">
        <v>13</v>
      </c>
      <c r="D905" s="257" t="s">
        <v>16</v>
      </c>
      <c r="E905" s="256" t="s">
        <v>1025</v>
      </c>
      <c r="F905" s="257" t="s">
        <v>14</v>
      </c>
      <c r="G905" s="257" t="s">
        <v>16</v>
      </c>
      <c r="H905" s="257" t="s">
        <v>1042</v>
      </c>
      <c r="I905" s="256" t="s">
        <v>1027</v>
      </c>
      <c r="J905" s="257" t="s">
        <v>38</v>
      </c>
      <c r="K905" s="257" t="s">
        <v>301</v>
      </c>
      <c r="L905" s="257" t="s">
        <v>1043</v>
      </c>
      <c r="M905" s="250" t="s">
        <v>750</v>
      </c>
      <c r="N905" s="257" t="str" cm="1">
        <f t="array" ref="N905">_xlfn.XLOOKUP(1,(รายชื่อเจ้าหน้าที่!$C$4:$C$109=P905)*(รายชื่อเจ้าหน้าที่!$D$4:$D$109=Q905),รายชื่อเจ้าหน้าที่!$E$4:$E$109,"")</f>
        <v>จ.อุต</v>
      </c>
      <c r="O905" s="2" t="str">
        <f>_xlfn.XLOOKUP(ไฟล์หลัก!A905,ภาคส่งกลับ!$A$2:$A$1192,ภาคส่งกลับ!$L$2:$L$1192,"")</f>
        <v>นาย</v>
      </c>
      <c r="P905" s="2" t="str">
        <f>_xlfn.XLOOKUP(ไฟล์หลัก!A905,ภาคส่งกลับ!$A$2:$A$1192,ภาคส่งกลับ!$M$2:$M$1192,"")</f>
        <v>สิทธิชัย</v>
      </c>
      <c r="Q905" s="2" t="str">
        <f>_xlfn.XLOOKUP(ไฟล์หลัก!A905,ภาคส่งกลับ!$A$2:$A$1192,ภาคส่งกลับ!$N$2:$N$1192,"")</f>
        <v>บุญกิจ</v>
      </c>
      <c r="R905" s="71">
        <f>_xlfn.XLOOKUP(ไฟล์หลัก!A905,ภาคส่งกลับ!$A$2:$A$1192,ภาคส่งกลับ!$O$2:$O$1192,"")</f>
        <v>0</v>
      </c>
      <c r="S905" s="72" t="str">
        <f>IF(AND(ลงเจ้าหน้าที่!O913=ไฟล์หลัก!P905,ลงเจ้าหน้าที่!P913=ไฟล์หลัก!Q905)=TRUE,"Correct","No")</f>
        <v>Correct</v>
      </c>
    </row>
    <row r="906" spans="1:19" hidden="1">
      <c r="A906" s="250">
        <v>859</v>
      </c>
      <c r="B906" s="250" t="s">
        <v>1024</v>
      </c>
      <c r="C906" s="256" t="s">
        <v>13</v>
      </c>
      <c r="D906" s="257"/>
      <c r="E906" s="256" t="s">
        <v>1025</v>
      </c>
      <c r="F906" s="257"/>
      <c r="G906" s="257"/>
      <c r="H906" s="257"/>
      <c r="I906" s="256"/>
      <c r="J906" s="257" t="s">
        <v>38</v>
      </c>
      <c r="K906" s="257" t="s">
        <v>301</v>
      </c>
      <c r="L906" s="257"/>
      <c r="M906" s="250" t="s">
        <v>1650</v>
      </c>
      <c r="N906" s="257" t="str" cm="1">
        <f t="array" ref="N906">_xlfn.XLOOKUP(1,(รายชื่อเจ้าหน้าที่!$C$4:$C$109=P906)*(รายชื่อเจ้าหน้าที่!$D$4:$D$109=Q906),รายชื่อเจ้าหน้าที่!$E$4:$E$109,"")</f>
        <v/>
      </c>
      <c r="O906" s="2" t="str">
        <f>_xlfn.XLOOKUP(ไฟล์หลัก!A906,ภาคส่งกลับ!$A$2:$A$1192,ภาคส่งกลับ!$L$2:$L$1192,"")</f>
        <v>นาย</v>
      </c>
      <c r="P906" s="2" t="str">
        <f>_xlfn.XLOOKUP(ไฟล์หลัก!A906,ภาคส่งกลับ!$A$2:$A$1192,ภาคส่งกลับ!$M$2:$M$1192,"")</f>
        <v>ภาสุ</v>
      </c>
      <c r="Q906" s="2" t="str">
        <f>_xlfn.XLOOKUP(ไฟล์หลัก!A906,ภาคส่งกลับ!$A$2:$A$1192,ภาคส่งกลับ!$N$2:$N$1192,"")</f>
        <v>พูนภักดี</v>
      </c>
      <c r="R906" s="71">
        <f>_xlfn.XLOOKUP(ไฟล์หลัก!A906,ภาคส่งกลับ!$A$2:$A$1192,ภาคส่งกลับ!$O$2:$O$1192,"")</f>
        <v>0</v>
      </c>
      <c r="S906" s="72" t="str">
        <f>IF(AND(ลงเจ้าหน้าที่!O914=ไฟล์หลัก!P906,ลงเจ้าหน้าที่!P914=ไฟล์หลัก!Q906)=TRUE,"Correct","No")</f>
        <v>No</v>
      </c>
    </row>
    <row r="907" spans="1:19" hidden="1">
      <c r="A907" s="250">
        <v>860</v>
      </c>
      <c r="B907" s="250" t="s">
        <v>1024</v>
      </c>
      <c r="C907" s="256" t="s">
        <v>13</v>
      </c>
      <c r="D907" s="257" t="s">
        <v>16</v>
      </c>
      <c r="E907" s="256" t="s">
        <v>1025</v>
      </c>
      <c r="F907" s="257" t="s">
        <v>14</v>
      </c>
      <c r="G907" s="257" t="s">
        <v>16</v>
      </c>
      <c r="H907" s="257" t="s">
        <v>1042</v>
      </c>
      <c r="I907" s="256" t="s">
        <v>1027</v>
      </c>
      <c r="J907" s="257" t="s">
        <v>38</v>
      </c>
      <c r="K907" s="257" t="s">
        <v>306</v>
      </c>
      <c r="L907" s="257" t="s">
        <v>1043</v>
      </c>
      <c r="M907" s="250" t="s">
        <v>750</v>
      </c>
      <c r="N907" s="257" t="str" cm="1">
        <f t="array" ref="N907">_xlfn.XLOOKUP(1,(รายชื่อเจ้าหน้าที่!$C$4:$C$109=P907)*(รายชื่อเจ้าหน้าที่!$D$4:$D$109=Q907),รายชื่อเจ้าหน้าที่!$E$4:$E$109,"")</f>
        <v>บัณฑิต</v>
      </c>
      <c r="O907" s="2" t="str">
        <f>_xlfn.XLOOKUP(ไฟล์หลัก!A907,ภาคส่งกลับ!$A$2:$A$1192,ภาคส่งกลับ!$L$2:$L$1192,"")</f>
        <v>นางสาว</v>
      </c>
      <c r="P907" s="2" t="str">
        <f>_xlfn.XLOOKUP(ไฟล์หลัก!A907,ภาคส่งกลับ!$A$2:$A$1192,ภาคส่งกลับ!$M$2:$M$1192,"")</f>
        <v>อัยยรัช</v>
      </c>
      <c r="Q907" s="2" t="str">
        <f>_xlfn.XLOOKUP(ไฟล์หลัก!A907,ภาคส่งกลับ!$A$2:$A$1192,ภาคส่งกลับ!$N$2:$N$1192,"")</f>
        <v>ยิ้มพงษ์</v>
      </c>
      <c r="R907" s="71">
        <f>_xlfn.XLOOKUP(ไฟล์หลัก!A907,ภาคส่งกลับ!$A$2:$A$1192,ภาคส่งกลับ!$O$2:$O$1192,"")</f>
        <v>0</v>
      </c>
      <c r="S907" s="72" t="str">
        <f>IF(AND(ลงเจ้าหน้าที่!O915=ไฟล์หลัก!P907,ลงเจ้าหน้าที่!P915=ไฟล์หลัก!Q907)=TRUE,"Correct","No")</f>
        <v>Correct</v>
      </c>
    </row>
    <row r="908" spans="1:19" hidden="1">
      <c r="A908" s="250">
        <v>861</v>
      </c>
      <c r="B908" s="250" t="s">
        <v>1024</v>
      </c>
      <c r="C908" s="256" t="s">
        <v>13</v>
      </c>
      <c r="D908" s="257" t="s">
        <v>28</v>
      </c>
      <c r="E908" s="256" t="s">
        <v>1044</v>
      </c>
      <c r="F908" s="257" t="s">
        <v>16</v>
      </c>
      <c r="G908" s="257" t="s">
        <v>21</v>
      </c>
      <c r="H908" s="257" t="s">
        <v>191</v>
      </c>
      <c r="I908" s="256" t="s">
        <v>400</v>
      </c>
      <c r="J908" s="257" t="s">
        <v>38</v>
      </c>
      <c r="K908" s="257" t="s">
        <v>306</v>
      </c>
      <c r="L908" s="257" t="s">
        <v>324</v>
      </c>
      <c r="M908" s="250" t="s">
        <v>1660</v>
      </c>
      <c r="N908" s="257" t="str" cm="1">
        <f t="array" ref="N908">_xlfn.XLOOKUP(1,(รายชื่อเจ้าหน้าที่!$C$4:$C$109=P908)*(รายชื่อเจ้าหน้าที่!$D$4:$D$109=Q908),รายชื่อเจ้าหน้าที่!$E$4:$E$109,"")</f>
        <v/>
      </c>
      <c r="O908" s="2" t="str">
        <f>_xlfn.XLOOKUP(ไฟล์หลัก!A908,ภาคส่งกลับ!$A$2:$A$1192,ภาคส่งกลับ!$L$2:$L$1192,"")</f>
        <v>นาย</v>
      </c>
      <c r="P908" s="2" t="str">
        <f>_xlfn.XLOOKUP(ไฟล์หลัก!A908,ภาคส่งกลับ!$A$2:$A$1192,ภาคส่งกลับ!$M$2:$M$1192,"")</f>
        <v>สุริภณ</v>
      </c>
      <c r="Q908" s="2" t="str">
        <f>_xlfn.XLOOKUP(ไฟล์หลัก!A908,ภาคส่งกลับ!$A$2:$A$1192,ภาคส่งกลับ!$N$2:$N$1192,"")</f>
        <v>สมควรพาณิชย์</v>
      </c>
      <c r="R908" s="71">
        <f>_xlfn.XLOOKUP(ไฟล์หลัก!A908,ภาคส่งกลับ!$A$2:$A$1192,ภาคส่งกลับ!$O$2:$O$1192,"")</f>
        <v>0</v>
      </c>
      <c r="S908" s="72" t="str">
        <f>IF(AND(ลงเจ้าหน้าที่!O916=ไฟล์หลัก!P908,ลงเจ้าหน้าที่!P916=ไฟล์หลัก!Q908)=TRUE,"Correct","No")</f>
        <v>No</v>
      </c>
    </row>
    <row r="909" spans="1:19" hidden="1">
      <c r="A909" s="250">
        <v>862</v>
      </c>
      <c r="B909" s="250" t="s">
        <v>1024</v>
      </c>
      <c r="C909" s="256" t="s">
        <v>13</v>
      </c>
      <c r="D909" s="257" t="s">
        <v>16</v>
      </c>
      <c r="E909" s="256" t="s">
        <v>1025</v>
      </c>
      <c r="F909" s="257" t="s">
        <v>14</v>
      </c>
      <c r="G909" s="257" t="s">
        <v>16</v>
      </c>
      <c r="H909" s="257" t="s">
        <v>1042</v>
      </c>
      <c r="I909" s="256" t="s">
        <v>1027</v>
      </c>
      <c r="J909" s="257" t="s">
        <v>38</v>
      </c>
      <c r="K909" s="257" t="s">
        <v>311</v>
      </c>
      <c r="L909" s="257" t="s">
        <v>1043</v>
      </c>
      <c r="M909" s="250" t="s">
        <v>750</v>
      </c>
      <c r="N909" s="257" t="str" cm="1">
        <f t="array" ref="N909">_xlfn.XLOOKUP(1,(รายชื่อเจ้าหน้าที่!$C$4:$C$109=P909)*(รายชื่อเจ้าหน้าที่!$D$4:$D$109=Q909),รายชื่อเจ้าหน้าที่!$E$4:$E$109,"")</f>
        <v>ประกัน</v>
      </c>
      <c r="O909" s="2" t="str">
        <f>_xlfn.XLOOKUP(ไฟล์หลัก!A909,ภาคส่งกลับ!$A$2:$A$1192,ภาคส่งกลับ!$L$2:$L$1192,"")</f>
        <v>นางสาว</v>
      </c>
      <c r="P909" s="2" t="str">
        <f>_xlfn.XLOOKUP(ไฟล์หลัก!A909,ภาคส่งกลับ!$A$2:$A$1192,ภาคส่งกลับ!$M$2:$M$1192,"")</f>
        <v>ขวัญชีวา</v>
      </c>
      <c r="Q909" s="2" t="str">
        <f>_xlfn.XLOOKUP(ไฟล์หลัก!A909,ภาคส่งกลับ!$A$2:$A$1192,ภาคส่งกลับ!$N$2:$N$1192,"")</f>
        <v>ต๊ะยามัน</v>
      </c>
      <c r="R909" s="71">
        <f>_xlfn.XLOOKUP(ไฟล์หลัก!A909,ภาคส่งกลับ!$A$2:$A$1192,ภาคส่งกลับ!$O$2:$O$1192,"")</f>
        <v>0</v>
      </c>
      <c r="S909" s="72" t="str">
        <f>IF(AND(ลงเจ้าหน้าที่!O917=ไฟล์หลัก!P909,ลงเจ้าหน้าที่!P917=ไฟล์หลัก!Q909)=TRUE,"Correct","No")</f>
        <v>Correct</v>
      </c>
    </row>
    <row r="910" spans="1:19" hidden="1">
      <c r="A910" s="250">
        <v>863</v>
      </c>
      <c r="B910" s="250" t="s">
        <v>1024</v>
      </c>
      <c r="C910" s="256" t="s">
        <v>13</v>
      </c>
      <c r="D910" s="257" t="s">
        <v>28</v>
      </c>
      <c r="E910" s="256" t="s">
        <v>1044</v>
      </c>
      <c r="F910" s="257" t="s">
        <v>16</v>
      </c>
      <c r="G910" s="257" t="s">
        <v>21</v>
      </c>
      <c r="H910" s="257" t="s">
        <v>191</v>
      </c>
      <c r="I910" s="256" t="s">
        <v>400</v>
      </c>
      <c r="J910" s="257" t="s">
        <v>38</v>
      </c>
      <c r="K910" s="257" t="s">
        <v>311</v>
      </c>
      <c r="L910" s="257" t="s">
        <v>326</v>
      </c>
      <c r="M910" s="250" t="s">
        <v>1660</v>
      </c>
      <c r="N910" s="257" t="str" cm="1">
        <f t="array" ref="N910">_xlfn.XLOOKUP(1,(รายชื่อเจ้าหน้าที่!$C$4:$C$109=P910)*(รายชื่อเจ้าหน้าที่!$D$4:$D$109=Q910),รายชื่อเจ้าหน้าที่!$E$4:$E$109,"")</f>
        <v/>
      </c>
      <c r="O910" s="2" t="str">
        <f>_xlfn.XLOOKUP(ไฟล์หลัก!A910,ภาคส่งกลับ!$A$2:$A$1192,ภาคส่งกลับ!$L$2:$L$1192,"")</f>
        <v>นางสาว</v>
      </c>
      <c r="P910" s="2" t="str">
        <f>_xlfn.XLOOKUP(ไฟล์หลัก!A910,ภาคส่งกลับ!$A$2:$A$1192,ภาคส่งกลับ!$M$2:$M$1192,"")</f>
        <v>จริยา</v>
      </c>
      <c r="Q910" s="2" t="str">
        <f>_xlfn.XLOOKUP(ไฟล์หลัก!A910,ภาคส่งกลับ!$A$2:$A$1192,ภาคส่งกลับ!$N$2:$N$1192,"")</f>
        <v>วงศ์เตชธรรม</v>
      </c>
      <c r="R910" s="71">
        <f>_xlfn.XLOOKUP(ไฟล์หลัก!A910,ภาคส่งกลับ!$A$2:$A$1192,ภาคส่งกลับ!$O$2:$O$1192,"")</f>
        <v>0</v>
      </c>
      <c r="S910" s="72" t="str">
        <f>IF(AND(ลงเจ้าหน้าที่!O918=ไฟล์หลัก!P910,ลงเจ้าหน้าที่!P918=ไฟล์หลัก!Q910)=TRUE,"Correct","No")</f>
        <v>No</v>
      </c>
    </row>
    <row r="911" spans="1:19" hidden="1">
      <c r="A911" s="250">
        <v>864</v>
      </c>
      <c r="B911" s="250" t="s">
        <v>1024</v>
      </c>
      <c r="C911" s="256" t="s">
        <v>13</v>
      </c>
      <c r="D911" s="257" t="s">
        <v>16</v>
      </c>
      <c r="E911" s="256" t="s">
        <v>1025</v>
      </c>
      <c r="F911" s="257" t="s">
        <v>14</v>
      </c>
      <c r="G911" s="257" t="s">
        <v>16</v>
      </c>
      <c r="H911" s="257" t="s">
        <v>1042</v>
      </c>
      <c r="I911" s="256" t="s">
        <v>1027</v>
      </c>
      <c r="J911" s="257" t="s">
        <v>38</v>
      </c>
      <c r="K911" s="257" t="s">
        <v>314</v>
      </c>
      <c r="L911" s="257" t="s">
        <v>1043</v>
      </c>
      <c r="M911" s="250" t="s">
        <v>750</v>
      </c>
      <c r="N911" s="257" t="str" cm="1">
        <f t="array" ref="N911">_xlfn.XLOOKUP(1,(รายชื่อเจ้าหน้าที่!$C$4:$C$109=P911)*(รายชื่อเจ้าหน้าที่!$D$4:$D$109=Q911),รายชื่อเจ้าหน้าที่!$E$4:$E$109,"")</f>
        <v>พัสดุ</v>
      </c>
      <c r="O911" s="2" t="str">
        <f>_xlfn.XLOOKUP(ไฟล์หลัก!A911,ภาคส่งกลับ!$A$2:$A$1192,ภาคส่งกลับ!$L$2:$L$1192,"")</f>
        <v>นางสาว</v>
      </c>
      <c r="P911" s="2" t="str">
        <f>_xlfn.XLOOKUP(ไฟล์หลัก!A911,ภาคส่งกลับ!$A$2:$A$1192,ภาคส่งกลับ!$M$2:$M$1192,"")</f>
        <v>เมธาวี</v>
      </c>
      <c r="Q911" s="2" t="str">
        <f>_xlfn.XLOOKUP(ไฟล์หลัก!A911,ภาคส่งกลับ!$A$2:$A$1192,ภาคส่งกลับ!$N$2:$N$1192,"")</f>
        <v>รัตนปราโมทย์</v>
      </c>
      <c r="R911" s="71">
        <f>_xlfn.XLOOKUP(ไฟล์หลัก!A911,ภาคส่งกลับ!$A$2:$A$1192,ภาคส่งกลับ!$O$2:$O$1192,"")</f>
        <v>0</v>
      </c>
      <c r="S911" s="72" t="str">
        <f>IF(AND(ลงเจ้าหน้าที่!O919=ไฟล์หลัก!P911,ลงเจ้าหน้าที่!P919=ไฟล์หลัก!Q911)=TRUE,"Correct","No")</f>
        <v>Correct</v>
      </c>
    </row>
    <row r="912" spans="1:19" hidden="1">
      <c r="A912" s="250">
        <v>865</v>
      </c>
      <c r="B912" s="250" t="s">
        <v>1024</v>
      </c>
      <c r="C912" s="256" t="s">
        <v>13</v>
      </c>
      <c r="D912" s="257" t="s">
        <v>28</v>
      </c>
      <c r="E912" s="256" t="s">
        <v>1044</v>
      </c>
      <c r="F912" s="257" t="s">
        <v>21</v>
      </c>
      <c r="G912" s="257" t="s">
        <v>21</v>
      </c>
      <c r="H912" s="257" t="s">
        <v>191</v>
      </c>
      <c r="I912" s="256" t="s">
        <v>1774</v>
      </c>
      <c r="J912" s="257" t="s">
        <v>38</v>
      </c>
      <c r="K912" s="257" t="s">
        <v>314</v>
      </c>
      <c r="L912" s="257" t="s">
        <v>324</v>
      </c>
      <c r="M912" s="250" t="s">
        <v>1660</v>
      </c>
      <c r="N912" s="257" t="str" cm="1">
        <f t="array" ref="N912">_xlfn.XLOOKUP(1,(รายชื่อเจ้าหน้าที่!$C$4:$C$109=P912)*(รายชื่อเจ้าหน้าที่!$D$4:$D$109=Q912),รายชื่อเจ้าหน้าที่!$E$4:$E$109,"")</f>
        <v/>
      </c>
      <c r="O912" s="2" t="str">
        <f>_xlfn.XLOOKUP(ไฟล์หลัก!A912,ภาคส่งกลับ!$A$2:$A$1192,ภาคส่งกลับ!$L$2:$L$1192,"")</f>
        <v>นาย</v>
      </c>
      <c r="P912" s="2" t="str">
        <f>_xlfn.XLOOKUP(ไฟล์หลัก!A912,ภาคส่งกลับ!$A$2:$A$1192,ภาคส่งกลับ!$M$2:$M$1192,"")</f>
        <v>จิรวัฒน์</v>
      </c>
      <c r="Q912" s="2" t="str">
        <f>_xlfn.XLOOKUP(ไฟล์หลัก!A912,ภาคส่งกลับ!$A$2:$A$1192,ภาคส่งกลับ!$N$2:$N$1192,"")</f>
        <v>ปานกลาง</v>
      </c>
      <c r="R912" s="71">
        <f>_xlfn.XLOOKUP(ไฟล์หลัก!A912,ภาคส่งกลับ!$A$2:$A$1192,ภาคส่งกลับ!$O$2:$O$1192,"")</f>
        <v>0</v>
      </c>
      <c r="S912" s="72" t="str">
        <f>IF(AND(ลงเจ้าหน้าที่!O920=ไฟล์หลัก!P912,ลงเจ้าหน้าที่!P920=ไฟล์หลัก!Q912)=TRUE,"Correct","No")</f>
        <v>No</v>
      </c>
    </row>
    <row r="913" spans="1:19" hidden="1">
      <c r="A913" s="250">
        <v>866</v>
      </c>
      <c r="B913" s="250" t="s">
        <v>1024</v>
      </c>
      <c r="C913" s="256" t="s">
        <v>13</v>
      </c>
      <c r="D913" s="257" t="s">
        <v>16</v>
      </c>
      <c r="E913" s="256" t="s">
        <v>1025</v>
      </c>
      <c r="F913" s="257" t="s">
        <v>14</v>
      </c>
      <c r="G913" s="257" t="s">
        <v>16</v>
      </c>
      <c r="H913" s="257" t="s">
        <v>1042</v>
      </c>
      <c r="I913" s="256" t="s">
        <v>1027</v>
      </c>
      <c r="J913" s="257" t="s">
        <v>38</v>
      </c>
      <c r="K913" s="257" t="s">
        <v>317</v>
      </c>
      <c r="L913" s="257" t="s">
        <v>1045</v>
      </c>
      <c r="M913" s="250" t="s">
        <v>750</v>
      </c>
      <c r="N913" s="257" t="str" cm="1">
        <f t="array" ref="N913">_xlfn.XLOOKUP(1,(รายชื่อเจ้าหน้าที่!$C$4:$C$109=P913)*(รายชื่อเจ้าหน้าที่!$D$4:$D$109=Q913),รายชื่อเจ้าหน้าที่!$E$4:$E$109,"")</f>
        <v>วิจัย</v>
      </c>
      <c r="O913" s="2" t="str">
        <f>_xlfn.XLOOKUP(ไฟล์หลัก!A913,ภาคส่งกลับ!$A$2:$A$1192,ภาคส่งกลับ!$L$2:$L$1192,"")</f>
        <v>นางสาว</v>
      </c>
      <c r="P913" s="2" t="str">
        <f>_xlfn.XLOOKUP(ไฟล์หลัก!A913,ภาคส่งกลับ!$A$2:$A$1192,ภาคส่งกลับ!$M$2:$M$1192,"")</f>
        <v>สิริทินี</v>
      </c>
      <c r="Q913" s="2" t="str">
        <f>_xlfn.XLOOKUP(ไฟล์หลัก!A913,ภาคส่งกลับ!$A$2:$A$1192,ภาคส่งกลับ!$N$2:$N$1192,"")</f>
        <v>กิ่งช้าง</v>
      </c>
      <c r="R913" s="71">
        <f>_xlfn.XLOOKUP(ไฟล์หลัก!A913,ภาคส่งกลับ!$A$2:$A$1192,ภาคส่งกลับ!$O$2:$O$1192,"")</f>
        <v>0</v>
      </c>
      <c r="S913" s="72" t="str">
        <f>IF(AND(ลงเจ้าหน้าที่!O921=ไฟล์หลัก!P913,ลงเจ้าหน้าที่!P921=ไฟล์หลัก!Q913)=TRUE,"Correct","No")</f>
        <v>Correct</v>
      </c>
    </row>
    <row r="914" spans="1:19" hidden="1">
      <c r="A914" s="250">
        <v>867</v>
      </c>
      <c r="B914" s="250" t="s">
        <v>1024</v>
      </c>
      <c r="C914" s="256" t="s">
        <v>13</v>
      </c>
      <c r="D914" s="257" t="s">
        <v>28</v>
      </c>
      <c r="E914" s="256" t="s">
        <v>1044</v>
      </c>
      <c r="F914" s="257" t="s">
        <v>21</v>
      </c>
      <c r="G914" s="257" t="s">
        <v>21</v>
      </c>
      <c r="H914" s="257" t="s">
        <v>191</v>
      </c>
      <c r="I914" s="256" t="s">
        <v>1774</v>
      </c>
      <c r="J914" s="257" t="s">
        <v>38</v>
      </c>
      <c r="K914" s="257" t="s">
        <v>317</v>
      </c>
      <c r="L914" s="257" t="s">
        <v>326</v>
      </c>
      <c r="M914" s="250" t="s">
        <v>1660</v>
      </c>
      <c r="N914" s="257" t="str" cm="1">
        <f t="array" ref="N914">_xlfn.XLOOKUP(1,(รายชื่อเจ้าหน้าที่!$C$4:$C$109=P914)*(รายชื่อเจ้าหน้าที่!$D$4:$D$109=Q914),รายชื่อเจ้าหน้าที่!$E$4:$E$109,"")</f>
        <v/>
      </c>
      <c r="O914" s="2" t="str">
        <f>_xlfn.XLOOKUP(ไฟล์หลัก!A914,ภาคส่งกลับ!$A$2:$A$1192,ภาคส่งกลับ!$L$2:$L$1192,"")</f>
        <v>นาย</v>
      </c>
      <c r="P914" s="2" t="str">
        <f>_xlfn.XLOOKUP(ไฟล์หลัก!A914,ภาคส่งกลับ!$A$2:$A$1192,ภาคส่งกลับ!$M$2:$M$1192,"")</f>
        <v>โยธิน</v>
      </c>
      <c r="Q914" s="2" t="str">
        <f>_xlfn.XLOOKUP(ไฟล์หลัก!A914,ภาคส่งกลับ!$A$2:$A$1192,ภาคส่งกลับ!$N$2:$N$1192,"")</f>
        <v>วงศ์ประเสริฐ</v>
      </c>
      <c r="R914" s="71">
        <f>_xlfn.XLOOKUP(ไฟล์หลัก!A914,ภาคส่งกลับ!$A$2:$A$1192,ภาคส่งกลับ!$O$2:$O$1192,"")</f>
        <v>0</v>
      </c>
      <c r="S914" s="72" t="str">
        <f>IF(AND(ลงเจ้าหน้าที่!O922=ไฟล์หลัก!P914,ลงเจ้าหน้าที่!P922=ไฟล์หลัก!Q914)=TRUE,"Correct","No")</f>
        <v>No</v>
      </c>
    </row>
    <row r="915" spans="1:19" hidden="1">
      <c r="A915" s="250">
        <v>868</v>
      </c>
      <c r="B915" s="250" t="s">
        <v>1024</v>
      </c>
      <c r="C915" s="256" t="s">
        <v>13</v>
      </c>
      <c r="D915" s="257" t="s">
        <v>14</v>
      </c>
      <c r="E915" s="256" t="s">
        <v>1046</v>
      </c>
      <c r="F915" s="257" t="s">
        <v>343</v>
      </c>
      <c r="G915" s="257" t="s">
        <v>16</v>
      </c>
      <c r="H915" s="257" t="s">
        <v>344</v>
      </c>
      <c r="I915" s="256" t="s">
        <v>984</v>
      </c>
      <c r="J915" s="257" t="s">
        <v>65</v>
      </c>
      <c r="K915" s="257" t="s">
        <v>66</v>
      </c>
      <c r="L915" s="257" t="s">
        <v>347</v>
      </c>
      <c r="M915" s="250" t="s">
        <v>1654</v>
      </c>
      <c r="N915" s="257" t="str" cm="1">
        <f t="array" ref="N915">_xlfn.XLOOKUP(1,(รายชื่อเจ้าหน้าที่!$C$4:$C$109=P915)*(รายชื่อเจ้าหน้าที่!$D$4:$D$109=Q915),รายชื่อเจ้าหน้าที่!$E$4:$E$109,"")</f>
        <v/>
      </c>
      <c r="O915" s="2" t="str">
        <f>_xlfn.XLOOKUP(ไฟล์หลัก!A915,ภาคส่งกลับ!$A$2:$A$1192,ภาคส่งกลับ!$L$2:$L$1192,"")</f>
        <v>นาย</v>
      </c>
      <c r="P915" s="2" t="str">
        <f>_xlfn.XLOOKUP(ไฟล์หลัก!A915,ภาคส่งกลับ!$A$2:$A$1192,ภาคส่งกลับ!$M$2:$M$1192,"")</f>
        <v>Ariva Sugandi</v>
      </c>
      <c r="Q915" s="2" t="str">
        <f>_xlfn.XLOOKUP(ไฟล์หลัก!A915,ภาคส่งกลับ!$A$2:$A$1192,ภาคส่งกลับ!$N$2:$N$1192,"")</f>
        <v>Permana</v>
      </c>
      <c r="R915" s="71">
        <f>_xlfn.XLOOKUP(ไฟล์หลัก!A915,ภาคส่งกลับ!$A$2:$A$1192,ภาคส่งกลับ!$O$2:$O$1192,"")</f>
        <v>0</v>
      </c>
      <c r="S915" s="72" t="str">
        <f>IF(AND(ลงเจ้าหน้าที่!O923=ไฟล์หลัก!P915,ลงเจ้าหน้าที่!P923=ไฟล์หลัก!Q915)=TRUE,"Correct","No")</f>
        <v>No</v>
      </c>
    </row>
    <row r="916" spans="1:19" hidden="1">
      <c r="A916" s="250">
        <v>869</v>
      </c>
      <c r="B916" s="250" t="s">
        <v>1024</v>
      </c>
      <c r="C916" s="256" t="s">
        <v>13</v>
      </c>
      <c r="D916" s="257" t="s">
        <v>401</v>
      </c>
      <c r="E916" s="256" t="s">
        <v>1047</v>
      </c>
      <c r="F916" s="257" t="s">
        <v>16</v>
      </c>
      <c r="G916" s="257" t="s">
        <v>17</v>
      </c>
      <c r="H916" s="257" t="s">
        <v>239</v>
      </c>
      <c r="I916" s="256" t="s">
        <v>1017</v>
      </c>
      <c r="J916" s="257" t="s">
        <v>65</v>
      </c>
      <c r="K916" s="257" t="s">
        <v>66</v>
      </c>
      <c r="L916" s="257" t="s">
        <v>576</v>
      </c>
      <c r="M916" s="250" t="s">
        <v>1652</v>
      </c>
      <c r="N916" s="257" t="str" cm="1">
        <f t="array" ref="N916">_xlfn.XLOOKUP(1,(รายชื่อเจ้าหน้าที่!$C$4:$C$109=P916)*(รายชื่อเจ้าหน้าที่!$D$4:$D$109=Q916),รายชื่อเจ้าหน้าที่!$E$4:$E$109,"")</f>
        <v/>
      </c>
      <c r="O916" s="2" t="str">
        <f>_xlfn.XLOOKUP(ไฟล์หลัก!A916,ภาคส่งกลับ!$A$2:$A$1192,ภาคส่งกลับ!$L$2:$L$1192,"")</f>
        <v>นาย</v>
      </c>
      <c r="P916" s="2" t="str">
        <f>_xlfn.XLOOKUP(ไฟล์หลัก!A916,ภาคส่งกลับ!$A$2:$A$1192,ภาคส่งกลับ!$M$2:$M$1192,"")</f>
        <v>พงษ์ชัย</v>
      </c>
      <c r="Q916" s="2" t="str">
        <f>_xlfn.XLOOKUP(ไฟล์หลัก!A916,ภาคส่งกลับ!$A$2:$A$1192,ภาคส่งกลับ!$N$2:$N$1192,"")</f>
        <v>นิลาศ</v>
      </c>
      <c r="R916" s="71">
        <f>_xlfn.XLOOKUP(ไฟล์หลัก!A916,ภาคส่งกลับ!$A$2:$A$1192,ภาคส่งกลับ!$O$2:$O$1192,"")</f>
        <v>0</v>
      </c>
      <c r="S916" s="72" t="str">
        <f>IF(AND(ลงเจ้าหน้าที่!O924=ไฟล์หลัก!P916,ลงเจ้าหน้าที่!P924=ไฟล์หลัก!Q916)=TRUE,"Correct","No")</f>
        <v>No</v>
      </c>
    </row>
    <row r="917" spans="1:19" hidden="1">
      <c r="A917" s="250">
        <v>870</v>
      </c>
      <c r="B917" s="250" t="s">
        <v>1024</v>
      </c>
      <c r="C917" s="256" t="s">
        <v>13</v>
      </c>
      <c r="D917" s="257" t="s">
        <v>14</v>
      </c>
      <c r="E917" s="256" t="s">
        <v>1046</v>
      </c>
      <c r="F917" s="257" t="s">
        <v>17</v>
      </c>
      <c r="G917" s="257" t="s">
        <v>16</v>
      </c>
      <c r="H917" s="257" t="s">
        <v>31</v>
      </c>
      <c r="I917" s="256" t="s">
        <v>1048</v>
      </c>
      <c r="J917" s="257" t="s">
        <v>65</v>
      </c>
      <c r="K917" s="257" t="s">
        <v>76</v>
      </c>
      <c r="L917" s="257" t="s">
        <v>603</v>
      </c>
      <c r="M917" s="250" t="s">
        <v>1660</v>
      </c>
      <c r="N917" s="257" t="str" cm="1">
        <f t="array" ref="N917">_xlfn.XLOOKUP(1,(รายชื่อเจ้าหน้าที่!$C$4:$C$109=P917)*(รายชื่อเจ้าหน้าที่!$D$4:$D$109=Q917),รายชื่อเจ้าหน้าที่!$E$4:$E$109,"")</f>
        <v/>
      </c>
      <c r="O917" s="2" t="str">
        <f>_xlfn.XLOOKUP(ไฟล์หลัก!A917,ภาคส่งกลับ!$A$2:$A$1192,ภาคส่งกลับ!$L$2:$L$1192,"")</f>
        <v>นาย</v>
      </c>
      <c r="P917" s="2" t="str">
        <f>_xlfn.XLOOKUP(ไฟล์หลัก!A917,ภาคส่งกลับ!$A$2:$A$1192,ภาคส่งกลับ!$M$2:$M$1192,"")</f>
        <v>Harihara S.</v>
      </c>
      <c r="Q917" s="2" t="str">
        <f>_xlfn.XLOOKUP(ไฟล์หลัก!A917,ภาคส่งกลับ!$A$2:$A$1192,ภาคส่งกลับ!$N$2:$N$1192,"")</f>
        <v>Ramamoorthy</v>
      </c>
      <c r="R917" s="71">
        <f>_xlfn.XLOOKUP(ไฟล์หลัก!A917,ภาคส่งกลับ!$A$2:$A$1192,ภาคส่งกลับ!$O$2:$O$1192,"")</f>
        <v>0</v>
      </c>
      <c r="S917" s="72" t="str">
        <f>IF(AND(ลงเจ้าหน้าที่!O925=ไฟล์หลัก!P917,ลงเจ้าหน้าที่!P925=ไฟล์หลัก!Q917)=TRUE,"Correct","No")</f>
        <v>No</v>
      </c>
    </row>
    <row r="918" spans="1:19" hidden="1">
      <c r="A918" s="250">
        <v>871</v>
      </c>
      <c r="B918" s="250" t="s">
        <v>1024</v>
      </c>
      <c r="C918" s="256" t="s">
        <v>13</v>
      </c>
      <c r="D918" s="257" t="s">
        <v>219</v>
      </c>
      <c r="E918" s="256" t="s">
        <v>1049</v>
      </c>
      <c r="F918" s="257" t="s">
        <v>16</v>
      </c>
      <c r="G918" s="257" t="s">
        <v>21</v>
      </c>
      <c r="H918" s="257" t="s">
        <v>279</v>
      </c>
      <c r="I918" s="256" t="s">
        <v>1775</v>
      </c>
      <c r="J918" s="257" t="s">
        <v>65</v>
      </c>
      <c r="K918" s="257" t="s">
        <v>76</v>
      </c>
      <c r="L918" s="257" t="s">
        <v>421</v>
      </c>
      <c r="M918" s="250" t="s">
        <v>1650</v>
      </c>
      <c r="N918" s="257" t="str" cm="1">
        <f t="array" ref="N918">_xlfn.XLOOKUP(1,(รายชื่อเจ้าหน้าที่!$C$4:$C$109=P918)*(รายชื่อเจ้าหน้าที่!$D$4:$D$109=Q918),รายชื่อเจ้าหน้าที่!$E$4:$E$109,"")</f>
        <v/>
      </c>
      <c r="O918" s="2" t="str">
        <f>_xlfn.XLOOKUP(ไฟล์หลัก!A918,ภาคส่งกลับ!$A$2:$A$1192,ภาคส่งกลับ!$L$2:$L$1192,"")</f>
        <v>นาย</v>
      </c>
      <c r="P918" s="2" t="str">
        <f>_xlfn.XLOOKUP(ไฟล์หลัก!A918,ภาคส่งกลับ!$A$2:$A$1192,ภาคส่งกลับ!$M$2:$M$1192,"")</f>
        <v xml:space="preserve">พชรพล </v>
      </c>
      <c r="Q918" s="2" t="str">
        <f>_xlfn.XLOOKUP(ไฟล์หลัก!A918,ภาคส่งกลับ!$A$2:$A$1192,ภาคส่งกลับ!$N$2:$N$1192,"")</f>
        <v>ตัณฑวิรุฬห์</v>
      </c>
      <c r="R918" s="71">
        <f>_xlfn.XLOOKUP(ไฟล์หลัก!A918,ภาคส่งกลับ!$A$2:$A$1192,ภาคส่งกลับ!$O$2:$O$1192,"")</f>
        <v>0</v>
      </c>
      <c r="S918" s="72" t="str">
        <f>IF(AND(ลงเจ้าหน้าที่!O926=ไฟล์หลัก!P918,ลงเจ้าหน้าที่!P926=ไฟล์หลัก!Q918)=TRUE,"Correct","No")</f>
        <v>No</v>
      </c>
    </row>
    <row r="919" spans="1:19" hidden="1">
      <c r="A919" s="250">
        <v>872</v>
      </c>
      <c r="B919" s="250" t="s">
        <v>1024</v>
      </c>
      <c r="C919" s="256" t="s">
        <v>13</v>
      </c>
      <c r="D919" s="257" t="s">
        <v>14</v>
      </c>
      <c r="E919" s="256" t="s">
        <v>1046</v>
      </c>
      <c r="F919" s="257" t="s">
        <v>234</v>
      </c>
      <c r="G919" s="257" t="s">
        <v>16</v>
      </c>
      <c r="H919" s="257" t="s">
        <v>74</v>
      </c>
      <c r="I919" s="256" t="s">
        <v>984</v>
      </c>
      <c r="J919" s="257" t="s">
        <v>65</v>
      </c>
      <c r="K919" s="257" t="s">
        <v>87</v>
      </c>
      <c r="L919" s="257" t="s">
        <v>77</v>
      </c>
      <c r="M919" s="250" t="s">
        <v>1654</v>
      </c>
      <c r="N919" s="257" t="str" cm="1">
        <f t="array" ref="N919">_xlfn.XLOOKUP(1,(รายชื่อเจ้าหน้าที่!$C$4:$C$109=P919)*(รายชื่อเจ้าหน้าที่!$D$4:$D$109=Q919),รายชื่อเจ้าหน้าที่!$E$4:$E$109,"")</f>
        <v/>
      </c>
      <c r="O919" s="2" t="str">
        <f>_xlfn.XLOOKUP(ไฟล์หลัก!A919,ภาคส่งกลับ!$A$2:$A$1192,ภาคส่งกลับ!$L$2:$L$1192,"")</f>
        <v>นางสาว</v>
      </c>
      <c r="P919" s="2" t="str">
        <f>_xlfn.XLOOKUP(ไฟล์หลัก!A919,ภาคส่งกลับ!$A$2:$A$1192,ภาคส่งกลับ!$M$2:$M$1192,"")</f>
        <v>ชิสาพัชร์</v>
      </c>
      <c r="Q919" s="2" t="str">
        <f>_xlfn.XLOOKUP(ไฟล์หลัก!A919,ภาคส่งกลับ!$A$2:$A$1192,ภาคส่งกลับ!$N$2:$N$1192,"")</f>
        <v>สุปัญญาโชติสกุล</v>
      </c>
      <c r="R919" s="71">
        <f>_xlfn.XLOOKUP(ไฟล์หลัก!A919,ภาคส่งกลับ!$A$2:$A$1192,ภาคส่งกลับ!$O$2:$O$1192,"")</f>
        <v>0</v>
      </c>
      <c r="S919" s="72" t="str">
        <f>IF(AND(ลงเจ้าหน้าที่!O927=ไฟล์หลัก!P919,ลงเจ้าหน้าที่!P927=ไฟล์หลัก!Q919)=TRUE,"Correct","No")</f>
        <v>No</v>
      </c>
    </row>
    <row r="920" spans="1:19" hidden="1">
      <c r="A920" s="250">
        <v>873</v>
      </c>
      <c r="B920" s="250" t="s">
        <v>1024</v>
      </c>
      <c r="C920" s="256" t="s">
        <v>13</v>
      </c>
      <c r="D920" s="257" t="s">
        <v>287</v>
      </c>
      <c r="E920" s="256" t="s">
        <v>1051</v>
      </c>
      <c r="F920" s="257" t="s">
        <v>193</v>
      </c>
      <c r="G920" s="257" t="s">
        <v>21</v>
      </c>
      <c r="H920" s="257" t="s">
        <v>18</v>
      </c>
      <c r="I920" s="256" t="s">
        <v>1744</v>
      </c>
      <c r="J920" s="257" t="s">
        <v>65</v>
      </c>
      <c r="K920" s="257" t="s">
        <v>87</v>
      </c>
      <c r="L920" s="257" t="s">
        <v>109</v>
      </c>
      <c r="M920" s="250" t="s">
        <v>1695</v>
      </c>
      <c r="N920" s="257" t="str" cm="1">
        <f t="array" ref="N920">_xlfn.XLOOKUP(1,(รายชื่อเจ้าหน้าที่!$C$4:$C$109=P920)*(รายชื่อเจ้าหน้าที่!$D$4:$D$109=Q920),รายชื่อเจ้าหน้าที่!$E$4:$E$109,"")</f>
        <v/>
      </c>
      <c r="O920" s="2" t="str">
        <f>_xlfn.XLOOKUP(ไฟล์หลัก!A920,ภาคส่งกลับ!$A$2:$A$1192,ภาคส่งกลับ!$L$2:$L$1192,"")</f>
        <v>นางสาว</v>
      </c>
      <c r="P920" s="2" t="str">
        <f>_xlfn.XLOOKUP(ไฟล์หลัก!A920,ภาคส่งกลับ!$A$2:$A$1192,ภาคส่งกลับ!$M$2:$M$1192,"")</f>
        <v>ภรณ์เพ็ญ</v>
      </c>
      <c r="Q920" s="2" t="str">
        <f>_xlfn.XLOOKUP(ไฟล์หลัก!A920,ภาคส่งกลับ!$A$2:$A$1192,ภาคส่งกลับ!$N$2:$N$1192,"")</f>
        <v>ลภิรัตนากูล</v>
      </c>
      <c r="R920" s="71">
        <f>_xlfn.XLOOKUP(ไฟล์หลัก!A920,ภาคส่งกลับ!$A$2:$A$1192,ภาคส่งกลับ!$O$2:$O$1192,"")</f>
        <v>0</v>
      </c>
      <c r="S920" s="72" t="str">
        <f>IF(AND(ลงเจ้าหน้าที่!O928=ไฟล์หลัก!P920,ลงเจ้าหน้าที่!P928=ไฟล์หลัก!Q920)=TRUE,"Correct","No")</f>
        <v>No</v>
      </c>
    </row>
    <row r="921" spans="1:19" hidden="1">
      <c r="A921" s="250">
        <v>874</v>
      </c>
      <c r="B921" s="250" t="s">
        <v>1024</v>
      </c>
      <c r="C921" s="256" t="s">
        <v>13</v>
      </c>
      <c r="D921" s="257" t="s">
        <v>14</v>
      </c>
      <c r="E921" s="256" t="s">
        <v>1046</v>
      </c>
      <c r="F921" s="257" t="s">
        <v>389</v>
      </c>
      <c r="G921" s="257" t="s">
        <v>16</v>
      </c>
      <c r="H921" s="257" t="s">
        <v>355</v>
      </c>
      <c r="I921" s="256" t="s">
        <v>1052</v>
      </c>
      <c r="J921" s="257" t="s">
        <v>65</v>
      </c>
      <c r="K921" s="257" t="s">
        <v>92</v>
      </c>
      <c r="L921" s="257" t="s">
        <v>687</v>
      </c>
      <c r="M921" s="250" t="s">
        <v>1656</v>
      </c>
      <c r="N921" s="257" t="str" cm="1">
        <f t="array" ref="N921">_xlfn.XLOOKUP(1,(รายชื่อเจ้าหน้าที่!$C$4:$C$109=P921)*(รายชื่อเจ้าหน้าที่!$D$4:$D$109=Q921),รายชื่อเจ้าหน้าที่!$E$4:$E$109,"")</f>
        <v/>
      </c>
      <c r="O921" s="2" t="str">
        <f>_xlfn.XLOOKUP(ไฟล์หลัก!A921,ภาคส่งกลับ!$A$2:$A$1192,ภาคส่งกลับ!$L$2:$L$1192,"")</f>
        <v>นางสาว</v>
      </c>
      <c r="P921" s="2" t="str">
        <f>_xlfn.XLOOKUP(ไฟล์หลัก!A921,ภาคส่งกลับ!$A$2:$A$1192,ภาคส่งกลับ!$M$2:$M$1192,"")</f>
        <v>ณัฐหทัย</v>
      </c>
      <c r="Q921" s="2" t="str">
        <f>_xlfn.XLOOKUP(ไฟล์หลัก!A921,ภาคส่งกลับ!$A$2:$A$1192,ภาคส่งกลับ!$N$2:$N$1192,"")</f>
        <v>วัชรินทร์ชลาลัย</v>
      </c>
      <c r="R921" s="71">
        <f>_xlfn.XLOOKUP(ไฟล์หลัก!A921,ภาคส่งกลับ!$A$2:$A$1192,ภาคส่งกลับ!$O$2:$O$1192,"")</f>
        <v>0</v>
      </c>
      <c r="S921" s="72" t="str">
        <f>IF(AND(ลงเจ้าหน้าที่!O929=ไฟล์หลัก!P921,ลงเจ้าหน้าที่!P929=ไฟล์หลัก!Q921)=TRUE,"Correct","No")</f>
        <v>No</v>
      </c>
    </row>
    <row r="922" spans="1:19" hidden="1">
      <c r="A922" s="250">
        <v>875</v>
      </c>
      <c r="B922" s="250" t="s">
        <v>1024</v>
      </c>
      <c r="C922" s="256" t="s">
        <v>13</v>
      </c>
      <c r="D922" s="257" t="s">
        <v>47</v>
      </c>
      <c r="E922" s="256" t="s">
        <v>1053</v>
      </c>
      <c r="F922" s="257" t="s">
        <v>210</v>
      </c>
      <c r="G922" s="257" t="s">
        <v>21</v>
      </c>
      <c r="H922" s="257" t="s">
        <v>31</v>
      </c>
      <c r="I922" s="256" t="s">
        <v>1762</v>
      </c>
      <c r="J922" s="257" t="s">
        <v>65</v>
      </c>
      <c r="K922" s="257" t="s">
        <v>92</v>
      </c>
      <c r="L922" s="257" t="s">
        <v>603</v>
      </c>
      <c r="M922" s="250" t="s">
        <v>1656</v>
      </c>
      <c r="N922" s="257" t="str" cm="1">
        <f t="array" ref="N922">_xlfn.XLOOKUP(1,(รายชื่อเจ้าหน้าที่!$C$4:$C$109=P922)*(รายชื่อเจ้าหน้าที่!$D$4:$D$109=Q922),รายชื่อเจ้าหน้าที่!$E$4:$E$109,"")</f>
        <v/>
      </c>
      <c r="O922" s="2" t="str">
        <f>_xlfn.XLOOKUP(ไฟล์หลัก!A922,ภาคส่งกลับ!$A$2:$A$1192,ภาคส่งกลับ!$L$2:$L$1192,"")</f>
        <v>นางสาว</v>
      </c>
      <c r="P922" s="2" t="str">
        <f>_xlfn.XLOOKUP(ไฟล์หลัก!A922,ภาคส่งกลับ!$A$2:$A$1192,ภาคส่งกลับ!$M$2:$M$1192,"")</f>
        <v>สุธัญญา</v>
      </c>
      <c r="Q922" s="2" t="str">
        <f>_xlfn.XLOOKUP(ไฟล์หลัก!A922,ภาคส่งกลับ!$A$2:$A$1192,ภาคส่งกลับ!$N$2:$N$1192,"")</f>
        <v>ถาดนาค</v>
      </c>
      <c r="R922" s="71">
        <f>_xlfn.XLOOKUP(ไฟล์หลัก!A922,ภาคส่งกลับ!$A$2:$A$1192,ภาคส่งกลับ!$O$2:$O$1192,"")</f>
        <v>0</v>
      </c>
      <c r="S922" s="72" t="str">
        <f>IF(AND(ลงเจ้าหน้าที่!O930=ไฟล์หลัก!P922,ลงเจ้าหน้าที่!P930=ไฟล์หลัก!Q922)=TRUE,"Correct","No")</f>
        <v>No</v>
      </c>
    </row>
    <row r="923" spans="1:19" hidden="1">
      <c r="A923" s="250">
        <v>876</v>
      </c>
      <c r="B923" s="250" t="s">
        <v>1024</v>
      </c>
      <c r="C923" s="256" t="s">
        <v>13</v>
      </c>
      <c r="D923" s="257" t="s">
        <v>14</v>
      </c>
      <c r="E923" s="256" t="s">
        <v>1046</v>
      </c>
      <c r="F923" s="257" t="s">
        <v>227</v>
      </c>
      <c r="G923" s="257" t="s">
        <v>16</v>
      </c>
      <c r="H923" s="257" t="s">
        <v>355</v>
      </c>
      <c r="I923" s="256" t="s">
        <v>1776</v>
      </c>
      <c r="J923" s="257" t="s">
        <v>65</v>
      </c>
      <c r="K923" s="257" t="s">
        <v>346</v>
      </c>
      <c r="L923" s="257" t="s">
        <v>687</v>
      </c>
      <c r="M923" s="250" t="s">
        <v>1656</v>
      </c>
      <c r="N923" s="257" t="str" cm="1">
        <f t="array" ref="N923">_xlfn.XLOOKUP(1,(รายชื่อเจ้าหน้าที่!$C$4:$C$109=P923)*(รายชื่อเจ้าหน้าที่!$D$4:$D$109=Q923),รายชื่อเจ้าหน้าที่!$E$4:$E$109,"")</f>
        <v/>
      </c>
      <c r="O923" s="2" t="str">
        <f>_xlfn.XLOOKUP(ไฟล์หลัก!A923,ภาคส่งกลับ!$A$2:$A$1192,ภาคส่งกลับ!$L$2:$L$1192,"")</f>
        <v>นางสาว</v>
      </c>
      <c r="P923" s="2" t="str">
        <f>_xlfn.XLOOKUP(ไฟล์หลัก!A923,ภาคส่งกลับ!$A$2:$A$1192,ภาคส่งกลับ!$M$2:$M$1192,"")</f>
        <v>สุภัสสร</v>
      </c>
      <c r="Q923" s="2" t="str">
        <f>_xlfn.XLOOKUP(ไฟล์หลัก!A923,ภาคส่งกลับ!$A$2:$A$1192,ภาคส่งกลับ!$N$2:$N$1192,"")</f>
        <v>พรหมบุตร</v>
      </c>
      <c r="R923" s="71">
        <f>_xlfn.XLOOKUP(ไฟล์หลัก!A923,ภาคส่งกลับ!$A$2:$A$1192,ภาคส่งกลับ!$O$2:$O$1192,"")</f>
        <v>0</v>
      </c>
      <c r="S923" s="72" t="str">
        <f>IF(AND(ลงเจ้าหน้าที่!O931=ไฟล์หลัก!P923,ลงเจ้าหน้าที่!P931=ไฟล์หลัก!Q923)=TRUE,"Correct","No")</f>
        <v>No</v>
      </c>
    </row>
    <row r="924" spans="1:19">
      <c r="A924" s="250">
        <v>877</v>
      </c>
      <c r="B924" s="250" t="s">
        <v>1024</v>
      </c>
      <c r="C924" s="256" t="s">
        <v>13</v>
      </c>
      <c r="D924" s="257" t="s">
        <v>94</v>
      </c>
      <c r="E924" s="256" t="s">
        <v>1055</v>
      </c>
      <c r="F924" s="257" t="s">
        <v>16</v>
      </c>
      <c r="G924" s="257" t="s">
        <v>17</v>
      </c>
      <c r="H924" s="257" t="s">
        <v>182</v>
      </c>
      <c r="I924" s="256" t="s">
        <v>1727</v>
      </c>
      <c r="J924" s="257" t="s">
        <v>65</v>
      </c>
      <c r="K924" s="257" t="s">
        <v>346</v>
      </c>
      <c r="L924" s="257" t="s">
        <v>406</v>
      </c>
      <c r="M924" s="250" t="s">
        <v>1651</v>
      </c>
      <c r="N924" s="257" t="str" cm="1">
        <f t="array" ref="N924">_xlfn.XLOOKUP(1,(รายชื่อเจ้าหน้าที่!$C$4:$C$109=P924)*(รายชื่อเจ้าหน้าที่!$D$4:$D$109=Q924),รายชื่อเจ้าหน้าที่!$E$4:$E$109,"")</f>
        <v/>
      </c>
      <c r="O924" s="2" t="str">
        <f>_xlfn.XLOOKUP(ไฟล์หลัก!A924,ภาคส่งกลับ!$A$2:$A$1192,ภาคส่งกลับ!$L$2:$L$1192,"")</f>
        <v>นาย</v>
      </c>
      <c r="P924" s="2" t="str">
        <f>_xlfn.XLOOKUP(ไฟล์หลัก!A924,ภาคส่งกลับ!$A$2:$A$1192,ภาคส่งกลับ!$M$2:$M$1192,"")</f>
        <v>นัทธพงศ์</v>
      </c>
      <c r="Q924" s="2" t="str">
        <f>_xlfn.XLOOKUP(ไฟล์หลัก!A924,ภาคส่งกลับ!$A$2:$A$1192,ภาคส่งกลับ!$N$2:$N$1192,"")</f>
        <v>จึงธีรพานิช</v>
      </c>
      <c r="R924" s="71">
        <f>_xlfn.XLOOKUP(ไฟล์หลัก!A924,ภาคส่งกลับ!$A$2:$A$1192,ภาคส่งกลับ!$O$2:$O$1192,"")</f>
        <v>0</v>
      </c>
      <c r="S924" s="72" t="str">
        <f>IF(AND(ลงเจ้าหน้าที่!O932=ไฟล์หลัก!P924,ลงเจ้าหน้าที่!P932=ไฟล์หลัก!Q924)=TRUE,"Correct","No")</f>
        <v>No</v>
      </c>
    </row>
    <row r="925" spans="1:19" hidden="1">
      <c r="A925" s="250">
        <v>878</v>
      </c>
      <c r="B925" s="250" t="s">
        <v>1024</v>
      </c>
      <c r="C925" s="256" t="s">
        <v>13</v>
      </c>
      <c r="D925" s="257"/>
      <c r="E925" s="256" t="s">
        <v>1055</v>
      </c>
      <c r="F925" s="257"/>
      <c r="G925" s="257"/>
      <c r="H925" s="257"/>
      <c r="I925" s="256"/>
      <c r="J925" s="257" t="s">
        <v>65</v>
      </c>
      <c r="K925" s="257" t="s">
        <v>346</v>
      </c>
      <c r="L925" s="257"/>
      <c r="M925" s="250" t="s">
        <v>42</v>
      </c>
      <c r="N925" s="257" t="str" cm="1">
        <f t="array" ref="N925">_xlfn.XLOOKUP(1,(รายชื่อเจ้าหน้าที่!$C$4:$C$109=P925)*(รายชื่อเจ้าหน้าที่!$D$4:$D$109=Q925),รายชื่อเจ้าหน้าที่!$E$4:$E$109,"")</f>
        <v>Kees</v>
      </c>
      <c r="O925" s="2" t="str">
        <f>_xlfn.XLOOKUP(ไฟล์หลัก!A925,ภาคส่งกลับ!$A$2:$A$1192,ภาคส่งกลับ!$L$2:$L$1192,"")</f>
        <v>นางสาว</v>
      </c>
      <c r="P925" s="2" t="str">
        <f>_xlfn.XLOOKUP(ไฟล์หลัก!A925,ภาคส่งกลับ!$A$2:$A$1192,ภาคส่งกลับ!$M$2:$M$1192,"")</f>
        <v>นงนุท</v>
      </c>
      <c r="Q925" s="2" t="str">
        <f>_xlfn.XLOOKUP(ไฟล์หลัก!A925,ภาคส่งกลับ!$A$2:$A$1192,ภาคส่งกลับ!$N$2:$N$1192,"")</f>
        <v>รอดจินดา</v>
      </c>
      <c r="R925" s="71">
        <f>_xlfn.XLOOKUP(ไฟล์หลัก!A925,ภาคส่งกลับ!$A$2:$A$1192,ภาคส่งกลับ!$O$2:$O$1192,"")</f>
        <v>0</v>
      </c>
      <c r="S925" s="72" t="str">
        <f>IF(AND(ลงเจ้าหน้าที่!O933=ไฟล์หลัก!P925,ลงเจ้าหน้าที่!P933=ไฟล์หลัก!Q925)=TRUE,"Correct","No")</f>
        <v>Correct</v>
      </c>
    </row>
    <row r="926" spans="1:19" hidden="1">
      <c r="A926" s="250">
        <v>879</v>
      </c>
      <c r="B926" s="250" t="s">
        <v>1024</v>
      </c>
      <c r="C926" s="256" t="s">
        <v>13</v>
      </c>
      <c r="D926" s="257" t="s">
        <v>14</v>
      </c>
      <c r="E926" s="256" t="s">
        <v>1046</v>
      </c>
      <c r="F926" s="257" t="s">
        <v>16</v>
      </c>
      <c r="G926" s="257" t="s">
        <v>16</v>
      </c>
      <c r="H926" s="257" t="s">
        <v>175</v>
      </c>
      <c r="I926" s="256" t="s">
        <v>1048</v>
      </c>
      <c r="J926" s="257" t="s">
        <v>65</v>
      </c>
      <c r="K926" s="257" t="s">
        <v>349</v>
      </c>
      <c r="L926" s="257" t="s">
        <v>611</v>
      </c>
      <c r="M926" s="250" t="s">
        <v>1660</v>
      </c>
      <c r="N926" s="257" t="str" cm="1">
        <f t="array" ref="N926">_xlfn.XLOOKUP(1,(รายชื่อเจ้าหน้าที่!$C$4:$C$109=P926)*(รายชื่อเจ้าหน้าที่!$D$4:$D$109=Q926),รายชื่อเจ้าหน้าที่!$E$4:$E$109,"")</f>
        <v/>
      </c>
      <c r="O926" s="2" t="str">
        <f>_xlfn.XLOOKUP(ไฟล์หลัก!A926,ภาคส่งกลับ!$A$2:$A$1192,ภาคส่งกลับ!$L$2:$L$1192,"")</f>
        <v>นาย</v>
      </c>
      <c r="P926" s="2" t="str">
        <f>_xlfn.XLOOKUP(ไฟล์หลัก!A926,ภาคส่งกลับ!$A$2:$A$1192,ภาคส่งกลับ!$M$2:$M$1192,"")</f>
        <v>เทอดศักดิ์</v>
      </c>
      <c r="Q926" s="2" t="str">
        <f>_xlfn.XLOOKUP(ไฟล์หลัก!A926,ภาคส่งกลับ!$A$2:$A$1192,ภาคส่งกลับ!$N$2:$N$1192,"")</f>
        <v>ลิ่วหาทอง</v>
      </c>
      <c r="R926" s="71">
        <f>_xlfn.XLOOKUP(ไฟล์หลัก!A926,ภาคส่งกลับ!$A$2:$A$1192,ภาคส่งกลับ!$O$2:$O$1192,"")</f>
        <v>0</v>
      </c>
      <c r="S926" s="72" t="str">
        <f>IF(AND(ลงเจ้าหน้าที่!O934=ไฟล์หลัก!P926,ลงเจ้าหน้าที่!P934=ไฟล์หลัก!Q926)=TRUE,"Correct","No")</f>
        <v>No</v>
      </c>
    </row>
    <row r="927" spans="1:19" hidden="1">
      <c r="A927" s="250">
        <v>880</v>
      </c>
      <c r="B927" s="250" t="s">
        <v>1024</v>
      </c>
      <c r="C927" s="256" t="s">
        <v>13</v>
      </c>
      <c r="D927" s="257" t="s">
        <v>280</v>
      </c>
      <c r="E927" s="256" t="s">
        <v>1056</v>
      </c>
      <c r="F927" s="257" t="s">
        <v>151</v>
      </c>
      <c r="G927" s="257" t="s">
        <v>21</v>
      </c>
      <c r="H927" s="257" t="s">
        <v>280</v>
      </c>
      <c r="I927" s="256" t="s">
        <v>1696</v>
      </c>
      <c r="J927" s="257" t="s">
        <v>65</v>
      </c>
      <c r="K927" s="257" t="s">
        <v>349</v>
      </c>
      <c r="L927" s="257" t="s">
        <v>281</v>
      </c>
      <c r="M927" s="250" t="s">
        <v>1650</v>
      </c>
      <c r="N927" s="257" t="str" cm="1">
        <f t="array" ref="N927">_xlfn.XLOOKUP(1,(รายชื่อเจ้าหน้าที่!$C$4:$C$109=P927)*(รายชื่อเจ้าหน้าที่!$D$4:$D$109=Q927),รายชื่อเจ้าหน้าที่!$E$4:$E$109,"")</f>
        <v/>
      </c>
      <c r="O927" s="2" t="str">
        <f>_xlfn.XLOOKUP(ไฟล์หลัก!A927,ภาคส่งกลับ!$A$2:$A$1192,ภาคส่งกลับ!$L$2:$L$1192,"")</f>
        <v>นาย</v>
      </c>
      <c r="P927" s="2" t="str">
        <f>_xlfn.XLOOKUP(ไฟล์หลัก!A927,ภาคส่งกลับ!$A$2:$A$1192,ภาคส่งกลับ!$M$2:$M$1192,"")</f>
        <v>ชุมพล</v>
      </c>
      <c r="Q927" s="2" t="str">
        <f>_xlfn.XLOOKUP(ไฟล์หลัก!A927,ภาคส่งกลับ!$A$2:$A$1192,ภาคส่งกลับ!$N$2:$N$1192,"")</f>
        <v>ยวงใย</v>
      </c>
      <c r="R927" s="71" t="str">
        <f>_xlfn.XLOOKUP(ไฟล์หลัก!A927,ภาคส่งกลับ!$A$2:$A$1192,ภาคส่งกลับ!$O$2:$O$1192,"")</f>
        <v>นางสาวพรกนก แซ่ฉาย 64601096</v>
      </c>
      <c r="S927" s="72" t="str">
        <f>IF(AND(ลงเจ้าหน้าที่!O935=ไฟล์หลัก!P927,ลงเจ้าหน้าที่!P935=ไฟล์หลัก!Q927)=TRUE,"Correct","No")</f>
        <v>No</v>
      </c>
    </row>
    <row r="928" spans="1:19" hidden="1">
      <c r="A928" s="250">
        <v>881</v>
      </c>
      <c r="B928" s="250" t="s">
        <v>1024</v>
      </c>
      <c r="C928" s="256" t="s">
        <v>13</v>
      </c>
      <c r="D928" s="257" t="s">
        <v>14</v>
      </c>
      <c r="E928" s="256" t="s">
        <v>1046</v>
      </c>
      <c r="F928" s="257" t="s">
        <v>16</v>
      </c>
      <c r="G928" s="257" t="s">
        <v>16</v>
      </c>
      <c r="H928" s="257" t="s">
        <v>175</v>
      </c>
      <c r="I928" s="256" t="s">
        <v>1048</v>
      </c>
      <c r="J928" s="257" t="s">
        <v>65</v>
      </c>
      <c r="K928" s="257" t="s">
        <v>354</v>
      </c>
      <c r="L928" s="257" t="s">
        <v>615</v>
      </c>
      <c r="M928" s="250" t="s">
        <v>1660</v>
      </c>
      <c r="N928" s="257" t="str" cm="1">
        <f t="array" ref="N928">_xlfn.XLOOKUP(1,(รายชื่อเจ้าหน้าที่!$C$4:$C$109=P928)*(รายชื่อเจ้าหน้าที่!$D$4:$D$109=Q928),รายชื่อเจ้าหน้าที่!$E$4:$E$109,"")</f>
        <v/>
      </c>
      <c r="O928" s="2" t="str">
        <f>_xlfn.XLOOKUP(ไฟล์หลัก!A928,ภาคส่งกลับ!$A$2:$A$1192,ภาคส่งกลับ!$L$2:$L$1192,"")</f>
        <v>นาย</v>
      </c>
      <c r="P928" s="2" t="str">
        <f>_xlfn.XLOOKUP(ไฟล์หลัก!A928,ภาคส่งกลับ!$A$2:$A$1192,ภาคส่งกลับ!$M$2:$M$1192,"")</f>
        <v>สุธิชัย</v>
      </c>
      <c r="Q928" s="2" t="str">
        <f>_xlfn.XLOOKUP(ไฟล์หลัก!A928,ภาคส่งกลับ!$A$2:$A$1192,ภาคส่งกลับ!$N$2:$N$1192,"")</f>
        <v>ชัยสิทธิ์ศักดิ์</v>
      </c>
      <c r="R928" s="71">
        <f>_xlfn.XLOOKUP(ไฟล์หลัก!A928,ภาคส่งกลับ!$A$2:$A$1192,ภาคส่งกลับ!$O$2:$O$1192,"")</f>
        <v>0</v>
      </c>
      <c r="S928" s="72" t="str">
        <f>IF(AND(ลงเจ้าหน้าที่!O936=ไฟล์หลัก!P928,ลงเจ้าหน้าที่!P936=ไฟล์หลัก!Q928)=TRUE,"Correct","No")</f>
        <v>No</v>
      </c>
    </row>
    <row r="929" spans="1:19" hidden="1">
      <c r="A929" s="250">
        <v>882</v>
      </c>
      <c r="B929" s="250" t="s">
        <v>1024</v>
      </c>
      <c r="C929" s="256" t="s">
        <v>13</v>
      </c>
      <c r="D929" s="257" t="s">
        <v>81</v>
      </c>
      <c r="E929" s="256" t="s">
        <v>1057</v>
      </c>
      <c r="F929" s="257" t="s">
        <v>158</v>
      </c>
      <c r="G929" s="257" t="s">
        <v>17</v>
      </c>
      <c r="H929" s="257" t="s">
        <v>94</v>
      </c>
      <c r="I929" s="256" t="s">
        <v>1777</v>
      </c>
      <c r="J929" s="257" t="s">
        <v>65</v>
      </c>
      <c r="K929" s="257" t="s">
        <v>354</v>
      </c>
      <c r="L929" s="257" t="s">
        <v>1059</v>
      </c>
      <c r="M929" s="250" t="s">
        <v>1654</v>
      </c>
      <c r="N929" s="257" t="str" cm="1">
        <f t="array" ref="N929">_xlfn.XLOOKUP(1,(รายชื่อเจ้าหน้าที่!$C$4:$C$109=P929)*(รายชื่อเจ้าหน้าที่!$D$4:$D$109=Q929),รายชื่อเจ้าหน้าที่!$E$4:$E$109,"")</f>
        <v/>
      </c>
      <c r="O929" s="2" t="str">
        <f>_xlfn.XLOOKUP(ไฟล์หลัก!A929,ภาคส่งกลับ!$A$2:$A$1192,ภาคส่งกลับ!$L$2:$L$1192,"")</f>
        <v>นาย</v>
      </c>
      <c r="P929" s="2" t="str">
        <f>_xlfn.XLOOKUP(ไฟล์หลัก!A929,ภาคส่งกลับ!$A$2:$A$1192,ภาคส่งกลับ!$M$2:$M$1192,"")</f>
        <v>วิทยา</v>
      </c>
      <c r="Q929" s="2" t="str">
        <f>_xlfn.XLOOKUP(ไฟล์หลัก!A929,ภาคส่งกลับ!$A$2:$A$1192,ภาคส่งกลับ!$N$2:$N$1192,"")</f>
        <v>สุหฤทดำรง</v>
      </c>
      <c r="R929" s="71">
        <f>_xlfn.XLOOKUP(ไฟล์หลัก!A929,ภาคส่งกลับ!$A$2:$A$1192,ภาคส่งกลับ!$O$2:$O$1192,"")</f>
        <v>0</v>
      </c>
      <c r="S929" s="72" t="str">
        <f>IF(AND(ลงเจ้าหน้าที่!O937=ไฟล์หลัก!P929,ลงเจ้าหน้าที่!P937=ไฟล์หลัก!Q929)=TRUE,"Correct","No")</f>
        <v>No</v>
      </c>
    </row>
    <row r="930" spans="1:19" hidden="1">
      <c r="A930" s="250">
        <v>883</v>
      </c>
      <c r="B930" s="250" t="s">
        <v>1024</v>
      </c>
      <c r="C930" s="256" t="s">
        <v>13</v>
      </c>
      <c r="D930" s="257" t="s">
        <v>14</v>
      </c>
      <c r="E930" s="256" t="s">
        <v>1046</v>
      </c>
      <c r="F930" s="257" t="s">
        <v>21</v>
      </c>
      <c r="G930" s="257" t="s">
        <v>16</v>
      </c>
      <c r="H930" s="257" t="s">
        <v>34</v>
      </c>
      <c r="I930" s="256" t="s">
        <v>1332</v>
      </c>
      <c r="J930" s="257" t="s">
        <v>65</v>
      </c>
      <c r="K930" s="257" t="s">
        <v>358</v>
      </c>
      <c r="L930" s="257" t="s">
        <v>370</v>
      </c>
      <c r="M930" s="250" t="s">
        <v>1656</v>
      </c>
      <c r="N930" s="257" t="str" cm="1">
        <f t="array" ref="N930">_xlfn.XLOOKUP(1,(รายชื่อเจ้าหน้าที่!$C$4:$C$109=P930)*(รายชื่อเจ้าหน้าที่!$D$4:$D$109=Q930),รายชื่อเจ้าหน้าที่!$E$4:$E$109,"")</f>
        <v/>
      </c>
      <c r="O930" s="2" t="str">
        <f>_xlfn.XLOOKUP(ไฟล์หลัก!A930,ภาคส่งกลับ!$A$2:$A$1192,ภาคส่งกลับ!$L$2:$L$1192,"")</f>
        <v>นางสาว</v>
      </c>
      <c r="P930" s="2" t="str">
        <f>_xlfn.XLOOKUP(ไฟล์หลัก!A930,ภาคส่งกลับ!$A$2:$A$1192,ภาคส่งกลับ!$M$2:$M$1192,"")</f>
        <v xml:space="preserve">พิชญานิน  </v>
      </c>
      <c r="Q930" s="2" t="str">
        <f>_xlfn.XLOOKUP(ไฟล์หลัก!A930,ภาคส่งกลับ!$A$2:$A$1192,ภาคส่งกลับ!$N$2:$N$1192,"")</f>
        <v>มูลเมือง</v>
      </c>
      <c r="R930" s="71">
        <f>_xlfn.XLOOKUP(ไฟล์หลัก!A930,ภาคส่งกลับ!$A$2:$A$1192,ภาคส่งกลับ!$O$2:$O$1192,"")</f>
        <v>0</v>
      </c>
      <c r="S930" s="72" t="str">
        <f>IF(AND(ลงเจ้าหน้าที่!O938=ไฟล์หลัก!P930,ลงเจ้าหน้าที่!P938=ไฟล์หลัก!Q930)=TRUE,"Correct","No")</f>
        <v>No</v>
      </c>
    </row>
    <row r="931" spans="1:19" hidden="1">
      <c r="A931" s="250">
        <v>884</v>
      </c>
      <c r="B931" s="250" t="s">
        <v>1024</v>
      </c>
      <c r="C931" s="256" t="s">
        <v>13</v>
      </c>
      <c r="D931" s="257" t="s">
        <v>147</v>
      </c>
      <c r="E931" s="256" t="s">
        <v>1061</v>
      </c>
      <c r="F931" s="257" t="s">
        <v>16</v>
      </c>
      <c r="G931" s="257" t="s">
        <v>17</v>
      </c>
      <c r="H931" s="257" t="s">
        <v>355</v>
      </c>
      <c r="I931" s="256" t="s">
        <v>1062</v>
      </c>
      <c r="J931" s="257" t="s">
        <v>65</v>
      </c>
      <c r="K931" s="257" t="s">
        <v>358</v>
      </c>
      <c r="L931" s="257" t="s">
        <v>933</v>
      </c>
      <c r="M931" s="250" t="s">
        <v>1689</v>
      </c>
      <c r="N931" s="257" t="str" cm="1">
        <f t="array" ref="N931">_xlfn.XLOOKUP(1,(รายชื่อเจ้าหน้าที่!$C$4:$C$109=P931)*(รายชื่อเจ้าหน้าที่!$D$4:$D$109=Q931),รายชื่อเจ้าหน้าที่!$E$4:$E$109,"")</f>
        <v/>
      </c>
      <c r="O931" s="2" t="str">
        <f>_xlfn.XLOOKUP(ไฟล์หลัก!A931,ภาคส่งกลับ!$A$2:$A$1192,ภาคส่งกลับ!$L$2:$L$1192,"")</f>
        <v>นาย</v>
      </c>
      <c r="P931" s="2" t="str">
        <f>_xlfn.XLOOKUP(ไฟล์หลัก!A931,ภาคส่งกลับ!$A$2:$A$1192,ภาคส่งกลับ!$M$2:$M$1192,"")</f>
        <v>สัญชัย</v>
      </c>
      <c r="Q931" s="2" t="str">
        <f>_xlfn.XLOOKUP(ไฟล์หลัก!A931,ภาคส่งกลับ!$A$2:$A$1192,ภาคส่งกลับ!$N$2:$N$1192,"")</f>
        <v>ทองจันทรา</v>
      </c>
      <c r="R931" s="71">
        <f>_xlfn.XLOOKUP(ไฟล์หลัก!A931,ภาคส่งกลับ!$A$2:$A$1192,ภาคส่งกลับ!$O$2:$O$1192,"")</f>
        <v>0</v>
      </c>
      <c r="S931" s="72" t="str">
        <f>IF(AND(ลงเจ้าหน้าที่!O939=ไฟล์หลัก!P931,ลงเจ้าหน้าที่!P939=ไฟล์หลัก!Q931)=TRUE,"Correct","No")</f>
        <v>No</v>
      </c>
    </row>
    <row r="932" spans="1:19" hidden="1">
      <c r="A932" s="250">
        <v>885</v>
      </c>
      <c r="B932" s="250" t="s">
        <v>1024</v>
      </c>
      <c r="C932" s="256" t="s">
        <v>13</v>
      </c>
      <c r="D932" s="257" t="s">
        <v>14</v>
      </c>
      <c r="E932" s="256" t="s">
        <v>1046</v>
      </c>
      <c r="F932" s="257" t="s">
        <v>21</v>
      </c>
      <c r="G932" s="257" t="s">
        <v>16</v>
      </c>
      <c r="H932" s="257" t="s">
        <v>34</v>
      </c>
      <c r="I932" s="256" t="s">
        <v>1332</v>
      </c>
      <c r="J932" s="257" t="s">
        <v>65</v>
      </c>
      <c r="K932" s="257" t="s">
        <v>362</v>
      </c>
      <c r="L932" s="257" t="s">
        <v>373</v>
      </c>
      <c r="M932" s="250" t="s">
        <v>750</v>
      </c>
      <c r="N932" s="257" t="str" cm="1">
        <f t="array" ref="N932">_xlfn.XLOOKUP(1,(รายชื่อเจ้าหน้าที่!$C$4:$C$109=P932)*(รายชื่อเจ้าหน้าที่!$D$4:$D$109=Q932),รายชื่อเจ้าหน้าที่!$E$4:$E$109,"")</f>
        <v>Kees</v>
      </c>
      <c r="O932" s="2" t="str">
        <f>_xlfn.XLOOKUP(ไฟล์หลัก!A932,ภาคส่งกลับ!$A$2:$A$1192,ภาคส่งกลับ!$L$2:$L$1192,"")</f>
        <v>นางสาว</v>
      </c>
      <c r="P932" s="2" t="str">
        <f>_xlfn.XLOOKUP(ไฟล์หลัก!A932,ภาคส่งกลับ!$A$2:$A$1192,ภาคส่งกลับ!$M$2:$M$1192,"")</f>
        <v>อรทัย</v>
      </c>
      <c r="Q932" s="2" t="str">
        <f>_xlfn.XLOOKUP(ไฟล์หลัก!A932,ภาคส่งกลับ!$A$2:$A$1192,ภาคส่งกลับ!$N$2:$N$1192,"")</f>
        <v>พุ่มย้อย</v>
      </c>
      <c r="R932" s="71">
        <f>_xlfn.XLOOKUP(ไฟล์หลัก!A932,ภาคส่งกลับ!$A$2:$A$1192,ภาคส่งกลับ!$O$2:$O$1192,"")</f>
        <v>0</v>
      </c>
      <c r="S932" s="72" t="str">
        <f>IF(AND(ลงเจ้าหน้าที่!O940=ไฟล์หลัก!P932,ลงเจ้าหน้าที่!P940=ไฟล์หลัก!Q932)=TRUE,"Correct","No")</f>
        <v>Correct</v>
      </c>
    </row>
    <row r="933" spans="1:19" hidden="1">
      <c r="A933" s="250">
        <v>886</v>
      </c>
      <c r="B933" s="250" t="s">
        <v>1024</v>
      </c>
      <c r="C933" s="256" t="s">
        <v>13</v>
      </c>
      <c r="D933" s="257" t="s">
        <v>147</v>
      </c>
      <c r="E933" s="256" t="s">
        <v>1061</v>
      </c>
      <c r="F933" s="257" t="s">
        <v>16</v>
      </c>
      <c r="G933" s="257" t="s">
        <v>17</v>
      </c>
      <c r="H933" s="257" t="s">
        <v>355</v>
      </c>
      <c r="I933" s="256" t="s">
        <v>1062</v>
      </c>
      <c r="J933" s="257" t="s">
        <v>65</v>
      </c>
      <c r="K933" s="257" t="s">
        <v>362</v>
      </c>
      <c r="L933" s="257" t="s">
        <v>934</v>
      </c>
      <c r="M933" s="250" t="s">
        <v>1656</v>
      </c>
      <c r="N933" s="257" t="str" cm="1">
        <f t="array" ref="N933">_xlfn.XLOOKUP(1,(รายชื่อเจ้าหน้าที่!$C$4:$C$109=P933)*(รายชื่อเจ้าหน้าที่!$D$4:$D$109=Q933),รายชื่อเจ้าหน้าที่!$E$4:$E$109,"")</f>
        <v/>
      </c>
      <c r="O933" s="2" t="str">
        <f>_xlfn.XLOOKUP(ไฟล์หลัก!A933,ภาคส่งกลับ!$A$2:$A$1192,ภาคส่งกลับ!$L$2:$L$1192,"")</f>
        <v>นาย</v>
      </c>
      <c r="P933" s="2" t="str">
        <f>_xlfn.XLOOKUP(ไฟล์หลัก!A933,ภาคส่งกลับ!$A$2:$A$1192,ภาคส่งกลับ!$M$2:$M$1192,"")</f>
        <v xml:space="preserve">ทศพร  </v>
      </c>
      <c r="Q933" s="2" t="str">
        <f>_xlfn.XLOOKUP(ไฟล์หลัก!A933,ภาคส่งกลับ!$A$2:$A$1192,ภาคส่งกลับ!$N$2:$N$1192,"")</f>
        <v>สุรินทร์แก้ว</v>
      </c>
      <c r="R933" s="71">
        <f>_xlfn.XLOOKUP(ไฟล์หลัก!A933,ภาคส่งกลับ!$A$2:$A$1192,ภาคส่งกลับ!$O$2:$O$1192,"")</f>
        <v>0</v>
      </c>
      <c r="S933" s="72" t="str">
        <f>IF(AND(ลงเจ้าหน้าที่!O941=ไฟล์หลัก!P933,ลงเจ้าหน้าที่!P941=ไฟล์หลัก!Q933)=TRUE,"Correct","No")</f>
        <v>No</v>
      </c>
    </row>
    <row r="934" spans="1:19" hidden="1">
      <c r="A934" s="250">
        <v>887</v>
      </c>
      <c r="B934" s="250" t="s">
        <v>1024</v>
      </c>
      <c r="C934" s="256" t="s">
        <v>13</v>
      </c>
      <c r="D934" s="257" t="s">
        <v>14</v>
      </c>
      <c r="E934" s="256" t="s">
        <v>1046</v>
      </c>
      <c r="F934" s="257" t="s">
        <v>217</v>
      </c>
      <c r="G934" s="257" t="s">
        <v>16</v>
      </c>
      <c r="H934" s="257" t="s">
        <v>175</v>
      </c>
      <c r="I934" s="256" t="s">
        <v>1063</v>
      </c>
      <c r="J934" s="257" t="s">
        <v>65</v>
      </c>
      <c r="K934" s="257" t="s">
        <v>367</v>
      </c>
      <c r="L934" s="257" t="s">
        <v>611</v>
      </c>
      <c r="M934" s="250" t="s">
        <v>1656</v>
      </c>
      <c r="N934" s="257" t="str" cm="1">
        <f t="array" ref="N934">_xlfn.XLOOKUP(1,(รายชื่อเจ้าหน้าที่!$C$4:$C$109=P934)*(รายชื่อเจ้าหน้าที่!$D$4:$D$109=Q934),รายชื่อเจ้าหน้าที่!$E$4:$E$109,"")</f>
        <v/>
      </c>
      <c r="O934" s="2" t="str">
        <f>_xlfn.XLOOKUP(ไฟล์หลัก!A934,ภาคส่งกลับ!$A$2:$A$1192,ภาคส่งกลับ!$L$2:$L$1192,"")</f>
        <v>นางสาว</v>
      </c>
      <c r="P934" s="2" t="str">
        <f>_xlfn.XLOOKUP(ไฟล์หลัก!A934,ภาคส่งกลับ!$A$2:$A$1192,ภาคส่งกลับ!$M$2:$M$1192,"")</f>
        <v>อัจฉริยา</v>
      </c>
      <c r="Q934" s="2" t="str">
        <f>_xlfn.XLOOKUP(ไฟล์หลัก!A934,ภาคส่งกลับ!$A$2:$A$1192,ภาคส่งกลับ!$N$2:$N$1192,"")</f>
        <v>บุญเนตร</v>
      </c>
      <c r="R934" s="71">
        <f>_xlfn.XLOOKUP(ไฟล์หลัก!A934,ภาคส่งกลับ!$A$2:$A$1192,ภาคส่งกลับ!$O$2:$O$1192,"")</f>
        <v>0</v>
      </c>
      <c r="S934" s="72" t="str">
        <f>IF(AND(ลงเจ้าหน้าที่!O942=ไฟล์หลัก!P934,ลงเจ้าหน้าที่!P942=ไฟล์หลัก!Q934)=TRUE,"Correct","No")</f>
        <v>No</v>
      </c>
    </row>
    <row r="935" spans="1:19" hidden="1">
      <c r="A935" s="250">
        <v>888</v>
      </c>
      <c r="B935" s="250" t="s">
        <v>1024</v>
      </c>
      <c r="C935" s="256" t="s">
        <v>13</v>
      </c>
      <c r="D935" s="257" t="s">
        <v>154</v>
      </c>
      <c r="E935" s="256" t="s">
        <v>1064</v>
      </c>
      <c r="F935" s="257" t="s">
        <v>16</v>
      </c>
      <c r="G935" s="257" t="s">
        <v>21</v>
      </c>
      <c r="H935" s="257" t="s">
        <v>111</v>
      </c>
      <c r="I935" s="256" t="s">
        <v>1065</v>
      </c>
      <c r="J935" s="257" t="s">
        <v>65</v>
      </c>
      <c r="K935" s="257" t="s">
        <v>367</v>
      </c>
      <c r="L935" s="257" t="s">
        <v>614</v>
      </c>
      <c r="M935" s="250" t="s">
        <v>1660</v>
      </c>
      <c r="N935" s="257" t="str" cm="1">
        <f t="array" ref="N935">_xlfn.XLOOKUP(1,(รายชื่อเจ้าหน้าที่!$C$4:$C$109=P935)*(รายชื่อเจ้าหน้าที่!$D$4:$D$109=Q935),รายชื่อเจ้าหน้าที่!$E$4:$E$109,"")</f>
        <v/>
      </c>
      <c r="O935" s="2" t="str">
        <f>_xlfn.XLOOKUP(ไฟล์หลัก!A935,ภาคส่งกลับ!$A$2:$A$1192,ภาคส่งกลับ!$L$2:$L$1192,"")</f>
        <v>นาย</v>
      </c>
      <c r="P935" s="2" t="str">
        <f>_xlfn.XLOOKUP(ไฟล์หลัก!A935,ภาคส่งกลับ!$A$2:$A$1192,ภาคส่งกลับ!$M$2:$M$1192,"")</f>
        <v>อิทธิภูมิ</v>
      </c>
      <c r="Q935" s="2" t="str">
        <f>_xlfn.XLOOKUP(ไฟล์หลัก!A935,ภาคส่งกลับ!$A$2:$A$1192,ภาคส่งกลับ!$N$2:$N$1192,"")</f>
        <v>บุญพิคำ</v>
      </c>
      <c r="R935" s="71">
        <f>_xlfn.XLOOKUP(ไฟล์หลัก!A935,ภาคส่งกลับ!$A$2:$A$1192,ภาคส่งกลับ!$O$2:$O$1192,"")</f>
        <v>0</v>
      </c>
      <c r="S935" s="72" t="str">
        <f>IF(AND(ลงเจ้าหน้าที่!O943=ไฟล์หลัก!P935,ลงเจ้าหน้าที่!P943=ไฟล์หลัก!Q935)=TRUE,"Correct","No")</f>
        <v>No</v>
      </c>
    </row>
    <row r="936" spans="1:19" hidden="1">
      <c r="A936" s="250">
        <v>889</v>
      </c>
      <c r="B936" s="250" t="s">
        <v>1024</v>
      </c>
      <c r="C936" s="256" t="s">
        <v>13</v>
      </c>
      <c r="D936" s="257" t="s">
        <v>14</v>
      </c>
      <c r="E936" s="256" t="s">
        <v>1046</v>
      </c>
      <c r="F936" s="257" t="s">
        <v>217</v>
      </c>
      <c r="G936" s="257" t="s">
        <v>16</v>
      </c>
      <c r="H936" s="257" t="s">
        <v>175</v>
      </c>
      <c r="I936" s="256" t="s">
        <v>1063</v>
      </c>
      <c r="J936" s="257" t="s">
        <v>65</v>
      </c>
      <c r="K936" s="257" t="s">
        <v>371</v>
      </c>
      <c r="L936" s="257" t="s">
        <v>615</v>
      </c>
      <c r="M936" s="250" t="s">
        <v>1656</v>
      </c>
      <c r="N936" s="257" t="str" cm="1">
        <f t="array" ref="N936">_xlfn.XLOOKUP(1,(รายชื่อเจ้าหน้าที่!$C$4:$C$109=P936)*(รายชื่อเจ้าหน้าที่!$D$4:$D$109=Q936),รายชื่อเจ้าหน้าที่!$E$4:$E$109,"")</f>
        <v/>
      </c>
      <c r="O936" s="2" t="str">
        <f>_xlfn.XLOOKUP(ไฟล์หลัก!A936,ภาคส่งกลับ!$A$2:$A$1192,ภาคส่งกลับ!$L$2:$L$1192,"")</f>
        <v>Mr.</v>
      </c>
      <c r="P936" s="2" t="str">
        <f>_xlfn.XLOOKUP(ไฟล์หลัก!A936,ภาคส่งกลับ!$A$2:$A$1192,ภาคส่งกลับ!$M$2:$M$1192,"")</f>
        <v>Jamie Alexander</v>
      </c>
      <c r="Q936" s="2" t="str">
        <f>_xlfn.XLOOKUP(ไฟล์หลัก!A936,ภาคส่งกลับ!$A$2:$A$1192,ภาคส่งกลับ!$N$2:$N$1192,"")</f>
        <v>Oreilly</v>
      </c>
      <c r="R936" s="71">
        <f>_xlfn.XLOOKUP(ไฟล์หลัก!A936,ภาคส่งกลับ!$A$2:$A$1192,ภาคส่งกลับ!$O$2:$O$1192,"")</f>
        <v>0</v>
      </c>
      <c r="S936" s="72" t="str">
        <f>IF(AND(ลงเจ้าหน้าที่!O944=ไฟล์หลัก!P936,ลงเจ้าหน้าที่!P944=ไฟล์หลัก!Q936)=TRUE,"Correct","No")</f>
        <v>No</v>
      </c>
    </row>
    <row r="937" spans="1:19" hidden="1">
      <c r="A937" s="250">
        <v>890</v>
      </c>
      <c r="B937" s="250" t="s">
        <v>1024</v>
      </c>
      <c r="C937" s="256" t="s">
        <v>13</v>
      </c>
      <c r="D937" s="257" t="s">
        <v>154</v>
      </c>
      <c r="E937" s="256" t="s">
        <v>1064</v>
      </c>
      <c r="F937" s="257" t="s">
        <v>16</v>
      </c>
      <c r="G937" s="257" t="s">
        <v>21</v>
      </c>
      <c r="H937" s="257" t="s">
        <v>111</v>
      </c>
      <c r="I937" s="256" t="s">
        <v>1065</v>
      </c>
      <c r="J937" s="257" t="s">
        <v>65</v>
      </c>
      <c r="K937" s="257" t="s">
        <v>371</v>
      </c>
      <c r="L937" s="257" t="s">
        <v>616</v>
      </c>
      <c r="M937" s="250" t="s">
        <v>1689</v>
      </c>
      <c r="N937" s="257" t="str" cm="1">
        <f t="array" ref="N937">_xlfn.XLOOKUP(1,(รายชื่อเจ้าหน้าที่!$C$4:$C$109=P937)*(รายชื่อเจ้าหน้าที่!$D$4:$D$109=Q937),รายชื่อเจ้าหน้าที่!$E$4:$E$109,"")</f>
        <v/>
      </c>
      <c r="O937" s="2" t="str">
        <f>_xlfn.XLOOKUP(ไฟล์หลัก!A937,ภาคส่งกลับ!$A$2:$A$1192,ภาคส่งกลับ!$L$2:$L$1192,"")</f>
        <v>นาย</v>
      </c>
      <c r="P937" s="2" t="str">
        <f>_xlfn.XLOOKUP(ไฟล์หลัก!A937,ภาคส่งกลับ!$A$2:$A$1192,ภาคส่งกลับ!$M$2:$M$1192,"")</f>
        <v>ศรุชา</v>
      </c>
      <c r="Q937" s="2" t="str">
        <f>_xlfn.XLOOKUP(ไฟล์หลัก!A937,ภาคส่งกลับ!$A$2:$A$1192,ภาคส่งกลับ!$N$2:$N$1192,"")</f>
        <v>ยรรยง</v>
      </c>
      <c r="R937" s="71" t="str">
        <f>_xlfn.XLOOKUP(ไฟล์หลัก!A937,ภาคส่งกลับ!$A$2:$A$1192,ภาคส่งกลับ!$O$2:$O$1192,"")</f>
        <v>นายสัญชัย ซุน รหัส 66016100</v>
      </c>
      <c r="S937" s="72" t="str">
        <f>IF(AND(ลงเจ้าหน้าที่!O945=ไฟล์หลัก!P937,ลงเจ้าหน้าที่!P945=ไฟล์หลัก!Q937)=TRUE,"Correct","No")</f>
        <v>No</v>
      </c>
    </row>
    <row r="938" spans="1:19" hidden="1">
      <c r="A938" s="250">
        <v>891</v>
      </c>
      <c r="B938" s="250" t="s">
        <v>1024</v>
      </c>
      <c r="C938" s="256" t="s">
        <v>13</v>
      </c>
      <c r="D938" s="257" t="s">
        <v>21</v>
      </c>
      <c r="E938" s="256" t="s">
        <v>1066</v>
      </c>
      <c r="F938" s="257" t="s">
        <v>381</v>
      </c>
      <c r="G938" s="257" t="s">
        <v>16</v>
      </c>
      <c r="H938" s="257" t="s">
        <v>200</v>
      </c>
      <c r="I938" s="256" t="s">
        <v>1067</v>
      </c>
      <c r="J938" s="257" t="s">
        <v>65</v>
      </c>
      <c r="K938" s="257" t="s">
        <v>376</v>
      </c>
      <c r="L938" s="257" t="s">
        <v>1068</v>
      </c>
      <c r="M938" s="250" t="s">
        <v>750</v>
      </c>
      <c r="N938" s="257" t="str" cm="1">
        <f t="array" ref="N938">_xlfn.XLOOKUP(1,(รายชื่อเจ้าหน้าที่!$C$4:$C$109=P938)*(รายชื่อเจ้าหน้าที่!$D$4:$D$109=Q938),รายชื่อเจ้าหน้าที่!$E$4:$E$109,"")</f>
        <v>Kees</v>
      </c>
      <c r="O938" s="2" t="str">
        <f>_xlfn.XLOOKUP(ไฟล์หลัก!A938,ภาคส่งกลับ!$A$2:$A$1192,ภาคส่งกลับ!$L$2:$L$1192,"")</f>
        <v>นางสาว</v>
      </c>
      <c r="P938" s="2" t="str">
        <f>_xlfn.XLOOKUP(ไฟล์หลัก!A938,ภาคส่งกลับ!$A$2:$A$1192,ภาคส่งกลับ!$M$2:$M$1192,"")</f>
        <v>กันต์ธิตา</v>
      </c>
      <c r="Q938" s="2" t="str">
        <f>_xlfn.XLOOKUP(ไฟล์หลัก!A938,ภาคส่งกลับ!$A$2:$A$1192,ภาคส่งกลับ!$N$2:$N$1192,"")</f>
        <v>ปางวิสุทธิวงศ์</v>
      </c>
      <c r="R938" s="71">
        <f>_xlfn.XLOOKUP(ไฟล์หลัก!A938,ภาคส่งกลับ!$A$2:$A$1192,ภาคส่งกลับ!$O$2:$O$1192,"")</f>
        <v>0</v>
      </c>
      <c r="S938" s="72" t="str">
        <f>IF(AND(ลงเจ้าหน้าที่!O946=ไฟล์หลัก!P938,ลงเจ้าหน้าที่!P946=ไฟล์หลัก!Q938)=TRUE,"Correct","No")</f>
        <v>Correct</v>
      </c>
    </row>
    <row r="939" spans="1:19" hidden="1">
      <c r="A939" s="250">
        <v>892</v>
      </c>
      <c r="B939" s="250" t="s">
        <v>1024</v>
      </c>
      <c r="C939" s="256" t="s">
        <v>13</v>
      </c>
      <c r="D939" s="257" t="s">
        <v>17</v>
      </c>
      <c r="E939" s="256" t="s">
        <v>360</v>
      </c>
      <c r="F939" s="257" t="s">
        <v>369</v>
      </c>
      <c r="G939" s="257" t="s">
        <v>17</v>
      </c>
      <c r="H939" s="257" t="s">
        <v>220</v>
      </c>
      <c r="I939" s="256" t="s">
        <v>1069</v>
      </c>
      <c r="J939" s="257" t="s">
        <v>65</v>
      </c>
      <c r="K939" s="257" t="s">
        <v>376</v>
      </c>
      <c r="L939" s="257" t="s">
        <v>1070</v>
      </c>
      <c r="M939" s="250" t="s">
        <v>1664</v>
      </c>
      <c r="N939" s="257" t="str" cm="1">
        <f t="array" ref="N939">_xlfn.XLOOKUP(1,(รายชื่อเจ้าหน้าที่!$C$4:$C$109=P939)*(รายชื่อเจ้าหน้าที่!$D$4:$D$109=Q939),รายชื่อเจ้าหน้าที่!$E$4:$E$109,"")</f>
        <v/>
      </c>
      <c r="O939" s="2" t="str">
        <f>_xlfn.XLOOKUP(ไฟล์หลัก!A939,ภาคส่งกลับ!$A$2:$A$1192,ภาคส่งกลับ!$L$2:$L$1192,"")</f>
        <v>นางสาว</v>
      </c>
      <c r="P939" s="2" t="str">
        <f>_xlfn.XLOOKUP(ไฟล์หลัก!A939,ภาคส่งกลับ!$A$2:$A$1192,ภาคส่งกลับ!$M$2:$M$1192,"")</f>
        <v>จีรวรรณ</v>
      </c>
      <c r="Q939" s="2" t="str">
        <f>_xlfn.XLOOKUP(ไฟล์หลัก!A939,ภาคส่งกลับ!$A$2:$A$1192,ภาคส่งกลับ!$N$2:$N$1192,"")</f>
        <v>ธนรักษ์</v>
      </c>
      <c r="R939" s="71">
        <f>_xlfn.XLOOKUP(ไฟล์หลัก!A939,ภาคส่งกลับ!$A$2:$A$1192,ภาคส่งกลับ!$O$2:$O$1192,"")</f>
        <v>0</v>
      </c>
      <c r="S939" s="72" t="str">
        <f>IF(AND(ลงเจ้าหน้าที่!O947=ไฟล์หลัก!P939,ลงเจ้าหน้าที่!P947=ไฟล์หลัก!Q939)=TRUE,"Correct","No")</f>
        <v>No</v>
      </c>
    </row>
    <row r="940" spans="1:19" hidden="1">
      <c r="A940" s="250">
        <v>893</v>
      </c>
      <c r="B940" s="250" t="s">
        <v>1024</v>
      </c>
      <c r="C940" s="256" t="s">
        <v>13</v>
      </c>
      <c r="D940" s="257" t="s">
        <v>14</v>
      </c>
      <c r="E940" s="256" t="s">
        <v>1046</v>
      </c>
      <c r="F940" s="257" t="s">
        <v>365</v>
      </c>
      <c r="G940" s="257" t="s">
        <v>16</v>
      </c>
      <c r="H940" s="257" t="s">
        <v>253</v>
      </c>
      <c r="I940" s="256" t="s">
        <v>1052</v>
      </c>
      <c r="J940" s="257" t="s">
        <v>65</v>
      </c>
      <c r="K940" s="257" t="s">
        <v>382</v>
      </c>
      <c r="L940" s="257" t="s">
        <v>858</v>
      </c>
      <c r="M940" s="250" t="s">
        <v>750</v>
      </c>
      <c r="N940" s="257" t="str" cm="1">
        <f t="array" ref="N940">_xlfn.XLOOKUP(1,(รายชื่อเจ้าหน้าที่!$C$4:$C$109=P940)*(รายชื่อเจ้าหน้าที่!$D$4:$D$109=Q940),รายชื่อเจ้าหน้าที่!$E$4:$E$109,"")</f>
        <v>วิเทศ</v>
      </c>
      <c r="O940" s="2" t="str">
        <f>_xlfn.XLOOKUP(ไฟล์หลัก!A940,ภาคส่งกลับ!$A$2:$A$1192,ภาคส่งกลับ!$L$2:$L$1192,"")</f>
        <v>นาย</v>
      </c>
      <c r="P940" s="2" t="str">
        <f>_xlfn.XLOOKUP(ไฟล์หลัก!A940,ภาคส่งกลับ!$A$2:$A$1192,ภาคส่งกลับ!$M$2:$M$1192,"")</f>
        <v>พงษ์พัฒน์</v>
      </c>
      <c r="Q940" s="2" t="str">
        <f>_xlfn.XLOOKUP(ไฟล์หลัก!A940,ภาคส่งกลับ!$A$2:$A$1192,ภาคส่งกลับ!$N$2:$N$1192,"")</f>
        <v>เนือกขุนทด</v>
      </c>
      <c r="R940" s="71">
        <f>_xlfn.XLOOKUP(ไฟล์หลัก!A940,ภาคส่งกลับ!$A$2:$A$1192,ภาคส่งกลับ!$O$2:$O$1192,"")</f>
        <v>0</v>
      </c>
      <c r="S940" s="72" t="str">
        <f>IF(AND(ลงเจ้าหน้าที่!O948=ไฟล์หลัก!P940,ลงเจ้าหน้าที่!P948=ไฟล์หลัก!Q940)=TRUE,"Correct","No")</f>
        <v>Correct</v>
      </c>
    </row>
    <row r="941" spans="1:19" hidden="1">
      <c r="A941" s="250">
        <v>894</v>
      </c>
      <c r="B941" s="250" t="s">
        <v>1024</v>
      </c>
      <c r="C941" s="256" t="s">
        <v>13</v>
      </c>
      <c r="D941" s="257" t="s">
        <v>154</v>
      </c>
      <c r="E941" s="256" t="s">
        <v>1064</v>
      </c>
      <c r="F941" s="257" t="s">
        <v>21</v>
      </c>
      <c r="G941" s="257" t="s">
        <v>21</v>
      </c>
      <c r="H941" s="257" t="s">
        <v>199</v>
      </c>
      <c r="I941" s="256" t="s">
        <v>1065</v>
      </c>
      <c r="J941" s="257" t="s">
        <v>65</v>
      </c>
      <c r="K941" s="257" t="s">
        <v>382</v>
      </c>
      <c r="L941" s="257" t="s">
        <v>339</v>
      </c>
      <c r="M941" s="250" t="s">
        <v>1689</v>
      </c>
      <c r="N941" s="257" t="str" cm="1">
        <f t="array" ref="N941">_xlfn.XLOOKUP(1,(รายชื่อเจ้าหน้าที่!$C$4:$C$109=P941)*(รายชื่อเจ้าหน้าที่!$D$4:$D$109=Q941),รายชื่อเจ้าหน้าที่!$E$4:$E$109,"")</f>
        <v/>
      </c>
      <c r="O941" s="2" t="str">
        <f>_xlfn.XLOOKUP(ไฟล์หลัก!A941,ภาคส่งกลับ!$A$2:$A$1192,ภาคส่งกลับ!$L$2:$L$1192,"")</f>
        <v>นาย</v>
      </c>
      <c r="P941" s="2" t="str">
        <f>_xlfn.XLOOKUP(ไฟล์หลัก!A941,ภาคส่งกลับ!$A$2:$A$1192,ภาคส่งกลับ!$M$2:$M$1192,"")</f>
        <v>อนรรฆพล</v>
      </c>
      <c r="Q941" s="2" t="str">
        <f>_xlfn.XLOOKUP(ไฟล์หลัก!A941,ภาคส่งกลับ!$A$2:$A$1192,ภาคส่งกลับ!$N$2:$N$1192,"")</f>
        <v>แสนทน</v>
      </c>
      <c r="R941" s="71">
        <f>_xlfn.XLOOKUP(ไฟล์หลัก!A941,ภาคส่งกลับ!$A$2:$A$1192,ภาคส่งกลับ!$O$2:$O$1192,"")</f>
        <v>0</v>
      </c>
      <c r="S941" s="72" t="str">
        <f>IF(AND(ลงเจ้าหน้าที่!O949=ไฟล์หลัก!P941,ลงเจ้าหน้าที่!P949=ไฟล์หลัก!Q941)=TRUE,"Correct","No")</f>
        <v>Correct</v>
      </c>
    </row>
    <row r="942" spans="1:19" hidden="1">
      <c r="A942" s="250">
        <v>895</v>
      </c>
      <c r="B942" s="250" t="s">
        <v>1024</v>
      </c>
      <c r="C942" s="256" t="s">
        <v>13</v>
      </c>
      <c r="D942" s="257" t="s">
        <v>17</v>
      </c>
      <c r="E942" s="256" t="s">
        <v>360</v>
      </c>
      <c r="F942" s="257" t="s">
        <v>369</v>
      </c>
      <c r="G942" s="257" t="s">
        <v>17</v>
      </c>
      <c r="H942" s="257" t="s">
        <v>220</v>
      </c>
      <c r="I942" s="256" t="s">
        <v>1069</v>
      </c>
      <c r="J942" s="257" t="s">
        <v>65</v>
      </c>
      <c r="K942" s="257" t="s">
        <v>386</v>
      </c>
      <c r="L942" s="257" t="s">
        <v>1071</v>
      </c>
      <c r="M942" s="250" t="s">
        <v>1664</v>
      </c>
      <c r="N942" s="257" t="str" cm="1">
        <f t="array" ref="N942">_xlfn.XLOOKUP(1,(รายชื่อเจ้าหน้าที่!$C$4:$C$109=P942)*(รายชื่อเจ้าหน้าที่!$D$4:$D$109=Q942),รายชื่อเจ้าหน้าที่!$E$4:$E$109,"")</f>
        <v/>
      </c>
      <c r="O942" s="2" t="str">
        <f>_xlfn.XLOOKUP(ไฟล์หลัก!A942,ภาคส่งกลับ!$A$2:$A$1192,ภาคส่งกลับ!$L$2:$L$1192,"")</f>
        <v>นางสาว</v>
      </c>
      <c r="P942" s="2" t="str">
        <f>_xlfn.XLOOKUP(ไฟล์หลัก!A942,ภาคส่งกลับ!$A$2:$A$1192,ภาคส่งกลับ!$M$2:$M$1192,"")</f>
        <v>ตรีสุคนธ์</v>
      </c>
      <c r="Q942" s="2" t="str">
        <f>_xlfn.XLOOKUP(ไฟล์หลัก!A942,ภาคส่งกลับ!$A$2:$A$1192,ภาคส่งกลับ!$N$2:$N$1192,"")</f>
        <v>ตรีบุพชาติสกุล</v>
      </c>
      <c r="R942" s="71">
        <f>_xlfn.XLOOKUP(ไฟล์หลัก!A942,ภาคส่งกลับ!$A$2:$A$1192,ภาคส่งกลับ!$O$2:$O$1192,"")</f>
        <v>0</v>
      </c>
      <c r="S942" s="72" t="str">
        <f>IF(AND(ลงเจ้าหน้าที่!O950=ไฟล์หลัก!P942,ลงเจ้าหน้าที่!P950=ไฟล์หลัก!Q942)=TRUE,"Correct","No")</f>
        <v>No</v>
      </c>
    </row>
    <row r="943" spans="1:19" hidden="1">
      <c r="A943" s="250">
        <v>896</v>
      </c>
      <c r="B943" s="250" t="s">
        <v>1024</v>
      </c>
      <c r="C943" s="256" t="s">
        <v>13</v>
      </c>
      <c r="D943" s="257" t="s">
        <v>14</v>
      </c>
      <c r="E943" s="256" t="s">
        <v>1046</v>
      </c>
      <c r="F943" s="257" t="s">
        <v>365</v>
      </c>
      <c r="G943" s="257" t="s">
        <v>16</v>
      </c>
      <c r="H943" s="257" t="s">
        <v>253</v>
      </c>
      <c r="I943" s="256" t="s">
        <v>1052</v>
      </c>
      <c r="J943" s="257" t="s">
        <v>65</v>
      </c>
      <c r="K943" s="257" t="s">
        <v>386</v>
      </c>
      <c r="L943" s="257" t="s">
        <v>863</v>
      </c>
      <c r="M943" s="250" t="s">
        <v>750</v>
      </c>
      <c r="N943" s="257" t="str" cm="1">
        <f t="array" ref="N943">_xlfn.XLOOKUP(1,(รายชื่อเจ้าหน้าที่!$C$4:$C$109=P943)*(รายชื่อเจ้าหน้าที่!$D$4:$D$109=Q943),รายชื่อเจ้าหน้าที่!$E$4:$E$109,"")</f>
        <v>วิเทศ</v>
      </c>
      <c r="O943" s="2" t="str">
        <f>_xlfn.XLOOKUP(ไฟล์หลัก!A943,ภาคส่งกลับ!$A$2:$A$1192,ภาคส่งกลับ!$L$2:$L$1192,"")</f>
        <v>นางสาว</v>
      </c>
      <c r="P943" s="2" t="str">
        <f>_xlfn.XLOOKUP(ไฟล์หลัก!A943,ภาคส่งกลับ!$A$2:$A$1192,ภาคส่งกลับ!$M$2:$M$1192,"")</f>
        <v>อัจฉราวดี</v>
      </c>
      <c r="Q943" s="2" t="str">
        <f>_xlfn.XLOOKUP(ไฟล์หลัก!A943,ภาคส่งกลับ!$A$2:$A$1192,ภาคส่งกลับ!$N$2:$N$1192,"")</f>
        <v>ยอดดำเนิน</v>
      </c>
      <c r="R943" s="71">
        <f>_xlfn.XLOOKUP(ไฟล์หลัก!A943,ภาคส่งกลับ!$A$2:$A$1192,ภาคส่งกลับ!$O$2:$O$1192,"")</f>
        <v>0</v>
      </c>
      <c r="S943" s="72" t="str">
        <f>IF(AND(ลงเจ้าหน้าที่!O951=ไฟล์หลัก!P943,ลงเจ้าหน้าที่!P951=ไฟล์หลัก!Q943)=TRUE,"Correct","No")</f>
        <v>Correct</v>
      </c>
    </row>
    <row r="944" spans="1:19" hidden="1">
      <c r="A944" s="250">
        <v>897</v>
      </c>
      <c r="B944" s="250" t="s">
        <v>1024</v>
      </c>
      <c r="C944" s="256" t="s">
        <v>13</v>
      </c>
      <c r="D944" s="257" t="s">
        <v>14</v>
      </c>
      <c r="E944" s="256" t="s">
        <v>1046</v>
      </c>
      <c r="F944" s="257" t="s">
        <v>210</v>
      </c>
      <c r="G944" s="257" t="s">
        <v>16</v>
      </c>
      <c r="H944" s="257" t="s">
        <v>111</v>
      </c>
      <c r="I944" s="256" t="s">
        <v>1063</v>
      </c>
      <c r="J944" s="257" t="s">
        <v>65</v>
      </c>
      <c r="K944" s="257" t="s">
        <v>391</v>
      </c>
      <c r="L944" s="257" t="s">
        <v>114</v>
      </c>
      <c r="M944" s="250" t="s">
        <v>1656</v>
      </c>
      <c r="N944" s="257" t="str" cm="1">
        <f t="array" ref="N944">_xlfn.XLOOKUP(1,(รายชื่อเจ้าหน้าที่!$C$4:$C$109=P944)*(รายชื่อเจ้าหน้าที่!$D$4:$D$109=Q944),รายชื่อเจ้าหน้าที่!$E$4:$E$109,"")</f>
        <v/>
      </c>
      <c r="O944" s="2" t="str">
        <f>_xlfn.XLOOKUP(ไฟล์หลัก!A944,ภาคส่งกลับ!$A$2:$A$1192,ภาคส่งกลับ!$L$2:$L$1192,"")</f>
        <v>นาย</v>
      </c>
      <c r="P944" s="2" t="str">
        <f>_xlfn.XLOOKUP(ไฟล์หลัก!A944,ภาคส่งกลับ!$A$2:$A$1192,ภาคส่งกลับ!$M$2:$M$1192,"")</f>
        <v xml:space="preserve">พิศรุต  </v>
      </c>
      <c r="Q944" s="2" t="str">
        <f>_xlfn.XLOOKUP(ไฟล์หลัก!A944,ภาคส่งกลับ!$A$2:$A$1192,ภาคส่งกลับ!$N$2:$N$1192,"")</f>
        <v>ภูมิรัตน</v>
      </c>
      <c r="R944" s="71">
        <f>_xlfn.XLOOKUP(ไฟล์หลัก!A944,ภาคส่งกลับ!$A$2:$A$1192,ภาคส่งกลับ!$O$2:$O$1192,"")</f>
        <v>0</v>
      </c>
      <c r="S944" s="72" t="str">
        <f>IF(AND(ลงเจ้าหน้าที่!O952=ไฟล์หลัก!P944,ลงเจ้าหน้าที่!P952=ไฟล์หลัก!Q944)=TRUE,"Correct","No")</f>
        <v>No</v>
      </c>
    </row>
    <row r="945" spans="1:19" hidden="1">
      <c r="A945" s="250">
        <v>898</v>
      </c>
      <c r="B945" s="250" t="s">
        <v>1024</v>
      </c>
      <c r="C945" s="256" t="s">
        <v>13</v>
      </c>
      <c r="D945" s="257" t="s">
        <v>154</v>
      </c>
      <c r="E945" s="256" t="s">
        <v>1064</v>
      </c>
      <c r="F945" s="257" t="s">
        <v>17</v>
      </c>
      <c r="G945" s="257" t="s">
        <v>21</v>
      </c>
      <c r="H945" s="257" t="s">
        <v>199</v>
      </c>
      <c r="I945" s="256" t="s">
        <v>1065</v>
      </c>
      <c r="J945" s="257" t="s">
        <v>65</v>
      </c>
      <c r="K945" s="257" t="s">
        <v>391</v>
      </c>
      <c r="L945" s="257" t="s">
        <v>339</v>
      </c>
      <c r="M945" s="250" t="s">
        <v>1689</v>
      </c>
      <c r="N945" s="257" t="str" cm="1">
        <f t="array" ref="N945">_xlfn.XLOOKUP(1,(รายชื่อเจ้าหน้าที่!$C$4:$C$109=P945)*(รายชื่อเจ้าหน้าที่!$D$4:$D$109=Q945),รายชื่อเจ้าหน้าที่!$E$4:$E$109,"")</f>
        <v/>
      </c>
      <c r="O945" s="2" t="str">
        <f>_xlfn.XLOOKUP(ไฟล์หลัก!A945,ภาคส่งกลับ!$A$2:$A$1192,ภาคส่งกลับ!$L$2:$L$1192,"")</f>
        <v>นางสาว</v>
      </c>
      <c r="P945" s="2" t="str">
        <f>_xlfn.XLOOKUP(ไฟล์หลัก!A945,ภาคส่งกลับ!$A$2:$A$1192,ภาคส่งกลับ!$M$2:$M$1192,"")</f>
        <v>พุทธชาติ</v>
      </c>
      <c r="Q945" s="2" t="str">
        <f>_xlfn.XLOOKUP(ไฟล์หลัก!A945,ภาคส่งกลับ!$A$2:$A$1192,ภาคส่งกลับ!$N$2:$N$1192,"")</f>
        <v>ขันต้นธง</v>
      </c>
      <c r="R945" s="71" t="str">
        <f>_xlfn.XLOOKUP(ไฟล์หลัก!A945,ภาคส่งกลับ!$A$2:$A$1192,ภาคส่งกลับ!$O$2:$O$1192,"")</f>
        <v>นายธนกร เกรียงอุดม รหัส 64601219</v>
      </c>
      <c r="S945" s="72" t="str">
        <f>IF(AND(ลงเจ้าหน้าที่!O953=ไฟล์หลัก!P945,ลงเจ้าหน้าที่!P953=ไฟล์หลัก!Q945)=TRUE,"Correct","No")</f>
        <v>No</v>
      </c>
    </row>
    <row r="946" spans="1:19" hidden="1">
      <c r="A946" s="250">
        <v>899</v>
      </c>
      <c r="B946" s="250" t="s">
        <v>1024</v>
      </c>
      <c r="C946" s="256" t="s">
        <v>13</v>
      </c>
      <c r="D946" s="257" t="s">
        <v>21</v>
      </c>
      <c r="E946" s="256" t="s">
        <v>1066</v>
      </c>
      <c r="F946" s="257" t="s">
        <v>381</v>
      </c>
      <c r="G946" s="257" t="s">
        <v>16</v>
      </c>
      <c r="H946" s="257" t="s">
        <v>200</v>
      </c>
      <c r="I946" s="256" t="s">
        <v>1067</v>
      </c>
      <c r="J946" s="257" t="s">
        <v>65</v>
      </c>
      <c r="K946" s="257" t="s">
        <v>395</v>
      </c>
      <c r="L946" s="257" t="s">
        <v>1072</v>
      </c>
      <c r="M946" s="250" t="s">
        <v>750</v>
      </c>
      <c r="N946" s="257" t="str" cm="1">
        <f t="array" ref="N946">_xlfn.XLOOKUP(1,(รายชื่อเจ้าหน้าที่!$C$4:$C$109=P946)*(รายชื่อเจ้าหน้าที่!$D$4:$D$109=Q946),รายชื่อเจ้าหน้าที่!$E$4:$E$109,"")</f>
        <v>อาคาร</v>
      </c>
      <c r="O946" s="2" t="str">
        <f>_xlfn.XLOOKUP(ไฟล์หลัก!A946,ภาคส่งกลับ!$A$2:$A$1192,ภาคส่งกลับ!$L$2:$L$1192,"")</f>
        <v>นาย</v>
      </c>
      <c r="P946" s="2" t="str">
        <f>_xlfn.XLOOKUP(ไฟล์หลัก!A946,ภาคส่งกลับ!$A$2:$A$1192,ภาคส่งกลับ!$M$2:$M$1192,"")</f>
        <v>ชูชาติ</v>
      </c>
      <c r="Q946" s="2" t="str">
        <f>_xlfn.XLOOKUP(ไฟล์หลัก!A946,ภาคส่งกลับ!$A$2:$A$1192,ภาคส่งกลับ!$N$2:$N$1192,"")</f>
        <v>พูตระกูล</v>
      </c>
      <c r="R946" s="71">
        <f>_xlfn.XLOOKUP(ไฟล์หลัก!A946,ภาคส่งกลับ!$A$2:$A$1192,ภาคส่งกลับ!$O$2:$O$1192,"")</f>
        <v>0</v>
      </c>
      <c r="S946" s="72" t="str">
        <f>IF(AND(ลงเจ้าหน้าที่!O954=ไฟล์หลัก!P946,ลงเจ้าหน้าที่!P954=ไฟล์หลัก!Q946)=TRUE,"Correct","No")</f>
        <v>Correct</v>
      </c>
    </row>
    <row r="947" spans="1:19" hidden="1">
      <c r="A947" s="250">
        <v>900</v>
      </c>
      <c r="B947" s="250" t="s">
        <v>1024</v>
      </c>
      <c r="C947" s="256" t="s">
        <v>13</v>
      </c>
      <c r="D947" s="257"/>
      <c r="E947" s="256" t="s">
        <v>1066</v>
      </c>
      <c r="F947" s="257"/>
      <c r="G947" s="257"/>
      <c r="H947" s="257"/>
      <c r="I947" s="256"/>
      <c r="J947" s="257" t="s">
        <v>65</v>
      </c>
      <c r="K947" s="257" t="s">
        <v>395</v>
      </c>
      <c r="L947" s="257"/>
      <c r="M947" s="250" t="s">
        <v>1664</v>
      </c>
      <c r="N947" s="257" t="str" cm="1">
        <f t="array" ref="N947">_xlfn.XLOOKUP(1,(รายชื่อเจ้าหน้าที่!$C$4:$C$109=P947)*(รายชื่อเจ้าหน้าที่!$D$4:$D$109=Q947),รายชื่อเจ้าหน้าที่!$E$4:$E$109,"")</f>
        <v/>
      </c>
      <c r="O947" s="2" t="str">
        <f>_xlfn.XLOOKUP(ไฟล์หลัก!A947,ภาคส่งกลับ!$A$2:$A$1192,ภาคส่งกลับ!$L$2:$L$1192,"")</f>
        <v>นาย</v>
      </c>
      <c r="P947" s="2" t="str">
        <f>_xlfn.XLOOKUP(ไฟล์หลัก!A947,ภาคส่งกลับ!$A$2:$A$1192,ภาคส่งกลับ!$M$2:$M$1192,"")</f>
        <v xml:space="preserve">Matthew Paul </v>
      </c>
      <c r="Q947" s="2" t="str">
        <f>_xlfn.XLOOKUP(ไฟล์หลัก!A947,ภาคส่งกลับ!$A$2:$A$1192,ภาคส่งกลับ!$N$2:$N$1192,"")</f>
        <v>Gleeson</v>
      </c>
      <c r="R947" s="71">
        <f>_xlfn.XLOOKUP(ไฟล์หลัก!A947,ภาคส่งกลับ!$A$2:$A$1192,ภาคส่งกลับ!$O$2:$O$1192,"")</f>
        <v>0</v>
      </c>
      <c r="S947" s="72" t="str">
        <f>IF(AND(ลงเจ้าหน้าที่!O955=ไฟล์หลัก!P947,ลงเจ้าหน้าที่!P955=ไฟล์หลัก!Q947)=TRUE,"Correct","No")</f>
        <v>No</v>
      </c>
    </row>
    <row r="948" spans="1:19" hidden="1">
      <c r="A948" s="250">
        <v>901</v>
      </c>
      <c r="B948" s="250" t="s">
        <v>1024</v>
      </c>
      <c r="C948" s="256" t="s">
        <v>13</v>
      </c>
      <c r="D948" s="257" t="s">
        <v>16</v>
      </c>
      <c r="E948" s="256" t="s">
        <v>1025</v>
      </c>
      <c r="F948" s="257" t="s">
        <v>24</v>
      </c>
      <c r="G948" s="257" t="s">
        <v>16</v>
      </c>
      <c r="H948" s="257" t="s">
        <v>1073</v>
      </c>
      <c r="I948" s="256" t="s">
        <v>1027</v>
      </c>
      <c r="J948" s="257" t="s">
        <v>101</v>
      </c>
      <c r="K948" s="257" t="s">
        <v>102</v>
      </c>
      <c r="L948" s="257" t="s">
        <v>1074</v>
      </c>
      <c r="M948" s="250" t="s">
        <v>750</v>
      </c>
      <c r="N948" s="257" t="str" cm="1">
        <f t="array" ref="N948">_xlfn.XLOOKUP(1,(รายชื่อเจ้าหน้าที่!$C$4:$C$109=P948)*(รายชื่อเจ้าหน้าที่!$D$4:$D$109=Q948),รายชื่อเจ้าหน้าที่!$E$4:$E$109,"")</f>
        <v>จ.เครื่องกล</v>
      </c>
      <c r="O948" s="2" t="str">
        <f>_xlfn.XLOOKUP(ไฟล์หลัก!A948,ภาคส่งกลับ!$A$2:$A$1192,ภาคส่งกลับ!$L$2:$L$1192,"")</f>
        <v>นาย</v>
      </c>
      <c r="P948" s="2" t="str">
        <f>_xlfn.XLOOKUP(ไฟล์หลัก!A948,ภาคส่งกลับ!$A$2:$A$1192,ภาคส่งกลับ!$M$2:$M$1192,"")</f>
        <v>หฤษฎ์</v>
      </c>
      <c r="Q948" s="2" t="str">
        <f>_xlfn.XLOOKUP(ไฟล์หลัก!A948,ภาคส่งกลับ!$A$2:$A$1192,ภาคส่งกลับ!$N$2:$N$1192,"")</f>
        <v>สิริโภคากร</v>
      </c>
      <c r="R948" s="71">
        <f>_xlfn.XLOOKUP(ไฟล์หลัก!A948,ภาคส่งกลับ!$A$2:$A$1192,ภาคส่งกลับ!$O$2:$O$1192,"")</f>
        <v>0</v>
      </c>
      <c r="S948" s="72" t="str">
        <f>IF(AND(ลงเจ้าหน้าที่!O956=ไฟล์หลัก!P948,ลงเจ้าหน้าที่!P956=ไฟล์หลัก!Q948)=TRUE,"Correct","No")</f>
        <v>Correct</v>
      </c>
    </row>
    <row r="949" spans="1:19">
      <c r="A949" s="250">
        <v>902</v>
      </c>
      <c r="B949" s="250" t="s">
        <v>1024</v>
      </c>
      <c r="C949" s="256" t="s">
        <v>13</v>
      </c>
      <c r="D949" s="257"/>
      <c r="E949" s="256" t="s">
        <v>1025</v>
      </c>
      <c r="F949" s="257"/>
      <c r="G949" s="257"/>
      <c r="H949" s="257"/>
      <c r="I949" s="256"/>
      <c r="J949" s="257" t="s">
        <v>101</v>
      </c>
      <c r="K949" s="257" t="s">
        <v>102</v>
      </c>
      <c r="L949" s="257"/>
      <c r="M949" s="250" t="s">
        <v>1651</v>
      </c>
      <c r="N949" s="257" t="str" cm="1">
        <f t="array" ref="N949">_xlfn.XLOOKUP(1,(รายชื่อเจ้าหน้าที่!$C$4:$C$109=P949)*(รายชื่อเจ้าหน้าที่!$D$4:$D$109=Q949),รายชื่อเจ้าหน้าที่!$E$4:$E$109,"")</f>
        <v/>
      </c>
      <c r="O949" s="2" t="str">
        <f>_xlfn.XLOOKUP(ไฟล์หลัก!A949,ภาคส่งกลับ!$A$2:$A$1192,ภาคส่งกลับ!$L$2:$L$1192,"")</f>
        <v>นาย</v>
      </c>
      <c r="P949" s="2" t="str">
        <f>_xlfn.XLOOKUP(ไฟล์หลัก!A949,ภาคส่งกลับ!$A$2:$A$1192,ภาคส่งกลับ!$M$2:$M$1192,"")</f>
        <v>วัจนพงศ์</v>
      </c>
      <c r="Q949" s="2" t="str">
        <f>_xlfn.XLOOKUP(ไฟล์หลัก!A949,ภาคส่งกลับ!$A$2:$A$1192,ภาคส่งกลับ!$N$2:$N$1192,"")</f>
        <v>เกษมศิริ</v>
      </c>
      <c r="R949" s="71">
        <f>_xlfn.XLOOKUP(ไฟล์หลัก!A949,ภาคส่งกลับ!$A$2:$A$1192,ภาคส่งกลับ!$O$2:$O$1192,"")</f>
        <v>0</v>
      </c>
      <c r="S949" s="72" t="str">
        <f>IF(AND(ลงเจ้าหน้าที่!O957=ไฟล์หลัก!P949,ลงเจ้าหน้าที่!P957=ไฟล์หลัก!Q949)=TRUE,"Correct","No")</f>
        <v>No</v>
      </c>
    </row>
    <row r="950" spans="1:19" hidden="1">
      <c r="A950" s="250">
        <v>903</v>
      </c>
      <c r="B950" s="250" t="s">
        <v>1024</v>
      </c>
      <c r="C950" s="256" t="s">
        <v>13</v>
      </c>
      <c r="D950" s="257" t="s">
        <v>16</v>
      </c>
      <c r="E950" s="256" t="s">
        <v>1025</v>
      </c>
      <c r="F950" s="257" t="s">
        <v>24</v>
      </c>
      <c r="G950" s="257" t="s">
        <v>16</v>
      </c>
      <c r="H950" s="257" t="s">
        <v>1073</v>
      </c>
      <c r="I950" s="256" t="s">
        <v>1027</v>
      </c>
      <c r="J950" s="257" t="s">
        <v>101</v>
      </c>
      <c r="K950" s="257" t="s">
        <v>106</v>
      </c>
      <c r="L950" s="257" t="s">
        <v>1074</v>
      </c>
      <c r="M950" s="250" t="s">
        <v>750</v>
      </c>
      <c r="N950" s="257" t="str" cm="1">
        <f t="array" ref="N950">_xlfn.XLOOKUP(1,(รายชื่อเจ้าหน้าที่!$C$4:$C$109=P950)*(รายชื่อเจ้าหน้าที่!$D$4:$D$109=Q950),รายชื่อเจ้าหน้าที่!$E$4:$E$109,"")</f>
        <v>จ.เครื่องกล</v>
      </c>
      <c r="O950" s="2" t="str">
        <f>_xlfn.XLOOKUP(ไฟล์หลัก!A950,ภาคส่งกลับ!$A$2:$A$1192,ภาคส่งกลับ!$L$2:$L$1192,"")</f>
        <v>นาย</v>
      </c>
      <c r="P950" s="2" t="str">
        <f>_xlfn.XLOOKUP(ไฟล์หลัก!A950,ภาคส่งกลับ!$A$2:$A$1192,ภาคส่งกลับ!$M$2:$M$1192,"")</f>
        <v>เจตน์จำนงค์</v>
      </c>
      <c r="Q950" s="2" t="str">
        <f>_xlfn.XLOOKUP(ไฟล์หลัก!A950,ภาคส่งกลับ!$A$2:$A$1192,ภาคส่งกลับ!$N$2:$N$1192,"")</f>
        <v>เกษประดิษฐ์</v>
      </c>
      <c r="R950" s="71">
        <f>_xlfn.XLOOKUP(ไฟล์หลัก!A950,ภาคส่งกลับ!$A$2:$A$1192,ภาคส่งกลับ!$O$2:$O$1192,"")</f>
        <v>0</v>
      </c>
      <c r="S950" s="72" t="str">
        <f>IF(AND(ลงเจ้าหน้าที่!O958=ไฟล์หลัก!P950,ลงเจ้าหน้าที่!P958=ไฟล์หลัก!Q950)=TRUE,"Correct","No")</f>
        <v>Correct</v>
      </c>
    </row>
    <row r="951" spans="1:19">
      <c r="A951" s="250">
        <v>904</v>
      </c>
      <c r="B951" s="250" t="s">
        <v>1024</v>
      </c>
      <c r="C951" s="256" t="s">
        <v>13</v>
      </c>
      <c r="D951" s="257"/>
      <c r="E951" s="256" t="s">
        <v>1025</v>
      </c>
      <c r="F951" s="257"/>
      <c r="G951" s="257"/>
      <c r="H951" s="257"/>
      <c r="I951" s="256"/>
      <c r="J951" s="257" t="s">
        <v>101</v>
      </c>
      <c r="K951" s="257" t="s">
        <v>106</v>
      </c>
      <c r="L951" s="257"/>
      <c r="M951" s="250" t="s">
        <v>1651</v>
      </c>
      <c r="N951" s="257" t="str" cm="1">
        <f t="array" ref="N951">_xlfn.XLOOKUP(1,(รายชื่อเจ้าหน้าที่!$C$4:$C$109=P951)*(รายชื่อเจ้าหน้าที่!$D$4:$D$109=Q951),รายชื่อเจ้าหน้าที่!$E$4:$E$109,"")</f>
        <v/>
      </c>
      <c r="O951" s="2" t="str">
        <f>_xlfn.XLOOKUP(ไฟล์หลัก!A951,ภาคส่งกลับ!$A$2:$A$1192,ภาคส่งกลับ!$L$2:$L$1192,"")</f>
        <v>นาย</v>
      </c>
      <c r="P951" s="2" t="str">
        <f>_xlfn.XLOOKUP(ไฟล์หลัก!A951,ภาคส่งกลับ!$A$2:$A$1192,ภาคส่งกลับ!$M$2:$M$1192,"")</f>
        <v>จิระศักดิ์</v>
      </c>
      <c r="Q951" s="2" t="str">
        <f>_xlfn.XLOOKUP(ไฟล์หลัก!A951,ภาคส่งกลับ!$A$2:$A$1192,ภาคส่งกลับ!$N$2:$N$1192,"")</f>
        <v>สิทธิกร</v>
      </c>
      <c r="R951" s="71">
        <f>_xlfn.XLOOKUP(ไฟล์หลัก!A951,ภาคส่งกลับ!$A$2:$A$1192,ภาคส่งกลับ!$O$2:$O$1192,"")</f>
        <v>0</v>
      </c>
      <c r="S951" s="72" t="str">
        <f>IF(AND(ลงเจ้าหน้าที่!O959=ไฟล์หลัก!P951,ลงเจ้าหน้าที่!P959=ไฟล์หลัก!Q951)=TRUE,"Correct","No")</f>
        <v>No</v>
      </c>
    </row>
    <row r="952" spans="1:19" hidden="1">
      <c r="A952" s="250">
        <v>905</v>
      </c>
      <c r="B952" s="250" t="s">
        <v>1024</v>
      </c>
      <c r="C952" s="256" t="s">
        <v>13</v>
      </c>
      <c r="D952" s="257" t="s">
        <v>16</v>
      </c>
      <c r="E952" s="256" t="s">
        <v>1025</v>
      </c>
      <c r="F952" s="257" t="s">
        <v>24</v>
      </c>
      <c r="G952" s="257" t="s">
        <v>16</v>
      </c>
      <c r="H952" s="257" t="s">
        <v>1073</v>
      </c>
      <c r="I952" s="256" t="s">
        <v>1027</v>
      </c>
      <c r="J952" s="257" t="s">
        <v>101</v>
      </c>
      <c r="K952" s="257" t="s">
        <v>113</v>
      </c>
      <c r="L952" s="257" t="s">
        <v>1074</v>
      </c>
      <c r="M952" s="250" t="s">
        <v>750</v>
      </c>
      <c r="N952" s="257" t="str" cm="1">
        <f t="array" ref="N952">_xlfn.XLOOKUP(1,(รายชื่อเจ้าหน้าที่!$C$4:$C$109=P952)*(รายชื่อเจ้าหน้าที่!$D$4:$D$109=Q952),รายชื่อเจ้าหน้าที่!$E$4:$E$109,"")</f>
        <v>จ.เครื่องกล</v>
      </c>
      <c r="O952" s="2" t="str">
        <f>_xlfn.XLOOKUP(ไฟล์หลัก!A952,ภาคส่งกลับ!$A$2:$A$1192,ภาคส่งกลับ!$L$2:$L$1192,"")</f>
        <v>นาย</v>
      </c>
      <c r="P952" s="2" t="str">
        <f>_xlfn.XLOOKUP(ไฟล์หลัก!A952,ภาคส่งกลับ!$A$2:$A$1192,ภาคส่งกลับ!$M$2:$M$1192,"")</f>
        <v>จุลวิชช์</v>
      </c>
      <c r="Q952" s="2" t="str">
        <f>_xlfn.XLOOKUP(ไฟล์หลัก!A952,ภาคส่งกลับ!$A$2:$A$1192,ภาคส่งกลับ!$N$2:$N$1192,"")</f>
        <v>มาฟัก</v>
      </c>
      <c r="R952" s="71">
        <f>_xlfn.XLOOKUP(ไฟล์หลัก!A952,ภาคส่งกลับ!$A$2:$A$1192,ภาคส่งกลับ!$O$2:$O$1192,"")</f>
        <v>0</v>
      </c>
      <c r="S952" s="72" t="str">
        <f>IF(AND(ลงเจ้าหน้าที่!O960=ไฟล์หลัก!P952,ลงเจ้าหน้าที่!P960=ไฟล์หลัก!Q952)=TRUE,"Correct","No")</f>
        <v>Correct</v>
      </c>
    </row>
    <row r="953" spans="1:19">
      <c r="A953" s="250">
        <v>906</v>
      </c>
      <c r="B953" s="250" t="s">
        <v>1024</v>
      </c>
      <c r="C953" s="256" t="s">
        <v>13</v>
      </c>
      <c r="D953" s="257"/>
      <c r="E953" s="256" t="s">
        <v>1025</v>
      </c>
      <c r="F953" s="257"/>
      <c r="G953" s="257"/>
      <c r="H953" s="257"/>
      <c r="I953" s="256"/>
      <c r="J953" s="257" t="s">
        <v>101</v>
      </c>
      <c r="K953" s="257" t="s">
        <v>113</v>
      </c>
      <c r="L953" s="257"/>
      <c r="M953" s="250" t="s">
        <v>1651</v>
      </c>
      <c r="N953" s="257" t="str" cm="1">
        <f t="array" ref="N953">_xlfn.XLOOKUP(1,(รายชื่อเจ้าหน้าที่!$C$4:$C$109=P953)*(รายชื่อเจ้าหน้าที่!$D$4:$D$109=Q953),รายชื่อเจ้าหน้าที่!$E$4:$E$109,"")</f>
        <v/>
      </c>
      <c r="O953" s="2" t="str">
        <f>_xlfn.XLOOKUP(ไฟล์หลัก!A953,ภาคส่งกลับ!$A$2:$A$1192,ภาคส่งกลับ!$L$2:$L$1192,"")</f>
        <v>นางสาว</v>
      </c>
      <c r="P953" s="2" t="str">
        <f>_xlfn.XLOOKUP(ไฟล์หลัก!A953,ภาคส่งกลับ!$A$2:$A$1192,ภาคส่งกลับ!$M$2:$M$1192,"")</f>
        <v>พิกุลแก้ว</v>
      </c>
      <c r="Q953" s="2" t="str">
        <f>_xlfn.XLOOKUP(ไฟล์หลัก!A953,ภาคส่งกลับ!$A$2:$A$1192,ภาคส่งกลับ!$N$2:$N$1192,"")</f>
        <v>ตังติสานนท์</v>
      </c>
      <c r="R953" s="71">
        <f>_xlfn.XLOOKUP(ไฟล์หลัก!A953,ภาคส่งกลับ!$A$2:$A$1192,ภาคส่งกลับ!$O$2:$O$1192,"")</f>
        <v>0</v>
      </c>
      <c r="S953" s="72" t="str">
        <f>IF(AND(ลงเจ้าหน้าที่!O961=ไฟล์หลัก!P953,ลงเจ้าหน้าที่!P961=ไฟล์หลัก!Q953)=TRUE,"Correct","No")</f>
        <v>No</v>
      </c>
    </row>
    <row r="954" spans="1:19" hidden="1">
      <c r="A954" s="250">
        <v>907</v>
      </c>
      <c r="B954" s="250" t="s">
        <v>1024</v>
      </c>
      <c r="C954" s="256" t="s">
        <v>13</v>
      </c>
      <c r="D954" s="257" t="s">
        <v>16</v>
      </c>
      <c r="E954" s="256" t="s">
        <v>1025</v>
      </c>
      <c r="F954" s="257" t="s">
        <v>24</v>
      </c>
      <c r="G954" s="257" t="s">
        <v>16</v>
      </c>
      <c r="H954" s="257" t="s">
        <v>1073</v>
      </c>
      <c r="I954" s="256" t="s">
        <v>1027</v>
      </c>
      <c r="J954" s="257" t="s">
        <v>101</v>
      </c>
      <c r="K954" s="257" t="s">
        <v>117</v>
      </c>
      <c r="L954" s="257" t="s">
        <v>1075</v>
      </c>
      <c r="M954" s="250" t="s">
        <v>750</v>
      </c>
      <c r="N954" s="257" t="str" cm="1">
        <f t="array" ref="N954">_xlfn.XLOOKUP(1,(รายชื่อเจ้าหน้าที่!$C$4:$C$109=P954)*(รายชื่อเจ้าหน้าที่!$D$4:$D$109=Q954),รายชื่อเจ้าหน้าที่!$E$4:$E$109,"")</f>
        <v>จ.ชีว</v>
      </c>
      <c r="O954" s="2" t="str">
        <f>_xlfn.XLOOKUP(ไฟล์หลัก!A954,ภาคส่งกลับ!$A$2:$A$1192,ภาคส่งกลับ!$L$2:$L$1192,"")</f>
        <v>นาง</v>
      </c>
      <c r="P954" s="2" t="str">
        <f>_xlfn.XLOOKUP(ไฟล์หลัก!A954,ภาคส่งกลับ!$A$2:$A$1192,ภาคส่งกลับ!$M$2:$M$1192,"")</f>
        <v>ทัศนีย์</v>
      </c>
      <c r="Q954" s="2" t="str">
        <f>_xlfn.XLOOKUP(ไฟล์หลัก!A954,ภาคส่งกลับ!$A$2:$A$1192,ภาคส่งกลับ!$N$2:$N$1192,"")</f>
        <v>แสงแผ้ว</v>
      </c>
      <c r="R954" s="71">
        <f>_xlfn.XLOOKUP(ไฟล์หลัก!A954,ภาคส่งกลับ!$A$2:$A$1192,ภาคส่งกลับ!$O$2:$O$1192,"")</f>
        <v>0</v>
      </c>
      <c r="S954" s="72" t="str">
        <f>IF(AND(ลงเจ้าหน้าที่!O962=ไฟล์หลัก!P954,ลงเจ้าหน้าที่!P962=ไฟล์หลัก!Q954)=TRUE,"Correct","No")</f>
        <v>Correct</v>
      </c>
    </row>
    <row r="955" spans="1:19" hidden="1">
      <c r="A955" s="250">
        <v>908</v>
      </c>
      <c r="B955" s="250" t="s">
        <v>1024</v>
      </c>
      <c r="C955" s="256" t="s">
        <v>13</v>
      </c>
      <c r="D955" s="257" t="s">
        <v>35</v>
      </c>
      <c r="E955" s="256" t="s">
        <v>1076</v>
      </c>
      <c r="F955" s="257" t="s">
        <v>28</v>
      </c>
      <c r="G955" s="257" t="s">
        <v>21</v>
      </c>
      <c r="H955" s="257" t="s">
        <v>31</v>
      </c>
      <c r="I955" s="256" t="s">
        <v>1756</v>
      </c>
      <c r="J955" s="257" t="s">
        <v>101</v>
      </c>
      <c r="K955" s="257" t="s">
        <v>117</v>
      </c>
      <c r="L955" s="257" t="s">
        <v>603</v>
      </c>
      <c r="M955" s="250" t="s">
        <v>1689</v>
      </c>
      <c r="N955" s="257" t="str" cm="1">
        <f t="array" ref="N955">_xlfn.XLOOKUP(1,(รายชื่อเจ้าหน้าที่!$C$4:$C$109=P955)*(รายชื่อเจ้าหน้าที่!$D$4:$D$109=Q955),รายชื่อเจ้าหน้าที่!$E$4:$E$109,"")</f>
        <v/>
      </c>
      <c r="O955" s="2" t="str">
        <f>_xlfn.XLOOKUP(ไฟล์หลัก!A955,ภาคส่งกลับ!$A$2:$A$1192,ภาคส่งกลับ!$L$2:$L$1192,"")</f>
        <v>นางสาว</v>
      </c>
      <c r="P955" s="2" t="str">
        <f>_xlfn.XLOOKUP(ไฟล์หลัก!A955,ภาคส่งกลับ!$A$2:$A$1192,ภาคส่งกลับ!$M$2:$M$1192,"")</f>
        <v xml:space="preserve">วรรณดี </v>
      </c>
      <c r="Q955" s="2" t="str">
        <f>_xlfn.XLOOKUP(ไฟล์หลัก!A955,ภาคส่งกลับ!$A$2:$A$1192,ภาคส่งกลับ!$N$2:$N$1192,"")</f>
        <v>เพชรมณีล้ำค่า</v>
      </c>
      <c r="R955" s="71">
        <f>_xlfn.XLOOKUP(ไฟล์หลัก!A955,ภาคส่งกลับ!$A$2:$A$1192,ภาคส่งกลับ!$O$2:$O$1192,"")</f>
        <v>0</v>
      </c>
      <c r="S955" s="72" t="str">
        <f>IF(AND(ลงเจ้าหน้าที่!O963=ไฟล์หลัก!P955,ลงเจ้าหน้าที่!P963=ไฟล์หลัก!Q955)=TRUE,"Correct","No")</f>
        <v>No</v>
      </c>
    </row>
    <row r="956" spans="1:19" hidden="1">
      <c r="A956" s="250">
        <v>909</v>
      </c>
      <c r="B956" s="250" t="s">
        <v>1024</v>
      </c>
      <c r="C956" s="256" t="s">
        <v>13</v>
      </c>
      <c r="D956" s="257" t="s">
        <v>16</v>
      </c>
      <c r="E956" s="256" t="s">
        <v>1025</v>
      </c>
      <c r="F956" s="257" t="s">
        <v>24</v>
      </c>
      <c r="G956" s="257" t="s">
        <v>16</v>
      </c>
      <c r="H956" s="257" t="s">
        <v>1073</v>
      </c>
      <c r="I956" s="256" t="s">
        <v>1027</v>
      </c>
      <c r="J956" s="257" t="s">
        <v>101</v>
      </c>
      <c r="K956" s="257" t="s">
        <v>121</v>
      </c>
      <c r="L956" s="257" t="s">
        <v>1074</v>
      </c>
      <c r="M956" s="250" t="s">
        <v>750</v>
      </c>
      <c r="N956" s="257" t="str" cm="1">
        <f t="array" ref="N956">_xlfn.XLOOKUP(1,(รายชื่อเจ้าหน้าที่!$C$4:$C$109=P956)*(รายชื่อเจ้าหน้าที่!$D$4:$D$109=Q956),รายชื่อเจ้าหน้าที่!$E$4:$E$109,"")</f>
        <v>จ.เคมี</v>
      </c>
      <c r="O956" s="2" t="str">
        <f>_xlfn.XLOOKUP(ไฟล์หลัก!A956,ภาคส่งกลับ!$A$2:$A$1192,ภาคส่งกลับ!$L$2:$L$1192,"")</f>
        <v>นาย</v>
      </c>
      <c r="P956" s="2" t="str">
        <f>_xlfn.XLOOKUP(ไฟล์หลัก!A956,ภาคส่งกลับ!$A$2:$A$1192,ภาคส่งกลับ!$M$2:$M$1192,"")</f>
        <v>พิสันดิ์</v>
      </c>
      <c r="Q956" s="2" t="str">
        <f>_xlfn.XLOOKUP(ไฟล์หลัก!A956,ภาคส่งกลับ!$A$2:$A$1192,ภาคส่งกลับ!$N$2:$N$1192,"")</f>
        <v>ผลโพธิ์</v>
      </c>
      <c r="R956" s="71">
        <f>_xlfn.XLOOKUP(ไฟล์หลัก!A956,ภาคส่งกลับ!$A$2:$A$1192,ภาคส่งกลับ!$O$2:$O$1192,"")</f>
        <v>0</v>
      </c>
      <c r="S956" s="72" t="str">
        <f>IF(AND(ลงเจ้าหน้าที่!O964=ไฟล์หลัก!P956,ลงเจ้าหน้าที่!P964=ไฟล์หลัก!Q956)=TRUE,"Correct","No")</f>
        <v>Correct</v>
      </c>
    </row>
    <row r="957" spans="1:19" hidden="1">
      <c r="A957" s="250">
        <v>910</v>
      </c>
      <c r="B957" s="250" t="s">
        <v>1024</v>
      </c>
      <c r="C957" s="256" t="s">
        <v>13</v>
      </c>
      <c r="D957" s="257" t="s">
        <v>35</v>
      </c>
      <c r="E957" s="256" t="s">
        <v>1076</v>
      </c>
      <c r="F957" s="257" t="s">
        <v>90</v>
      </c>
      <c r="G957" s="257" t="s">
        <v>21</v>
      </c>
      <c r="H957" s="257" t="s">
        <v>246</v>
      </c>
      <c r="I957" s="256" t="s">
        <v>1778</v>
      </c>
      <c r="J957" s="257" t="s">
        <v>101</v>
      </c>
      <c r="K957" s="257" t="s">
        <v>121</v>
      </c>
      <c r="L957" s="257" t="s">
        <v>1078</v>
      </c>
      <c r="M957" s="250" t="s">
        <v>1652</v>
      </c>
      <c r="N957" s="257" t="str" cm="1">
        <f t="array" ref="N957">_xlfn.XLOOKUP(1,(รายชื่อเจ้าหน้าที่!$C$4:$C$109=P957)*(รายชื่อเจ้าหน้าที่!$D$4:$D$109=Q957),รายชื่อเจ้าหน้าที่!$E$4:$E$109,"")</f>
        <v/>
      </c>
      <c r="O957" s="2" t="str">
        <f>_xlfn.XLOOKUP(ไฟล์หลัก!A957,ภาคส่งกลับ!$A$2:$A$1192,ภาคส่งกลับ!$L$2:$L$1192,"")</f>
        <v xml:space="preserve">นาย </v>
      </c>
      <c r="P957" s="2" t="str">
        <f>_xlfn.XLOOKUP(ไฟล์หลัก!A957,ภาคส่งกลับ!$A$2:$A$1192,ภาคส่งกลับ!$M$2:$M$1192,"")</f>
        <v>ธีรวัฒน์</v>
      </c>
      <c r="Q957" s="2" t="str">
        <f>_xlfn.XLOOKUP(ไฟล์หลัก!A957,ภาคส่งกลับ!$A$2:$A$1192,ภาคส่งกลับ!$N$2:$N$1192,"")</f>
        <v>เทพมณี</v>
      </c>
      <c r="R957" s="71">
        <f>_xlfn.XLOOKUP(ไฟล์หลัก!A957,ภาคส่งกลับ!$A$2:$A$1192,ภาคส่งกลับ!$O$2:$O$1192,"")</f>
        <v>0</v>
      </c>
      <c r="S957" s="72" t="str">
        <f>IF(AND(ลงเจ้าหน้าที่!O965=ไฟล์หลัก!P957,ลงเจ้าหน้าที่!P965=ไฟล์หลัก!Q957)=TRUE,"Correct","No")</f>
        <v>No</v>
      </c>
    </row>
    <row r="958" spans="1:19" hidden="1">
      <c r="A958" s="250">
        <v>911</v>
      </c>
      <c r="B958" s="250" t="s">
        <v>1024</v>
      </c>
      <c r="C958" s="256" t="s">
        <v>13</v>
      </c>
      <c r="D958" s="257"/>
      <c r="E958" s="256" t="s">
        <v>1076</v>
      </c>
      <c r="F958" s="257"/>
      <c r="G958" s="257"/>
      <c r="H958" s="257"/>
      <c r="I958" s="256"/>
      <c r="J958" s="257" t="s">
        <v>101</v>
      </c>
      <c r="K958" s="257" t="s">
        <v>121</v>
      </c>
      <c r="L958" s="257"/>
      <c r="M958" s="250" t="s">
        <v>42</v>
      </c>
      <c r="N958" s="257" t="str" cm="1">
        <f t="array" ref="N958">_xlfn.XLOOKUP(1,(รายชื่อเจ้าหน้าที่!$C$4:$C$109=P958)*(รายชื่อเจ้าหน้าที่!$D$4:$D$109=Q958),รายชื่อเจ้าหน้าที่!$E$4:$E$109,"")</f>
        <v>จ.เกษตร</v>
      </c>
      <c r="O958" s="2" t="str">
        <f>_xlfn.XLOOKUP(ไฟล์หลัก!A958,ภาคส่งกลับ!$A$2:$A$1192,ภาคส่งกลับ!$L$2:$L$1192,"")</f>
        <v>นาย</v>
      </c>
      <c r="P958" s="2" t="str">
        <f>_xlfn.XLOOKUP(ไฟล์หลัก!A958,ภาคส่งกลับ!$A$2:$A$1192,ภาคส่งกลับ!$M$2:$M$1192,"")</f>
        <v>กฤษณ์</v>
      </c>
      <c r="Q958" s="2" t="str">
        <f>_xlfn.XLOOKUP(ไฟล์หลัก!A958,ภาคส่งกลับ!$A$2:$A$1192,ภาคส่งกลับ!$N$2:$N$1192,"")</f>
        <v>ผลโพธิ์</v>
      </c>
      <c r="R958" s="71">
        <f>_xlfn.XLOOKUP(ไฟล์หลัก!A958,ภาคส่งกลับ!$A$2:$A$1192,ภาคส่งกลับ!$O$2:$O$1192,"")</f>
        <v>0</v>
      </c>
      <c r="S958" s="72" t="str">
        <f>IF(AND(ลงเจ้าหน้าที่!O966=ไฟล์หลัก!P958,ลงเจ้าหน้าที่!P966=ไฟล์หลัก!Q958)=TRUE,"Correct","No")</f>
        <v>Correct</v>
      </c>
    </row>
    <row r="959" spans="1:19" hidden="1">
      <c r="A959" s="250">
        <v>912</v>
      </c>
      <c r="B959" s="250" t="s">
        <v>1024</v>
      </c>
      <c r="C959" s="256" t="s">
        <v>13</v>
      </c>
      <c r="D959" s="257" t="s">
        <v>16</v>
      </c>
      <c r="E959" s="256" t="s">
        <v>1025</v>
      </c>
      <c r="F959" s="257" t="s">
        <v>24</v>
      </c>
      <c r="G959" s="257" t="s">
        <v>16</v>
      </c>
      <c r="H959" s="257" t="s">
        <v>1073</v>
      </c>
      <c r="I959" s="256" t="s">
        <v>1027</v>
      </c>
      <c r="J959" s="257" t="s">
        <v>101</v>
      </c>
      <c r="K959" s="257" t="s">
        <v>124</v>
      </c>
      <c r="L959" s="257" t="s">
        <v>1074</v>
      </c>
      <c r="M959" s="250" t="s">
        <v>750</v>
      </c>
      <c r="N959" s="257" t="str" cm="1">
        <f t="array" ref="N959">_xlfn.XLOOKUP(1,(รายชื่อเจ้าหน้าที่!$C$4:$C$109=P959)*(รายชื่อเจ้าหน้าที่!$D$4:$D$109=Q959),รายชื่อเจ้าหน้าที่!$E$4:$E$109,"")</f>
        <v>จ.อาหาร</v>
      </c>
      <c r="O959" s="2" t="str">
        <f>_xlfn.XLOOKUP(ไฟล์หลัก!A959,ภาคส่งกลับ!$A$2:$A$1192,ภาคส่งกลับ!$L$2:$L$1192,"")</f>
        <v>นางสาว</v>
      </c>
      <c r="P959" s="2" t="str">
        <f>_xlfn.XLOOKUP(ไฟล์หลัก!A959,ภาคส่งกลับ!$A$2:$A$1192,ภาคส่งกลับ!$M$2:$M$1192,"")</f>
        <v>วราภรณ์</v>
      </c>
      <c r="Q959" s="2" t="str">
        <f>_xlfn.XLOOKUP(ไฟล์หลัก!A959,ภาคส่งกลับ!$A$2:$A$1192,ภาคส่งกลับ!$N$2:$N$1192,"")</f>
        <v>มาไพศาลทรัพย์</v>
      </c>
      <c r="R959" s="71">
        <f>_xlfn.XLOOKUP(ไฟล์หลัก!A959,ภาคส่งกลับ!$A$2:$A$1192,ภาคส่งกลับ!$O$2:$O$1192,"")</f>
        <v>0</v>
      </c>
      <c r="S959" s="72" t="str">
        <f>IF(AND(ลงเจ้าหน้าที่!O967=ไฟล์หลัก!P959,ลงเจ้าหน้าที่!P967=ไฟล์หลัก!Q959)=TRUE,"Correct","No")</f>
        <v>Correct</v>
      </c>
    </row>
    <row r="960" spans="1:19" hidden="1">
      <c r="A960" s="250">
        <v>913</v>
      </c>
      <c r="B960" s="250" t="s">
        <v>1024</v>
      </c>
      <c r="C960" s="256" t="s">
        <v>13</v>
      </c>
      <c r="D960" s="257" t="s">
        <v>35</v>
      </c>
      <c r="E960" s="256" t="s">
        <v>1076</v>
      </c>
      <c r="F960" s="257" t="s">
        <v>90</v>
      </c>
      <c r="G960" s="257" t="s">
        <v>21</v>
      </c>
      <c r="H960" s="257" t="s">
        <v>246</v>
      </c>
      <c r="I960" s="256" t="s">
        <v>1778</v>
      </c>
      <c r="J960" s="257" t="s">
        <v>101</v>
      </c>
      <c r="K960" s="257" t="s">
        <v>124</v>
      </c>
      <c r="L960" s="257" t="s">
        <v>1079</v>
      </c>
      <c r="M960" s="250" t="s">
        <v>1652</v>
      </c>
      <c r="N960" s="257" t="str" cm="1">
        <f t="array" ref="N960">_xlfn.XLOOKUP(1,(รายชื่อเจ้าหน้าที่!$C$4:$C$109=P960)*(รายชื่อเจ้าหน้าที่!$D$4:$D$109=Q960),รายชื่อเจ้าหน้าที่!$E$4:$E$109,"")</f>
        <v/>
      </c>
      <c r="O960" s="2" t="str">
        <f>_xlfn.XLOOKUP(ไฟล์หลัก!A960,ภาคส่งกลับ!$A$2:$A$1192,ภาคส่งกลับ!$L$2:$L$1192,"")</f>
        <v>นาย</v>
      </c>
      <c r="P960" s="2" t="str">
        <f>_xlfn.XLOOKUP(ไฟล์หลัก!A960,ภาคส่งกลับ!$A$2:$A$1192,ภาคส่งกลับ!$M$2:$M$1192,"")</f>
        <v>วิทยา</v>
      </c>
      <c r="Q960" s="2" t="str">
        <f>_xlfn.XLOOKUP(ไฟล์หลัก!A960,ภาคส่งกลับ!$A$2:$A$1192,ภาคส่งกลับ!$N$2:$N$1192,"")</f>
        <v xml:space="preserve"> ทิพย์สุวรรณพร</v>
      </c>
      <c r="R960" s="71">
        <f>_xlfn.XLOOKUP(ไฟล์หลัก!A960,ภาคส่งกลับ!$A$2:$A$1192,ภาคส่งกลับ!$O$2:$O$1192,"")</f>
        <v>0</v>
      </c>
      <c r="S960" s="72" t="str">
        <f>IF(AND(ลงเจ้าหน้าที่!O968=ไฟล์หลัก!P960,ลงเจ้าหน้าที่!P968=ไฟล์หลัก!Q960)=TRUE,"Correct","No")</f>
        <v>No</v>
      </c>
    </row>
    <row r="961" spans="1:19" hidden="1">
      <c r="A961" s="250">
        <v>914</v>
      </c>
      <c r="B961" s="250" t="s">
        <v>1024</v>
      </c>
      <c r="C961" s="256" t="s">
        <v>13</v>
      </c>
      <c r="D961" s="257" t="s">
        <v>16</v>
      </c>
      <c r="E961" s="256" t="s">
        <v>1025</v>
      </c>
      <c r="F961" s="257" t="s">
        <v>24</v>
      </c>
      <c r="G961" s="257" t="s">
        <v>16</v>
      </c>
      <c r="H961" s="257" t="s">
        <v>1073</v>
      </c>
      <c r="I961" s="256" t="s">
        <v>1027</v>
      </c>
      <c r="J961" s="257" t="s">
        <v>101</v>
      </c>
      <c r="K961" s="257" t="s">
        <v>128</v>
      </c>
      <c r="L961" s="257" t="s">
        <v>1074</v>
      </c>
      <c r="M961" s="250" t="s">
        <v>750</v>
      </c>
      <c r="N961" s="257" t="str" cm="1">
        <f t="array" ref="N961">_xlfn.XLOOKUP(1,(รายชื่อเจ้าหน้าที่!$C$4:$C$109=P961)*(รายชื่อเจ้าหน้าที่!$D$4:$D$109=Q961),รายชื่อเจ้าหน้าที่!$E$4:$E$109,"")</f>
        <v>จ.เคมี</v>
      </c>
      <c r="O961" s="2" t="str">
        <f>_xlfn.XLOOKUP(ไฟล์หลัก!A961,ภาคส่งกลับ!$A$2:$A$1192,ภาคส่งกลับ!$L$2:$L$1192,"")</f>
        <v>นาง</v>
      </c>
      <c r="P961" s="2" t="str">
        <f>_xlfn.XLOOKUP(ไฟล์หลัก!A961,ภาคส่งกลับ!$A$2:$A$1192,ภาคส่งกลับ!$M$2:$M$1192,"")</f>
        <v>สุกานต์ภิรมย์</v>
      </c>
      <c r="Q961" s="2" t="str">
        <f>_xlfn.XLOOKUP(ไฟล์หลัก!A961,ภาคส่งกลับ!$A$2:$A$1192,ภาคส่งกลับ!$N$2:$N$1192,"")</f>
        <v>ศรีวงษ์</v>
      </c>
      <c r="R961" s="71">
        <f>_xlfn.XLOOKUP(ไฟล์หลัก!A961,ภาคส่งกลับ!$A$2:$A$1192,ภาคส่งกลับ!$O$2:$O$1192,"")</f>
        <v>0</v>
      </c>
      <c r="S961" s="72" t="str">
        <f>IF(AND(ลงเจ้าหน้าที่!O969=ไฟล์หลัก!P961,ลงเจ้าหน้าที่!P969=ไฟล์หลัก!Q961)=TRUE,"Correct","No")</f>
        <v>Correct</v>
      </c>
    </row>
    <row r="962" spans="1:19">
      <c r="A962" s="250">
        <v>915</v>
      </c>
      <c r="B962" s="250" t="s">
        <v>1024</v>
      </c>
      <c r="C962" s="256" t="s">
        <v>13</v>
      </c>
      <c r="D962" s="257"/>
      <c r="E962" s="256" t="s">
        <v>1025</v>
      </c>
      <c r="F962" s="257"/>
      <c r="G962" s="257"/>
      <c r="H962" s="257"/>
      <c r="I962" s="256"/>
      <c r="J962" s="257" t="s">
        <v>101</v>
      </c>
      <c r="K962" s="257" t="s">
        <v>128</v>
      </c>
      <c r="L962" s="257"/>
      <c r="M962" s="250" t="s">
        <v>1651</v>
      </c>
      <c r="N962" s="257" t="str" cm="1">
        <f t="array" ref="N962">_xlfn.XLOOKUP(1,(รายชื่อเจ้าหน้าที่!$C$4:$C$109=P962)*(รายชื่อเจ้าหน้าที่!$D$4:$D$109=Q962),รายชื่อเจ้าหน้าที่!$E$4:$E$109,"")</f>
        <v/>
      </c>
      <c r="O962" s="2" t="str">
        <f>_xlfn.XLOOKUP(ไฟล์หลัก!A962,ภาคส่งกลับ!$A$2:$A$1192,ภาคส่งกลับ!$L$2:$L$1192,"")</f>
        <v>นาย</v>
      </c>
      <c r="P962" s="2" t="str">
        <f>_xlfn.XLOOKUP(ไฟล์หลัก!A962,ภาคส่งกลับ!$A$2:$A$1192,ภาคส่งกลับ!$M$2:$M$1192,"")</f>
        <v>อรรถสิทธิ์</v>
      </c>
      <c r="Q962" s="2" t="str">
        <f>_xlfn.XLOOKUP(ไฟล์หลัก!A962,ภาคส่งกลับ!$A$2:$A$1192,ภาคส่งกลับ!$N$2:$N$1192,"")</f>
        <v>หล่าสกุล</v>
      </c>
      <c r="R962" s="71">
        <f>_xlfn.XLOOKUP(ไฟล์หลัก!A962,ภาคส่งกลับ!$A$2:$A$1192,ภาคส่งกลับ!$O$2:$O$1192,"")</f>
        <v>0</v>
      </c>
      <c r="S962" s="72" t="str">
        <f>IF(AND(ลงเจ้าหน้าที่!O970=ไฟล์หลัก!P962,ลงเจ้าหน้าที่!P970=ไฟล์หลัก!Q962)=TRUE,"Correct","No")</f>
        <v>No</v>
      </c>
    </row>
    <row r="963" spans="1:19" hidden="1">
      <c r="A963" s="250">
        <v>916</v>
      </c>
      <c r="B963" s="250" t="s">
        <v>1024</v>
      </c>
      <c r="C963" s="256" t="s">
        <v>13</v>
      </c>
      <c r="D963" s="257" t="s">
        <v>16</v>
      </c>
      <c r="E963" s="256" t="s">
        <v>1025</v>
      </c>
      <c r="F963" s="257" t="s">
        <v>17</v>
      </c>
      <c r="G963" s="257" t="s">
        <v>16</v>
      </c>
      <c r="H963" s="257" t="s">
        <v>191</v>
      </c>
      <c r="I963" s="256" t="s">
        <v>1080</v>
      </c>
      <c r="J963" s="257" t="s">
        <v>101</v>
      </c>
      <c r="K963" s="257" t="s">
        <v>132</v>
      </c>
      <c r="L963" s="257" t="s">
        <v>640</v>
      </c>
      <c r="M963" s="250" t="s">
        <v>750</v>
      </c>
      <c r="N963" s="257" t="str" cm="1">
        <f t="array" ref="N963">_xlfn.XLOOKUP(1,(รายชื่อเจ้าหน้าที่!$C$4:$C$109=P963)*(รายชื่อเจ้าหน้าที่!$D$4:$D$109=Q963),รายชื่อเจ้าหน้าที่!$E$4:$E$109,"")</f>
        <v>จ.ไฟฟ้า</v>
      </c>
      <c r="O963" s="2" t="str">
        <f>_xlfn.XLOOKUP(ไฟล์หลัก!A963,ภาคส่งกลับ!$A$2:$A$1192,ภาคส่งกลับ!$L$2:$L$1192,"")</f>
        <v>นาย</v>
      </c>
      <c r="P963" s="2" t="str">
        <f>_xlfn.XLOOKUP(ไฟล์หลัก!A963,ภาคส่งกลับ!$A$2:$A$1192,ภาคส่งกลับ!$M$2:$M$1192,"")</f>
        <v>ณัฐพล</v>
      </c>
      <c r="Q963" s="2" t="str">
        <f>_xlfn.XLOOKUP(ไฟล์หลัก!A963,ภาคส่งกลับ!$A$2:$A$1192,ภาคส่งกลับ!$N$2:$N$1192,"")</f>
        <v>มฤคทัต</v>
      </c>
      <c r="R963" s="71">
        <f>_xlfn.XLOOKUP(ไฟล์หลัก!A963,ภาคส่งกลับ!$A$2:$A$1192,ภาคส่งกลับ!$O$2:$O$1192,"")</f>
        <v>0</v>
      </c>
      <c r="S963" s="72" t="str">
        <f>IF(AND(ลงเจ้าหน้าที่!O971=ไฟล์หลัก!P963,ลงเจ้าหน้าที่!P971=ไฟล์หลัก!Q963)=TRUE,"Correct","No")</f>
        <v>Correct</v>
      </c>
    </row>
    <row r="964" spans="1:19" hidden="1">
      <c r="A964" s="250">
        <v>917</v>
      </c>
      <c r="B964" s="250" t="s">
        <v>1024</v>
      </c>
      <c r="C964" s="256" t="s">
        <v>13</v>
      </c>
      <c r="D964" s="257" t="s">
        <v>37</v>
      </c>
      <c r="E964" s="256" t="s">
        <v>1081</v>
      </c>
      <c r="F964" s="257" t="s">
        <v>81</v>
      </c>
      <c r="G964" s="257" t="s">
        <v>21</v>
      </c>
      <c r="H964" s="257" t="s">
        <v>303</v>
      </c>
      <c r="I964" s="256" t="s">
        <v>1720</v>
      </c>
      <c r="J964" s="257" t="s">
        <v>101</v>
      </c>
      <c r="K964" s="257" t="s">
        <v>132</v>
      </c>
      <c r="L964" s="257" t="s">
        <v>1082</v>
      </c>
      <c r="M964" s="250" t="s">
        <v>1695</v>
      </c>
      <c r="N964" s="257" t="str" cm="1">
        <f t="array" ref="N964">_xlfn.XLOOKUP(1,(รายชื่อเจ้าหน้าที่!$C$4:$C$109=P964)*(รายชื่อเจ้าหน้าที่!$D$4:$D$109=Q964),รายชื่อเจ้าหน้าที่!$E$4:$E$109,"")</f>
        <v/>
      </c>
      <c r="O964" s="2" t="str">
        <f>_xlfn.XLOOKUP(ไฟล์หลัก!A964,ภาคส่งกลับ!$A$2:$A$1192,ภาคส่งกลับ!$L$2:$L$1192,"")</f>
        <v>นางสาว</v>
      </c>
      <c r="P964" s="2" t="str">
        <f>_xlfn.XLOOKUP(ไฟล์หลัก!A964,ภาคส่งกลับ!$A$2:$A$1192,ภาคส่งกลับ!$M$2:$M$1192,"")</f>
        <v>จิตราภรณ์</v>
      </c>
      <c r="Q964" s="2" t="str">
        <f>_xlfn.XLOOKUP(ไฟล์หลัก!A964,ภาคส่งกลับ!$A$2:$A$1192,ภาคส่งกลับ!$N$2:$N$1192,"")</f>
        <v>วงศางาม</v>
      </c>
      <c r="R964" s="71">
        <f>_xlfn.XLOOKUP(ไฟล์หลัก!A964,ภาคส่งกลับ!$A$2:$A$1192,ภาคส่งกลับ!$O$2:$O$1192,"")</f>
        <v>0</v>
      </c>
      <c r="S964" s="72" t="str">
        <f>IF(AND(ลงเจ้าหน้าที่!O972=ไฟล์หลัก!P964,ลงเจ้าหน้าที่!P972=ไฟล์หลัก!Q964)=TRUE,"Correct","No")</f>
        <v>No</v>
      </c>
    </row>
    <row r="965" spans="1:19" hidden="1">
      <c r="A965" s="250">
        <v>918</v>
      </c>
      <c r="B965" s="250" t="s">
        <v>1024</v>
      </c>
      <c r="C965" s="256" t="s">
        <v>13</v>
      </c>
      <c r="D965" s="257"/>
      <c r="E965" s="256" t="s">
        <v>1081</v>
      </c>
      <c r="F965" s="257"/>
      <c r="G965" s="257"/>
      <c r="H965" s="257"/>
      <c r="I965" s="256"/>
      <c r="J965" s="257" t="s">
        <v>101</v>
      </c>
      <c r="K965" s="257" t="s">
        <v>132</v>
      </c>
      <c r="L965" s="257"/>
      <c r="M965" s="250" t="s">
        <v>42</v>
      </c>
      <c r="N965" s="257" t="str" cm="1">
        <f t="array" ref="N965">_xlfn.XLOOKUP(1,(รายชื่อเจ้าหน้าที่!$C$4:$C$109=P965)*(รายชื่อเจ้าหน้าที่!$D$4:$D$109=Q965),รายชื่อเจ้าหน้าที่!$E$4:$E$109,"")</f>
        <v>จ.ไฟฟ้า</v>
      </c>
      <c r="O965" s="2" t="str">
        <f>_xlfn.XLOOKUP(ไฟล์หลัก!A965,ภาคส่งกลับ!$A$2:$A$1192,ภาคส่งกลับ!$L$2:$L$1192,"")</f>
        <v>นาย</v>
      </c>
      <c r="P965" s="2" t="str">
        <f>_xlfn.XLOOKUP(ไฟล์หลัก!A965,ภาคส่งกลับ!$A$2:$A$1192,ภาคส่งกลับ!$M$2:$M$1192,"")</f>
        <v>นครศักดิ์</v>
      </c>
      <c r="Q965" s="2" t="str">
        <f>_xlfn.XLOOKUP(ไฟล์หลัก!A965,ภาคส่งกลับ!$A$2:$A$1192,ภาคส่งกลับ!$N$2:$N$1192,"")</f>
        <v>แสงศรี</v>
      </c>
      <c r="R965" s="71">
        <f>_xlfn.XLOOKUP(ไฟล์หลัก!A965,ภาคส่งกลับ!$A$2:$A$1192,ภาคส่งกลับ!$O$2:$O$1192,"")</f>
        <v>0</v>
      </c>
      <c r="S965" s="72" t="str">
        <f>IF(AND(ลงเจ้าหน้าที่!O973=ไฟล์หลัก!P965,ลงเจ้าหน้าที่!P973=ไฟล์หลัก!Q965)=TRUE,"Correct","No")</f>
        <v>Correct</v>
      </c>
    </row>
    <row r="966" spans="1:19" hidden="1">
      <c r="A966" s="250">
        <v>919</v>
      </c>
      <c r="B966" s="250" t="s">
        <v>1024</v>
      </c>
      <c r="C966" s="256" t="s">
        <v>13</v>
      </c>
      <c r="D966" s="257" t="s">
        <v>16</v>
      </c>
      <c r="E966" s="256" t="s">
        <v>1025</v>
      </c>
      <c r="F966" s="257" t="s">
        <v>24</v>
      </c>
      <c r="G966" s="257" t="s">
        <v>16</v>
      </c>
      <c r="H966" s="257" t="s">
        <v>1073</v>
      </c>
      <c r="I966" s="256" t="s">
        <v>1027</v>
      </c>
      <c r="J966" s="257" t="s">
        <v>101</v>
      </c>
      <c r="K966" s="257" t="s">
        <v>134</v>
      </c>
      <c r="L966" s="257" t="s">
        <v>1075</v>
      </c>
      <c r="M966" s="250" t="s">
        <v>750</v>
      </c>
      <c r="N966" s="257" t="str" cm="1">
        <f t="array" ref="N966">_xlfn.XLOOKUP(1,(รายชื่อเจ้าหน้าที่!$C$4:$C$109=P966)*(รายชื่อเจ้าหน้าที่!$D$4:$D$109=Q966),รายชื่อเจ้าหน้าที่!$E$4:$E$109,"")</f>
        <v>จ.โยธา</v>
      </c>
      <c r="O966" s="2" t="str">
        <f>_xlfn.XLOOKUP(ไฟล์หลัก!A966,ภาคส่งกลับ!$A$2:$A$1192,ภาคส่งกลับ!$L$2:$L$1192,"")</f>
        <v>นาย</v>
      </c>
      <c r="P966" s="2" t="str">
        <f>_xlfn.XLOOKUP(ไฟล์หลัก!A966,ภาคส่งกลับ!$A$2:$A$1192,ภาคส่งกลับ!$M$2:$M$1192,"")</f>
        <v>มนิตย์</v>
      </c>
      <c r="Q966" s="2" t="str">
        <f>_xlfn.XLOOKUP(ไฟล์หลัก!A966,ภาคส่งกลับ!$A$2:$A$1192,ภาคส่งกลับ!$N$2:$N$1192,"")</f>
        <v>บุบผาชาติ</v>
      </c>
      <c r="R966" s="71">
        <f>_xlfn.XLOOKUP(ไฟล์หลัก!A966,ภาคส่งกลับ!$A$2:$A$1192,ภาคส่งกลับ!$O$2:$O$1192,"")</f>
        <v>0</v>
      </c>
      <c r="S966" s="72" t="str">
        <f>IF(AND(ลงเจ้าหน้าที่!O974=ไฟล์หลัก!P966,ลงเจ้าหน้าที่!P974=ไฟล์หลัก!Q966)=TRUE,"Correct","No")</f>
        <v>Correct</v>
      </c>
    </row>
    <row r="967" spans="1:19" hidden="1">
      <c r="A967" s="250">
        <v>920</v>
      </c>
      <c r="B967" s="250" t="s">
        <v>1024</v>
      </c>
      <c r="C967" s="256" t="s">
        <v>13</v>
      </c>
      <c r="D967" s="257" t="s">
        <v>35</v>
      </c>
      <c r="E967" s="256" t="s">
        <v>1076</v>
      </c>
      <c r="F967" s="257" t="s">
        <v>35</v>
      </c>
      <c r="G967" s="257" t="s">
        <v>21</v>
      </c>
      <c r="H967" s="257" t="s">
        <v>246</v>
      </c>
      <c r="I967" s="256" t="s">
        <v>1077</v>
      </c>
      <c r="J967" s="257" t="s">
        <v>101</v>
      </c>
      <c r="K967" s="257" t="s">
        <v>134</v>
      </c>
      <c r="L967" s="257" t="s">
        <v>142</v>
      </c>
      <c r="M967" s="250" t="s">
        <v>1652</v>
      </c>
      <c r="N967" s="257" t="str" cm="1">
        <f t="array" ref="N967">_xlfn.XLOOKUP(1,(รายชื่อเจ้าหน้าที่!$C$4:$C$109=P967)*(รายชื่อเจ้าหน้าที่!$D$4:$D$109=Q967),รายชื่อเจ้าหน้าที่!$E$4:$E$109,"")</f>
        <v/>
      </c>
      <c r="O967" s="2" t="str">
        <f>_xlfn.XLOOKUP(ไฟล์หลัก!A967,ภาคส่งกลับ!$A$2:$A$1192,ภาคส่งกลับ!$L$2:$L$1192,"")</f>
        <v>นาย</v>
      </c>
      <c r="P967" s="2" t="str">
        <f>_xlfn.XLOOKUP(ไฟล์หลัก!A967,ภาคส่งกลับ!$A$2:$A$1192,ภาคส่งกลับ!$M$2:$M$1192,"")</f>
        <v>อภินัย</v>
      </c>
      <c r="Q967" s="2" t="str">
        <f>_xlfn.XLOOKUP(ไฟล์หลัก!A967,ภาคส่งกลับ!$A$2:$A$1192,ภาคส่งกลับ!$N$2:$N$1192,"")</f>
        <v>ฤกษ์รัตน์</v>
      </c>
      <c r="R967" s="71">
        <f>_xlfn.XLOOKUP(ไฟล์หลัก!A967,ภาคส่งกลับ!$A$2:$A$1192,ภาคส่งกลับ!$O$2:$O$1192,"")</f>
        <v>0</v>
      </c>
      <c r="S967" s="72" t="str">
        <f>IF(AND(ลงเจ้าหน้าที่!O975=ไฟล์หลัก!P967,ลงเจ้าหน้าที่!P975=ไฟล์หลัก!Q967)=TRUE,"Correct","No")</f>
        <v>No</v>
      </c>
    </row>
    <row r="968" spans="1:19" hidden="1">
      <c r="A968" s="250">
        <v>921</v>
      </c>
      <c r="B968" s="250" t="s">
        <v>1024</v>
      </c>
      <c r="C968" s="256" t="s">
        <v>13</v>
      </c>
      <c r="D968" s="257"/>
      <c r="E968" s="256" t="s">
        <v>1076</v>
      </c>
      <c r="F968" s="257"/>
      <c r="G968" s="257"/>
      <c r="H968" s="257"/>
      <c r="I968" s="256"/>
      <c r="J968" s="257" t="s">
        <v>101</v>
      </c>
      <c r="K968" s="257" t="s">
        <v>134</v>
      </c>
      <c r="L968" s="257"/>
      <c r="M968" s="250" t="s">
        <v>42</v>
      </c>
      <c r="N968" s="257" t="str" cm="1">
        <f t="array" ref="N968">_xlfn.XLOOKUP(1,(รายชื่อเจ้าหน้าที่!$C$4:$C$109=P968)*(รายชื่อเจ้าหน้าที่!$D$4:$D$109=Q968),รายชื่อเจ้าหน้าที่!$E$4:$E$109,"")</f>
        <v>จ.อิเล็ก</v>
      </c>
      <c r="O968" s="2" t="str">
        <f>_xlfn.XLOOKUP(ไฟล์หลัก!A968,ภาคส่งกลับ!$A$2:$A$1192,ภาคส่งกลับ!$L$2:$L$1192,"")</f>
        <v>นาย</v>
      </c>
      <c r="P968" s="2" t="str">
        <f>_xlfn.XLOOKUP(ไฟล์หลัก!A968,ภาคส่งกลับ!$A$2:$A$1192,ภาคส่งกลับ!$M$2:$M$1192,"")</f>
        <v>สถิต</v>
      </c>
      <c r="Q968" s="2" t="str">
        <f>_xlfn.XLOOKUP(ไฟล์หลัก!A968,ภาคส่งกลับ!$A$2:$A$1192,ภาคส่งกลับ!$N$2:$N$1192,"")</f>
        <v>ไพโรจน์</v>
      </c>
      <c r="R968" s="71">
        <f>_xlfn.XLOOKUP(ไฟล์หลัก!A968,ภาคส่งกลับ!$A$2:$A$1192,ภาคส่งกลับ!$O$2:$O$1192,"")</f>
        <v>0</v>
      </c>
      <c r="S968" s="72" t="str">
        <f>IF(AND(ลงเจ้าหน้าที่!O976=ไฟล์หลัก!P968,ลงเจ้าหน้าที่!P976=ไฟล์หลัก!Q968)=TRUE,"Correct","No")</f>
        <v>Correct</v>
      </c>
    </row>
    <row r="969" spans="1:19" hidden="1">
      <c r="A969" s="250">
        <v>922</v>
      </c>
      <c r="B969" s="250" t="s">
        <v>1024</v>
      </c>
      <c r="C969" s="256" t="s">
        <v>13</v>
      </c>
      <c r="D969" s="257" t="s">
        <v>16</v>
      </c>
      <c r="E969" s="256" t="s">
        <v>1025</v>
      </c>
      <c r="F969" s="257" t="s">
        <v>24</v>
      </c>
      <c r="G969" s="257" t="s">
        <v>16</v>
      </c>
      <c r="H969" s="257" t="s">
        <v>1073</v>
      </c>
      <c r="I969" s="256" t="s">
        <v>1027</v>
      </c>
      <c r="J969" s="257" t="s">
        <v>101</v>
      </c>
      <c r="K969" s="257" t="s">
        <v>176</v>
      </c>
      <c r="L969" s="257" t="s">
        <v>1083</v>
      </c>
      <c r="M969" s="250" t="s">
        <v>750</v>
      </c>
      <c r="N969" s="257" t="str" cm="1">
        <f t="array" ref="N969">_xlfn.XLOOKUP(1,(รายชื่อเจ้าหน้าที่!$C$4:$C$109=P969)*(รายชื่อเจ้าหน้าที่!$D$4:$D$109=Q969),รายชื่อเจ้าหน้าที่!$E$4:$E$109,"")</f>
        <v>จ.โยธา</v>
      </c>
      <c r="O969" s="2" t="str">
        <f>_xlfn.XLOOKUP(ไฟล์หลัก!A969,ภาคส่งกลับ!$A$2:$A$1192,ภาคส่งกลับ!$L$2:$L$1192,"")</f>
        <v>นาย</v>
      </c>
      <c r="P969" s="2" t="str">
        <f>_xlfn.XLOOKUP(ไฟล์หลัก!A969,ภาคส่งกลับ!$A$2:$A$1192,ภาคส่งกลับ!$M$2:$M$1192,"")</f>
        <v>ธราเทพ</v>
      </c>
      <c r="Q969" s="2" t="str">
        <f>_xlfn.XLOOKUP(ไฟล์หลัก!A969,ภาคส่งกลับ!$A$2:$A$1192,ภาคส่งกลับ!$N$2:$N$1192,"")</f>
        <v>ภู่ชนะกิจ</v>
      </c>
      <c r="R969" s="71">
        <f>_xlfn.XLOOKUP(ไฟล์หลัก!A969,ภาคส่งกลับ!$A$2:$A$1192,ภาคส่งกลับ!$O$2:$O$1192,"")</f>
        <v>0</v>
      </c>
      <c r="S969" s="72" t="str">
        <f>IF(AND(ลงเจ้าหน้าที่!O977=ไฟล์หลัก!P969,ลงเจ้าหน้าที่!P977=ไฟล์หลัก!Q969)=TRUE,"Correct","No")</f>
        <v>Correct</v>
      </c>
    </row>
    <row r="970" spans="1:19" hidden="1">
      <c r="A970" s="250">
        <v>923</v>
      </c>
      <c r="B970" s="250" t="s">
        <v>1024</v>
      </c>
      <c r="C970" s="256" t="s">
        <v>13</v>
      </c>
      <c r="D970" s="257" t="s">
        <v>68</v>
      </c>
      <c r="E970" s="256" t="s">
        <v>1084</v>
      </c>
      <c r="F970" s="257" t="s">
        <v>99</v>
      </c>
      <c r="G970" s="257" t="s">
        <v>21</v>
      </c>
      <c r="H970" s="257" t="s">
        <v>191</v>
      </c>
      <c r="I970" s="256" t="s">
        <v>1779</v>
      </c>
      <c r="J970" s="257" t="s">
        <v>101</v>
      </c>
      <c r="K970" s="257" t="s">
        <v>176</v>
      </c>
      <c r="L970" s="257" t="s">
        <v>509</v>
      </c>
      <c r="M970" s="250" t="s">
        <v>1652</v>
      </c>
      <c r="N970" s="257" t="str" cm="1">
        <f t="array" ref="N970">_xlfn.XLOOKUP(1,(รายชื่อเจ้าหน้าที่!$C$4:$C$109=P970)*(รายชื่อเจ้าหน้าที่!$D$4:$D$109=Q970),รายชื่อเจ้าหน้าที่!$E$4:$E$109,"")</f>
        <v/>
      </c>
      <c r="O970" s="2" t="str">
        <f>_xlfn.XLOOKUP(ไฟล์หลัก!A970,ภาคส่งกลับ!$A$2:$A$1192,ภาคส่งกลับ!$L$2:$L$1192,"")</f>
        <v>นาย</v>
      </c>
      <c r="P970" s="2" t="str">
        <f>_xlfn.XLOOKUP(ไฟล์หลัก!A970,ภาคส่งกลับ!$A$2:$A$1192,ภาคส่งกลับ!$M$2:$M$1192,"")</f>
        <v>อาจินต์</v>
      </c>
      <c r="Q970" s="2" t="str">
        <f>_xlfn.XLOOKUP(ไฟล์หลัก!A970,ภาคส่งกลับ!$A$2:$A$1192,ภาคส่งกลับ!$N$2:$N$1192,"")</f>
        <v>น่วมสำราญ</v>
      </c>
      <c r="R970" s="71">
        <f>_xlfn.XLOOKUP(ไฟล์หลัก!A970,ภาคส่งกลับ!$A$2:$A$1192,ภาคส่งกลับ!$O$2:$O$1192,"")</f>
        <v>0</v>
      </c>
      <c r="S970" s="72" t="str">
        <f>IF(AND(ลงเจ้าหน้าที่!O978=ไฟล์หลัก!P970,ลงเจ้าหน้าที่!P978=ไฟล์หลัก!Q970)=TRUE,"Correct","No")</f>
        <v>No</v>
      </c>
    </row>
    <row r="971" spans="1:19" hidden="1">
      <c r="A971" s="250">
        <v>924</v>
      </c>
      <c r="B971" s="250" t="s">
        <v>1024</v>
      </c>
      <c r="C971" s="256" t="s">
        <v>136</v>
      </c>
      <c r="D971" s="257" t="s">
        <v>14</v>
      </c>
      <c r="E971" s="256" t="s">
        <v>1092</v>
      </c>
      <c r="F971" s="257" t="s">
        <v>16</v>
      </c>
      <c r="G971" s="257" t="s">
        <v>17</v>
      </c>
      <c r="H971" s="257" t="s">
        <v>303</v>
      </c>
      <c r="I971" s="256" t="s">
        <v>1780</v>
      </c>
      <c r="J971" s="257" t="s">
        <v>38</v>
      </c>
      <c r="K971" s="257" t="s">
        <v>232</v>
      </c>
      <c r="L971" s="257" t="s">
        <v>305</v>
      </c>
      <c r="M971" s="250" t="s">
        <v>1672</v>
      </c>
      <c r="N971" s="257" t="str" cm="1">
        <f t="array" ref="N971">_xlfn.XLOOKUP(1,(รายชื่อเจ้าหน้าที่!$C$4:$C$109=P971)*(รายชื่อเจ้าหน้าที่!$D$4:$D$109=Q971),รายชื่อเจ้าหน้าที่!$E$4:$E$109,"")</f>
        <v/>
      </c>
      <c r="O971" s="2" t="str">
        <f>_xlfn.XLOOKUP(ไฟล์หลัก!A971,ภาคส่งกลับ!$A$2:$A$1192,ภาคส่งกลับ!$L$2:$L$1192,"")</f>
        <v>นาย</v>
      </c>
      <c r="P971" s="2" t="str">
        <f>_xlfn.XLOOKUP(ไฟล์หลัก!A971,ภาคส่งกลับ!$A$2:$A$1192,ภาคส่งกลับ!$M$2:$M$1192,"")</f>
        <v>อรรถพล</v>
      </c>
      <c r="Q971" s="2" t="str">
        <f>_xlfn.XLOOKUP(ไฟล์หลัก!A971,ภาคส่งกลับ!$A$2:$A$1192,ภาคส่งกลับ!$N$2:$N$1192,"")</f>
        <v>เง่าพิทักษ์กุล</v>
      </c>
      <c r="R971" s="71">
        <f>_xlfn.XLOOKUP(ไฟล์หลัก!A971,ภาคส่งกลับ!$A$2:$A$1192,ภาคส่งกลับ!$O$2:$O$1192,"")</f>
        <v>0</v>
      </c>
      <c r="S971" s="72" t="str">
        <f>IF(AND(ลงเจ้าหน้าที่!O979=ไฟล์หลัก!P971,ลงเจ้าหน้าที่!P979=ไฟล์หลัก!Q971)=TRUE,"Correct","No")</f>
        <v>No</v>
      </c>
    </row>
    <row r="972" spans="1:19" hidden="1">
      <c r="A972" s="250">
        <v>925</v>
      </c>
      <c r="B972" s="250" t="s">
        <v>1024</v>
      </c>
      <c r="C972" s="256" t="s">
        <v>136</v>
      </c>
      <c r="D972" s="257" t="s">
        <v>280</v>
      </c>
      <c r="E972" s="256" t="s">
        <v>1094</v>
      </c>
      <c r="F972" s="257" t="s">
        <v>512</v>
      </c>
      <c r="G972" s="257" t="s">
        <v>21</v>
      </c>
      <c r="H972" s="257" t="s">
        <v>1095</v>
      </c>
      <c r="I972" s="256" t="s">
        <v>1781</v>
      </c>
      <c r="J972" s="257" t="s">
        <v>38</v>
      </c>
      <c r="K972" s="257" t="s">
        <v>232</v>
      </c>
      <c r="L972" s="257" t="s">
        <v>1097</v>
      </c>
      <c r="M972" s="250" t="s">
        <v>1654</v>
      </c>
      <c r="N972" s="257" t="str" cm="1">
        <f t="array" ref="N972">_xlfn.XLOOKUP(1,(รายชื่อเจ้าหน้าที่!$C$4:$C$109=P972)*(รายชื่อเจ้าหน้าที่!$D$4:$D$109=Q972),รายชื่อเจ้าหน้าที่!$E$4:$E$109,"")</f>
        <v/>
      </c>
      <c r="O972" s="2" t="str">
        <f>_xlfn.XLOOKUP(ไฟล์หลัก!A972,ภาคส่งกลับ!$A$2:$A$1192,ภาคส่งกลับ!$L$2:$L$1192,"")</f>
        <v>นาย</v>
      </c>
      <c r="P972" s="2" t="str">
        <f>_xlfn.XLOOKUP(ไฟล์หลัก!A972,ภาคส่งกลับ!$A$2:$A$1192,ภาคส่งกลับ!$M$2:$M$1192,"")</f>
        <v>ธนาดล</v>
      </c>
      <c r="Q972" s="2" t="str">
        <f>_xlfn.XLOOKUP(ไฟล์หลัก!A972,ภาคส่งกลับ!$A$2:$A$1192,ภาคส่งกลับ!$N$2:$N$1192,"")</f>
        <v>คงสมบูรณ์</v>
      </c>
      <c r="R972" s="71">
        <f>_xlfn.XLOOKUP(ไฟล์หลัก!A972,ภาคส่งกลับ!$A$2:$A$1192,ภาคส่งกลับ!$O$2:$O$1192,"")</f>
        <v>0</v>
      </c>
      <c r="S972" s="72" t="str">
        <f>IF(AND(ลงเจ้าหน้าที่!O980=ไฟล์หลัก!P972,ลงเจ้าหน้าที่!P980=ไฟล์หลัก!Q972)=TRUE,"Correct","No")</f>
        <v>No</v>
      </c>
    </row>
    <row r="973" spans="1:19" hidden="1">
      <c r="A973" s="250">
        <v>926</v>
      </c>
      <c r="B973" s="250" t="s">
        <v>1024</v>
      </c>
      <c r="C973" s="256" t="s">
        <v>136</v>
      </c>
      <c r="D973" s="257" t="s">
        <v>14</v>
      </c>
      <c r="E973" s="256" t="s">
        <v>1092</v>
      </c>
      <c r="F973" s="257" t="s">
        <v>16</v>
      </c>
      <c r="G973" s="257" t="s">
        <v>17</v>
      </c>
      <c r="H973" s="257" t="s">
        <v>303</v>
      </c>
      <c r="I973" s="256" t="s">
        <v>1780</v>
      </c>
      <c r="J973" s="257" t="s">
        <v>38</v>
      </c>
      <c r="K973" s="257" t="s">
        <v>236</v>
      </c>
      <c r="L973" s="257" t="s">
        <v>308</v>
      </c>
      <c r="M973" s="250" t="s">
        <v>1672</v>
      </c>
      <c r="N973" s="257" t="str" cm="1">
        <f t="array" ref="N973">_xlfn.XLOOKUP(1,(รายชื่อเจ้าหน้าที่!$C$4:$C$109=P973)*(รายชื่อเจ้าหน้าที่!$D$4:$D$109=Q973),รายชื่อเจ้าหน้าที่!$E$4:$E$109,"")</f>
        <v/>
      </c>
      <c r="O973" s="2" t="str">
        <f>_xlfn.XLOOKUP(ไฟล์หลัก!A973,ภาคส่งกลับ!$A$2:$A$1192,ภาคส่งกลับ!$L$2:$L$1192,"")</f>
        <v>นาย</v>
      </c>
      <c r="P973" s="2" t="str">
        <f>_xlfn.XLOOKUP(ไฟล์หลัก!A973,ภาคส่งกลับ!$A$2:$A$1192,ภาคส่งกลับ!$M$2:$M$1192,"")</f>
        <v>สมชาติ</v>
      </c>
      <c r="Q973" s="2" t="str">
        <f>_xlfn.XLOOKUP(ไฟล์หลัก!A973,ภาคส่งกลับ!$A$2:$A$1192,ภาคส่งกลับ!$N$2:$N$1192,"")</f>
        <v>จิริวิภากร</v>
      </c>
      <c r="R973" s="71" t="str">
        <f>_xlfn.XLOOKUP(ไฟล์หลัก!A973,ภาคส่งกลับ!$A$2:$A$1192,ภาคส่งกลับ!$O$2:$O$1192,"")</f>
        <v>(TA) 67016102 นางสาวอชริญา  คุณีพงษ์</v>
      </c>
      <c r="S973" s="72" t="str">
        <f>IF(AND(ลงเจ้าหน้าที่!O981=ไฟล์หลัก!P973,ลงเจ้าหน้าที่!P981=ไฟล์หลัก!Q973)=TRUE,"Correct","No")</f>
        <v>No</v>
      </c>
    </row>
    <row r="974" spans="1:19">
      <c r="A974" s="250">
        <v>927</v>
      </c>
      <c r="B974" s="250" t="s">
        <v>1024</v>
      </c>
      <c r="C974" s="256" t="s">
        <v>136</v>
      </c>
      <c r="D974" s="257" t="s">
        <v>280</v>
      </c>
      <c r="E974" s="256" t="s">
        <v>1094</v>
      </c>
      <c r="F974" s="257" t="s">
        <v>512</v>
      </c>
      <c r="G974" s="257" t="s">
        <v>21</v>
      </c>
      <c r="H974" s="257" t="s">
        <v>1095</v>
      </c>
      <c r="I974" s="256" t="s">
        <v>1781</v>
      </c>
      <c r="J974" s="257" t="s">
        <v>38</v>
      </c>
      <c r="K974" s="257" t="s">
        <v>236</v>
      </c>
      <c r="L974" s="257" t="s">
        <v>1097</v>
      </c>
      <c r="M974" s="250" t="s">
        <v>1651</v>
      </c>
      <c r="N974" s="257" t="str" cm="1">
        <f t="array" ref="N974">_xlfn.XLOOKUP(1,(รายชื่อเจ้าหน้าที่!$C$4:$C$109=P974)*(รายชื่อเจ้าหน้าที่!$D$4:$D$109=Q974),รายชื่อเจ้าหน้าที่!$E$4:$E$109,"")</f>
        <v/>
      </c>
      <c r="O974" s="2" t="str">
        <f>_xlfn.XLOOKUP(ไฟล์หลัก!A974,ภาคส่งกลับ!$A$2:$A$1192,ภาคส่งกลับ!$L$2:$L$1192,"")</f>
        <v>นางสาว</v>
      </c>
      <c r="P974" s="2" t="str">
        <f>_xlfn.XLOOKUP(ไฟล์หลัก!A974,ภาคส่งกลับ!$A$2:$A$1192,ภาคส่งกลับ!$M$2:$M$1192,"")</f>
        <v>นิจจารีย์</v>
      </c>
      <c r="Q974" s="2" t="str">
        <f>_xlfn.XLOOKUP(ไฟล์หลัก!A974,ภาคส่งกลับ!$A$2:$A$1192,ภาคส่งกลับ!$N$2:$N$1192,"")</f>
        <v>สัตยารักษ์</v>
      </c>
      <c r="R974" s="71">
        <f>_xlfn.XLOOKUP(ไฟล์หลัก!A974,ภาคส่งกลับ!$A$2:$A$1192,ภาคส่งกลับ!$O$2:$O$1192,"")</f>
        <v>0</v>
      </c>
      <c r="S974" s="72" t="str">
        <f>IF(AND(ลงเจ้าหน้าที่!O982=ไฟล์หลัก!P974,ลงเจ้าหน้าที่!P982=ไฟล์หลัก!Q974)=TRUE,"Correct","No")</f>
        <v>No</v>
      </c>
    </row>
    <row r="975" spans="1:19" hidden="1">
      <c r="A975" s="250">
        <v>928</v>
      </c>
      <c r="B975" s="250" t="s">
        <v>1024</v>
      </c>
      <c r="C975" s="256" t="s">
        <v>136</v>
      </c>
      <c r="D975" s="257" t="s">
        <v>14</v>
      </c>
      <c r="E975" s="256" t="s">
        <v>1092</v>
      </c>
      <c r="F975" s="257" t="s">
        <v>21</v>
      </c>
      <c r="G975" s="257" t="s">
        <v>17</v>
      </c>
      <c r="H975" s="257" t="s">
        <v>303</v>
      </c>
      <c r="I975" s="256" t="s">
        <v>1098</v>
      </c>
      <c r="J975" s="257" t="s">
        <v>38</v>
      </c>
      <c r="K975" s="257" t="s">
        <v>240</v>
      </c>
      <c r="L975" s="257" t="s">
        <v>305</v>
      </c>
      <c r="M975" s="250" t="s">
        <v>1672</v>
      </c>
      <c r="N975" s="257" t="str" cm="1">
        <f t="array" ref="N975">_xlfn.XLOOKUP(1,(รายชื่อเจ้าหน้าที่!$C$4:$C$109=P975)*(รายชื่อเจ้าหน้าที่!$D$4:$D$109=Q975),รายชื่อเจ้าหน้าที่!$E$4:$E$109,"")</f>
        <v/>
      </c>
      <c r="O975" s="2" t="str">
        <f>_xlfn.XLOOKUP(ไฟล์หลัก!A975,ภาคส่งกลับ!$A$2:$A$1192,ภาคส่งกลับ!$L$2:$L$1192,"")</f>
        <v>นาย</v>
      </c>
      <c r="P975" s="2" t="str">
        <f>_xlfn.XLOOKUP(ไฟล์หลัก!A975,ภาคส่งกลับ!$A$2:$A$1192,ภาคส่งกลับ!$M$2:$M$1192,"")</f>
        <v>เชาว์</v>
      </c>
      <c r="Q975" s="2" t="str">
        <f>_xlfn.XLOOKUP(ไฟล์หลัก!A975,ภาคส่งกลับ!$A$2:$A$1192,ภาคส่งกลับ!$N$2:$N$1192,"")</f>
        <v>ชมภูอินไหว</v>
      </c>
      <c r="R975" s="71">
        <f>_xlfn.XLOOKUP(ไฟล์หลัก!A975,ภาคส่งกลับ!$A$2:$A$1192,ภาคส่งกลับ!$O$2:$O$1192,"")</f>
        <v>0</v>
      </c>
      <c r="S975" s="72" t="str">
        <f>IF(AND(ลงเจ้าหน้าที่!O983=ไฟล์หลัก!P975,ลงเจ้าหน้าที่!P983=ไฟล์หลัก!Q975)=TRUE,"Correct","No")</f>
        <v>No</v>
      </c>
    </row>
    <row r="976" spans="1:19" hidden="1">
      <c r="A976" s="250">
        <v>929</v>
      </c>
      <c r="B976" s="250" t="s">
        <v>1024</v>
      </c>
      <c r="C976" s="256" t="s">
        <v>136</v>
      </c>
      <c r="D976" s="257" t="s">
        <v>280</v>
      </c>
      <c r="E976" s="256" t="s">
        <v>1094</v>
      </c>
      <c r="F976" s="257" t="s">
        <v>512</v>
      </c>
      <c r="G976" s="257" t="s">
        <v>21</v>
      </c>
      <c r="H976" s="257" t="s">
        <v>1095</v>
      </c>
      <c r="I976" s="256" t="s">
        <v>1781</v>
      </c>
      <c r="J976" s="257" t="s">
        <v>38</v>
      </c>
      <c r="K976" s="257" t="s">
        <v>240</v>
      </c>
      <c r="L976" s="257" t="s">
        <v>1097</v>
      </c>
      <c r="M976" s="250" t="s">
        <v>1654</v>
      </c>
      <c r="N976" s="257" t="str" cm="1">
        <f t="array" ref="N976">_xlfn.XLOOKUP(1,(รายชื่อเจ้าหน้าที่!$C$4:$C$109=P976)*(รายชื่อเจ้าหน้าที่!$D$4:$D$109=Q976),รายชื่อเจ้าหน้าที่!$E$4:$E$109,"")</f>
        <v/>
      </c>
      <c r="O976" s="2" t="str">
        <f>_xlfn.XLOOKUP(ไฟล์หลัก!A976,ภาคส่งกลับ!$A$2:$A$1192,ภาคส่งกลับ!$L$2:$L$1192,"")</f>
        <v>นาย</v>
      </c>
      <c r="P976" s="2" t="str">
        <f>_xlfn.XLOOKUP(ไฟล์หลัก!A976,ภาคส่งกลับ!$A$2:$A$1192,ภาคส่งกลับ!$M$2:$M$1192,"")</f>
        <v>ทรงกลด</v>
      </c>
      <c r="Q976" s="2" t="str">
        <f>_xlfn.XLOOKUP(ไฟล์หลัก!A976,ภาคส่งกลับ!$A$2:$A$1192,ภาคส่งกลับ!$N$2:$N$1192,"")</f>
        <v>แซ่อึ้ง</v>
      </c>
      <c r="R976" s="71">
        <f>_xlfn.XLOOKUP(ไฟล์หลัก!A976,ภาคส่งกลับ!$A$2:$A$1192,ภาคส่งกลับ!$O$2:$O$1192,"")</f>
        <v>0</v>
      </c>
      <c r="S976" s="72" t="str">
        <f>IF(AND(ลงเจ้าหน้าที่!O984=ไฟล์หลัก!P976,ลงเจ้าหน้าที่!P984=ไฟล์หลัก!Q976)=TRUE,"Correct","No")</f>
        <v>No</v>
      </c>
    </row>
    <row r="977" spans="1:19" hidden="1">
      <c r="A977" s="250">
        <v>930</v>
      </c>
      <c r="B977" s="250" t="s">
        <v>1024</v>
      </c>
      <c r="C977" s="256" t="s">
        <v>136</v>
      </c>
      <c r="D977" s="257" t="s">
        <v>14</v>
      </c>
      <c r="E977" s="256" t="s">
        <v>1092</v>
      </c>
      <c r="F977" s="257" t="s">
        <v>21</v>
      </c>
      <c r="G977" s="257" t="s">
        <v>17</v>
      </c>
      <c r="H977" s="257" t="s">
        <v>303</v>
      </c>
      <c r="I977" s="256" t="s">
        <v>1098</v>
      </c>
      <c r="J977" s="257" t="s">
        <v>38</v>
      </c>
      <c r="K977" s="257" t="s">
        <v>244</v>
      </c>
      <c r="L977" s="257" t="s">
        <v>308</v>
      </c>
      <c r="M977" s="250" t="s">
        <v>1672</v>
      </c>
      <c r="N977" s="257" t="str" cm="1">
        <f t="array" ref="N977">_xlfn.XLOOKUP(1,(รายชื่อเจ้าหน้าที่!$C$4:$C$109=P977)*(รายชื่อเจ้าหน้าที่!$D$4:$D$109=Q977),รายชื่อเจ้าหน้าที่!$E$4:$E$109,"")</f>
        <v/>
      </c>
      <c r="O977" s="2" t="str">
        <f>_xlfn.XLOOKUP(ไฟล์หลัก!A977,ภาคส่งกลับ!$A$2:$A$1192,ภาคส่งกลับ!$L$2:$L$1192,"")</f>
        <v>นาย</v>
      </c>
      <c r="P977" s="2" t="str">
        <f>_xlfn.XLOOKUP(ไฟล์หลัก!A977,ภาคส่งกลับ!$A$2:$A$1192,ภาคส่งกลับ!$M$2:$M$1192,"")</f>
        <v>นรเศรษฐ</v>
      </c>
      <c r="Q977" s="2" t="str">
        <f>_xlfn.XLOOKUP(ไฟล์หลัก!A977,ภาคส่งกลับ!$A$2:$A$1192,ภาคส่งกลับ!$N$2:$N$1192,"")</f>
        <v>พัฒนเดช</v>
      </c>
      <c r="R977" s="71">
        <f>_xlfn.XLOOKUP(ไฟล์หลัก!A977,ภาคส่งกลับ!$A$2:$A$1192,ภาคส่งกลับ!$O$2:$O$1192,"")</f>
        <v>0</v>
      </c>
      <c r="S977" s="72" t="str">
        <f>IF(AND(ลงเจ้าหน้าที่!O985=ไฟล์หลัก!P977,ลงเจ้าหน้าที่!P985=ไฟล์หลัก!Q977)=TRUE,"Correct","No")</f>
        <v>No</v>
      </c>
    </row>
    <row r="978" spans="1:19" hidden="1">
      <c r="A978" s="250">
        <v>931</v>
      </c>
      <c r="B978" s="250" t="s">
        <v>1024</v>
      </c>
      <c r="C978" s="256" t="s">
        <v>136</v>
      </c>
      <c r="D978" s="257" t="s">
        <v>154</v>
      </c>
      <c r="E978" s="256" t="s">
        <v>1099</v>
      </c>
      <c r="F978" s="257" t="s">
        <v>239</v>
      </c>
      <c r="G978" s="257" t="s">
        <v>17</v>
      </c>
      <c r="H978" s="257" t="s">
        <v>1100</v>
      </c>
      <c r="I978" s="256" t="s">
        <v>1101</v>
      </c>
      <c r="J978" s="257" t="s">
        <v>38</v>
      </c>
      <c r="K978" s="257" t="s">
        <v>244</v>
      </c>
      <c r="L978" s="257" t="s">
        <v>1102</v>
      </c>
      <c r="M978" s="250" t="s">
        <v>320</v>
      </c>
      <c r="N978" s="257" t="str" cm="1">
        <f t="array" ref="N978">_xlfn.XLOOKUP(1,(รายชื่อเจ้าหน้าที่!$C$4:$C$109=P978)*(รายชื่อเจ้าหน้าที่!$D$4:$D$109=Q978),รายชื่อเจ้าหน้าที่!$E$4:$E$109,"")</f>
        <v/>
      </c>
      <c r="O978" s="2" t="str">
        <f>_xlfn.XLOOKUP(ไฟล์หลัก!A978,ภาคส่งกลับ!$A$2:$A$1192,ภาคส่งกลับ!$L$2:$L$1192,"")</f>
        <v>นาย</v>
      </c>
      <c r="P978" s="2" t="str">
        <f>_xlfn.XLOOKUP(ไฟล์หลัก!A978,ภาคส่งกลับ!$A$2:$A$1192,ภาคส่งกลับ!$M$2:$M$1192,"")</f>
        <v>ณัฐวุฒิ</v>
      </c>
      <c r="Q978" s="2" t="str">
        <f>_xlfn.XLOOKUP(ไฟล์หลัก!A978,ภาคส่งกลับ!$A$2:$A$1192,ภาคส่งกลับ!$N$2:$N$1192,"")</f>
        <v>ชาวเมือง</v>
      </c>
      <c r="R978" s="71">
        <f>_xlfn.XLOOKUP(ไฟล์หลัก!A978,ภาคส่งกลับ!$A$2:$A$1192,ภาคส่งกลับ!$O$2:$O$1192,"")</f>
        <v>0</v>
      </c>
      <c r="S978" s="72" t="str">
        <f>IF(AND(ลงเจ้าหน้าที่!O986=ไฟล์หลัก!P978,ลงเจ้าหน้าที่!P986=ไฟล์หลัก!Q978)=TRUE,"Correct","No")</f>
        <v>Correct</v>
      </c>
    </row>
    <row r="979" spans="1:19" hidden="1">
      <c r="A979" s="250">
        <v>932</v>
      </c>
      <c r="B979" s="250" t="s">
        <v>1024</v>
      </c>
      <c r="C979" s="256" t="s">
        <v>136</v>
      </c>
      <c r="D979" s="257" t="s">
        <v>401</v>
      </c>
      <c r="E979" s="256" t="s">
        <v>1103</v>
      </c>
      <c r="F979" s="257" t="s">
        <v>30</v>
      </c>
      <c r="G979" s="257" t="s">
        <v>21</v>
      </c>
      <c r="H979" s="257" t="s">
        <v>220</v>
      </c>
      <c r="I979" s="256" t="s">
        <v>1104</v>
      </c>
      <c r="J979" s="257" t="s">
        <v>38</v>
      </c>
      <c r="K979" s="257" t="s">
        <v>247</v>
      </c>
      <c r="L979" s="257" t="s">
        <v>223</v>
      </c>
      <c r="M979" s="250" t="s">
        <v>1663</v>
      </c>
      <c r="N979" s="257" t="str" cm="1">
        <f t="array" ref="N979">_xlfn.XLOOKUP(1,(รายชื่อเจ้าหน้าที่!$C$4:$C$109=P979)*(รายชื่อเจ้าหน้าที่!$D$4:$D$109=Q979),รายชื่อเจ้าหน้าที่!$E$4:$E$109,"")</f>
        <v/>
      </c>
      <c r="O979" s="2" t="str">
        <f>_xlfn.XLOOKUP(ไฟล์หลัก!A979,ภาคส่งกลับ!$A$2:$A$1192,ภาคส่งกลับ!$L$2:$L$1192,"")</f>
        <v>นาย</v>
      </c>
      <c r="P979" s="2" t="str">
        <f>_xlfn.XLOOKUP(ไฟล์หลัก!A979,ภาคส่งกลับ!$A$2:$A$1192,ภาคส่งกลับ!$M$2:$M$1192,"")</f>
        <v>รวิภัทร</v>
      </c>
      <c r="Q979" s="2" t="str">
        <f>_xlfn.XLOOKUP(ไฟล์หลัก!A979,ภาคส่งกลับ!$A$2:$A$1192,ภาคส่งกลับ!$N$2:$N$1192,"")</f>
        <v>ลาภเจริญสุข</v>
      </c>
      <c r="R979" s="71">
        <f>_xlfn.XLOOKUP(ไฟล์หลัก!A979,ภาคส่งกลับ!$A$2:$A$1192,ภาคส่งกลับ!$O$2:$O$1192,"")</f>
        <v>0</v>
      </c>
      <c r="S979" s="72" t="str">
        <f>IF(AND(ลงเจ้าหน้าที่!O987=ไฟล์หลัก!P979,ลงเจ้าหน้าที่!P987=ไฟล์หลัก!Q979)=TRUE,"Correct","No")</f>
        <v>Correct</v>
      </c>
    </row>
    <row r="980" spans="1:19">
      <c r="A980" s="250">
        <v>933</v>
      </c>
      <c r="B980" s="250" t="s">
        <v>1024</v>
      </c>
      <c r="C980" s="256" t="s">
        <v>136</v>
      </c>
      <c r="D980" s="257" t="s">
        <v>154</v>
      </c>
      <c r="E980" s="256" t="s">
        <v>1099</v>
      </c>
      <c r="F980" s="257" t="s">
        <v>239</v>
      </c>
      <c r="G980" s="257" t="s">
        <v>17</v>
      </c>
      <c r="H980" s="257" t="s">
        <v>1100</v>
      </c>
      <c r="I980" s="256" t="s">
        <v>1101</v>
      </c>
      <c r="J980" s="257" t="s">
        <v>38</v>
      </c>
      <c r="K980" s="257" t="s">
        <v>247</v>
      </c>
      <c r="L980" s="257" t="s">
        <v>1102</v>
      </c>
      <c r="M980" s="250" t="s">
        <v>1651</v>
      </c>
      <c r="N980" s="257" t="str" cm="1">
        <f t="array" ref="N980">_xlfn.XLOOKUP(1,(รายชื่อเจ้าหน้าที่!$C$4:$C$109=P980)*(รายชื่อเจ้าหน้าที่!$D$4:$D$109=Q980),รายชื่อเจ้าหน้าที่!$E$4:$E$109,"")</f>
        <v/>
      </c>
      <c r="O980" s="2" t="str">
        <f>_xlfn.XLOOKUP(ไฟล์หลัก!A980,ภาคส่งกลับ!$A$2:$A$1192,ภาคส่งกลับ!$L$2:$L$1192,"")</f>
        <v>นาย</v>
      </c>
      <c r="P980" s="2" t="str">
        <f>_xlfn.XLOOKUP(ไฟล์หลัก!A980,ภาคส่งกลับ!$A$2:$A$1192,ภาคส่งกลับ!$M$2:$M$1192,"")</f>
        <v>ธนวิชญ์</v>
      </c>
      <c r="Q980" s="2" t="str">
        <f>_xlfn.XLOOKUP(ไฟล์หลัก!A980,ภาคส่งกลับ!$A$2:$A$1192,ภาคส่งกลับ!$N$2:$N$1192,"")</f>
        <v>อนุวงศ์พินิจ</v>
      </c>
      <c r="R980" s="71">
        <f>_xlfn.XLOOKUP(ไฟล์หลัก!A980,ภาคส่งกลับ!$A$2:$A$1192,ภาคส่งกลับ!$O$2:$O$1192,"")</f>
        <v>0</v>
      </c>
      <c r="S980" s="72" t="str">
        <f>IF(AND(ลงเจ้าหน้าที่!O988=ไฟล์หลัก!P980,ลงเจ้าหน้าที่!P988=ไฟล์หลัก!Q980)=TRUE,"Correct","No")</f>
        <v>Correct</v>
      </c>
    </row>
    <row r="981" spans="1:19" hidden="1">
      <c r="A981" s="250">
        <v>934</v>
      </c>
      <c r="B981" s="250" t="s">
        <v>1024</v>
      </c>
      <c r="C981" s="256" t="s">
        <v>136</v>
      </c>
      <c r="D981" s="257" t="s">
        <v>401</v>
      </c>
      <c r="E981" s="256" t="s">
        <v>1103</v>
      </c>
      <c r="F981" s="257" t="s">
        <v>30</v>
      </c>
      <c r="G981" s="257" t="s">
        <v>21</v>
      </c>
      <c r="H981" s="257" t="s">
        <v>220</v>
      </c>
      <c r="I981" s="256" t="s">
        <v>1104</v>
      </c>
      <c r="J981" s="257" t="s">
        <v>38</v>
      </c>
      <c r="K981" s="257" t="s">
        <v>251</v>
      </c>
      <c r="L981" s="257" t="s">
        <v>226</v>
      </c>
      <c r="M981" s="250" t="s">
        <v>1652</v>
      </c>
      <c r="N981" s="257" t="str" cm="1">
        <f t="array" ref="N981">_xlfn.XLOOKUP(1,(รายชื่อเจ้าหน้าที่!$C$4:$C$109=P981)*(รายชื่อเจ้าหน้าที่!$D$4:$D$109=Q981),รายชื่อเจ้าหน้าที่!$E$4:$E$109,"")</f>
        <v/>
      </c>
      <c r="O981" s="2" t="str">
        <f>_xlfn.XLOOKUP(ไฟล์หลัก!A981,ภาคส่งกลับ!$A$2:$A$1192,ภาคส่งกลับ!$L$2:$L$1192,"")</f>
        <v xml:space="preserve">นาย </v>
      </c>
      <c r="P981" s="2" t="str">
        <f>_xlfn.XLOOKUP(ไฟล์หลัก!A981,ภาคส่งกลับ!$A$2:$A$1192,ภาคส่งกลับ!$M$2:$M$1192,"")</f>
        <v>ธีรวัฒน์</v>
      </c>
      <c r="Q981" s="2" t="str">
        <f>_xlfn.XLOOKUP(ไฟล์หลัก!A981,ภาคส่งกลับ!$A$2:$A$1192,ภาคส่งกลับ!$N$2:$N$1192,"")</f>
        <v>เทพมณี</v>
      </c>
      <c r="R981" s="71">
        <f>_xlfn.XLOOKUP(ไฟล์หลัก!A981,ภาคส่งกลับ!$A$2:$A$1192,ภาคส่งกลับ!$O$2:$O$1192,"")</f>
        <v>0</v>
      </c>
      <c r="S981" s="72" t="str">
        <f>IF(AND(ลงเจ้าหน้าที่!O989=ไฟล์หลัก!P981,ลงเจ้าหน้าที่!P989=ไฟล์หลัก!Q981)=TRUE,"Correct","No")</f>
        <v>No</v>
      </c>
    </row>
    <row r="982" spans="1:19">
      <c r="A982" s="250">
        <v>935</v>
      </c>
      <c r="B982" s="250" t="s">
        <v>1024</v>
      </c>
      <c r="C982" s="256" t="s">
        <v>136</v>
      </c>
      <c r="D982" s="257" t="s">
        <v>154</v>
      </c>
      <c r="E982" s="256" t="s">
        <v>1099</v>
      </c>
      <c r="F982" s="257" t="s">
        <v>239</v>
      </c>
      <c r="G982" s="257" t="s">
        <v>17</v>
      </c>
      <c r="H982" s="257" t="s">
        <v>1100</v>
      </c>
      <c r="I982" s="256" t="s">
        <v>1101</v>
      </c>
      <c r="J982" s="257" t="s">
        <v>38</v>
      </c>
      <c r="K982" s="257" t="s">
        <v>251</v>
      </c>
      <c r="L982" s="257" t="s">
        <v>1105</v>
      </c>
      <c r="M982" s="250" t="s">
        <v>1651</v>
      </c>
      <c r="N982" s="257" t="str" cm="1">
        <f t="array" ref="N982">_xlfn.XLOOKUP(1,(รายชื่อเจ้าหน้าที่!$C$4:$C$109=P982)*(รายชื่อเจ้าหน้าที่!$D$4:$D$109=Q982),รายชื่อเจ้าหน้าที่!$E$4:$E$109,"")</f>
        <v/>
      </c>
      <c r="O982" s="2" t="str">
        <f>_xlfn.XLOOKUP(ไฟล์หลัก!A982,ภาคส่งกลับ!$A$2:$A$1192,ภาคส่งกลับ!$L$2:$L$1192,"")</f>
        <v>นางสาว</v>
      </c>
      <c r="P982" s="2" t="str">
        <f>_xlfn.XLOOKUP(ไฟล์หลัก!A982,ภาคส่งกลับ!$A$2:$A$1192,ภาคส่งกลับ!$M$2:$M$1192,"")</f>
        <v>พิกุลแก้ว</v>
      </c>
      <c r="Q982" s="2" t="str">
        <f>_xlfn.XLOOKUP(ไฟล์หลัก!A982,ภาคส่งกลับ!$A$2:$A$1192,ภาคส่งกลับ!$N$2:$N$1192,"")</f>
        <v>ตังติสานนท์</v>
      </c>
      <c r="R982" s="71">
        <f>_xlfn.XLOOKUP(ไฟล์หลัก!A982,ภาคส่งกลับ!$A$2:$A$1192,ภาคส่งกลับ!$O$2:$O$1192,"")</f>
        <v>0</v>
      </c>
      <c r="S982" s="72" t="str">
        <f>IF(AND(ลงเจ้าหน้าที่!O990=ไฟล์หลัก!P982,ลงเจ้าหน้าที่!P990=ไฟล์หลัก!Q982)=TRUE,"Correct","No")</f>
        <v>No</v>
      </c>
    </row>
    <row r="983" spans="1:19" hidden="1">
      <c r="A983" s="250">
        <v>936</v>
      </c>
      <c r="B983" s="250" t="s">
        <v>1024</v>
      </c>
      <c r="C983" s="256" t="s">
        <v>136</v>
      </c>
      <c r="D983" s="257" t="s">
        <v>14</v>
      </c>
      <c r="E983" s="256" t="s">
        <v>1092</v>
      </c>
      <c r="F983" s="257" t="s">
        <v>17</v>
      </c>
      <c r="G983" s="257" t="s">
        <v>17</v>
      </c>
      <c r="H983" s="257" t="s">
        <v>63</v>
      </c>
      <c r="I983" s="256" t="s">
        <v>1675</v>
      </c>
      <c r="J983" s="257" t="s">
        <v>38</v>
      </c>
      <c r="K983" s="257" t="s">
        <v>255</v>
      </c>
      <c r="L983" s="257" t="s">
        <v>243</v>
      </c>
      <c r="M983" s="250" t="s">
        <v>1672</v>
      </c>
      <c r="N983" s="257" t="str" cm="1">
        <f t="array" ref="N983">_xlfn.XLOOKUP(1,(รายชื่อเจ้าหน้าที่!$C$4:$C$109=P983)*(รายชื่อเจ้าหน้าที่!$D$4:$D$109=Q983),รายชื่อเจ้าหน้าที่!$E$4:$E$109,"")</f>
        <v/>
      </c>
      <c r="O983" s="2" t="str">
        <f>_xlfn.XLOOKUP(ไฟล์หลัก!A983,ภาคส่งกลับ!$A$2:$A$1192,ภาคส่งกลับ!$L$2:$L$1192,"")</f>
        <v>นาย</v>
      </c>
      <c r="P983" s="2" t="str">
        <f>_xlfn.XLOOKUP(ไฟล์หลัก!A983,ภาคส่งกลับ!$A$2:$A$1192,ภาคส่งกลับ!$M$2:$M$1192,"")</f>
        <v>สัณฐิติ</v>
      </c>
      <c r="Q983" s="2" t="str">
        <f>_xlfn.XLOOKUP(ไฟล์หลัก!A983,ภาคส่งกลับ!$A$2:$A$1192,ภาคส่งกลับ!$N$2:$N$1192,"")</f>
        <v>อยู่มาก</v>
      </c>
      <c r="R983" s="71">
        <f>_xlfn.XLOOKUP(ไฟล์หลัก!A983,ภาคส่งกลับ!$A$2:$A$1192,ภาคส่งกลับ!$O$2:$O$1192,"")</f>
        <v>0</v>
      </c>
      <c r="S983" s="72" t="str">
        <f>IF(AND(ลงเจ้าหน้าที่!O991=ไฟล์หลัก!P983,ลงเจ้าหน้าที่!P991=ไฟล์หลัก!Q983)=TRUE,"Correct","No")</f>
        <v>No</v>
      </c>
    </row>
    <row r="984" spans="1:19" hidden="1">
      <c r="A984" s="250">
        <v>937</v>
      </c>
      <c r="B984" s="250" t="s">
        <v>1024</v>
      </c>
      <c r="C984" s="256" t="s">
        <v>136</v>
      </c>
      <c r="D984" s="257" t="s">
        <v>90</v>
      </c>
      <c r="E984" s="256" t="s">
        <v>1106</v>
      </c>
      <c r="F984" s="257" t="s">
        <v>21</v>
      </c>
      <c r="G984" s="257" t="s">
        <v>17</v>
      </c>
      <c r="H984" s="257" t="s">
        <v>344</v>
      </c>
      <c r="I984" s="256" t="s">
        <v>1711</v>
      </c>
      <c r="J984" s="257" t="s">
        <v>38</v>
      </c>
      <c r="K984" s="257" t="s">
        <v>255</v>
      </c>
      <c r="L984" s="257" t="s">
        <v>595</v>
      </c>
      <c r="M984" s="250" t="s">
        <v>1660</v>
      </c>
      <c r="N984" s="257" t="str" cm="1">
        <f t="array" ref="N984">_xlfn.XLOOKUP(1,(รายชื่อเจ้าหน้าที่!$C$4:$C$109=P984)*(รายชื่อเจ้าหน้าที่!$D$4:$D$109=Q984),รายชื่อเจ้าหน้าที่!$E$4:$E$109,"")</f>
        <v/>
      </c>
      <c r="O984" s="2" t="str">
        <f>_xlfn.XLOOKUP(ไฟล์หลัก!A984,ภาคส่งกลับ!$A$2:$A$1192,ภาคส่งกลับ!$L$2:$L$1192,"")</f>
        <v>นาย</v>
      </c>
      <c r="P984" s="2" t="str">
        <f>_xlfn.XLOOKUP(ไฟล์หลัก!A984,ภาคส่งกลับ!$A$2:$A$1192,ภาคส่งกลับ!$M$2:$M$1192,"")</f>
        <v>เทอดศักดิ์</v>
      </c>
      <c r="Q984" s="2" t="str">
        <f>_xlfn.XLOOKUP(ไฟล์หลัก!A984,ภาคส่งกลับ!$A$2:$A$1192,ภาคส่งกลับ!$N$2:$N$1192,"")</f>
        <v>ลิ่วหาทอง</v>
      </c>
      <c r="R984" s="71">
        <f>_xlfn.XLOOKUP(ไฟล์หลัก!A984,ภาคส่งกลับ!$A$2:$A$1192,ภาคส่งกลับ!$O$2:$O$1192,"")</f>
        <v>0</v>
      </c>
      <c r="S984" s="72" t="str">
        <f>IF(AND(ลงเจ้าหน้าที่!O992=ไฟล์หลัก!P984,ลงเจ้าหน้าที่!P992=ไฟล์หลัก!Q984)=TRUE,"Correct","No")</f>
        <v>No</v>
      </c>
    </row>
    <row r="985" spans="1:19" hidden="1">
      <c r="A985" s="250">
        <v>938</v>
      </c>
      <c r="B985" s="250" t="s">
        <v>1024</v>
      </c>
      <c r="C985" s="256" t="s">
        <v>136</v>
      </c>
      <c r="D985" s="257" t="s">
        <v>14</v>
      </c>
      <c r="E985" s="256" t="s">
        <v>1092</v>
      </c>
      <c r="F985" s="257" t="s">
        <v>17</v>
      </c>
      <c r="G985" s="257" t="s">
        <v>17</v>
      </c>
      <c r="H985" s="257" t="s">
        <v>63</v>
      </c>
      <c r="I985" s="256" t="s">
        <v>1675</v>
      </c>
      <c r="J985" s="257" t="s">
        <v>38</v>
      </c>
      <c r="K985" s="257" t="s">
        <v>257</v>
      </c>
      <c r="L985" s="257" t="s">
        <v>245</v>
      </c>
      <c r="M985" s="250" t="s">
        <v>1672</v>
      </c>
      <c r="N985" s="257" t="str" cm="1">
        <f t="array" ref="N985">_xlfn.XLOOKUP(1,(รายชื่อเจ้าหน้าที่!$C$4:$C$109=P985)*(รายชื่อเจ้าหน้าที่!$D$4:$D$109=Q985),รายชื่อเจ้าหน้าที่!$E$4:$E$109,"")</f>
        <v/>
      </c>
      <c r="O985" s="2" t="str">
        <f>_xlfn.XLOOKUP(ไฟล์หลัก!A985,ภาคส่งกลับ!$A$2:$A$1192,ภาคส่งกลับ!$L$2:$L$1192,"")</f>
        <v>น.ส</v>
      </c>
      <c r="P985" s="2" t="str">
        <f>_xlfn.XLOOKUP(ไฟล์หลัก!A985,ภาคส่งกลับ!$A$2:$A$1192,ภาคส่งกลับ!$M$2:$M$1192,"")</f>
        <v>ปิยะนาถ</v>
      </c>
      <c r="Q985" s="2" t="str">
        <f>_xlfn.XLOOKUP(ไฟล์หลัก!A985,ภาคส่งกลับ!$A$2:$A$1192,ภาคส่งกลับ!$N$2:$N$1192,"")</f>
        <v>สมมณี</v>
      </c>
      <c r="R985" s="71">
        <f>_xlfn.XLOOKUP(ไฟล์หลัก!A985,ภาคส่งกลับ!$A$2:$A$1192,ภาคส่งกลับ!$O$2:$O$1192,"")</f>
        <v>0</v>
      </c>
      <c r="S985" s="72" t="str">
        <f>IF(AND(ลงเจ้าหน้าที่!O993=ไฟล์หลัก!P985,ลงเจ้าหน้าที่!P993=ไฟล์หลัก!Q985)=TRUE,"Correct","No")</f>
        <v>No</v>
      </c>
    </row>
    <row r="986" spans="1:19" hidden="1">
      <c r="A986" s="250">
        <v>939</v>
      </c>
      <c r="B986" s="250" t="s">
        <v>1024</v>
      </c>
      <c r="C986" s="256" t="s">
        <v>136</v>
      </c>
      <c r="D986" s="257" t="s">
        <v>90</v>
      </c>
      <c r="E986" s="256" t="s">
        <v>1106</v>
      </c>
      <c r="F986" s="257" t="s">
        <v>21</v>
      </c>
      <c r="G986" s="257" t="s">
        <v>17</v>
      </c>
      <c r="H986" s="257" t="s">
        <v>344</v>
      </c>
      <c r="I986" s="256" t="s">
        <v>1711</v>
      </c>
      <c r="J986" s="257" t="s">
        <v>38</v>
      </c>
      <c r="K986" s="257" t="s">
        <v>257</v>
      </c>
      <c r="L986" s="257" t="s">
        <v>596</v>
      </c>
      <c r="M986" s="250" t="s">
        <v>1660</v>
      </c>
      <c r="N986" s="257" t="str" cm="1">
        <f t="array" ref="N986">_xlfn.XLOOKUP(1,(รายชื่อเจ้าหน้าที่!$C$4:$C$109=P986)*(รายชื่อเจ้าหน้าที่!$D$4:$D$109=Q986),รายชื่อเจ้าหน้าที่!$E$4:$E$109,"")</f>
        <v/>
      </c>
      <c r="O986" s="2" t="str">
        <f>_xlfn.XLOOKUP(ไฟล์หลัก!A986,ภาคส่งกลับ!$A$2:$A$1192,ภาคส่งกลับ!$L$2:$L$1192,"")</f>
        <v>นาย</v>
      </c>
      <c r="P986" s="2" t="str">
        <f>_xlfn.XLOOKUP(ไฟล์หลัก!A986,ภาคส่งกลับ!$A$2:$A$1192,ภาคส่งกลับ!$M$2:$M$1192,"")</f>
        <v>โยธิน</v>
      </c>
      <c r="Q986" s="2" t="str">
        <f>_xlfn.XLOOKUP(ไฟล์หลัก!A986,ภาคส่งกลับ!$A$2:$A$1192,ภาคส่งกลับ!$N$2:$N$1192,"")</f>
        <v>วงศ์ประเสริฐ</v>
      </c>
      <c r="R986" s="71">
        <f>_xlfn.XLOOKUP(ไฟล์หลัก!A986,ภาคส่งกลับ!$A$2:$A$1192,ภาคส่งกลับ!$O$2:$O$1192,"")</f>
        <v>0</v>
      </c>
      <c r="S986" s="72" t="str">
        <f>IF(AND(ลงเจ้าหน้าที่!O994=ไฟล์หลัก!P986,ลงเจ้าหน้าที่!P994=ไฟล์หลัก!Q986)=TRUE,"Correct","No")</f>
        <v>No</v>
      </c>
    </row>
    <row r="987" spans="1:19" hidden="1">
      <c r="A987" s="250">
        <v>940</v>
      </c>
      <c r="B987" s="250" t="s">
        <v>1024</v>
      </c>
      <c r="C987" s="256" t="s">
        <v>136</v>
      </c>
      <c r="D987" s="257" t="s">
        <v>90</v>
      </c>
      <c r="E987" s="256" t="s">
        <v>1106</v>
      </c>
      <c r="F987" s="257" t="s">
        <v>16</v>
      </c>
      <c r="G987" s="257" t="s">
        <v>17</v>
      </c>
      <c r="H987" s="257" t="s">
        <v>299</v>
      </c>
      <c r="I987" s="256" t="s">
        <v>1782</v>
      </c>
      <c r="J987" s="257" t="s">
        <v>38</v>
      </c>
      <c r="K987" s="257" t="s">
        <v>259</v>
      </c>
      <c r="L987" s="257" t="s">
        <v>302</v>
      </c>
      <c r="M987" s="250" t="s">
        <v>1660</v>
      </c>
      <c r="N987" s="257" t="str" cm="1">
        <f t="array" ref="N987">_xlfn.XLOOKUP(1,(รายชื่อเจ้าหน้าที่!$C$4:$C$109=P987)*(รายชื่อเจ้าหน้าที่!$D$4:$D$109=Q987),รายชื่อเจ้าหน้าที่!$E$4:$E$109,"")</f>
        <v/>
      </c>
      <c r="O987" s="2" t="str">
        <f>_xlfn.XLOOKUP(ไฟล์หลัก!A987,ภาคส่งกลับ!$A$2:$A$1192,ภาคส่งกลับ!$L$2:$L$1192,"")</f>
        <v>นาย</v>
      </c>
      <c r="P987" s="2" t="str">
        <f>_xlfn.XLOOKUP(ไฟล์หลัก!A987,ภาคส่งกลับ!$A$2:$A$1192,ภาคส่งกลับ!$M$2:$M$1192,"")</f>
        <v>จิรวัฒน์</v>
      </c>
      <c r="Q987" s="2" t="str">
        <f>_xlfn.XLOOKUP(ไฟล์หลัก!A987,ภาคส่งกลับ!$A$2:$A$1192,ภาคส่งกลับ!$N$2:$N$1192,"")</f>
        <v>ปานกลาง</v>
      </c>
      <c r="R987" s="71">
        <f>_xlfn.XLOOKUP(ไฟล์หลัก!A987,ภาคส่งกลับ!$A$2:$A$1192,ภาคส่งกลับ!$O$2:$O$1192,"")</f>
        <v>0</v>
      </c>
      <c r="S987" s="72" t="str">
        <f>IF(AND(ลงเจ้าหน้าที่!O995=ไฟล์หลัก!P987,ลงเจ้าหน้าที่!P995=ไฟล์หลัก!Q987)=TRUE,"Correct","No")</f>
        <v>No</v>
      </c>
    </row>
    <row r="988" spans="1:19" hidden="1">
      <c r="A988" s="250">
        <v>941</v>
      </c>
      <c r="B988" s="250" t="s">
        <v>1024</v>
      </c>
      <c r="C988" s="256" t="s">
        <v>136</v>
      </c>
      <c r="D988" s="257" t="s">
        <v>185</v>
      </c>
      <c r="E988" s="256" t="s">
        <v>1107</v>
      </c>
      <c r="F988" s="257" t="s">
        <v>439</v>
      </c>
      <c r="G988" s="257" t="s">
        <v>17</v>
      </c>
      <c r="H988" s="257" t="s">
        <v>34</v>
      </c>
      <c r="I988" s="256" t="s">
        <v>1104</v>
      </c>
      <c r="J988" s="257" t="s">
        <v>38</v>
      </c>
      <c r="K988" s="257" t="s">
        <v>259</v>
      </c>
      <c r="L988" s="257" t="s">
        <v>332</v>
      </c>
      <c r="M988" s="250" t="s">
        <v>1663</v>
      </c>
      <c r="N988" s="257" t="str" cm="1">
        <f t="array" ref="N988">_xlfn.XLOOKUP(1,(รายชื่อเจ้าหน้าที่!$C$4:$C$109=P988)*(รายชื่อเจ้าหน้าที่!$D$4:$D$109=Q988),รายชื่อเจ้าหน้าที่!$E$4:$E$109,"")</f>
        <v/>
      </c>
      <c r="O988" s="2" t="str">
        <f>_xlfn.XLOOKUP(ไฟล์หลัก!A988,ภาคส่งกลับ!$A$2:$A$1192,ภาคส่งกลับ!$L$2:$L$1192,"")</f>
        <v>นางสาว</v>
      </c>
      <c r="P988" s="2" t="str">
        <f>_xlfn.XLOOKUP(ไฟล์หลัก!A988,ภาคส่งกลับ!$A$2:$A$1192,ภาคส่งกลับ!$M$2:$M$1192,"")</f>
        <v>ปานมนัส</v>
      </c>
      <c r="Q988" s="2" t="str">
        <f>_xlfn.XLOOKUP(ไฟล์หลัก!A988,ภาคส่งกลับ!$A$2:$A$1192,ภาคส่งกลับ!$N$2:$N$1192,"")</f>
        <v>ศิริสมบูรณ์</v>
      </c>
      <c r="R988" s="71">
        <f>_xlfn.XLOOKUP(ไฟล์หลัก!A988,ภาคส่งกลับ!$A$2:$A$1192,ภาคส่งกลับ!$O$2:$O$1192,"")</f>
        <v>0</v>
      </c>
      <c r="S988" s="72" t="str">
        <f>IF(AND(ลงเจ้าหน้าที่!O996=ไฟล์หลัก!P988,ลงเจ้าหน้าที่!P996=ไฟล์หลัก!Q988)=TRUE,"Correct","No")</f>
        <v>No</v>
      </c>
    </row>
    <row r="989" spans="1:19" hidden="1">
      <c r="A989" s="250">
        <v>942</v>
      </c>
      <c r="B989" s="250" t="s">
        <v>1024</v>
      </c>
      <c r="C989" s="256" t="s">
        <v>136</v>
      </c>
      <c r="D989" s="257" t="s">
        <v>90</v>
      </c>
      <c r="E989" s="256" t="s">
        <v>1106</v>
      </c>
      <c r="F989" s="257" t="s">
        <v>16</v>
      </c>
      <c r="G989" s="257" t="s">
        <v>17</v>
      </c>
      <c r="H989" s="257" t="s">
        <v>299</v>
      </c>
      <c r="I989" s="256" t="s">
        <v>1782</v>
      </c>
      <c r="J989" s="257" t="s">
        <v>38</v>
      </c>
      <c r="K989" s="257" t="s">
        <v>260</v>
      </c>
      <c r="L989" s="257" t="s">
        <v>307</v>
      </c>
      <c r="M989" s="250" t="s">
        <v>1660</v>
      </c>
      <c r="N989" s="257" t="str" cm="1">
        <f t="array" ref="N989">_xlfn.XLOOKUP(1,(รายชื่อเจ้าหน้าที่!$C$4:$C$109=P989)*(รายชื่อเจ้าหน้าที่!$D$4:$D$109=Q989),รายชื่อเจ้าหน้าที่!$E$4:$E$109,"")</f>
        <v/>
      </c>
      <c r="O989" s="2" t="str">
        <f>_xlfn.XLOOKUP(ไฟล์หลัก!A989,ภาคส่งกลับ!$A$2:$A$1192,ภาคส่งกลับ!$L$2:$L$1192,"")</f>
        <v>นาง</v>
      </c>
      <c r="P989" s="2" t="str">
        <f>_xlfn.XLOOKUP(ไฟล์หลัก!A989,ภาคส่งกลับ!$A$2:$A$1192,ภาคส่งกลับ!$M$2:$M$1192,"")</f>
        <v>แสงระวี</v>
      </c>
      <c r="Q989" s="2" t="str">
        <f>_xlfn.XLOOKUP(ไฟล์หลัก!A989,ภาคส่งกลับ!$A$2:$A$1192,ภาคส่งกลับ!$N$2:$N$1192,"")</f>
        <v>บัวแก้ว</v>
      </c>
      <c r="R989" s="71">
        <f>_xlfn.XLOOKUP(ไฟล์หลัก!A989,ภาคส่งกลับ!$A$2:$A$1192,ภาคส่งกลับ!$O$2:$O$1192,"")</f>
        <v>0</v>
      </c>
      <c r="S989" s="72" t="str">
        <f>IF(AND(ลงเจ้าหน้าที่!O997=ไฟล์หลัก!P989,ลงเจ้าหน้าที่!P997=ไฟล์หลัก!Q989)=TRUE,"Correct","No")</f>
        <v>No</v>
      </c>
    </row>
    <row r="990" spans="1:19" hidden="1">
      <c r="A990" s="250">
        <v>943</v>
      </c>
      <c r="B990" s="250" t="s">
        <v>1024</v>
      </c>
      <c r="C990" s="256" t="s">
        <v>136</v>
      </c>
      <c r="D990" s="257" t="s">
        <v>185</v>
      </c>
      <c r="E990" s="256" t="s">
        <v>1107</v>
      </c>
      <c r="F990" s="257" t="s">
        <v>439</v>
      </c>
      <c r="G990" s="257" t="s">
        <v>17</v>
      </c>
      <c r="H990" s="257" t="s">
        <v>34</v>
      </c>
      <c r="I990" s="256" t="s">
        <v>1104</v>
      </c>
      <c r="J990" s="257" t="s">
        <v>38</v>
      </c>
      <c r="K990" s="257" t="s">
        <v>260</v>
      </c>
      <c r="L990" s="257" t="s">
        <v>335</v>
      </c>
      <c r="M990" s="250" t="s">
        <v>1652</v>
      </c>
      <c r="N990" s="257" t="str" cm="1">
        <f t="array" ref="N990">_xlfn.XLOOKUP(1,(รายชื่อเจ้าหน้าที่!$C$4:$C$109=P990)*(รายชื่อเจ้าหน้าที่!$D$4:$D$109=Q990),รายชื่อเจ้าหน้าที่!$E$4:$E$109,"")</f>
        <v/>
      </c>
      <c r="O990" s="2" t="str">
        <f>_xlfn.XLOOKUP(ไฟล์หลัก!A990,ภาคส่งกลับ!$A$2:$A$1192,ภาคส่งกลับ!$L$2:$L$1192,"")</f>
        <v>นาย</v>
      </c>
      <c r="P990" s="2" t="str">
        <f>_xlfn.XLOOKUP(ไฟล์หลัก!A990,ภาคส่งกลับ!$A$2:$A$1192,ภาคส่งกลับ!$M$2:$M$1192,"")</f>
        <v>สังวาล</v>
      </c>
      <c r="Q990" s="2" t="str">
        <f>_xlfn.XLOOKUP(ไฟล์หลัก!A990,ภาคส่งกลับ!$A$2:$A$1192,ภาคส่งกลับ!$N$2:$N$1192,"")</f>
        <v>บกสุวรรณ</v>
      </c>
      <c r="R990" s="71">
        <f>_xlfn.XLOOKUP(ไฟล์หลัก!A990,ภาคส่งกลับ!$A$2:$A$1192,ภาคส่งกลับ!$O$2:$O$1192,"")</f>
        <v>0</v>
      </c>
      <c r="S990" s="72" t="str">
        <f>IF(AND(ลงเจ้าหน้าที่!O998=ไฟล์หลัก!P990,ลงเจ้าหน้าที่!P998=ไฟล์หลัก!Q990)=TRUE,"Correct","No")</f>
        <v>No</v>
      </c>
    </row>
    <row r="991" spans="1:19" hidden="1">
      <c r="A991" s="262">
        <v>2005</v>
      </c>
      <c r="B991" s="262" t="s">
        <v>1024</v>
      </c>
      <c r="C991" s="263" t="s">
        <v>136</v>
      </c>
      <c r="D991" s="264"/>
      <c r="E991" s="263" t="s">
        <v>1107</v>
      </c>
      <c r="F991" s="264">
        <v>302</v>
      </c>
      <c r="G991" s="264">
        <v>3</v>
      </c>
      <c r="H991" s="264"/>
      <c r="I991" s="263" t="s">
        <v>1697</v>
      </c>
      <c r="J991" s="264" t="s">
        <v>38</v>
      </c>
      <c r="K991" s="264" t="s">
        <v>60</v>
      </c>
      <c r="L991" s="264"/>
      <c r="M991" s="262" t="s">
        <v>1663</v>
      </c>
      <c r="N991" s="264" t="str" cm="1">
        <f t="array" ref="N991">_xlfn.XLOOKUP(1,(รายชื่อเจ้าหน้าที่!$C$4:$C$109=P991)*(รายชื่อเจ้าหน้าที่!$D$4:$D$109=Q991),รายชื่อเจ้าหน้าที่!$E$4:$E$109,"")</f>
        <v>จ.คอม</v>
      </c>
      <c r="O991" s="204" t="s">
        <v>1305</v>
      </c>
      <c r="P991" s="204" t="s">
        <v>1392</v>
      </c>
      <c r="Q991" s="204" t="s">
        <v>1393</v>
      </c>
      <c r="R991" s="205"/>
    </row>
    <row r="992" spans="1:19" hidden="1">
      <c r="A992" s="262">
        <v>2006</v>
      </c>
      <c r="B992" s="262" t="s">
        <v>1024</v>
      </c>
      <c r="C992" s="263" t="s">
        <v>136</v>
      </c>
      <c r="D992" s="264"/>
      <c r="E992" s="263" t="s">
        <v>1107</v>
      </c>
      <c r="F992" s="264"/>
      <c r="G992" s="264"/>
      <c r="H992" s="264"/>
      <c r="I992" s="263"/>
      <c r="J992" s="264" t="s">
        <v>38</v>
      </c>
      <c r="K992" s="264" t="s">
        <v>60</v>
      </c>
      <c r="L992" s="264"/>
      <c r="M992" s="262" t="s">
        <v>1663</v>
      </c>
      <c r="N992" s="264" t="str" cm="1">
        <f t="array" ref="N992">_xlfn.XLOOKUP(1,(รายชื่อเจ้าหน้าที่!$C$4:$C$109=P992)*(รายชื่อเจ้าหน้าที่!$D$4:$D$109=Q992),รายชื่อเจ้าหน้าที่!$E$4:$E$109,"")</f>
        <v>จ.คอม</v>
      </c>
      <c r="O992" s="204" t="s">
        <v>1252</v>
      </c>
      <c r="P992" s="204" t="s">
        <v>1399</v>
      </c>
      <c r="Q992" s="204" t="s">
        <v>1400</v>
      </c>
      <c r="R992" s="205"/>
    </row>
    <row r="993" spans="1:19" hidden="1">
      <c r="A993" s="250">
        <v>944</v>
      </c>
      <c r="B993" s="250" t="s">
        <v>1024</v>
      </c>
      <c r="C993" s="256" t="s">
        <v>136</v>
      </c>
      <c r="D993" s="257" t="s">
        <v>16</v>
      </c>
      <c r="E993" s="256" t="s">
        <v>1108</v>
      </c>
      <c r="F993" s="257" t="s">
        <v>210</v>
      </c>
      <c r="G993" s="257" t="s">
        <v>16</v>
      </c>
      <c r="H993" s="257" t="s">
        <v>261</v>
      </c>
      <c r="I993" s="256" t="s">
        <v>1783</v>
      </c>
      <c r="J993" s="257" t="s">
        <v>65</v>
      </c>
      <c r="K993" s="257" t="s">
        <v>66</v>
      </c>
      <c r="L993" s="257" t="s">
        <v>1110</v>
      </c>
      <c r="M993" s="250" t="s">
        <v>1656</v>
      </c>
      <c r="N993" s="257" t="str" cm="1">
        <f t="array" ref="N993">_xlfn.XLOOKUP(1,(รายชื่อเจ้าหน้าที่!$C$4:$C$109=P993)*(รายชื่อเจ้าหน้าที่!$D$4:$D$109=Q993),รายชื่อเจ้าหน้าที่!$E$4:$E$109,"")</f>
        <v/>
      </c>
      <c r="O993" s="2" t="str">
        <f>_xlfn.XLOOKUP(ไฟล์หลัก!A993,ภาคส่งกลับ!$A$2:$A$1192,ภาคส่งกลับ!$L$2:$L$1192,"")</f>
        <v>นาย</v>
      </c>
      <c r="P993" s="2" t="str">
        <f>_xlfn.XLOOKUP(ไฟล์หลัก!A993,ภาคส่งกลับ!$A$2:$A$1192,ภาคส่งกลับ!$M$2:$M$1192,"")</f>
        <v xml:space="preserve">พิศรุต  </v>
      </c>
      <c r="Q993" s="2" t="str">
        <f>_xlfn.XLOOKUP(ไฟล์หลัก!A993,ภาคส่งกลับ!$A$2:$A$1192,ภาคส่งกลับ!$N$2:$N$1192,"")</f>
        <v>ภูมิรัตน</v>
      </c>
      <c r="R993" s="71">
        <f>_xlfn.XLOOKUP(ไฟล์หลัก!A993,ภาคส่งกลับ!$A$2:$A$1192,ภาคส่งกลับ!$O$2:$O$1192,"")</f>
        <v>0</v>
      </c>
      <c r="S993" s="72" t="str">
        <f>IF(AND(ลงเจ้าหน้าที่!O999=ไฟล์หลัก!P993,ลงเจ้าหน้าที่!P999=ไฟล์หลัก!Q993)=TRUE,"Correct","No")</f>
        <v>No</v>
      </c>
    </row>
    <row r="994" spans="1:19" hidden="1">
      <c r="A994" s="250">
        <v>945</v>
      </c>
      <c r="B994" s="250" t="s">
        <v>1024</v>
      </c>
      <c r="C994" s="256" t="s">
        <v>136</v>
      </c>
      <c r="D994" s="257" t="s">
        <v>374</v>
      </c>
      <c r="E994" s="256" t="s">
        <v>1111</v>
      </c>
      <c r="F994" s="257" t="s">
        <v>16</v>
      </c>
      <c r="G994" s="257" t="s">
        <v>17</v>
      </c>
      <c r="H994" s="257" t="s">
        <v>34</v>
      </c>
      <c r="I994" s="256" t="s">
        <v>652</v>
      </c>
      <c r="J994" s="257" t="s">
        <v>65</v>
      </c>
      <c r="K994" s="257" t="s">
        <v>66</v>
      </c>
      <c r="L994" s="257" t="s">
        <v>72</v>
      </c>
      <c r="M994" s="250" t="s">
        <v>1672</v>
      </c>
      <c r="N994" s="257" t="str" cm="1">
        <f t="array" ref="N994">_xlfn.XLOOKUP(1,(รายชื่อเจ้าหน้าที่!$C$4:$C$109=P994)*(รายชื่อเจ้าหน้าที่!$D$4:$D$109=Q994),รายชื่อเจ้าหน้าที่!$E$4:$E$109,"")</f>
        <v/>
      </c>
      <c r="O994" s="2" t="str">
        <f>_xlfn.XLOOKUP(ไฟล์หลัก!A994,ภาคส่งกลับ!$A$2:$A$1192,ภาคส่งกลับ!$L$2:$L$1192,"")</f>
        <v>นาย</v>
      </c>
      <c r="P994" s="2" t="str">
        <f>_xlfn.XLOOKUP(ไฟล์หลัก!A994,ภาคส่งกลับ!$A$2:$A$1192,ภาคส่งกลับ!$M$2:$M$1192,"")</f>
        <v>ภูมิ</v>
      </c>
      <c r="Q994" s="2" t="str">
        <f>_xlfn.XLOOKUP(ไฟล์หลัก!A994,ภาคส่งกลับ!$A$2:$A$1192,ภาคส่งกลับ!$N$2:$N$1192,"")</f>
        <v>คงห้วยรอบ</v>
      </c>
      <c r="R994" s="71">
        <f>_xlfn.XLOOKUP(ไฟล์หลัก!A994,ภาคส่งกลับ!$A$2:$A$1192,ภาคส่งกลับ!$O$2:$O$1192,"")</f>
        <v>0</v>
      </c>
      <c r="S994" s="72" t="str">
        <f>IF(AND(ลงเจ้าหน้าที่!O1000=ไฟล์หลัก!P994,ลงเจ้าหน้าที่!P1000=ไฟล์หลัก!Q994)=TRUE,"Correct","No")</f>
        <v>Correct</v>
      </c>
    </row>
    <row r="995" spans="1:19" hidden="1">
      <c r="A995" s="250">
        <v>946</v>
      </c>
      <c r="B995" s="250" t="s">
        <v>1024</v>
      </c>
      <c r="C995" s="256" t="s">
        <v>136</v>
      </c>
      <c r="D995" s="257" t="s">
        <v>16</v>
      </c>
      <c r="E995" s="256" t="s">
        <v>1108</v>
      </c>
      <c r="F995" s="257" t="s">
        <v>210</v>
      </c>
      <c r="G995" s="257" t="s">
        <v>16</v>
      </c>
      <c r="H995" s="257" t="s">
        <v>261</v>
      </c>
      <c r="I995" s="256" t="s">
        <v>1109</v>
      </c>
      <c r="J995" s="257" t="s">
        <v>65</v>
      </c>
      <c r="K995" s="257" t="s">
        <v>76</v>
      </c>
      <c r="L995" s="257" t="s">
        <v>1112</v>
      </c>
      <c r="M995" s="250" t="s">
        <v>1656</v>
      </c>
      <c r="N995" s="257" t="str" cm="1">
        <f t="array" ref="N995">_xlfn.XLOOKUP(1,(รายชื่อเจ้าหน้าที่!$C$4:$C$109=P995)*(รายชื่อเจ้าหน้าที่!$D$4:$D$109=Q995),รายชื่อเจ้าหน้าที่!$E$4:$E$109,"")</f>
        <v/>
      </c>
      <c r="O995" s="2" t="str">
        <f>_xlfn.XLOOKUP(ไฟล์หลัก!A995,ภาคส่งกลับ!$A$2:$A$1192,ภาคส่งกลับ!$L$2:$L$1192,"")</f>
        <v>Mr.</v>
      </c>
      <c r="P995" s="2" t="str">
        <f>_xlfn.XLOOKUP(ไฟล์หลัก!A995,ภาคส่งกลับ!$A$2:$A$1192,ภาคส่งกลับ!$M$2:$M$1192,"")</f>
        <v>Jamie Alexander</v>
      </c>
      <c r="Q995" s="2" t="str">
        <f>_xlfn.XLOOKUP(ไฟล์หลัก!A995,ภาคส่งกลับ!$A$2:$A$1192,ภาคส่งกลับ!$N$2:$N$1192,"")</f>
        <v>Oreilly</v>
      </c>
      <c r="R995" s="71">
        <f>_xlfn.XLOOKUP(ไฟล์หลัก!A995,ภาคส่งกลับ!$A$2:$A$1192,ภาคส่งกลับ!$O$2:$O$1192,"")</f>
        <v>0</v>
      </c>
      <c r="S995" s="72" t="str">
        <f>IF(AND(ลงเจ้าหน้าที่!O1001=ไฟล์หลัก!P995,ลงเจ้าหน้าที่!P1001=ไฟล์หลัก!Q995)=TRUE,"Correct","No")</f>
        <v>No</v>
      </c>
    </row>
    <row r="996" spans="1:19" hidden="1">
      <c r="A996" s="250">
        <v>947</v>
      </c>
      <c r="B996" s="250" t="s">
        <v>1024</v>
      </c>
      <c r="C996" s="256" t="s">
        <v>136</v>
      </c>
      <c r="D996" s="257" t="s">
        <v>193</v>
      </c>
      <c r="E996" s="256" t="s">
        <v>1113</v>
      </c>
      <c r="F996" s="257" t="s">
        <v>34</v>
      </c>
      <c r="G996" s="257" t="s">
        <v>17</v>
      </c>
      <c r="H996" s="257" t="s">
        <v>287</v>
      </c>
      <c r="I996" s="256" t="s">
        <v>1784</v>
      </c>
      <c r="J996" s="257" t="s">
        <v>65</v>
      </c>
      <c r="K996" s="257" t="s">
        <v>76</v>
      </c>
      <c r="L996" s="257" t="s">
        <v>668</v>
      </c>
      <c r="M996" s="250" t="s">
        <v>1695</v>
      </c>
      <c r="N996" s="257" t="str" cm="1">
        <f t="array" ref="N996">_xlfn.XLOOKUP(1,(รายชื่อเจ้าหน้าที่!$C$4:$C$109=P996)*(รายชื่อเจ้าหน้าที่!$D$4:$D$109=Q996),รายชื่อเจ้าหน้าที่!$E$4:$E$109,"")</f>
        <v/>
      </c>
      <c r="O996" s="2" t="str">
        <f>_xlfn.XLOOKUP(ไฟล์หลัก!A996,ภาคส่งกลับ!$A$2:$A$1192,ภาคส่งกลับ!$L$2:$L$1192,"")</f>
        <v>นาย</v>
      </c>
      <c r="P996" s="2" t="str">
        <f>_xlfn.XLOOKUP(ไฟล์หลัก!A996,ภาคส่งกลับ!$A$2:$A$1192,ภาคส่งกลับ!$M$2:$M$1192,"")</f>
        <v>ภานุกร</v>
      </c>
      <c r="Q996" s="2" t="str">
        <f>_xlfn.XLOOKUP(ไฟล์หลัก!A996,ภาคส่งกลับ!$A$2:$A$1192,ภาคส่งกลับ!$N$2:$N$1192,"")</f>
        <v>กรุสวนสมบัติ</v>
      </c>
      <c r="R996" s="71">
        <f>_xlfn.XLOOKUP(ไฟล์หลัก!A996,ภาคส่งกลับ!$A$2:$A$1192,ภาคส่งกลับ!$O$2:$O$1192,"")</f>
        <v>0</v>
      </c>
      <c r="S996" s="72" t="str">
        <f>IF(AND(ลงเจ้าหน้าที่!O1002=ไฟล์หลัก!P996,ลงเจ้าหน้าที่!P1002=ไฟล์หลัก!Q996)=TRUE,"Correct","No")</f>
        <v>No</v>
      </c>
    </row>
    <row r="997" spans="1:19" hidden="1">
      <c r="A997" s="250">
        <v>948</v>
      </c>
      <c r="B997" s="250" t="s">
        <v>1024</v>
      </c>
      <c r="C997" s="256" t="s">
        <v>136</v>
      </c>
      <c r="D997" s="257" t="s">
        <v>16</v>
      </c>
      <c r="E997" s="256" t="s">
        <v>1108</v>
      </c>
      <c r="F997" s="257" t="s">
        <v>217</v>
      </c>
      <c r="G997" s="257" t="s">
        <v>16</v>
      </c>
      <c r="H997" s="257" t="s">
        <v>63</v>
      </c>
      <c r="I997" s="256" t="s">
        <v>1764</v>
      </c>
      <c r="J997" s="257" t="s">
        <v>65</v>
      </c>
      <c r="K997" s="257" t="s">
        <v>87</v>
      </c>
      <c r="L997" s="257" t="s">
        <v>67</v>
      </c>
      <c r="M997" s="250" t="s">
        <v>41</v>
      </c>
      <c r="N997" s="257" t="str" cm="1">
        <f t="array" ref="N997">_xlfn.XLOOKUP(1,(รายชื่อเจ้าหน้าที่!$C$4:$C$109=P997)*(รายชื่อเจ้าหน้าที่!$D$4:$D$109=Q997),รายชื่อเจ้าหน้าที่!$E$4:$E$109,"")</f>
        <v/>
      </c>
      <c r="O997" s="2" t="str">
        <f>_xlfn.XLOOKUP(ไฟล์หลัก!A997,ภาคส่งกลับ!$A$2:$A$1192,ภาคส่งกลับ!$L$2:$L$1192,"")</f>
        <v>นาย</v>
      </c>
      <c r="P997" s="2" t="str">
        <f>_xlfn.XLOOKUP(ไฟล์หลัก!A997,ภาคส่งกลับ!$A$2:$A$1192,ภาคส่งกลับ!$M$2:$M$1192,"")</f>
        <v>ณัฐพล</v>
      </c>
      <c r="Q997" s="2" t="str">
        <f>_xlfn.XLOOKUP(ไฟล์หลัก!A997,ภาคส่งกลับ!$A$2:$A$1192,ภาคส่งกลับ!$N$2:$N$1192,"")</f>
        <v>ฤกษ์เกษมสันติ์</v>
      </c>
      <c r="R997" s="71">
        <f>_xlfn.XLOOKUP(ไฟล์หลัก!A997,ภาคส่งกลับ!$A$2:$A$1192,ภาคส่งกลับ!$O$2:$O$1192,"")</f>
        <v>0</v>
      </c>
      <c r="S997" s="72" t="str">
        <f>IF(AND(ลงเจ้าหน้าที่!O1003=ไฟล์หลัก!P997,ลงเจ้าหน้าที่!P1003=ไฟล์หลัก!Q997)=TRUE,"Correct","No")</f>
        <v>No</v>
      </c>
    </row>
    <row r="998" spans="1:19" hidden="1">
      <c r="A998" s="250">
        <v>949</v>
      </c>
      <c r="B998" s="250" t="s">
        <v>1024</v>
      </c>
      <c r="C998" s="256" t="s">
        <v>136</v>
      </c>
      <c r="D998" s="257" t="s">
        <v>239</v>
      </c>
      <c r="E998" s="256" t="s">
        <v>1115</v>
      </c>
      <c r="F998" s="257" t="s">
        <v>123</v>
      </c>
      <c r="G998" s="257" t="s">
        <v>17</v>
      </c>
      <c r="H998" s="257" t="s">
        <v>78</v>
      </c>
      <c r="I998" s="256" t="s">
        <v>1741</v>
      </c>
      <c r="J998" s="257" t="s">
        <v>65</v>
      </c>
      <c r="K998" s="257" t="s">
        <v>87</v>
      </c>
      <c r="L998" s="257" t="s">
        <v>487</v>
      </c>
      <c r="M998" s="250" t="s">
        <v>1672</v>
      </c>
      <c r="N998" s="257" t="str" cm="1">
        <f t="array" ref="N998">_xlfn.XLOOKUP(1,(รายชื่อเจ้าหน้าที่!$C$4:$C$109=P998)*(รายชื่อเจ้าหน้าที่!$D$4:$D$109=Q998),รายชื่อเจ้าหน้าที่!$E$4:$E$109,"")</f>
        <v/>
      </c>
      <c r="O998" s="2" t="str">
        <f>_xlfn.XLOOKUP(ไฟล์หลัก!A998,ภาคส่งกลับ!$A$2:$A$1192,ภาคส่งกลับ!$L$2:$L$1192,"")</f>
        <v>นาย</v>
      </c>
      <c r="P998" s="2" t="str">
        <f>_xlfn.XLOOKUP(ไฟล์หลัก!A998,ภาคส่งกลับ!$A$2:$A$1192,ภาคส่งกลับ!$M$2:$M$1192,"")</f>
        <v>เปี่ยมภูมิ</v>
      </c>
      <c r="Q998" s="2" t="str">
        <f>_xlfn.XLOOKUP(ไฟล์หลัก!A998,ภาคส่งกลับ!$A$2:$A$1192,ภาคส่งกลับ!$N$2:$N$1192,"")</f>
        <v>สฤกพฤกษ์</v>
      </c>
      <c r="R998" s="71">
        <f>_xlfn.XLOOKUP(ไฟล์หลัก!A998,ภาคส่งกลับ!$A$2:$A$1192,ภาคส่งกลับ!$O$2:$O$1192,"")</f>
        <v>0</v>
      </c>
      <c r="S998" s="72" t="str">
        <f>IF(AND(ลงเจ้าหน้าที่!O1004=ไฟล์หลัก!P998,ลงเจ้าหน้าที่!P1004=ไฟล์หลัก!Q998)=TRUE,"Correct","No")</f>
        <v>Correct</v>
      </c>
    </row>
    <row r="999" spans="1:19" hidden="1">
      <c r="A999" s="250">
        <v>950</v>
      </c>
      <c r="B999" s="250" t="s">
        <v>1024</v>
      </c>
      <c r="C999" s="256" t="s">
        <v>136</v>
      </c>
      <c r="D999" s="257" t="s">
        <v>16</v>
      </c>
      <c r="E999" s="256" t="s">
        <v>1108</v>
      </c>
      <c r="F999" s="257" t="s">
        <v>343</v>
      </c>
      <c r="G999" s="257" t="s">
        <v>16</v>
      </c>
      <c r="H999" s="257" t="s">
        <v>123</v>
      </c>
      <c r="I999" s="256" t="s">
        <v>1785</v>
      </c>
      <c r="J999" s="257" t="s">
        <v>65</v>
      </c>
      <c r="K999" s="257" t="s">
        <v>92</v>
      </c>
      <c r="L999" s="257" t="s">
        <v>125</v>
      </c>
      <c r="M999" s="250" t="s">
        <v>1650</v>
      </c>
      <c r="N999" s="257" t="str" cm="1">
        <f t="array" ref="N999">_xlfn.XLOOKUP(1,(รายชื่อเจ้าหน้าที่!$C$4:$C$109=P999)*(รายชื่อเจ้าหน้าที่!$D$4:$D$109=Q999),รายชื่อเจ้าหน้าที่!$E$4:$E$109,"")</f>
        <v/>
      </c>
      <c r="O999" s="2" t="str">
        <f>_xlfn.XLOOKUP(ไฟล์หลัก!A999,ภาคส่งกลับ!$A$2:$A$1192,ภาคส่งกลับ!$L$2:$L$1192,"")</f>
        <v>นางสาว</v>
      </c>
      <c r="P999" s="2" t="str">
        <f>_xlfn.XLOOKUP(ไฟล์หลัก!A999,ภาคส่งกลับ!$A$2:$A$1192,ภาคส่งกลับ!$M$2:$M$1192,"")</f>
        <v>ยลพัชร์</v>
      </c>
      <c r="Q999" s="2" t="str">
        <f>_xlfn.XLOOKUP(ไฟล์หลัก!A999,ภาคส่งกลับ!$A$2:$A$1192,ภาคส่งกลับ!$N$2:$N$1192,"")</f>
        <v>อารีรบ</v>
      </c>
      <c r="R999" s="71">
        <f>_xlfn.XLOOKUP(ไฟล์หลัก!A999,ภาคส่งกลับ!$A$2:$A$1192,ภาคส่งกลับ!$O$2:$O$1192,"")</f>
        <v>0</v>
      </c>
      <c r="S999" s="72" t="str">
        <f>IF(AND(ลงเจ้าหน้าที่!O1005=ไฟล์หลัก!P999,ลงเจ้าหน้าที่!P1005=ไฟล์หลัก!Q999)=TRUE,"Correct","No")</f>
        <v>Correct</v>
      </c>
    </row>
    <row r="1000" spans="1:19" hidden="1">
      <c r="A1000" s="250">
        <v>951</v>
      </c>
      <c r="B1000" s="250" t="s">
        <v>1024</v>
      </c>
      <c r="C1000" s="256" t="s">
        <v>136</v>
      </c>
      <c r="D1000" s="257"/>
      <c r="E1000" s="256" t="s">
        <v>1108</v>
      </c>
      <c r="F1000" s="257"/>
      <c r="G1000" s="257"/>
      <c r="H1000" s="257"/>
      <c r="I1000" s="256"/>
      <c r="J1000" s="257" t="s">
        <v>65</v>
      </c>
      <c r="K1000" s="257" t="s">
        <v>92</v>
      </c>
      <c r="L1000" s="257"/>
      <c r="M1000" s="250" t="s">
        <v>42</v>
      </c>
      <c r="N1000" s="257" t="str" cm="1">
        <f t="array" ref="N1000">_xlfn.XLOOKUP(1,(รายชื่อเจ้าหน้าที่!$C$4:$C$109=P1000)*(รายชื่อเจ้าหน้าที่!$D$4:$D$109=Q1000),รายชื่อเจ้าหน้าที่!$E$4:$E$109,"")</f>
        <v>จ.ไฟฟ้า</v>
      </c>
      <c r="O1000" s="2" t="str">
        <f>_xlfn.XLOOKUP(ไฟล์หลัก!A1000,ภาคส่งกลับ!$A$2:$A$1192,ภาคส่งกลับ!$L$2:$L$1192,"")</f>
        <v>นางสาว</v>
      </c>
      <c r="P1000" s="2" t="str">
        <f>_xlfn.XLOOKUP(ไฟล์หลัก!A1000,ภาคส่งกลับ!$A$2:$A$1192,ภาคส่งกลับ!$M$2:$M$1192,"")</f>
        <v>สุภารัตน์</v>
      </c>
      <c r="Q1000" s="2" t="str">
        <f>_xlfn.XLOOKUP(ไฟล์หลัก!A1000,ภาคส่งกลับ!$A$2:$A$1192,ภาคส่งกลับ!$N$2:$N$1192,"")</f>
        <v>พุ่มย้อย</v>
      </c>
      <c r="R1000" s="71">
        <f>_xlfn.XLOOKUP(ไฟล์หลัก!A1000,ภาคส่งกลับ!$A$2:$A$1192,ภาคส่งกลับ!$O$2:$O$1192,"")</f>
        <v>0</v>
      </c>
      <c r="S1000" s="72" t="str">
        <f>IF(AND(ลงเจ้าหน้าที่!O1006=ไฟล์หลัก!P1000,ลงเจ้าหน้าที่!P1006=ไฟล์หลัก!Q1000)=TRUE,"Correct","No")</f>
        <v>Correct</v>
      </c>
    </row>
    <row r="1001" spans="1:19" hidden="1">
      <c r="A1001" s="250">
        <v>952</v>
      </c>
      <c r="B1001" s="250" t="s">
        <v>1024</v>
      </c>
      <c r="C1001" s="256" t="s">
        <v>136</v>
      </c>
      <c r="D1001" s="257" t="s">
        <v>16</v>
      </c>
      <c r="E1001" s="256" t="s">
        <v>1108</v>
      </c>
      <c r="F1001" s="257" t="s">
        <v>381</v>
      </c>
      <c r="G1001" s="257" t="s">
        <v>21</v>
      </c>
      <c r="H1001" s="257" t="s">
        <v>22</v>
      </c>
      <c r="I1001" s="256" t="s">
        <v>1720</v>
      </c>
      <c r="J1001" s="257" t="s">
        <v>65</v>
      </c>
      <c r="K1001" s="257" t="s">
        <v>346</v>
      </c>
      <c r="L1001" s="257" t="s">
        <v>169</v>
      </c>
      <c r="M1001" s="250" t="s">
        <v>1695</v>
      </c>
      <c r="N1001" s="257" t="str" cm="1">
        <f t="array" ref="N1001">_xlfn.XLOOKUP(1,(รายชื่อเจ้าหน้าที่!$C$4:$C$109=P1001)*(รายชื่อเจ้าหน้าที่!$D$4:$D$109=Q1001),รายชื่อเจ้าหน้าที่!$E$4:$E$109,"")</f>
        <v/>
      </c>
      <c r="O1001" s="2" t="str">
        <f>_xlfn.XLOOKUP(ไฟล์หลัก!A1001,ภาคส่งกลับ!$A$2:$A$1192,ภาคส่งกลับ!$L$2:$L$1192,"")</f>
        <v>นางสาว</v>
      </c>
      <c r="P1001" s="2" t="str">
        <f>_xlfn.XLOOKUP(ไฟล์หลัก!A1001,ภาคส่งกลับ!$A$2:$A$1192,ภาคส่งกลับ!$M$2:$M$1192,"")</f>
        <v>จิตราภรณ์</v>
      </c>
      <c r="Q1001" s="2" t="str">
        <f>_xlfn.XLOOKUP(ไฟล์หลัก!A1001,ภาคส่งกลับ!$A$2:$A$1192,ภาคส่งกลับ!$N$2:$N$1192,"")</f>
        <v>วงศางาม</v>
      </c>
      <c r="R1001" s="71">
        <f>_xlfn.XLOOKUP(ไฟล์หลัก!A1001,ภาคส่งกลับ!$A$2:$A$1192,ภาคส่งกลับ!$O$2:$O$1192,"")</f>
        <v>0</v>
      </c>
      <c r="S1001" s="72" t="str">
        <f>IF(AND(ลงเจ้าหน้าที่!O1007=ไฟล์หลัก!P1001,ลงเจ้าหน้าที่!P1007=ไฟล์หลัก!Q1001)=TRUE,"Correct","No")</f>
        <v>No</v>
      </c>
    </row>
    <row r="1002" spans="1:19" hidden="1">
      <c r="A1002" s="250">
        <v>953</v>
      </c>
      <c r="B1002" s="250" t="s">
        <v>1024</v>
      </c>
      <c r="C1002" s="256" t="s">
        <v>136</v>
      </c>
      <c r="D1002" s="257"/>
      <c r="E1002" s="256" t="s">
        <v>1108</v>
      </c>
      <c r="F1002" s="257"/>
      <c r="G1002" s="257"/>
      <c r="H1002" s="257"/>
      <c r="I1002" s="256"/>
      <c r="J1002" s="257" t="s">
        <v>65</v>
      </c>
      <c r="K1002" s="257" t="s">
        <v>346</v>
      </c>
      <c r="L1002" s="257"/>
      <c r="M1002" s="250" t="s">
        <v>42</v>
      </c>
      <c r="N1002" s="257" t="str" cm="1">
        <f t="array" ref="N1002">_xlfn.XLOOKUP(1,(รายชื่อเจ้าหน้าที่!$C$4:$C$109=P1002)*(รายชื่อเจ้าหน้าที่!$D$4:$D$109=Q1002),รายชื่อเจ้าหน้าที่!$E$4:$E$109,"")</f>
        <v>บัณฑิต</v>
      </c>
      <c r="O1002" s="2" t="str">
        <f>_xlfn.XLOOKUP(ไฟล์หลัก!A1002,ภาคส่งกลับ!$A$2:$A$1192,ภาคส่งกลับ!$L$2:$L$1192,"")</f>
        <v>นางสาว</v>
      </c>
      <c r="P1002" s="2" t="str">
        <f>_xlfn.XLOOKUP(ไฟล์หลัก!A1002,ภาคส่งกลับ!$A$2:$A$1192,ภาคส่งกลับ!$M$2:$M$1192,"")</f>
        <v>อัยยรัช</v>
      </c>
      <c r="Q1002" s="2" t="str">
        <f>_xlfn.XLOOKUP(ไฟล์หลัก!A1002,ภาคส่งกลับ!$A$2:$A$1192,ภาคส่งกลับ!$N$2:$N$1192,"")</f>
        <v>ยิ้มพงษ์</v>
      </c>
      <c r="R1002" s="71">
        <f>_xlfn.XLOOKUP(ไฟล์หลัก!A1002,ภาคส่งกลับ!$A$2:$A$1192,ภาคส่งกลับ!$O$2:$O$1192,"")</f>
        <v>0</v>
      </c>
      <c r="S1002" s="72" t="str">
        <f>IF(AND(ลงเจ้าหน้าที่!O1008=ไฟล์หลัก!P1002,ลงเจ้าหน้าที่!P1008=ไฟล์หลัก!Q1002)=TRUE,"Correct","No")</f>
        <v>Correct</v>
      </c>
    </row>
    <row r="1003" spans="1:19" hidden="1">
      <c r="A1003" s="250">
        <v>954</v>
      </c>
      <c r="B1003" s="250" t="s">
        <v>1024</v>
      </c>
      <c r="C1003" s="256" t="s">
        <v>136</v>
      </c>
      <c r="D1003" s="257" t="s">
        <v>21</v>
      </c>
      <c r="E1003" s="256" t="s">
        <v>1116</v>
      </c>
      <c r="F1003" s="257" t="s">
        <v>16</v>
      </c>
      <c r="G1003" s="257" t="s">
        <v>17</v>
      </c>
      <c r="H1003" s="257" t="s">
        <v>191</v>
      </c>
      <c r="I1003" s="256" t="s">
        <v>1036</v>
      </c>
      <c r="J1003" s="257" t="s">
        <v>101</v>
      </c>
      <c r="K1003" s="257" t="s">
        <v>102</v>
      </c>
      <c r="L1003" s="257" t="s">
        <v>1117</v>
      </c>
      <c r="M1003" s="250" t="s">
        <v>1668</v>
      </c>
      <c r="N1003" s="257" t="str" cm="1">
        <f t="array" ref="N1003">_xlfn.XLOOKUP(1,(รายชื่อเจ้าหน้าที่!$C$4:$C$109=P1003)*(รายชื่อเจ้าหน้าที่!$D$4:$D$109=Q1003),รายชื่อเจ้าหน้าที่!$E$4:$E$109,"")</f>
        <v/>
      </c>
      <c r="O1003" s="2" t="str">
        <f>_xlfn.XLOOKUP(ไฟล์หลัก!A1003,ภาคส่งกลับ!$A$2:$A$1192,ภาคส่งกลับ!$L$2:$L$1192,"")</f>
        <v>นาย</v>
      </c>
      <c r="P1003" s="2" t="str">
        <f>_xlfn.XLOOKUP(ไฟล์หลัก!A1003,ภาคส่งกลับ!$A$2:$A$1192,ภาคส่งกลับ!$M$2:$M$1192,"")</f>
        <v>พรชัย</v>
      </c>
      <c r="Q1003" s="2" t="str">
        <f>_xlfn.XLOOKUP(ไฟล์หลัก!A1003,ภาคส่งกลับ!$A$2:$A$1192,ภาคส่งกลับ!$N$2:$N$1192,"")</f>
        <v>ทรัพย์นิธิ</v>
      </c>
      <c r="R1003" s="71" t="str">
        <f>_xlfn.XLOOKUP(ไฟล์หลัก!A1003,ภาคส่งกลับ!$A$2:$A$1192,ภาคส่งกลับ!$O$2:$O$1192,"")</f>
        <v>นายอนุสรณ์ วงค์ษา ป.เอก รหัส 64601165</v>
      </c>
      <c r="S1003" s="72" t="str">
        <f>IF(AND(ลงเจ้าหน้าที่!O1009=ไฟล์หลัก!P1003,ลงเจ้าหน้าที่!P1009=ไฟล์หลัก!Q1003)=TRUE,"Correct","No")</f>
        <v>No</v>
      </c>
    </row>
    <row r="1004" spans="1:19">
      <c r="A1004" s="250">
        <v>955</v>
      </c>
      <c r="B1004" s="250" t="s">
        <v>1024</v>
      </c>
      <c r="C1004" s="256" t="s">
        <v>136</v>
      </c>
      <c r="D1004" s="257" t="s">
        <v>94</v>
      </c>
      <c r="E1004" s="256" t="s">
        <v>1118</v>
      </c>
      <c r="F1004" s="257" t="s">
        <v>501</v>
      </c>
      <c r="G1004" s="257" t="s">
        <v>17</v>
      </c>
      <c r="H1004" s="257" t="s">
        <v>1119</v>
      </c>
      <c r="I1004" s="256" t="s">
        <v>1120</v>
      </c>
      <c r="J1004" s="257" t="s">
        <v>101</v>
      </c>
      <c r="K1004" s="257" t="s">
        <v>102</v>
      </c>
      <c r="L1004" s="257" t="s">
        <v>1121</v>
      </c>
      <c r="M1004" s="250" t="s">
        <v>1651</v>
      </c>
      <c r="N1004" s="257" t="str" cm="1">
        <f t="array" ref="N1004">_xlfn.XLOOKUP(1,(รายชื่อเจ้าหน้าที่!$C$4:$C$109=P1004)*(รายชื่อเจ้าหน้าที่!$D$4:$D$109=Q1004),รายชื่อเจ้าหน้าที่!$E$4:$E$109,"")</f>
        <v/>
      </c>
      <c r="O1004" s="2" t="str">
        <f>_xlfn.XLOOKUP(ไฟล์หลัก!A1004,ภาคส่งกลับ!$A$2:$A$1192,ภาคส่งกลับ!$L$2:$L$1192,"")</f>
        <v>นาย</v>
      </c>
      <c r="P1004" s="2" t="str">
        <f>_xlfn.XLOOKUP(ไฟล์หลัก!A1004,ภาคส่งกลับ!$A$2:$A$1192,ภาคส่งกลับ!$M$2:$M$1192,"")</f>
        <v>จิระศักดิ์</v>
      </c>
      <c r="Q1004" s="2" t="str">
        <f>_xlfn.XLOOKUP(ไฟล์หลัก!A1004,ภาคส่งกลับ!$A$2:$A$1192,ภาคส่งกลับ!$N$2:$N$1192,"")</f>
        <v>สิทธิกร</v>
      </c>
      <c r="R1004" s="71">
        <f>_xlfn.XLOOKUP(ไฟล์หลัก!A1004,ภาคส่งกลับ!$A$2:$A$1192,ภาคส่งกลับ!$O$2:$O$1192,"")</f>
        <v>0</v>
      </c>
      <c r="S1004" s="72" t="str">
        <f>IF(AND(ลงเจ้าหน้าที่!O1010=ไฟล์หลัก!P1004,ลงเจ้าหน้าที่!P1010=ไฟล์หลัก!Q1004)=TRUE,"Correct","No")</f>
        <v>No</v>
      </c>
    </row>
    <row r="1005" spans="1:19" hidden="1">
      <c r="A1005" s="250">
        <v>956</v>
      </c>
      <c r="B1005" s="250" t="s">
        <v>1024</v>
      </c>
      <c r="C1005" s="256" t="s">
        <v>136</v>
      </c>
      <c r="D1005" s="257"/>
      <c r="E1005" s="256" t="s">
        <v>1118</v>
      </c>
      <c r="F1005" s="257"/>
      <c r="G1005" s="257"/>
      <c r="H1005" s="257"/>
      <c r="I1005" s="256"/>
      <c r="J1005" s="257" t="s">
        <v>101</v>
      </c>
      <c r="K1005" s="257" t="s">
        <v>102</v>
      </c>
      <c r="L1005" s="257"/>
      <c r="M1005" s="250" t="s">
        <v>42</v>
      </c>
      <c r="N1005" s="257" t="str" cm="1">
        <f t="array" ref="N1005">_xlfn.XLOOKUP(1,(รายชื่อเจ้าหน้าที่!$C$4:$C$109=P1005)*(รายชื่อเจ้าหน้าที่!$D$4:$D$109=Q1005),รายชื่อเจ้าหน้าที่!$E$4:$E$109,"")</f>
        <v>จ.เครื่องกล</v>
      </c>
      <c r="O1005" s="2" t="str">
        <f>_xlfn.XLOOKUP(ไฟล์หลัก!A1005,ภาคส่งกลับ!$A$2:$A$1192,ภาคส่งกลับ!$L$2:$L$1192,"")</f>
        <v>นาย</v>
      </c>
      <c r="P1005" s="2" t="str">
        <f>_xlfn.XLOOKUP(ไฟล์หลัก!A1005,ภาคส่งกลับ!$A$2:$A$1192,ภาคส่งกลับ!$M$2:$M$1192,"")</f>
        <v>หฤษฎ์</v>
      </c>
      <c r="Q1005" s="2" t="str">
        <f>_xlfn.XLOOKUP(ไฟล์หลัก!A1005,ภาคส่งกลับ!$A$2:$A$1192,ภาคส่งกลับ!$N$2:$N$1192,"")</f>
        <v>สิริโภคากร</v>
      </c>
      <c r="R1005" s="71">
        <f>_xlfn.XLOOKUP(ไฟล์หลัก!A1005,ภาคส่งกลับ!$A$2:$A$1192,ภาคส่งกลับ!$O$2:$O$1192,"")</f>
        <v>0</v>
      </c>
      <c r="S1005" s="72" t="str">
        <f>IF(AND(ลงเจ้าหน้าที่!O1011=ไฟล์หลัก!P1005,ลงเจ้าหน้าที่!P1011=ไฟล์หลัก!Q1005)=TRUE,"Correct","No")</f>
        <v>Correct</v>
      </c>
    </row>
    <row r="1006" spans="1:19" hidden="1">
      <c r="A1006" s="250">
        <v>957</v>
      </c>
      <c r="B1006" s="250" t="s">
        <v>1024</v>
      </c>
      <c r="C1006" s="256" t="s">
        <v>136</v>
      </c>
      <c r="D1006" s="257" t="s">
        <v>21</v>
      </c>
      <c r="E1006" s="256" t="s">
        <v>1116</v>
      </c>
      <c r="F1006" s="257" t="s">
        <v>16</v>
      </c>
      <c r="G1006" s="257" t="s">
        <v>17</v>
      </c>
      <c r="H1006" s="257" t="s">
        <v>191</v>
      </c>
      <c r="I1006" s="256" t="s">
        <v>1036</v>
      </c>
      <c r="J1006" s="257" t="s">
        <v>101</v>
      </c>
      <c r="K1006" s="257" t="s">
        <v>106</v>
      </c>
      <c r="L1006" s="257" t="s">
        <v>1122</v>
      </c>
      <c r="M1006" s="250" t="s">
        <v>1668</v>
      </c>
      <c r="N1006" s="257" t="str" cm="1">
        <f t="array" ref="N1006">_xlfn.XLOOKUP(1,(รายชื่อเจ้าหน้าที่!$C$4:$C$109=P1006)*(รายชื่อเจ้าหน้าที่!$D$4:$D$109=Q1006),รายชื่อเจ้าหน้าที่!$E$4:$E$109,"")</f>
        <v/>
      </c>
      <c r="O1006" s="2" t="str">
        <f>_xlfn.XLOOKUP(ไฟล์หลัก!A1006,ภาคส่งกลับ!$A$2:$A$1192,ภาคส่งกลับ!$L$2:$L$1192,"")</f>
        <v>นางสาว</v>
      </c>
      <c r="P1006" s="2" t="str">
        <f>_xlfn.XLOOKUP(ไฟล์หลัก!A1006,ภาคส่งกลับ!$A$2:$A$1192,ภาคส่งกลับ!$M$2:$M$1192,"")</f>
        <v>วิภา</v>
      </c>
      <c r="Q1006" s="2" t="str">
        <f>_xlfn.XLOOKUP(ไฟล์หลัก!A1006,ภาคส่งกลับ!$A$2:$A$1192,ภาคส่งกลับ!$N$2:$N$1192,"")</f>
        <v>แสงพิสิทธิ์</v>
      </c>
      <c r="R1006" s="71">
        <f>_xlfn.XLOOKUP(ไฟล์หลัก!A1006,ภาคส่งกลับ!$A$2:$A$1192,ภาคส่งกลับ!$O$2:$O$1192,"")</f>
        <v>0</v>
      </c>
      <c r="S1006" s="72" t="str">
        <f>IF(AND(ลงเจ้าหน้าที่!O1012=ไฟล์หลัก!P1006,ลงเจ้าหน้าที่!P1012=ไฟล์หลัก!Q1006)=TRUE,"Correct","No")</f>
        <v>No</v>
      </c>
    </row>
    <row r="1007" spans="1:19">
      <c r="A1007" s="250">
        <v>958</v>
      </c>
      <c r="B1007" s="250" t="s">
        <v>1024</v>
      </c>
      <c r="C1007" s="256" t="s">
        <v>136</v>
      </c>
      <c r="D1007" s="257" t="s">
        <v>94</v>
      </c>
      <c r="E1007" s="256" t="s">
        <v>1118</v>
      </c>
      <c r="F1007" s="257" t="s">
        <v>501</v>
      </c>
      <c r="G1007" s="257" t="s">
        <v>17</v>
      </c>
      <c r="H1007" s="257" t="s">
        <v>1119</v>
      </c>
      <c r="I1007" s="256" t="s">
        <v>1120</v>
      </c>
      <c r="J1007" s="257" t="s">
        <v>101</v>
      </c>
      <c r="K1007" s="257" t="s">
        <v>106</v>
      </c>
      <c r="L1007" s="257" t="s">
        <v>1123</v>
      </c>
      <c r="M1007" s="250" t="s">
        <v>1651</v>
      </c>
      <c r="N1007" s="257" t="str" cm="1">
        <f t="array" ref="N1007">_xlfn.XLOOKUP(1,(รายชื่อเจ้าหน้าที่!$C$4:$C$109=P1007)*(รายชื่อเจ้าหน้าที่!$D$4:$D$109=Q1007),รายชื่อเจ้าหน้าที่!$E$4:$E$109,"")</f>
        <v/>
      </c>
      <c r="O1007" s="2" t="str">
        <f>_xlfn.XLOOKUP(ไฟล์หลัก!A1007,ภาคส่งกลับ!$A$2:$A$1192,ภาคส่งกลับ!$L$2:$L$1192,"")</f>
        <v>นาย</v>
      </c>
      <c r="P1007" s="2" t="str">
        <f>_xlfn.XLOOKUP(ไฟล์หลัก!A1007,ภาคส่งกลับ!$A$2:$A$1192,ภาคส่งกลับ!$M$2:$M$1192,"")</f>
        <v>วัจนพงศ์</v>
      </c>
      <c r="Q1007" s="2" t="str">
        <f>_xlfn.XLOOKUP(ไฟล์หลัก!A1007,ภาคส่งกลับ!$A$2:$A$1192,ภาคส่งกลับ!$N$2:$N$1192,"")</f>
        <v>เกษมศิริ</v>
      </c>
      <c r="R1007" s="71">
        <f>_xlfn.XLOOKUP(ไฟล์หลัก!A1007,ภาคส่งกลับ!$A$2:$A$1192,ภาคส่งกลับ!$O$2:$O$1192,"")</f>
        <v>0</v>
      </c>
      <c r="S1007" s="72" t="str">
        <f>IF(AND(ลงเจ้าหน้าที่!O1013=ไฟล์หลัก!P1007,ลงเจ้าหน้าที่!P1013=ไฟล์หลัก!Q1007)=TRUE,"Correct","No")</f>
        <v>No</v>
      </c>
    </row>
    <row r="1008" spans="1:19" hidden="1">
      <c r="A1008" s="250">
        <v>959</v>
      </c>
      <c r="B1008" s="250" t="s">
        <v>1024</v>
      </c>
      <c r="C1008" s="256" t="s">
        <v>136</v>
      </c>
      <c r="D1008" s="257" t="s">
        <v>21</v>
      </c>
      <c r="E1008" s="256" t="s">
        <v>1116</v>
      </c>
      <c r="F1008" s="257" t="s">
        <v>21</v>
      </c>
      <c r="G1008" s="257" t="s">
        <v>17</v>
      </c>
      <c r="H1008" s="257" t="s">
        <v>246</v>
      </c>
      <c r="I1008" s="256" t="s">
        <v>1036</v>
      </c>
      <c r="J1008" s="257" t="s">
        <v>101</v>
      </c>
      <c r="K1008" s="257" t="s">
        <v>113</v>
      </c>
      <c r="L1008" s="257" t="s">
        <v>142</v>
      </c>
      <c r="M1008" s="250" t="s">
        <v>1668</v>
      </c>
      <c r="N1008" s="257" t="str" cm="1">
        <f t="array" ref="N1008">_xlfn.XLOOKUP(1,(รายชื่อเจ้าหน้าที่!$C$4:$C$109=P1008)*(รายชื่อเจ้าหน้าที่!$D$4:$D$109=Q1008),รายชื่อเจ้าหน้าที่!$E$4:$E$109,"")</f>
        <v/>
      </c>
      <c r="O1008" s="2" t="str">
        <f>_xlfn.XLOOKUP(ไฟล์หลัก!A1008,ภาคส่งกลับ!$A$2:$A$1192,ภาคส่งกลับ!$L$2:$L$1192,"")</f>
        <v>นาย</v>
      </c>
      <c r="P1008" s="2" t="str">
        <f>_xlfn.XLOOKUP(ไฟล์หลัก!A1008,ภาคส่งกลับ!$A$2:$A$1192,ภาคส่งกลับ!$M$2:$M$1192,"")</f>
        <v>พรชัย</v>
      </c>
      <c r="Q1008" s="2" t="str">
        <f>_xlfn.XLOOKUP(ไฟล์หลัก!A1008,ภาคส่งกลับ!$A$2:$A$1192,ภาคส่งกลับ!$N$2:$N$1192,"")</f>
        <v>ทรัพย์นิธิ</v>
      </c>
      <c r="R1008" s="71" t="str">
        <f>_xlfn.XLOOKUP(ไฟล์หลัก!A1008,ภาคส่งกลับ!$A$2:$A$1192,ภาคส่งกลับ!$O$2:$O$1192,"")</f>
        <v>นศ</v>
      </c>
      <c r="S1008" s="72" t="str">
        <f>IF(AND(ลงเจ้าหน้าที่!O1014=ไฟล์หลัก!P1008,ลงเจ้าหน้าที่!P1014=ไฟล์หลัก!Q1008)=TRUE,"Correct","No")</f>
        <v>No</v>
      </c>
    </row>
    <row r="1009" spans="1:19" hidden="1">
      <c r="A1009" s="250">
        <v>960</v>
      </c>
      <c r="B1009" s="250" t="s">
        <v>1024</v>
      </c>
      <c r="C1009" s="256" t="s">
        <v>136</v>
      </c>
      <c r="D1009" s="257" t="s">
        <v>147</v>
      </c>
      <c r="E1009" s="256" t="s">
        <v>1124</v>
      </c>
      <c r="F1009" s="257" t="s">
        <v>16</v>
      </c>
      <c r="G1009" s="257" t="s">
        <v>14</v>
      </c>
      <c r="H1009" s="257" t="s">
        <v>239</v>
      </c>
      <c r="I1009" s="256" t="s">
        <v>1760</v>
      </c>
      <c r="J1009" s="257" t="s">
        <v>101</v>
      </c>
      <c r="K1009" s="257" t="s">
        <v>113</v>
      </c>
      <c r="L1009" s="257" t="s">
        <v>576</v>
      </c>
      <c r="M1009" s="250" t="s">
        <v>41</v>
      </c>
      <c r="N1009" s="257" t="str" cm="1">
        <f t="array" ref="N1009">_xlfn.XLOOKUP(1,(รายชื่อเจ้าหน้าที่!$C$4:$C$109=P1009)*(รายชื่อเจ้าหน้าที่!$D$4:$D$109=Q1009),รายชื่อเจ้าหน้าที่!$E$4:$E$109,"")</f>
        <v/>
      </c>
      <c r="O1009" s="2" t="str">
        <f>_xlfn.XLOOKUP(ไฟล์หลัก!A1009,ภาคส่งกลับ!$A$2:$A$1192,ภาคส่งกลับ!$L$2:$L$1192,"")</f>
        <v>นาย</v>
      </c>
      <c r="P1009" s="2" t="str">
        <f>_xlfn.XLOOKUP(ไฟล์หลัก!A1009,ภาคส่งกลับ!$A$2:$A$1192,ภาคส่งกลับ!$M$2:$M$1192,"")</f>
        <v>เกรียงศักดิ์</v>
      </c>
      <c r="Q1009" s="2" t="str">
        <f>_xlfn.XLOOKUP(ไฟล์หลัก!A1009,ภาคส่งกลับ!$A$2:$A$1192,ภาคส่งกลับ!$N$2:$N$1192,"")</f>
        <v>ไกรวัฒนวงศ์</v>
      </c>
      <c r="R1009" s="71">
        <f>_xlfn.XLOOKUP(ไฟล์หลัก!A1009,ภาคส่งกลับ!$A$2:$A$1192,ภาคส่งกลับ!$O$2:$O$1192,"")</f>
        <v>0</v>
      </c>
      <c r="S1009" s="72" t="str">
        <f>IF(AND(ลงเจ้าหน้าที่!O1015=ไฟล์หลัก!P1009,ลงเจ้าหน้าที่!P1015=ไฟล์หลัก!Q1009)=TRUE,"Correct","No")</f>
        <v>No</v>
      </c>
    </row>
    <row r="1010" spans="1:19" hidden="1">
      <c r="A1010" s="250">
        <v>961</v>
      </c>
      <c r="B1010" s="250" t="s">
        <v>1024</v>
      </c>
      <c r="C1010" s="256" t="s">
        <v>136</v>
      </c>
      <c r="D1010" s="257" t="s">
        <v>37</v>
      </c>
      <c r="E1010" s="256" t="s">
        <v>1125</v>
      </c>
      <c r="F1010" s="257" t="s">
        <v>30</v>
      </c>
      <c r="G1010" s="257" t="s">
        <v>21</v>
      </c>
      <c r="H1010" s="257" t="s">
        <v>74</v>
      </c>
      <c r="I1010" s="256" t="s">
        <v>1781</v>
      </c>
      <c r="J1010" s="257" t="s">
        <v>101</v>
      </c>
      <c r="K1010" s="257" t="s">
        <v>117</v>
      </c>
      <c r="L1010" s="257" t="s">
        <v>77</v>
      </c>
      <c r="M1010" s="250" t="s">
        <v>1654</v>
      </c>
      <c r="N1010" s="257" t="str" cm="1">
        <f t="array" ref="N1010">_xlfn.XLOOKUP(1,(รายชื่อเจ้าหน้าที่!$C$4:$C$109=P1010)*(รายชื่อเจ้าหน้าที่!$D$4:$D$109=Q1010),รายชื่อเจ้าหน้าที่!$E$4:$E$109,"")</f>
        <v/>
      </c>
      <c r="O1010" s="2" t="str">
        <f>_xlfn.XLOOKUP(ไฟล์หลัก!A1010,ภาคส่งกลับ!$A$2:$A$1192,ภาคส่งกลับ!$L$2:$L$1192,"")</f>
        <v>นางสาว</v>
      </c>
      <c r="P1010" s="2" t="str">
        <f>_xlfn.XLOOKUP(ไฟล์หลัก!A1010,ภาคส่งกลับ!$A$2:$A$1192,ภาคส่งกลับ!$M$2:$M$1192,"")</f>
        <v>อุบะ</v>
      </c>
      <c r="Q1010" s="2" t="str">
        <f>_xlfn.XLOOKUP(ไฟล์หลัก!A1010,ภาคส่งกลับ!$A$2:$A$1192,ภาคส่งกลับ!$N$2:$N$1192,"")</f>
        <v>ศิริแก้ว</v>
      </c>
      <c r="R1010" s="71">
        <f>_xlfn.XLOOKUP(ไฟล์หลัก!A1010,ภาคส่งกลับ!$A$2:$A$1192,ภาคส่งกลับ!$O$2:$O$1192,"")</f>
        <v>0</v>
      </c>
      <c r="S1010" s="72" t="str">
        <f>IF(AND(ลงเจ้าหน้าที่!O1016=ไฟล์หลัก!P1010,ลงเจ้าหน้าที่!P1016=ไฟล์หลัก!Q1010)=TRUE,"Correct","No")</f>
        <v>No</v>
      </c>
    </row>
    <row r="1011" spans="1:19" hidden="1">
      <c r="A1011" s="250">
        <v>962</v>
      </c>
      <c r="B1011" s="250" t="s">
        <v>1024</v>
      </c>
      <c r="C1011" s="256" t="s">
        <v>136</v>
      </c>
      <c r="D1011" s="257" t="s">
        <v>204</v>
      </c>
      <c r="E1011" s="256" t="s">
        <v>1126</v>
      </c>
      <c r="F1011" s="257" t="s">
        <v>199</v>
      </c>
      <c r="G1011" s="257" t="s">
        <v>17</v>
      </c>
      <c r="H1011" s="257" t="s">
        <v>220</v>
      </c>
      <c r="I1011" s="256" t="s">
        <v>1784</v>
      </c>
      <c r="J1011" s="257" t="s">
        <v>101</v>
      </c>
      <c r="K1011" s="257" t="s">
        <v>117</v>
      </c>
      <c r="L1011" s="257" t="s">
        <v>342</v>
      </c>
      <c r="M1011" s="250" t="s">
        <v>1695</v>
      </c>
      <c r="N1011" s="257" t="str" cm="1">
        <f t="array" ref="N1011">_xlfn.XLOOKUP(1,(รายชื่อเจ้าหน้าที่!$C$4:$C$109=P1011)*(รายชื่อเจ้าหน้าที่!$D$4:$D$109=Q1011),รายชื่อเจ้าหน้าที่!$E$4:$E$109,"")</f>
        <v/>
      </c>
      <c r="O1011" s="2" t="str">
        <f>_xlfn.XLOOKUP(ไฟล์หลัก!A1011,ภาคส่งกลับ!$A$2:$A$1192,ภาคส่งกลับ!$L$2:$L$1192,"")</f>
        <v>นาย</v>
      </c>
      <c r="P1011" s="2" t="str">
        <f>_xlfn.XLOOKUP(ไฟล์หลัก!A1011,ภาคส่งกลับ!$A$2:$A$1192,ภาคส่งกลับ!$M$2:$M$1192,"")</f>
        <v>ปรีชา</v>
      </c>
      <c r="Q1011" s="2" t="str">
        <f>_xlfn.XLOOKUP(ไฟล์หลัก!A1011,ภาคส่งกลับ!$A$2:$A$1192,ภาคส่งกลับ!$N$2:$N$1192,"")</f>
        <v>การินทร์</v>
      </c>
      <c r="R1011" s="71">
        <f>_xlfn.XLOOKUP(ไฟล์หลัก!A1011,ภาคส่งกลับ!$A$2:$A$1192,ภาคส่งกลับ!$O$2:$O$1192,"")</f>
        <v>0</v>
      </c>
      <c r="S1011" s="72" t="str">
        <f>IF(AND(ลงเจ้าหน้าที่!O1017=ไฟล์หลัก!P1011,ลงเจ้าหน้าที่!P1017=ไฟล์หลัก!Q1011)=TRUE,"Correct","No")</f>
        <v>No</v>
      </c>
    </row>
    <row r="1012" spans="1:19" hidden="1">
      <c r="A1012" s="250">
        <v>963</v>
      </c>
      <c r="B1012" s="250" t="s">
        <v>1024</v>
      </c>
      <c r="C1012" s="256" t="s">
        <v>136</v>
      </c>
      <c r="D1012" s="257"/>
      <c r="E1012" s="256" t="s">
        <v>1126</v>
      </c>
      <c r="F1012" s="257"/>
      <c r="G1012" s="257"/>
      <c r="H1012" s="257"/>
      <c r="I1012" s="256"/>
      <c r="J1012" s="257" t="s">
        <v>101</v>
      </c>
      <c r="K1012" s="257" t="s">
        <v>117</v>
      </c>
      <c r="L1012" s="257"/>
      <c r="M1012" s="250" t="s">
        <v>42</v>
      </c>
      <c r="N1012" s="257" t="str" cm="1">
        <f t="array" ref="N1012">_xlfn.XLOOKUP(1,(รายชื่อเจ้าหน้าที่!$C$4:$C$109=P1012)*(รายชื่อเจ้าหน้าที่!$D$4:$D$109=Q1012),รายชื่อเจ้าหน้าที่!$E$4:$E$109,"")</f>
        <v>จ.โยธา</v>
      </c>
      <c r="O1012" s="2" t="str">
        <f>_xlfn.XLOOKUP(ไฟล์หลัก!A1012,ภาคส่งกลับ!$A$2:$A$1192,ภาคส่งกลับ!$L$2:$L$1192,"")</f>
        <v>นาย</v>
      </c>
      <c r="P1012" s="2" t="str">
        <f>_xlfn.XLOOKUP(ไฟล์หลัก!A1012,ภาคส่งกลับ!$A$2:$A$1192,ภาคส่งกลับ!$M$2:$M$1192,"")</f>
        <v>ธีรเดช</v>
      </c>
      <c r="Q1012" s="2" t="str">
        <f>_xlfn.XLOOKUP(ไฟล์หลัก!A1012,ภาคส่งกลับ!$A$2:$A$1192,ภาคส่งกลับ!$N$2:$N$1192,"")</f>
        <v>คำวิไล</v>
      </c>
      <c r="R1012" s="71">
        <f>_xlfn.XLOOKUP(ไฟล์หลัก!A1012,ภาคส่งกลับ!$A$2:$A$1192,ภาคส่งกลับ!$O$2:$O$1192,"")</f>
        <v>0</v>
      </c>
      <c r="S1012" s="72" t="str">
        <f>IF(AND(ลงเจ้าหน้าที่!O1018=ไฟล์หลัก!P1012,ลงเจ้าหน้าที่!P1018=ไฟล์หลัก!Q1012)=TRUE,"Correct","No")</f>
        <v>Correct</v>
      </c>
    </row>
    <row r="1013" spans="1:19" hidden="1">
      <c r="A1013" s="250">
        <v>964</v>
      </c>
      <c r="B1013" s="250" t="s">
        <v>1024</v>
      </c>
      <c r="C1013" s="256" t="s">
        <v>136</v>
      </c>
      <c r="D1013" s="257" t="s">
        <v>35</v>
      </c>
      <c r="E1013" s="256" t="s">
        <v>186</v>
      </c>
      <c r="F1013" s="257" t="s">
        <v>16</v>
      </c>
      <c r="G1013" s="257" t="s">
        <v>17</v>
      </c>
      <c r="H1013" s="257" t="s">
        <v>18</v>
      </c>
      <c r="I1013" s="256" t="s">
        <v>1127</v>
      </c>
      <c r="J1013" s="257" t="s">
        <v>101</v>
      </c>
      <c r="K1013" s="257" t="s">
        <v>121</v>
      </c>
      <c r="L1013" s="257" t="s">
        <v>109</v>
      </c>
      <c r="M1013" s="250" t="s">
        <v>1652</v>
      </c>
      <c r="N1013" s="257" t="str" cm="1">
        <f t="array" ref="N1013">_xlfn.XLOOKUP(1,(รายชื่อเจ้าหน้าที่!$C$4:$C$109=P1013)*(รายชื่อเจ้าหน้าที่!$D$4:$D$109=Q1013),รายชื่อเจ้าหน้าที่!$E$4:$E$109,"")</f>
        <v/>
      </c>
      <c r="O1013" s="2" t="str">
        <f>_xlfn.XLOOKUP(ไฟล์หลัก!A1013,ภาคส่งกลับ!$A$2:$A$1192,ภาคส่งกลับ!$L$2:$L$1192,"")</f>
        <v>นาย</v>
      </c>
      <c r="P1013" s="2" t="str">
        <f>_xlfn.XLOOKUP(ไฟล์หลัก!A1013,ภาคส่งกลับ!$A$2:$A$1192,ภาคส่งกลับ!$M$2:$M$1192,"")</f>
        <v>สิริชัย</v>
      </c>
      <c r="Q1013" s="2" t="str">
        <f>_xlfn.XLOOKUP(ไฟล์หลัก!A1013,ภาคส่งกลับ!$A$2:$A$1192,ภาคส่งกลับ!$N$2:$N$1192,"")</f>
        <v>ธรรมารักษ์วัฒนะ</v>
      </c>
      <c r="R1013" s="71">
        <f>_xlfn.XLOOKUP(ไฟล์หลัก!A1013,ภาคส่งกลับ!$A$2:$A$1192,ภาคส่งกลับ!$O$2:$O$1192,"")</f>
        <v>0</v>
      </c>
      <c r="S1013" s="72" t="str">
        <f>IF(AND(ลงเจ้าหน้าที่!O1019=ไฟล์หลัก!P1013,ลงเจ้าหน้าที่!P1019=ไฟล์หลัก!Q1013)=TRUE,"Correct","No")</f>
        <v>No</v>
      </c>
    </row>
    <row r="1014" spans="1:19" hidden="1">
      <c r="A1014" s="250">
        <v>965</v>
      </c>
      <c r="B1014" s="250" t="s">
        <v>1024</v>
      </c>
      <c r="C1014" s="256" t="s">
        <v>136</v>
      </c>
      <c r="D1014" s="257" t="s">
        <v>37</v>
      </c>
      <c r="E1014" s="256" t="s">
        <v>1125</v>
      </c>
      <c r="F1014" s="257" t="s">
        <v>33</v>
      </c>
      <c r="G1014" s="257" t="s">
        <v>21</v>
      </c>
      <c r="H1014" s="257" t="s">
        <v>655</v>
      </c>
      <c r="I1014" s="256" t="s">
        <v>1781</v>
      </c>
      <c r="J1014" s="257" t="s">
        <v>101</v>
      </c>
      <c r="K1014" s="257" t="s">
        <v>121</v>
      </c>
      <c r="L1014" s="257" t="s">
        <v>797</v>
      </c>
      <c r="M1014" s="250" t="s">
        <v>1654</v>
      </c>
      <c r="N1014" s="257" t="str" cm="1">
        <f t="array" ref="N1014">_xlfn.XLOOKUP(1,(รายชื่อเจ้าหน้าที่!$C$4:$C$109=P1014)*(รายชื่อเจ้าหน้าที่!$D$4:$D$109=Q1014),รายชื่อเจ้าหน้าที่!$E$4:$E$109,"")</f>
        <v/>
      </c>
      <c r="O1014" s="2" t="str">
        <f>_xlfn.XLOOKUP(ไฟล์หลัก!A1014,ภาคส่งกลับ!$A$2:$A$1192,ภาคส่งกลับ!$L$2:$L$1192,"")</f>
        <v>นาย</v>
      </c>
      <c r="P1014" s="2" t="str">
        <f>_xlfn.XLOOKUP(ไฟล์หลัก!A1014,ภาคส่งกลับ!$A$2:$A$1192,ภาคส่งกลับ!$M$2:$M$1192,"")</f>
        <v>รัฐภูมิ</v>
      </c>
      <c r="Q1014" s="2" t="str">
        <f>_xlfn.XLOOKUP(ไฟล์หลัก!A1014,ภาคส่งกลับ!$A$2:$A$1192,ภาคส่งกลับ!$N$2:$N$1192,"")</f>
        <v>ปริชาตปรีชา</v>
      </c>
      <c r="R1014" s="71">
        <f>_xlfn.XLOOKUP(ไฟล์หลัก!A1014,ภาคส่งกลับ!$A$2:$A$1192,ภาคส่งกลับ!$O$2:$O$1192,"")</f>
        <v>0</v>
      </c>
      <c r="S1014" s="72" t="str">
        <f>IF(AND(ลงเจ้าหน้าที่!O1020=ไฟล์หลัก!P1014,ลงเจ้าหน้าที่!P1020=ไฟล์หลัก!Q1014)=TRUE,"Correct","No")</f>
        <v>Correct</v>
      </c>
    </row>
    <row r="1015" spans="1:19" hidden="1">
      <c r="A1015" s="250">
        <v>966</v>
      </c>
      <c r="B1015" s="250" t="s">
        <v>1024</v>
      </c>
      <c r="C1015" s="256" t="s">
        <v>136</v>
      </c>
      <c r="D1015" s="257" t="s">
        <v>68</v>
      </c>
      <c r="E1015" s="256" t="s">
        <v>1128</v>
      </c>
      <c r="F1015" s="257" t="s">
        <v>99</v>
      </c>
      <c r="G1015" s="257" t="s">
        <v>16</v>
      </c>
      <c r="H1015" s="257" t="s">
        <v>182</v>
      </c>
      <c r="I1015" s="256" t="s">
        <v>1127</v>
      </c>
      <c r="J1015" s="257" t="s">
        <v>101</v>
      </c>
      <c r="K1015" s="257" t="s">
        <v>124</v>
      </c>
      <c r="L1015" s="257" t="s">
        <v>406</v>
      </c>
      <c r="M1015" s="250" t="s">
        <v>1652</v>
      </c>
      <c r="N1015" s="257" t="str" cm="1">
        <f t="array" ref="N1015">_xlfn.XLOOKUP(1,(รายชื่อเจ้าหน้าที่!$C$4:$C$109=P1015)*(รายชื่อเจ้าหน้าที่!$D$4:$D$109=Q1015),รายชื่อเจ้าหน้าที่!$E$4:$E$109,"")</f>
        <v/>
      </c>
      <c r="O1015" s="2" t="str">
        <f>_xlfn.XLOOKUP(ไฟล์หลัก!A1015,ภาคส่งกลับ!$A$2:$A$1192,ภาคส่งกลับ!$L$2:$L$1192,"")</f>
        <v>นาง</v>
      </c>
      <c r="P1015" s="2" t="str">
        <f>_xlfn.XLOOKUP(ไฟล์หลัก!A1015,ภาคส่งกลับ!$A$2:$A$1192,ภาคส่งกลับ!$M$2:$M$1192,"")</f>
        <v>อัมพวัน</v>
      </c>
      <c r="Q1015" s="2" t="str">
        <f>_xlfn.XLOOKUP(ไฟล์หลัก!A1015,ภาคส่งกลับ!$A$2:$A$1192,ภาคส่งกลับ!$N$2:$N$1192,"")</f>
        <v>จุลเสรีวงศ์</v>
      </c>
      <c r="R1015" s="71">
        <f>_xlfn.XLOOKUP(ไฟล์หลัก!A1015,ภาคส่งกลับ!$A$2:$A$1192,ภาคส่งกลับ!$O$2:$O$1192,"")</f>
        <v>0</v>
      </c>
      <c r="S1015" s="72" t="str">
        <f>IF(AND(ลงเจ้าหน้าที่!O1021=ไฟล์หลัก!P1015,ลงเจ้าหน้าที่!P1021=ไฟล์หลัก!Q1015)=TRUE,"Correct","No")</f>
        <v>No</v>
      </c>
    </row>
    <row r="1016" spans="1:19" hidden="1">
      <c r="A1016" s="250">
        <v>967</v>
      </c>
      <c r="B1016" s="250" t="s">
        <v>1024</v>
      </c>
      <c r="C1016" s="256" t="s">
        <v>136</v>
      </c>
      <c r="D1016" s="257" t="s">
        <v>37</v>
      </c>
      <c r="E1016" s="256" t="s">
        <v>1125</v>
      </c>
      <c r="F1016" s="257" t="s">
        <v>33</v>
      </c>
      <c r="G1016" s="257" t="s">
        <v>21</v>
      </c>
      <c r="H1016" s="257" t="s">
        <v>655</v>
      </c>
      <c r="I1016" s="256" t="s">
        <v>1781</v>
      </c>
      <c r="J1016" s="257" t="s">
        <v>101</v>
      </c>
      <c r="K1016" s="257" t="s">
        <v>124</v>
      </c>
      <c r="L1016" s="257" t="s">
        <v>657</v>
      </c>
      <c r="M1016" s="250" t="s">
        <v>1695</v>
      </c>
      <c r="N1016" s="257" t="str" cm="1">
        <f t="array" ref="N1016">_xlfn.XLOOKUP(1,(รายชื่อเจ้าหน้าที่!$C$4:$C$109=P1016)*(รายชื่อเจ้าหน้าที่!$D$4:$D$109=Q1016),รายชื่อเจ้าหน้าที่!$E$4:$E$109,"")</f>
        <v/>
      </c>
      <c r="O1016" s="2" t="str">
        <f>_xlfn.XLOOKUP(ไฟล์หลัก!A1016,ภาคส่งกลับ!$A$2:$A$1192,ภาคส่งกลับ!$L$2:$L$1192,"")</f>
        <v>นางสาว</v>
      </c>
      <c r="P1016" s="2" t="str">
        <f>_xlfn.XLOOKUP(ไฟล์หลัก!A1016,ภาคส่งกลับ!$A$2:$A$1192,ภาคส่งกลับ!$M$2:$M$1192,"")</f>
        <v>มธุรส</v>
      </c>
      <c r="Q1016" s="2" t="str">
        <f>_xlfn.XLOOKUP(ไฟล์หลัก!A1016,ภาคส่งกลับ!$A$2:$A$1192,ภาคส่งกลับ!$N$2:$N$1192,"")</f>
        <v>สุชาตะวัฒน์</v>
      </c>
      <c r="R1016" s="71">
        <f>_xlfn.XLOOKUP(ไฟล์หลัก!A1016,ภาคส่งกลับ!$A$2:$A$1192,ภาคส่งกลับ!$O$2:$O$1192,"")</f>
        <v>0</v>
      </c>
      <c r="S1016" s="72" t="str">
        <f>IF(AND(ลงเจ้าหน้าที่!O1022=ไฟล์หลัก!P1016,ลงเจ้าหน้าที่!P1022=ไฟล์หลัก!Q1016)=TRUE,"Correct","No")</f>
        <v>No</v>
      </c>
    </row>
    <row r="1017" spans="1:19" hidden="1">
      <c r="A1017" s="250">
        <v>968</v>
      </c>
      <c r="B1017" s="250" t="s">
        <v>1024</v>
      </c>
      <c r="C1017" s="256" t="s">
        <v>136</v>
      </c>
      <c r="D1017" s="257" t="s">
        <v>219</v>
      </c>
      <c r="E1017" s="256" t="s">
        <v>1129</v>
      </c>
      <c r="F1017" s="257" t="s">
        <v>16</v>
      </c>
      <c r="G1017" s="257" t="s">
        <v>17</v>
      </c>
      <c r="H1017" s="257" t="s">
        <v>63</v>
      </c>
      <c r="I1017" s="256" t="s">
        <v>1786</v>
      </c>
      <c r="J1017" s="257" t="s">
        <v>101</v>
      </c>
      <c r="K1017" s="257" t="s">
        <v>128</v>
      </c>
      <c r="L1017" s="257" t="s">
        <v>67</v>
      </c>
      <c r="M1017" s="250" t="s">
        <v>1650</v>
      </c>
      <c r="N1017" s="257" t="str" cm="1">
        <f t="array" ref="N1017">_xlfn.XLOOKUP(1,(รายชื่อเจ้าหน้าที่!$C$4:$C$109=P1017)*(รายชื่อเจ้าหน้าที่!$D$4:$D$109=Q1017),รายชื่อเจ้าหน้าที่!$E$4:$E$109,"")</f>
        <v/>
      </c>
      <c r="O1017" s="2" t="str">
        <f>_xlfn.XLOOKUP(ไฟล์หลัก!A1017,ภาคส่งกลับ!$A$2:$A$1192,ภาคส่งกลับ!$L$2:$L$1192,"")</f>
        <v>นาย</v>
      </c>
      <c r="P1017" s="2" t="str">
        <f>_xlfn.XLOOKUP(ไฟล์หลัก!A1017,ภาคส่งกลับ!$A$2:$A$1192,ภาคส่งกลับ!$M$2:$M$1192,"")</f>
        <v xml:space="preserve">กิตติวัฒน์  </v>
      </c>
      <c r="Q1017" s="2" t="str">
        <f>_xlfn.XLOOKUP(ไฟล์หลัก!A1017,ภาคส่งกลับ!$A$2:$A$1192,ภาคส่งกลับ!$N$2:$N$1192,"")</f>
        <v>สิริเกษมสุข</v>
      </c>
      <c r="R1017" s="71">
        <f>_xlfn.XLOOKUP(ไฟล์หลัก!A1017,ภาคส่งกลับ!$A$2:$A$1192,ภาคส่งกลับ!$O$2:$O$1192,"")</f>
        <v>0</v>
      </c>
      <c r="S1017" s="72" t="str">
        <f>IF(AND(ลงเจ้าหน้าที่!O1023=ไฟล์หลัก!P1017,ลงเจ้าหน้าที่!P1023=ไฟล์หลัก!Q1017)=TRUE,"Correct","No")</f>
        <v>No</v>
      </c>
    </row>
    <row r="1018" spans="1:19" hidden="1">
      <c r="A1018" s="250">
        <v>969</v>
      </c>
      <c r="B1018" s="250" t="s">
        <v>1024</v>
      </c>
      <c r="C1018" s="256" t="s">
        <v>136</v>
      </c>
      <c r="D1018" s="257" t="s">
        <v>81</v>
      </c>
      <c r="E1018" s="256" t="s">
        <v>1131</v>
      </c>
      <c r="F1018" s="257" t="s">
        <v>527</v>
      </c>
      <c r="G1018" s="257" t="s">
        <v>17</v>
      </c>
      <c r="H1018" s="257" t="s">
        <v>374</v>
      </c>
      <c r="I1018" s="256" t="s">
        <v>1132</v>
      </c>
      <c r="J1018" s="257" t="s">
        <v>101</v>
      </c>
      <c r="K1018" s="257" t="s">
        <v>128</v>
      </c>
      <c r="L1018" s="257" t="s">
        <v>831</v>
      </c>
      <c r="M1018" s="250" t="s">
        <v>1654</v>
      </c>
      <c r="N1018" s="257" t="str" cm="1">
        <f t="array" ref="N1018">_xlfn.XLOOKUP(1,(รายชื่อเจ้าหน้าที่!$C$4:$C$109=P1018)*(รายชื่อเจ้าหน้าที่!$D$4:$D$109=Q1018),รายชื่อเจ้าหน้าที่!$E$4:$E$109,"")</f>
        <v/>
      </c>
      <c r="O1018" s="2" t="str">
        <f>_xlfn.XLOOKUP(ไฟล์หลัก!A1018,ภาคส่งกลับ!$A$2:$A$1192,ภาคส่งกลับ!$L$2:$L$1192,"")</f>
        <v>นาย</v>
      </c>
      <c r="P1018" s="2" t="str">
        <f>_xlfn.XLOOKUP(ไฟล์หลัก!A1018,ภาคส่งกลับ!$A$2:$A$1192,ภาคส่งกลับ!$M$2:$M$1192,"")</f>
        <v>แหลมทอง</v>
      </c>
      <c r="Q1018" s="2" t="str">
        <f>_xlfn.XLOOKUP(ไฟล์หลัก!A1018,ภาคส่งกลับ!$A$2:$A$1192,ภาคส่งกลับ!$N$2:$N$1192,"")</f>
        <v>เหล่าคงถาวร</v>
      </c>
      <c r="R1018" s="71">
        <f>_xlfn.XLOOKUP(ไฟล์หลัก!A1018,ภาคส่งกลับ!$A$2:$A$1192,ภาคส่งกลับ!$O$2:$O$1192,"")</f>
        <v>0</v>
      </c>
      <c r="S1018" s="72" t="str">
        <f>IF(AND(ลงเจ้าหน้าที่!O1024=ไฟล์หลัก!P1018,ลงเจ้าหน้าที่!P1024=ไฟล์หลัก!Q1018)=TRUE,"Correct","No")</f>
        <v>No</v>
      </c>
    </row>
    <row r="1019" spans="1:19">
      <c r="A1019" s="250">
        <v>970</v>
      </c>
      <c r="B1019" s="250" t="s">
        <v>1024</v>
      </c>
      <c r="C1019" s="256" t="s">
        <v>136</v>
      </c>
      <c r="D1019" s="257" t="s">
        <v>94</v>
      </c>
      <c r="E1019" s="256" t="s">
        <v>1118</v>
      </c>
      <c r="F1019" s="257" t="s">
        <v>439</v>
      </c>
      <c r="G1019" s="257" t="s">
        <v>17</v>
      </c>
      <c r="H1019" s="257" t="s">
        <v>50</v>
      </c>
      <c r="I1019" s="256" t="s">
        <v>1133</v>
      </c>
      <c r="J1019" s="257" t="s">
        <v>101</v>
      </c>
      <c r="K1019" s="257" t="s">
        <v>132</v>
      </c>
      <c r="L1019" s="257" t="s">
        <v>1134</v>
      </c>
      <c r="M1019" s="250" t="s">
        <v>1651</v>
      </c>
      <c r="N1019" s="257" t="str" cm="1">
        <f t="array" ref="N1019">_xlfn.XLOOKUP(1,(รายชื่อเจ้าหน้าที่!$C$4:$C$109=P1019)*(รายชื่อเจ้าหน้าที่!$D$4:$D$109=Q1019),รายชื่อเจ้าหน้าที่!$E$4:$E$109,"")</f>
        <v/>
      </c>
      <c r="O1019" s="2" t="str">
        <f>_xlfn.XLOOKUP(ไฟล์หลัก!A1019,ภาคส่งกลับ!$A$2:$A$1192,ภาคส่งกลับ!$L$2:$L$1192,"")</f>
        <v>นาย</v>
      </c>
      <c r="P1019" s="2" t="str">
        <f>_xlfn.XLOOKUP(ไฟล์หลัก!A1019,ภาคส่งกลับ!$A$2:$A$1192,ภาคส่งกลับ!$M$2:$M$1192,"")</f>
        <v>อรรถสิทธิ์</v>
      </c>
      <c r="Q1019" s="2" t="str">
        <f>_xlfn.XLOOKUP(ไฟล์หลัก!A1019,ภาคส่งกลับ!$A$2:$A$1192,ภาคส่งกลับ!$N$2:$N$1192,"")</f>
        <v>หล่าสกุล</v>
      </c>
      <c r="R1019" s="71">
        <f>_xlfn.XLOOKUP(ไฟล์หลัก!A1019,ภาคส่งกลับ!$A$2:$A$1192,ภาคส่งกลับ!$O$2:$O$1192,"")</f>
        <v>0</v>
      </c>
      <c r="S1019" s="72" t="str">
        <f>IF(AND(ลงเจ้าหน้าที่!O1025=ไฟล์หลัก!P1019,ลงเจ้าหน้าที่!P1025=ไฟล์หลัก!Q1019)=TRUE,"Correct","No")</f>
        <v>No</v>
      </c>
    </row>
    <row r="1020" spans="1:19" hidden="1">
      <c r="A1020" s="262">
        <v>971</v>
      </c>
      <c r="B1020" s="262" t="s">
        <v>1024</v>
      </c>
      <c r="C1020" s="263" t="s">
        <v>136</v>
      </c>
      <c r="D1020" s="264"/>
      <c r="E1020" s="263" t="s">
        <v>1103</v>
      </c>
      <c r="F1020" s="264">
        <v>202</v>
      </c>
      <c r="G1020" s="264"/>
      <c r="H1020" s="264"/>
      <c r="I1020" s="263" t="s">
        <v>1697</v>
      </c>
      <c r="J1020" s="264" t="s">
        <v>101</v>
      </c>
      <c r="K1020" s="264" t="s">
        <v>132</v>
      </c>
      <c r="L1020" s="264"/>
      <c r="M1020" s="262" t="s">
        <v>42</v>
      </c>
      <c r="N1020" s="264" t="str" cm="1">
        <f t="array" ref="N1020">_xlfn.XLOOKUP(1,(รายชื่อเจ้าหน้าที่!$C$4:$C$109=P1020)*(รายชื่อเจ้าหน้าที่!$D$4:$D$109=Q1020),รายชื่อเจ้าหน้าที่!$E$4:$E$109,"")</f>
        <v>จ.ไฟฟ้า</v>
      </c>
      <c r="O1020" s="204" t="str">
        <f>_xlfn.XLOOKUP(ไฟล์หลัก!A1020,ภาคส่งกลับ!$A$2:$A$1192,ภาคส่งกลับ!$L$2:$L$1192,"")</f>
        <v>นาย</v>
      </c>
      <c r="P1020" s="204" t="str">
        <f>_xlfn.XLOOKUP(ไฟล์หลัก!A1020,ภาคส่งกลับ!$A$2:$A$1192,ภาคส่งกลับ!$M$2:$M$1192,"")</f>
        <v>นครศักดิ์</v>
      </c>
      <c r="Q1020" s="204" t="str">
        <f>_xlfn.XLOOKUP(ไฟล์หลัก!A1020,ภาคส่งกลับ!$A$2:$A$1192,ภาคส่งกลับ!$N$2:$N$1192,"")</f>
        <v>แสงศรี</v>
      </c>
      <c r="R1020" s="205">
        <f>_xlfn.XLOOKUP(ไฟล์หลัก!A1020,ภาคส่งกลับ!$A$2:$A$1192,ภาคส่งกลับ!$O$2:$O$1192,"")</f>
        <v>0</v>
      </c>
      <c r="S1020" s="72" t="str">
        <f>IF(AND(ลงเจ้าหน้าที่!O1026=ไฟล์หลัก!P1020,ลงเจ้าหน้าที่!P1026=ไฟล์หลัก!Q1020)=TRUE,"Correct","No")</f>
        <v>Correct</v>
      </c>
    </row>
    <row r="1021" spans="1:19" hidden="1">
      <c r="A1021" s="250">
        <v>972</v>
      </c>
      <c r="B1021" s="250" t="s">
        <v>1024</v>
      </c>
      <c r="C1021" s="256" t="s">
        <v>136</v>
      </c>
      <c r="D1021" s="257" t="s">
        <v>47</v>
      </c>
      <c r="E1021" s="256" t="s">
        <v>1135</v>
      </c>
      <c r="F1021" s="257" t="s">
        <v>1136</v>
      </c>
      <c r="G1021" s="257" t="s">
        <v>14</v>
      </c>
      <c r="H1021" s="257" t="s">
        <v>131</v>
      </c>
      <c r="I1021" s="256" t="s">
        <v>1132</v>
      </c>
      <c r="J1021" s="257" t="s">
        <v>101</v>
      </c>
      <c r="K1021" s="257" t="s">
        <v>134</v>
      </c>
      <c r="L1021" s="257" t="s">
        <v>1137</v>
      </c>
      <c r="M1021" s="250" t="s">
        <v>1654</v>
      </c>
      <c r="N1021" s="257" t="str" cm="1">
        <f t="array" ref="N1021">_xlfn.XLOOKUP(1,(รายชื่อเจ้าหน้าที่!$C$4:$C$109=P1021)*(รายชื่อเจ้าหน้าที่!$D$4:$D$109=Q1021),รายชื่อเจ้าหน้าที่!$E$4:$E$109,"")</f>
        <v/>
      </c>
      <c r="O1021" s="2" t="str">
        <f>_xlfn.XLOOKUP(ไฟล์หลัก!A1021,ภาคส่งกลับ!$A$2:$A$1192,ภาคส่งกลับ!$L$2:$L$1192,"")</f>
        <v>นาย</v>
      </c>
      <c r="P1021" s="2" t="str">
        <f>_xlfn.XLOOKUP(ไฟล์หลัก!A1021,ภาคส่งกลับ!$A$2:$A$1192,ภาคส่งกลับ!$M$2:$M$1192,"")</f>
        <v>ถนอม</v>
      </c>
      <c r="Q1021" s="2" t="str">
        <f>_xlfn.XLOOKUP(ไฟล์หลัก!A1021,ภาคส่งกลับ!$A$2:$A$1192,ภาคส่งกลับ!$N$2:$N$1192,"")</f>
        <v>ศรีวรษา</v>
      </c>
      <c r="R1021" s="71">
        <f>_xlfn.XLOOKUP(ไฟล์หลัก!A1021,ภาคส่งกลับ!$A$2:$A$1192,ภาคส่งกลับ!$O$2:$O$1192,"")</f>
        <v>0</v>
      </c>
      <c r="S1021" s="72" t="str">
        <f>IF(AND(ลงเจ้าหน้าที่!O1027=ไฟล์หลัก!P1021,ลงเจ้าหน้าที่!P1027=ไฟล์หลัก!Q1021)=TRUE,"Correct","No")</f>
        <v>No</v>
      </c>
    </row>
    <row r="1022" spans="1:19" hidden="1">
      <c r="A1022" s="250">
        <v>973</v>
      </c>
      <c r="B1022" s="250" t="s">
        <v>1024</v>
      </c>
      <c r="C1022" s="256" t="s">
        <v>136</v>
      </c>
      <c r="D1022" s="257" t="s">
        <v>151</v>
      </c>
      <c r="E1022" s="256" t="s">
        <v>1138</v>
      </c>
      <c r="F1022" s="257" t="s">
        <v>18</v>
      </c>
      <c r="G1022" s="257" t="s">
        <v>21</v>
      </c>
      <c r="H1022" s="257" t="s">
        <v>261</v>
      </c>
      <c r="I1022" s="256" t="s">
        <v>1139</v>
      </c>
      <c r="J1022" s="257" t="s">
        <v>101</v>
      </c>
      <c r="K1022" s="257" t="s">
        <v>134</v>
      </c>
      <c r="L1022" s="257" t="s">
        <v>722</v>
      </c>
      <c r="M1022" s="250" t="s">
        <v>750</v>
      </c>
      <c r="N1022" s="257" t="str" cm="1">
        <f t="array" ref="N1022">_xlfn.XLOOKUP(1,(รายชื่อเจ้าหน้าที่!$C$4:$C$109=P1022)*(รายชื่อเจ้าหน้าที่!$D$4:$D$109=Q1022),รายชื่อเจ้าหน้าที่!$E$4:$E$109,"")</f>
        <v>จ.อาหาร</v>
      </c>
      <c r="O1022" s="2" t="str">
        <f>_xlfn.XLOOKUP(ไฟล์หลัก!A1022,ภาคส่งกลับ!$A$2:$A$1192,ภาคส่งกลับ!$L$2:$L$1192,"")</f>
        <v>นางสาว</v>
      </c>
      <c r="P1022" s="2" t="str">
        <f>_xlfn.XLOOKUP(ไฟล์หลัก!A1022,ภาคส่งกลับ!$A$2:$A$1192,ภาคส่งกลับ!$M$2:$M$1192,"")</f>
        <v>วราภรณ์</v>
      </c>
      <c r="Q1022" s="2" t="str">
        <f>_xlfn.XLOOKUP(ไฟล์หลัก!A1022,ภาคส่งกลับ!$A$2:$A$1192,ภาคส่งกลับ!$N$2:$N$1192,"")</f>
        <v>มาไพศาลทรัพย์</v>
      </c>
      <c r="R1022" s="71">
        <f>_xlfn.XLOOKUP(ไฟล์หลัก!A1022,ภาคส่งกลับ!$A$2:$A$1192,ภาคส่งกลับ!$O$2:$O$1192,"")</f>
        <v>0</v>
      </c>
      <c r="S1022" s="72" t="str">
        <f>IF(AND(ลงเจ้าหน้าที่!O1028=ไฟล์หลัก!P1022,ลงเจ้าหน้าที่!P1028=ไฟล์หลัก!Q1022)=TRUE,"Correct","No")</f>
        <v>Correct</v>
      </c>
    </row>
    <row r="1023" spans="1:19" hidden="1">
      <c r="A1023" s="250">
        <v>974</v>
      </c>
      <c r="B1023" s="250" t="s">
        <v>1024</v>
      </c>
      <c r="C1023" s="256" t="s">
        <v>136</v>
      </c>
      <c r="D1023" s="257"/>
      <c r="E1023" s="256" t="s">
        <v>1138</v>
      </c>
      <c r="F1023" s="257"/>
      <c r="G1023" s="257"/>
      <c r="H1023" s="257"/>
      <c r="I1023" s="256"/>
      <c r="J1023" s="257" t="s">
        <v>101</v>
      </c>
      <c r="K1023" s="257" t="s">
        <v>134</v>
      </c>
      <c r="L1023" s="257"/>
      <c r="M1023" s="250" t="s">
        <v>42</v>
      </c>
      <c r="N1023" s="257" t="str" cm="1">
        <f t="array" ref="N1023">_xlfn.XLOOKUP(1,(รายชื่อเจ้าหน้าที่!$C$4:$C$109=P1023)*(รายชื่อเจ้าหน้าที่!$D$4:$D$109=Q1023),รายชื่อเจ้าหน้าที่!$E$4:$E$109,"")</f>
        <v>ปชส</v>
      </c>
      <c r="O1023" s="2" t="s">
        <v>1252</v>
      </c>
      <c r="P1023" s="2" t="s">
        <v>1543</v>
      </c>
      <c r="Q1023" s="2" t="s">
        <v>1544</v>
      </c>
      <c r="R1023" s="71">
        <f>_xlfn.XLOOKUP(ไฟล์หลัก!A1023,ภาคส่งกลับ!$A$2:$A$1192,ภาคส่งกลับ!$O$2:$O$1192,"")</f>
        <v>0</v>
      </c>
      <c r="S1023" s="72" t="str">
        <f>IF(AND(ลงเจ้าหน้าที่!O1029=ไฟล์หลัก!P1023,ลงเจ้าหน้าที่!P1029=ไฟล์หลัก!Q1023)=TRUE,"Correct","No")</f>
        <v>No</v>
      </c>
    </row>
    <row r="1024" spans="1:19" hidden="1">
      <c r="A1024" s="250">
        <v>975</v>
      </c>
      <c r="B1024" s="250" t="s">
        <v>1024</v>
      </c>
      <c r="C1024" s="256" t="s">
        <v>136</v>
      </c>
      <c r="D1024" s="257" t="s">
        <v>78</v>
      </c>
      <c r="E1024" s="256" t="s">
        <v>1140</v>
      </c>
      <c r="F1024" s="257" t="s">
        <v>99</v>
      </c>
      <c r="G1024" s="257" t="s">
        <v>17</v>
      </c>
      <c r="H1024" s="257" t="s">
        <v>191</v>
      </c>
      <c r="I1024" s="256" t="s">
        <v>1141</v>
      </c>
      <c r="J1024" s="257" t="s">
        <v>101</v>
      </c>
      <c r="K1024" s="257" t="s">
        <v>176</v>
      </c>
      <c r="L1024" s="257" t="s">
        <v>509</v>
      </c>
      <c r="M1024" s="250" t="s">
        <v>1652</v>
      </c>
      <c r="N1024" s="257" t="str" cm="1">
        <f t="array" ref="N1024">_xlfn.XLOOKUP(1,(รายชื่อเจ้าหน้าที่!$C$4:$C$109=P1024)*(รายชื่อเจ้าหน้าที่!$D$4:$D$109=Q1024),รายชื่อเจ้าหน้าที่!$E$4:$E$109,"")</f>
        <v/>
      </c>
      <c r="O1024" s="2" t="str">
        <f>_xlfn.XLOOKUP(ไฟล์หลัก!A1024,ภาคส่งกลับ!$A$2:$A$1192,ภาคส่งกลับ!$L$2:$L$1192,"")</f>
        <v>นาย</v>
      </c>
      <c r="P1024" s="2" t="str">
        <f>_xlfn.XLOOKUP(ไฟล์หลัก!A1024,ภาคส่งกลับ!$A$2:$A$1192,ภาคส่งกลับ!$M$2:$M$1192,"")</f>
        <v>อาจินต์</v>
      </c>
      <c r="Q1024" s="2" t="str">
        <f>_xlfn.XLOOKUP(ไฟล์หลัก!A1024,ภาคส่งกลับ!$A$2:$A$1192,ภาคส่งกลับ!$N$2:$N$1192,"")</f>
        <v>น่วมสำราญ</v>
      </c>
      <c r="R1024" s="71">
        <f>_xlfn.XLOOKUP(ไฟล์หลัก!A1024,ภาคส่งกลับ!$A$2:$A$1192,ภาคส่งกลับ!$O$2:$O$1192,"")</f>
        <v>0</v>
      </c>
      <c r="S1024" s="72" t="str">
        <f>IF(AND(ลงเจ้าหน้าที่!O1030=ไฟล์หลัก!P1024,ลงเจ้าหน้าที่!P1030=ไฟล์หลัก!Q1024)=TRUE,"Correct","No")</f>
        <v>No</v>
      </c>
    </row>
    <row r="1025" spans="1:19" hidden="1">
      <c r="A1025" s="250">
        <v>976</v>
      </c>
      <c r="B1025" s="250" t="s">
        <v>1024</v>
      </c>
      <c r="C1025" s="256" t="s">
        <v>136</v>
      </c>
      <c r="D1025" s="257" t="s">
        <v>47</v>
      </c>
      <c r="E1025" s="256" t="s">
        <v>1135</v>
      </c>
      <c r="F1025" s="257" t="s">
        <v>1136</v>
      </c>
      <c r="G1025" s="257" t="s">
        <v>14</v>
      </c>
      <c r="H1025" s="257" t="s">
        <v>131</v>
      </c>
      <c r="I1025" s="256" t="s">
        <v>1132</v>
      </c>
      <c r="J1025" s="257" t="s">
        <v>101</v>
      </c>
      <c r="K1025" s="257" t="s">
        <v>176</v>
      </c>
      <c r="L1025" s="257" t="s">
        <v>1142</v>
      </c>
      <c r="M1025" s="250" t="s">
        <v>1695</v>
      </c>
      <c r="N1025" s="257" t="str" cm="1">
        <f t="array" ref="N1025">_xlfn.XLOOKUP(1,(รายชื่อเจ้าหน้าที่!$C$4:$C$109=P1025)*(รายชื่อเจ้าหน้าที่!$D$4:$D$109=Q1025),รายชื่อเจ้าหน้าที่!$E$4:$E$109,"")</f>
        <v/>
      </c>
      <c r="O1025" s="2" t="str">
        <f>_xlfn.XLOOKUP(ไฟล์หลัก!A1025,ภาคส่งกลับ!$A$2:$A$1192,ภาคส่งกลับ!$L$2:$L$1192,"")</f>
        <v>นาย</v>
      </c>
      <c r="P1025" s="2" t="str">
        <f>_xlfn.XLOOKUP(ไฟล์หลัก!A1025,ภาคส่งกลับ!$A$2:$A$1192,ภาคส่งกลับ!$M$2:$M$1192,"")</f>
        <v>เมฆ</v>
      </c>
      <c r="Q1025" s="2" t="str">
        <f>_xlfn.XLOOKUP(ไฟล์หลัก!A1025,ภาคส่งกลับ!$A$2:$A$1192,ภาคส่งกลับ!$N$2:$N$1192,"")</f>
        <v>ศรีหล่มสัก</v>
      </c>
      <c r="R1025" s="71">
        <f>_xlfn.XLOOKUP(ไฟล์หลัก!A1025,ภาคส่งกลับ!$A$2:$A$1192,ภาคส่งกลับ!$O$2:$O$1192,"")</f>
        <v>0</v>
      </c>
      <c r="S1025" s="72" t="str">
        <f>IF(AND(ลงเจ้าหน้าที่!O1031=ไฟล์หลัก!P1025,ลงเจ้าหน้าที่!P1031=ไฟล์หลัก!Q1025)=TRUE,"Correct","No")</f>
        <v>No</v>
      </c>
    </row>
    <row r="1026" spans="1:19" hidden="1">
      <c r="A1026" s="250">
        <v>977</v>
      </c>
      <c r="B1026" s="250" t="s">
        <v>1143</v>
      </c>
      <c r="C1026" s="256" t="s">
        <v>13</v>
      </c>
      <c r="D1026" s="257" t="s">
        <v>17</v>
      </c>
      <c r="E1026" s="256" t="s">
        <v>1155</v>
      </c>
      <c r="F1026" s="257" t="s">
        <v>24</v>
      </c>
      <c r="G1026" s="257" t="s">
        <v>21</v>
      </c>
      <c r="H1026" s="257" t="s">
        <v>253</v>
      </c>
      <c r="I1026" s="256" t="s">
        <v>1145</v>
      </c>
      <c r="J1026" s="257" t="s">
        <v>38</v>
      </c>
      <c r="K1026" s="257" t="s">
        <v>232</v>
      </c>
      <c r="L1026" s="257" t="s">
        <v>256</v>
      </c>
      <c r="M1026" s="250" t="s">
        <v>1668</v>
      </c>
      <c r="N1026" s="257" t="str" cm="1">
        <f t="array" ref="N1026">_xlfn.XLOOKUP(1,(รายชื่อเจ้าหน้าที่!$C$4:$C$109=P1026)*(รายชื่อเจ้าหน้าที่!$D$4:$D$109=Q1026),รายชื่อเจ้าหน้าที่!$E$4:$E$109,"")</f>
        <v/>
      </c>
      <c r="O1026" s="2" t="str">
        <f>_xlfn.XLOOKUP(ไฟล์หลัก!A1026,ภาคส่งกลับ!$A$2:$A$1192,ภาคส่งกลับ!$L$2:$L$1192,"")</f>
        <v>นาย</v>
      </c>
      <c r="P1026" s="2" t="str">
        <f>_xlfn.XLOOKUP(ไฟล์หลัก!A1026,ภาคส่งกลับ!$A$2:$A$1192,ภาคส่งกลับ!$M$2:$M$1192,"")</f>
        <v>สถาพร</v>
      </c>
      <c r="Q1026" s="2" t="str">
        <f>_xlfn.XLOOKUP(ไฟล์หลัก!A1026,ภาคส่งกลับ!$A$2:$A$1192,ภาคส่งกลับ!$N$2:$N$1192,"")</f>
        <v>พรหมวงศ์</v>
      </c>
      <c r="R1026" s="71" t="str">
        <f>_xlfn.XLOOKUP(ไฟล์หลัก!A1026,ภาคส่งกลับ!$A$2:$A$1192,ภาคส่งกลับ!$O$2:$O$1192,"")</f>
        <v>นายธนดนย์ มั่นคง ป.เอก รหัส 66016046</v>
      </c>
      <c r="S1026" s="72" t="str">
        <f>IF(AND(ลงเจ้าหน้าที่!O1032=ไฟล์หลัก!P1026,ลงเจ้าหน้าที่!P1032=ไฟล์หลัก!Q1026)=TRUE,"Correct","No")</f>
        <v>No</v>
      </c>
    </row>
    <row r="1027" spans="1:19" hidden="1">
      <c r="A1027" s="250">
        <v>978</v>
      </c>
      <c r="B1027" s="250" t="s">
        <v>1143</v>
      </c>
      <c r="C1027" s="256" t="s">
        <v>13</v>
      </c>
      <c r="D1027" s="257" t="s">
        <v>78</v>
      </c>
      <c r="E1027" s="256" t="s">
        <v>1148</v>
      </c>
      <c r="F1027" s="257" t="s">
        <v>16</v>
      </c>
      <c r="G1027" s="257" t="s">
        <v>21</v>
      </c>
      <c r="H1027" s="257" t="s">
        <v>131</v>
      </c>
      <c r="I1027" s="256" t="s">
        <v>1156</v>
      </c>
      <c r="J1027" s="257" t="s">
        <v>38</v>
      </c>
      <c r="K1027" s="257" t="s">
        <v>232</v>
      </c>
      <c r="L1027" s="257" t="s">
        <v>577</v>
      </c>
      <c r="M1027" s="250" t="s">
        <v>1672</v>
      </c>
      <c r="N1027" s="257" t="str" cm="1">
        <f t="array" ref="N1027">_xlfn.XLOOKUP(1,(รายชื่อเจ้าหน้าที่!$C$4:$C$109=P1027)*(รายชื่อเจ้าหน้าที่!$D$4:$D$109=Q1027),รายชื่อเจ้าหน้าที่!$E$4:$E$109,"")</f>
        <v/>
      </c>
      <c r="O1027" s="2" t="str">
        <f>_xlfn.XLOOKUP(ไฟล์หลัก!A1027,ภาคส่งกลับ!$A$2:$A$1192,ภาคส่งกลับ!$L$2:$L$1192,"")</f>
        <v>นาย</v>
      </c>
      <c r="P1027" s="2" t="str">
        <f>_xlfn.XLOOKUP(ไฟล์หลัก!A1027,ภาคส่งกลับ!$A$2:$A$1192,ภาคส่งกลับ!$M$2:$M$1192,"")</f>
        <v>เปี่ยมภูมิ</v>
      </c>
      <c r="Q1027" s="2" t="str">
        <f>_xlfn.XLOOKUP(ไฟล์หลัก!A1027,ภาคส่งกลับ!$A$2:$A$1192,ภาคส่งกลับ!$N$2:$N$1192,"")</f>
        <v>สฤกพฤกษ์</v>
      </c>
      <c r="R1027" s="71">
        <f>_xlfn.XLOOKUP(ไฟล์หลัก!A1027,ภาคส่งกลับ!$A$2:$A$1192,ภาคส่งกลับ!$O$2:$O$1192,"")</f>
        <v>0</v>
      </c>
      <c r="S1027" s="72" t="str">
        <f>IF(AND(ลงเจ้าหน้าที่!O1033=ไฟล์หลัก!P1027,ลงเจ้าหน้าที่!P1033=ไฟล์หลัก!Q1027)=TRUE,"Correct","No")</f>
        <v>Correct</v>
      </c>
    </row>
    <row r="1028" spans="1:19" hidden="1">
      <c r="A1028" s="250">
        <v>979</v>
      </c>
      <c r="B1028" s="250" t="s">
        <v>1143</v>
      </c>
      <c r="C1028" s="256" t="s">
        <v>13</v>
      </c>
      <c r="D1028" s="257" t="s">
        <v>17</v>
      </c>
      <c r="E1028" s="256" t="s">
        <v>1155</v>
      </c>
      <c r="F1028" s="257" t="s">
        <v>24</v>
      </c>
      <c r="G1028" s="257" t="s">
        <v>21</v>
      </c>
      <c r="H1028" s="257" t="s">
        <v>253</v>
      </c>
      <c r="I1028" s="256" t="s">
        <v>1145</v>
      </c>
      <c r="J1028" s="257" t="s">
        <v>38</v>
      </c>
      <c r="K1028" s="257" t="s">
        <v>236</v>
      </c>
      <c r="L1028" s="257" t="s">
        <v>258</v>
      </c>
      <c r="M1028" s="250" t="s">
        <v>1668</v>
      </c>
      <c r="N1028" s="257" t="str" cm="1">
        <f t="array" ref="N1028">_xlfn.XLOOKUP(1,(รายชื่อเจ้าหน้าที่!$C$4:$C$109=P1028)*(รายชื่อเจ้าหน้าที่!$D$4:$D$109=Q1028),รายชื่อเจ้าหน้าที่!$E$4:$E$109,"")</f>
        <v/>
      </c>
      <c r="O1028" s="2" t="str">
        <f>_xlfn.XLOOKUP(ไฟล์หลัก!A1028,ภาคส่งกลับ!$A$2:$A$1192,ภาคส่งกลับ!$L$2:$L$1192,"")</f>
        <v>นางสาว</v>
      </c>
      <c r="P1028" s="2" t="str">
        <f>_xlfn.XLOOKUP(ไฟล์หลัก!A1028,ภาคส่งกลับ!$A$2:$A$1192,ภาคส่งกลับ!$M$2:$M$1192,"")</f>
        <v>วิภา</v>
      </c>
      <c r="Q1028" s="2" t="str">
        <f>_xlfn.XLOOKUP(ไฟล์หลัก!A1028,ภาคส่งกลับ!$A$2:$A$1192,ภาคส่งกลับ!$N$2:$N$1192,"")</f>
        <v>แสงพิสิทธิ์</v>
      </c>
      <c r="R1028" s="71">
        <f>_xlfn.XLOOKUP(ไฟล์หลัก!A1028,ภาคส่งกลับ!$A$2:$A$1192,ภาคส่งกลับ!$O$2:$O$1192,"")</f>
        <v>0</v>
      </c>
      <c r="S1028" s="72" t="str">
        <f>IF(AND(ลงเจ้าหน้าที่!O1034=ไฟล์หลัก!P1028,ลงเจ้าหน้าที่!P1034=ไฟล์หลัก!Q1028)=TRUE,"Correct","No")</f>
        <v>No</v>
      </c>
    </row>
    <row r="1029" spans="1:19" hidden="1">
      <c r="A1029" s="250">
        <v>980</v>
      </c>
      <c r="B1029" s="250" t="s">
        <v>1143</v>
      </c>
      <c r="C1029" s="256" t="s">
        <v>13</v>
      </c>
      <c r="D1029" s="257" t="s">
        <v>78</v>
      </c>
      <c r="E1029" s="256" t="s">
        <v>1148</v>
      </c>
      <c r="F1029" s="257" t="s">
        <v>16</v>
      </c>
      <c r="G1029" s="257" t="s">
        <v>21</v>
      </c>
      <c r="H1029" s="257" t="s">
        <v>131</v>
      </c>
      <c r="I1029" s="256" t="s">
        <v>1156</v>
      </c>
      <c r="J1029" s="257" t="s">
        <v>38</v>
      </c>
      <c r="K1029" s="257" t="s">
        <v>236</v>
      </c>
      <c r="L1029" s="257" t="s">
        <v>577</v>
      </c>
      <c r="M1029" s="250" t="s">
        <v>1672</v>
      </c>
      <c r="N1029" s="257" t="str" cm="1">
        <f t="array" ref="N1029">_xlfn.XLOOKUP(1,(รายชื่อเจ้าหน้าที่!$C$4:$C$109=P1029)*(รายชื่อเจ้าหน้าที่!$D$4:$D$109=Q1029),รายชื่อเจ้าหน้าที่!$E$4:$E$109,"")</f>
        <v/>
      </c>
      <c r="O1029" s="2" t="str">
        <f>_xlfn.XLOOKUP(ไฟล์หลัก!A1029,ภาคส่งกลับ!$A$2:$A$1192,ภาคส่งกลับ!$L$2:$L$1192,"")</f>
        <v>นาย</v>
      </c>
      <c r="P1029" s="2" t="str">
        <f>_xlfn.XLOOKUP(ไฟล์หลัก!A1029,ภาคส่งกลับ!$A$2:$A$1192,ภาคส่งกลับ!$M$2:$M$1192,"")</f>
        <v>ธีรพล</v>
      </c>
      <c r="Q1029" s="2" t="str">
        <f>_xlfn.XLOOKUP(ไฟล์หลัก!A1029,ภาคส่งกลับ!$A$2:$A$1192,ภาคส่งกลับ!$N$2:$N$1192,"")</f>
        <v>โพธิ์พงศ์วิวัฒน์</v>
      </c>
      <c r="R1029" s="71">
        <f>_xlfn.XLOOKUP(ไฟล์หลัก!A1029,ภาคส่งกลับ!$A$2:$A$1192,ภาคส่งกลับ!$O$2:$O$1192,"")</f>
        <v>0</v>
      </c>
      <c r="S1029" s="72" t="str">
        <f>IF(AND(ลงเจ้าหน้าที่!O1035=ไฟล์หลัก!P1029,ลงเจ้าหน้าที่!P1035=ไฟล์หลัก!Q1029)=TRUE,"Correct","No")</f>
        <v>Correct</v>
      </c>
    </row>
    <row r="1030" spans="1:19" hidden="1">
      <c r="A1030" s="250">
        <v>981</v>
      </c>
      <c r="B1030" s="250" t="s">
        <v>1143</v>
      </c>
      <c r="C1030" s="256" t="s">
        <v>13</v>
      </c>
      <c r="D1030" s="257" t="s">
        <v>17</v>
      </c>
      <c r="E1030" s="256" t="s">
        <v>1155</v>
      </c>
      <c r="F1030" s="257" t="s">
        <v>90</v>
      </c>
      <c r="G1030" s="257" t="s">
        <v>21</v>
      </c>
      <c r="H1030" s="257" t="s">
        <v>261</v>
      </c>
      <c r="I1030" s="256" t="s">
        <v>1145</v>
      </c>
      <c r="J1030" s="257" t="s">
        <v>38</v>
      </c>
      <c r="K1030" s="257" t="s">
        <v>240</v>
      </c>
      <c r="L1030" s="257" t="s">
        <v>264</v>
      </c>
      <c r="M1030" s="250" t="s">
        <v>1668</v>
      </c>
      <c r="N1030" s="257" t="str" cm="1">
        <f t="array" ref="N1030">_xlfn.XLOOKUP(1,(รายชื่อเจ้าหน้าที่!$C$4:$C$109=P1030)*(รายชื่อเจ้าหน้าที่!$D$4:$D$109=Q1030),รายชื่อเจ้าหน้าที่!$E$4:$E$109,"")</f>
        <v/>
      </c>
      <c r="O1030" s="2" t="str">
        <f>_xlfn.XLOOKUP(ไฟล์หลัก!A1030,ภาคส่งกลับ!$A$2:$A$1192,ภาคส่งกลับ!$L$2:$L$1192,"")</f>
        <v>นาย</v>
      </c>
      <c r="P1030" s="2" t="str">
        <f>_xlfn.XLOOKUP(ไฟล์หลัก!A1030,ภาคส่งกลับ!$A$2:$A$1192,ภาคส่งกลับ!$M$2:$M$1192,"")</f>
        <v>มนตรี</v>
      </c>
      <c r="Q1030" s="2" t="str">
        <f>_xlfn.XLOOKUP(ไฟล์หลัก!A1030,ภาคส่งกลับ!$A$2:$A$1192,ภาคส่งกลับ!$N$2:$N$1192,"")</f>
        <v>คำเงิน</v>
      </c>
      <c r="R1030" s="71">
        <f>_xlfn.XLOOKUP(ไฟล์หลัก!A1030,ภาคส่งกลับ!$A$2:$A$1192,ภาคส่งกลับ!$O$2:$O$1192,"")</f>
        <v>0</v>
      </c>
      <c r="S1030" s="72" t="str">
        <f>IF(AND(ลงเจ้าหน้าที่!O1036=ไฟล์หลัก!P1030,ลงเจ้าหน้าที่!P1036=ไฟล์หลัก!Q1030)=TRUE,"Correct","No")</f>
        <v>No</v>
      </c>
    </row>
    <row r="1031" spans="1:19" hidden="1">
      <c r="A1031" s="250">
        <v>982</v>
      </c>
      <c r="B1031" s="250" t="s">
        <v>1143</v>
      </c>
      <c r="C1031" s="256" t="s">
        <v>13</v>
      </c>
      <c r="D1031" s="257" t="s">
        <v>78</v>
      </c>
      <c r="E1031" s="256" t="s">
        <v>1148</v>
      </c>
      <c r="F1031" s="257" t="s">
        <v>16</v>
      </c>
      <c r="G1031" s="257" t="s">
        <v>21</v>
      </c>
      <c r="H1031" s="257" t="s">
        <v>131</v>
      </c>
      <c r="I1031" s="256" t="s">
        <v>1156</v>
      </c>
      <c r="J1031" s="257" t="s">
        <v>38</v>
      </c>
      <c r="K1031" s="257" t="s">
        <v>240</v>
      </c>
      <c r="L1031" s="257" t="s">
        <v>1157</v>
      </c>
      <c r="M1031" s="250" t="s">
        <v>1652</v>
      </c>
      <c r="N1031" s="257" t="str" cm="1">
        <f t="array" ref="N1031">_xlfn.XLOOKUP(1,(รายชื่อเจ้าหน้าที่!$C$4:$C$109=P1031)*(รายชื่อเจ้าหน้าที่!$D$4:$D$109=Q1031),รายชื่อเจ้าหน้าที่!$E$4:$E$109,"")</f>
        <v/>
      </c>
      <c r="O1031" s="2" t="str">
        <f>_xlfn.XLOOKUP(ไฟล์หลัก!A1031,ภาคส่งกลับ!$A$2:$A$1192,ภาคส่งกลับ!$L$2:$L$1192,"")</f>
        <v>นาย</v>
      </c>
      <c r="P1031" s="2" t="str">
        <f>_xlfn.XLOOKUP(ไฟล์หลัก!A1031,ภาคส่งกลับ!$A$2:$A$1192,ภาคส่งกลับ!$M$2:$M$1192,"")</f>
        <v>สองเมือง</v>
      </c>
      <c r="Q1031" s="2" t="str">
        <f>_xlfn.XLOOKUP(ไฟล์หลัก!A1031,ภาคส่งกลับ!$A$2:$A$1192,ภาคส่งกลับ!$N$2:$N$1192,"")</f>
        <v>นันทขว้าง</v>
      </c>
      <c r="R1031" s="71">
        <f>_xlfn.XLOOKUP(ไฟล์หลัก!A1031,ภาคส่งกลับ!$A$2:$A$1192,ภาคส่งกลับ!$O$2:$O$1192,"")</f>
        <v>0</v>
      </c>
      <c r="S1031" s="72" t="str">
        <f>IF(AND(ลงเจ้าหน้าที่!O1037=ไฟล์หลัก!P1031,ลงเจ้าหน้าที่!P1037=ไฟล์หลัก!Q1031)=TRUE,"Correct","No")</f>
        <v>No</v>
      </c>
    </row>
    <row r="1032" spans="1:19" hidden="1">
      <c r="A1032" s="250">
        <v>983</v>
      </c>
      <c r="B1032" s="250" t="s">
        <v>1143</v>
      </c>
      <c r="C1032" s="256" t="s">
        <v>13</v>
      </c>
      <c r="D1032" s="257" t="s">
        <v>17</v>
      </c>
      <c r="E1032" s="256" t="s">
        <v>1155</v>
      </c>
      <c r="F1032" s="257" t="s">
        <v>90</v>
      </c>
      <c r="G1032" s="257" t="s">
        <v>21</v>
      </c>
      <c r="H1032" s="257" t="s">
        <v>261</v>
      </c>
      <c r="I1032" s="256" t="s">
        <v>1145</v>
      </c>
      <c r="J1032" s="257" t="s">
        <v>38</v>
      </c>
      <c r="K1032" s="257" t="s">
        <v>244</v>
      </c>
      <c r="L1032" s="257" t="s">
        <v>269</v>
      </c>
      <c r="M1032" s="250" t="s">
        <v>1668</v>
      </c>
      <c r="N1032" s="257" t="str" cm="1">
        <f t="array" ref="N1032">_xlfn.XLOOKUP(1,(รายชื่อเจ้าหน้าที่!$C$4:$C$109=P1032)*(รายชื่อเจ้าหน้าที่!$D$4:$D$109=Q1032),รายชื่อเจ้าหน้าที่!$E$4:$E$109,"")</f>
        <v/>
      </c>
      <c r="O1032" s="2" t="str">
        <f>_xlfn.XLOOKUP(ไฟล์หลัก!A1032,ภาคส่งกลับ!$A$2:$A$1192,ภาคส่งกลับ!$L$2:$L$1192,"")</f>
        <v>นาย</v>
      </c>
      <c r="P1032" s="2" t="str">
        <f>_xlfn.XLOOKUP(ไฟล์หลัก!A1032,ภาคส่งกลับ!$A$2:$A$1192,ภาคส่งกลับ!$M$2:$M$1192,"")</f>
        <v>มนต์ชัย</v>
      </c>
      <c r="Q1032" s="2" t="str">
        <f>_xlfn.XLOOKUP(ไฟล์หลัก!A1032,ภาคส่งกลับ!$A$2:$A$1192,ภาคส่งกลับ!$N$2:$N$1192,"")</f>
        <v>แช่มช้อย</v>
      </c>
      <c r="R1032" s="71">
        <f>_xlfn.XLOOKUP(ไฟล์หลัก!A1032,ภาคส่งกลับ!$A$2:$A$1192,ภาคส่งกลับ!$O$2:$O$1192,"")</f>
        <v>0</v>
      </c>
      <c r="S1032" s="72" t="str">
        <f>IF(AND(ลงเจ้าหน้าที่!O1038=ไฟล์หลัก!P1032,ลงเจ้าหน้าที่!P1038=ไฟล์หลัก!Q1032)=TRUE,"Correct","No")</f>
        <v>No</v>
      </c>
    </row>
    <row r="1033" spans="1:19" hidden="1">
      <c r="A1033" s="250">
        <v>984</v>
      </c>
      <c r="B1033" s="250" t="s">
        <v>1143</v>
      </c>
      <c r="C1033" s="256" t="s">
        <v>13</v>
      </c>
      <c r="D1033" s="257" t="s">
        <v>78</v>
      </c>
      <c r="E1033" s="256" t="s">
        <v>1148</v>
      </c>
      <c r="F1033" s="257" t="s">
        <v>21</v>
      </c>
      <c r="G1033" s="257" t="s">
        <v>21</v>
      </c>
      <c r="H1033" s="257" t="s">
        <v>418</v>
      </c>
      <c r="I1033" s="256" t="s">
        <v>1156</v>
      </c>
      <c r="J1033" s="257" t="s">
        <v>38</v>
      </c>
      <c r="K1033" s="257" t="s">
        <v>244</v>
      </c>
      <c r="L1033" s="257" t="s">
        <v>570</v>
      </c>
      <c r="M1033" s="250" t="s">
        <v>1652</v>
      </c>
      <c r="N1033" s="257" t="str" cm="1">
        <f t="array" ref="N1033">_xlfn.XLOOKUP(1,(รายชื่อเจ้าหน้าที่!$C$4:$C$109=P1033)*(รายชื่อเจ้าหน้าที่!$D$4:$D$109=Q1033),รายชื่อเจ้าหน้าที่!$E$4:$E$109,"")</f>
        <v/>
      </c>
      <c r="O1033" s="2" t="str">
        <f>_xlfn.XLOOKUP(ไฟล์หลัก!A1033,ภาคส่งกลับ!$A$2:$A$1192,ภาคส่งกลับ!$L$2:$L$1192,"")</f>
        <v>นาย</v>
      </c>
      <c r="P1033" s="2" t="str">
        <f>_xlfn.XLOOKUP(ไฟล์หลัก!A1033,ภาคส่งกลับ!$A$2:$A$1192,ภาคส่งกลับ!$M$2:$M$1192,"")</f>
        <v>สักรียา</v>
      </c>
      <c r="Q1033" s="2" t="str">
        <f>_xlfn.XLOOKUP(ไฟล์หลัก!A1033,ภาคส่งกลับ!$A$2:$A$1192,ภาคส่งกลับ!$N$2:$N$1192,"")</f>
        <v>ชิตวงศ์</v>
      </c>
      <c r="R1033" s="71">
        <f>_xlfn.XLOOKUP(ไฟล์หลัก!A1033,ภาคส่งกลับ!$A$2:$A$1192,ภาคส่งกลับ!$O$2:$O$1192,"")</f>
        <v>0</v>
      </c>
      <c r="S1033" s="72" t="str">
        <f>IF(AND(ลงเจ้าหน้าที่!O1039=ไฟล์หลัก!P1033,ลงเจ้าหน้าที่!P1039=ไฟล์หลัก!Q1033)=TRUE,"Correct","No")</f>
        <v>No</v>
      </c>
    </row>
    <row r="1034" spans="1:19" hidden="1">
      <c r="A1034" s="250">
        <v>985</v>
      </c>
      <c r="B1034" s="250" t="s">
        <v>1143</v>
      </c>
      <c r="C1034" s="256" t="s">
        <v>13</v>
      </c>
      <c r="D1034" s="257" t="s">
        <v>78</v>
      </c>
      <c r="E1034" s="256" t="s">
        <v>1148</v>
      </c>
      <c r="F1034" s="257" t="s">
        <v>21</v>
      </c>
      <c r="G1034" s="257" t="s">
        <v>21</v>
      </c>
      <c r="H1034" s="257" t="s">
        <v>418</v>
      </c>
      <c r="I1034" s="256" t="s">
        <v>1156</v>
      </c>
      <c r="J1034" s="257" t="s">
        <v>38</v>
      </c>
      <c r="K1034" s="257" t="s">
        <v>247</v>
      </c>
      <c r="L1034" s="257" t="s">
        <v>571</v>
      </c>
      <c r="M1034" s="250" t="s">
        <v>1676</v>
      </c>
      <c r="N1034" s="257" t="str" cm="1">
        <f t="array" ref="N1034">_xlfn.XLOOKUP(1,(รายชื่อเจ้าหน้าที่!$C$4:$C$109=P1034)*(รายชื่อเจ้าหน้าที่!$D$4:$D$109=Q1034),รายชื่อเจ้าหน้าที่!$E$4:$E$109,"")</f>
        <v>จ.เคมี</v>
      </c>
      <c r="O1034" s="2" t="str">
        <f>_xlfn.XLOOKUP(ไฟล์หลัก!A1034,ภาคส่งกลับ!$A$2:$A$1192,ภาคส่งกลับ!$L$2:$L$1192,"")</f>
        <v>นาย</v>
      </c>
      <c r="P1034" s="2" t="str">
        <f>_xlfn.XLOOKUP(ไฟล์หลัก!A1034,ภาคส่งกลับ!$A$2:$A$1192,ภาคส่งกลับ!$M$2:$M$1192,"")</f>
        <v>พิสันดิ์</v>
      </c>
      <c r="Q1034" s="2" t="str">
        <f>_xlfn.XLOOKUP(ไฟล์หลัก!A1034,ภาคส่งกลับ!$A$2:$A$1192,ภาคส่งกลับ!$N$2:$N$1192,"")</f>
        <v>ผลโพธิ์</v>
      </c>
      <c r="R1034" s="71">
        <f>_xlfn.XLOOKUP(ไฟล์หลัก!A1034,ภาคส่งกลับ!$A$2:$A$1192,ภาคส่งกลับ!$O$2:$O$1192,"")</f>
        <v>0</v>
      </c>
      <c r="S1034" s="72" t="str">
        <f>IF(AND(ลงเจ้าหน้าที่!O1040=ไฟล์หลัก!P1034,ลงเจ้าหน้าที่!P1040=ไฟล์หลัก!Q1034)=TRUE,"Correct","No")</f>
        <v>No</v>
      </c>
    </row>
    <row r="1035" spans="1:19" hidden="1">
      <c r="A1035" s="250">
        <v>986</v>
      </c>
      <c r="B1035" s="250" t="s">
        <v>1143</v>
      </c>
      <c r="C1035" s="256" t="s">
        <v>13</v>
      </c>
      <c r="D1035" s="257" t="s">
        <v>204</v>
      </c>
      <c r="E1035" s="256" t="s">
        <v>1158</v>
      </c>
      <c r="F1035" s="257" t="s">
        <v>85</v>
      </c>
      <c r="G1035" s="257" t="s">
        <v>16</v>
      </c>
      <c r="H1035" s="257" t="s">
        <v>182</v>
      </c>
      <c r="I1035" s="256" t="s">
        <v>1145</v>
      </c>
      <c r="J1035" s="257" t="s">
        <v>38</v>
      </c>
      <c r="K1035" s="257" t="s">
        <v>247</v>
      </c>
      <c r="L1035" s="257" t="s">
        <v>557</v>
      </c>
      <c r="M1035" s="250" t="s">
        <v>1668</v>
      </c>
      <c r="N1035" s="257" t="str" cm="1">
        <f t="array" ref="N1035">_xlfn.XLOOKUP(1,(รายชื่อเจ้าหน้าที่!$C$4:$C$109=P1035)*(รายชื่อเจ้าหน้าที่!$D$4:$D$109=Q1035),รายชื่อเจ้าหน้าที่!$E$4:$E$109,"")</f>
        <v/>
      </c>
      <c r="O1035" s="2" t="str">
        <f>_xlfn.XLOOKUP(ไฟล์หลัก!A1035,ภาคส่งกลับ!$A$2:$A$1192,ภาคส่งกลับ!$L$2:$L$1192,"")</f>
        <v>นาย</v>
      </c>
      <c r="P1035" s="2" t="str">
        <f>_xlfn.XLOOKUP(ไฟล์หลัก!A1035,ภาคส่งกลับ!$A$2:$A$1192,ภาคส่งกลับ!$M$2:$M$1192,"")</f>
        <v>พิพัฒน์</v>
      </c>
      <c r="Q1035" s="2" t="str">
        <f>_xlfn.XLOOKUP(ไฟล์หลัก!A1035,ภาคส่งกลับ!$A$2:$A$1192,ภาคส่งกลับ!$N$2:$N$1192,"")</f>
        <v>พรหมมี</v>
      </c>
      <c r="R1035" s="71" t="str">
        <f>_xlfn.XLOOKUP(ไฟล์หลัก!A1035,ภาคส่งกลับ!$A$2:$A$1192,ภาคส่งกลับ!$O$2:$O$1192,"")</f>
        <v>นาย จิรัฏฐ์ ฉิมน้อย ป.เอก 65016018</v>
      </c>
      <c r="S1035" s="72" t="str">
        <f>IF(AND(ลงเจ้าหน้าที่!O1041=ไฟล์หลัก!P1035,ลงเจ้าหน้าที่!P1041=ไฟล์หลัก!Q1035)=TRUE,"Correct","No")</f>
        <v>No</v>
      </c>
    </row>
    <row r="1036" spans="1:19" hidden="1">
      <c r="A1036" s="250">
        <v>987</v>
      </c>
      <c r="B1036" s="250" t="s">
        <v>1143</v>
      </c>
      <c r="C1036" s="256" t="s">
        <v>13</v>
      </c>
      <c r="D1036" s="257" t="s">
        <v>78</v>
      </c>
      <c r="E1036" s="256" t="s">
        <v>1148</v>
      </c>
      <c r="F1036" s="257" t="s">
        <v>279</v>
      </c>
      <c r="G1036" s="257" t="s">
        <v>21</v>
      </c>
      <c r="H1036" s="257" t="s">
        <v>185</v>
      </c>
      <c r="I1036" s="256" t="s">
        <v>1156</v>
      </c>
      <c r="J1036" s="257" t="s">
        <v>38</v>
      </c>
      <c r="K1036" s="257" t="s">
        <v>251</v>
      </c>
      <c r="L1036" s="257" t="s">
        <v>289</v>
      </c>
      <c r="M1036" s="250" t="s">
        <v>1676</v>
      </c>
      <c r="N1036" s="257" t="str" cm="1">
        <f t="array" ref="N1036">_xlfn.XLOOKUP(1,(รายชื่อเจ้าหน้าที่!$C$4:$C$109=P1036)*(รายชื่อเจ้าหน้าที่!$D$4:$D$109=Q1036),รายชื่อเจ้าหน้าที่!$E$4:$E$109,"")</f>
        <v>จ.คอม</v>
      </c>
      <c r="O1036" s="2" t="str">
        <f>_xlfn.XLOOKUP(ไฟล์หลัก!A1036,ภาคส่งกลับ!$A$2:$A$1192,ภาคส่งกลับ!$L$2:$L$1192,"")</f>
        <v>นาง</v>
      </c>
      <c r="P1036" s="2" t="str">
        <f>_xlfn.XLOOKUP(ไฟล์หลัก!A1036,ภาคส่งกลับ!$A$2:$A$1192,ภาคส่งกลับ!$M$2:$M$1192,"")</f>
        <v>กนกทิพย์</v>
      </c>
      <c r="Q1036" s="2" t="str">
        <f>_xlfn.XLOOKUP(ไฟล์หลัก!A1036,ภาคส่งกลับ!$A$2:$A$1192,ภาคส่งกลับ!$N$2:$N$1192,"")</f>
        <v>มิตะถา</v>
      </c>
      <c r="R1036" s="71">
        <f>_xlfn.XLOOKUP(ไฟล์หลัก!A1036,ภาคส่งกลับ!$A$2:$A$1192,ภาคส่งกลับ!$O$2:$O$1192,"")</f>
        <v>0</v>
      </c>
      <c r="S1036" s="72" t="str">
        <f>IF(AND(ลงเจ้าหน้าที่!O1042=ไฟล์หลัก!P1036,ลงเจ้าหน้าที่!P1042=ไฟล์หลัก!Q1036)=TRUE,"Correct","No")</f>
        <v>No</v>
      </c>
    </row>
    <row r="1037" spans="1:19" hidden="1">
      <c r="A1037" s="250">
        <v>988</v>
      </c>
      <c r="B1037" s="250" t="s">
        <v>1143</v>
      </c>
      <c r="C1037" s="256" t="s">
        <v>13</v>
      </c>
      <c r="D1037" s="257" t="s">
        <v>204</v>
      </c>
      <c r="E1037" s="256" t="s">
        <v>1158</v>
      </c>
      <c r="F1037" s="257" t="s">
        <v>85</v>
      </c>
      <c r="G1037" s="257" t="s">
        <v>16</v>
      </c>
      <c r="H1037" s="257" t="s">
        <v>182</v>
      </c>
      <c r="I1037" s="256" t="s">
        <v>1145</v>
      </c>
      <c r="J1037" s="257" t="s">
        <v>38</v>
      </c>
      <c r="K1037" s="257" t="s">
        <v>251</v>
      </c>
      <c r="L1037" s="257" t="s">
        <v>559</v>
      </c>
      <c r="M1037" s="250" t="s">
        <v>1668</v>
      </c>
      <c r="N1037" s="257" t="str" cm="1">
        <f t="array" ref="N1037">_xlfn.XLOOKUP(1,(รายชื่อเจ้าหน้าที่!$C$4:$C$109=P1037)*(รายชื่อเจ้าหน้าที่!$D$4:$D$109=Q1037),รายชื่อเจ้าหน้าที่!$E$4:$E$109,"")</f>
        <v/>
      </c>
      <c r="O1037" s="2" t="str">
        <f>_xlfn.XLOOKUP(ไฟล์หลัก!A1037,ภาคส่งกลับ!$A$2:$A$1192,ภาคส่งกลับ!$L$2:$L$1192,"")</f>
        <v>นาย</v>
      </c>
      <c r="P1037" s="2" t="str">
        <f>_xlfn.XLOOKUP(ไฟล์หลัก!A1037,ภาคส่งกลับ!$A$2:$A$1192,ภาคส่งกลับ!$M$2:$M$1192,"")</f>
        <v>สมเกียรติ</v>
      </c>
      <c r="Q1037" s="2" t="str">
        <f>_xlfn.XLOOKUP(ไฟล์หลัก!A1037,ภาคส่งกลับ!$A$2:$A$1192,ภาคส่งกลับ!$N$2:$N$1192,"")</f>
        <v>ฤกษ์วรัญญู</v>
      </c>
      <c r="R1037" s="71" t="str">
        <f>_xlfn.XLOOKUP(ไฟล์หลัก!A1037,ภาคส่งกลับ!$A$2:$A$1192,ภาคส่งกลับ!$O$2:$O$1192,"")</f>
        <v>นางสาวธนันพัชญ์  ธนากุลเกษรัตน์ ป.เอก 64601062</v>
      </c>
      <c r="S1037" s="72" t="str">
        <f>IF(AND(ลงเจ้าหน้าที่!O1043=ไฟล์หลัก!P1037,ลงเจ้าหน้าที่!P1043=ไฟล์หลัก!Q1037)=TRUE,"Correct","No")</f>
        <v>No</v>
      </c>
    </row>
    <row r="1038" spans="1:19" hidden="1">
      <c r="A1038" s="250">
        <v>989</v>
      </c>
      <c r="B1038" s="250" t="s">
        <v>1143</v>
      </c>
      <c r="C1038" s="256" t="s">
        <v>13</v>
      </c>
      <c r="D1038" s="257" t="s">
        <v>219</v>
      </c>
      <c r="E1038" s="256" t="s">
        <v>1159</v>
      </c>
      <c r="F1038" s="257" t="s">
        <v>85</v>
      </c>
      <c r="G1038" s="257" t="s">
        <v>21</v>
      </c>
      <c r="H1038" s="257" t="s">
        <v>123</v>
      </c>
      <c r="I1038" s="256" t="s">
        <v>1160</v>
      </c>
      <c r="J1038" s="257" t="s">
        <v>38</v>
      </c>
      <c r="K1038" s="257" t="s">
        <v>255</v>
      </c>
      <c r="L1038" s="257" t="s">
        <v>457</v>
      </c>
      <c r="M1038" s="250" t="s">
        <v>1668</v>
      </c>
      <c r="N1038" s="257" t="str" cm="1">
        <f t="array" ref="N1038">_xlfn.XLOOKUP(1,(รายชื่อเจ้าหน้าที่!$C$4:$C$109=P1038)*(รายชื่อเจ้าหน้าที่!$D$4:$D$109=Q1038),รายชื่อเจ้าหน้าที่!$E$4:$E$109,"")</f>
        <v/>
      </c>
      <c r="O1038" s="2" t="str">
        <f>_xlfn.XLOOKUP(ไฟล์หลัก!A1038,ภาคส่งกลับ!$A$2:$A$1192,ภาคส่งกลับ!$L$2:$L$1192,"")</f>
        <v>นาย</v>
      </c>
      <c r="P1038" s="2" t="str">
        <f>_xlfn.XLOOKUP(ไฟล์หลัก!A1038,ภาคส่งกลับ!$A$2:$A$1192,ภาคส่งกลับ!$M$2:$M$1192,"")</f>
        <v>ศรวัฒน์</v>
      </c>
      <c r="Q1038" s="2" t="str">
        <f>_xlfn.XLOOKUP(ไฟล์หลัก!A1038,ภาคส่งกลับ!$A$2:$A$1192,ภาคส่งกลับ!$N$2:$N$1192,"")</f>
        <v>ชิวปรีชา</v>
      </c>
      <c r="R1038" s="71">
        <f>_xlfn.XLOOKUP(ไฟล์หลัก!A1038,ภาคส่งกลับ!$A$2:$A$1192,ภาคส่งกลับ!$O$2:$O$1192,"")</f>
        <v>0</v>
      </c>
      <c r="S1038" s="72" t="str">
        <f>IF(AND(ลงเจ้าหน้าที่!O1044=ไฟล์หลัก!P1038,ลงเจ้าหน้าที่!P1044=ไฟล์หลัก!Q1038)=TRUE,"Correct","No")</f>
        <v>No</v>
      </c>
    </row>
    <row r="1039" spans="1:19" hidden="1">
      <c r="A1039" s="250">
        <v>990</v>
      </c>
      <c r="B1039" s="250" t="s">
        <v>1143</v>
      </c>
      <c r="C1039" s="256" t="s">
        <v>13</v>
      </c>
      <c r="D1039" s="257" t="s">
        <v>239</v>
      </c>
      <c r="E1039" s="256" t="s">
        <v>1161</v>
      </c>
      <c r="F1039" s="257" t="s">
        <v>151</v>
      </c>
      <c r="G1039" s="257" t="s">
        <v>17</v>
      </c>
      <c r="H1039" s="257" t="s">
        <v>34</v>
      </c>
      <c r="I1039" s="256" t="s">
        <v>1162</v>
      </c>
      <c r="J1039" s="257" t="s">
        <v>38</v>
      </c>
      <c r="K1039" s="257" t="s">
        <v>255</v>
      </c>
      <c r="L1039" s="257" t="s">
        <v>332</v>
      </c>
      <c r="M1039" s="250" t="s">
        <v>750</v>
      </c>
      <c r="N1039" s="257" t="str" cm="1">
        <f t="array" ref="N1039">_xlfn.XLOOKUP(1,(รายชื่อเจ้าหน้าที่!$C$4:$C$109=P1039)*(รายชื่อเจ้าหน้าที่!$D$4:$D$109=Q1039),รายชื่อเจ้าหน้าที่!$E$4:$E$109,"")</f>
        <v>EIDTs</v>
      </c>
      <c r="O1039" s="2" t="str">
        <f>_xlfn.XLOOKUP(ไฟล์หลัก!A1039,ภาคส่งกลับ!$A$2:$A$1192,ภาคส่งกลับ!$L$2:$L$1192,"")</f>
        <v>นาย</v>
      </c>
      <c r="P1039" s="2" t="str">
        <f>_xlfn.XLOOKUP(ไฟล์หลัก!A1039,ภาคส่งกลับ!$A$2:$A$1192,ภาคส่งกลับ!$M$2:$M$1192,"")</f>
        <v>อานนท์พร</v>
      </c>
      <c r="Q1039" s="2" t="str">
        <f>_xlfn.XLOOKUP(ไฟล์หลัก!A1039,ภาคส่งกลับ!$A$2:$A$1192,ภาคส่งกลับ!$N$2:$N$1192,"")</f>
        <v>สุวรรณพลาย</v>
      </c>
      <c r="R1039" s="71">
        <f>_xlfn.XLOOKUP(ไฟล์หลัก!A1039,ภาคส่งกลับ!$A$2:$A$1192,ภาคส่งกลับ!$O$2:$O$1192,"")</f>
        <v>0</v>
      </c>
      <c r="S1039" s="72" t="str">
        <f>IF(AND(ลงเจ้าหน้าที่!O1045=ไฟล์หลัก!P1039,ลงเจ้าหน้าที่!P1045=ไฟล์หลัก!Q1039)=TRUE,"Correct","No")</f>
        <v>Correct</v>
      </c>
    </row>
    <row r="1040" spans="1:19" hidden="1">
      <c r="A1040" s="250">
        <v>991</v>
      </c>
      <c r="B1040" s="250" t="s">
        <v>1143</v>
      </c>
      <c r="C1040" s="256" t="s">
        <v>13</v>
      </c>
      <c r="D1040" s="257" t="s">
        <v>219</v>
      </c>
      <c r="E1040" s="256" t="s">
        <v>1159</v>
      </c>
      <c r="F1040" s="257" t="s">
        <v>85</v>
      </c>
      <c r="G1040" s="257" t="s">
        <v>21</v>
      </c>
      <c r="H1040" s="257" t="s">
        <v>123</v>
      </c>
      <c r="I1040" s="256" t="s">
        <v>1160</v>
      </c>
      <c r="J1040" s="257" t="s">
        <v>38</v>
      </c>
      <c r="K1040" s="257" t="s">
        <v>257</v>
      </c>
      <c r="L1040" s="257" t="s">
        <v>458</v>
      </c>
      <c r="M1040" s="250" t="s">
        <v>1668</v>
      </c>
      <c r="N1040" s="257" t="str" cm="1">
        <f t="array" ref="N1040">_xlfn.XLOOKUP(1,(รายชื่อเจ้าหน้าที่!$C$4:$C$109=P1040)*(รายชื่อเจ้าหน้าที่!$D$4:$D$109=Q1040),รายชื่อเจ้าหน้าที่!$E$4:$E$109,"")</f>
        <v/>
      </c>
      <c r="O1040" s="2" t="str">
        <f>_xlfn.XLOOKUP(ไฟล์หลัก!A1040,ภาคส่งกลับ!$A$2:$A$1192,ภาคส่งกลับ!$L$2:$L$1192,"")</f>
        <v>นางสาว</v>
      </c>
      <c r="P1040" s="2" t="str">
        <f>_xlfn.XLOOKUP(ไฟล์หลัก!A1040,ภาคส่งกลับ!$A$2:$A$1192,ภาคส่งกลับ!$M$2:$M$1192,"")</f>
        <v>ณัฐกานต์</v>
      </c>
      <c r="Q1040" s="2" t="str">
        <f>_xlfn.XLOOKUP(ไฟล์หลัก!A1040,ภาคส่งกลับ!$A$2:$A$1192,ภาคส่งกลับ!$N$2:$N$1192,"")</f>
        <v>พุทธรักษ์</v>
      </c>
      <c r="R1040" s="71" t="str">
        <f>_xlfn.XLOOKUP(ไฟล์หลัก!A1040,ภาคส่งกลับ!$A$2:$A$1192,ภาคส่งกลับ!$O$2:$O$1192,"")</f>
        <v>นายอนุสรณ์ วงค์ษา ป.เอก รหัส 64601165</v>
      </c>
      <c r="S1040" s="72" t="str">
        <f>IF(AND(ลงเจ้าหน้าที่!O1046=ไฟล์หลัก!P1040,ลงเจ้าหน้าที่!P1046=ไฟล์หลัก!Q1040)=TRUE,"Correct","No")</f>
        <v>No</v>
      </c>
    </row>
    <row r="1041" spans="1:19" hidden="1">
      <c r="A1041" s="250">
        <v>992</v>
      </c>
      <c r="B1041" s="250" t="s">
        <v>1143</v>
      </c>
      <c r="C1041" s="256" t="s">
        <v>13</v>
      </c>
      <c r="D1041" s="257" t="s">
        <v>239</v>
      </c>
      <c r="E1041" s="256" t="s">
        <v>1161</v>
      </c>
      <c r="F1041" s="257" t="s">
        <v>151</v>
      </c>
      <c r="G1041" s="257" t="s">
        <v>17</v>
      </c>
      <c r="H1041" s="257" t="s">
        <v>34</v>
      </c>
      <c r="I1041" s="256" t="s">
        <v>1162</v>
      </c>
      <c r="J1041" s="257" t="s">
        <v>38</v>
      </c>
      <c r="K1041" s="257" t="s">
        <v>257</v>
      </c>
      <c r="L1041" s="257" t="s">
        <v>335</v>
      </c>
      <c r="M1041" s="250" t="s">
        <v>750</v>
      </c>
      <c r="N1041" s="257" t="str" cm="1">
        <f t="array" ref="N1041">_xlfn.XLOOKUP(1,(รายชื่อเจ้าหน้าที่!$C$4:$C$109=P1041)*(รายชื่อเจ้าหน้าที่!$D$4:$D$109=Q1041),รายชื่อเจ้าหน้าที่!$E$4:$E$109,"")</f>
        <v>จ.โยธา</v>
      </c>
      <c r="O1041" s="2" t="str">
        <f>_xlfn.XLOOKUP(ไฟล์หลัก!A1041,ภาคส่งกลับ!$A$2:$A$1192,ภาคส่งกลับ!$L$2:$L$1192,"")</f>
        <v>นาย</v>
      </c>
      <c r="P1041" s="2" t="str">
        <f>_xlfn.XLOOKUP(ไฟล์หลัก!A1041,ภาคส่งกลับ!$A$2:$A$1192,ภาคส่งกลับ!$M$2:$M$1192,"")</f>
        <v>ธราเทพ</v>
      </c>
      <c r="Q1041" s="2" t="str">
        <f>_xlfn.XLOOKUP(ไฟล์หลัก!A1041,ภาคส่งกลับ!$A$2:$A$1192,ภาคส่งกลับ!$N$2:$N$1192,"")</f>
        <v>ภู่ชนะกิจ</v>
      </c>
      <c r="R1041" s="71">
        <f>_xlfn.XLOOKUP(ไฟล์หลัก!A1041,ภาคส่งกลับ!$A$2:$A$1192,ภาคส่งกลับ!$O$2:$O$1192,"")</f>
        <v>0</v>
      </c>
      <c r="S1041" s="72" t="str">
        <f>IF(AND(ลงเจ้าหน้าที่!O1047=ไฟล์หลัก!P1041,ลงเจ้าหน้าที่!P1047=ไฟล์หลัก!Q1041)=TRUE,"Correct","No")</f>
        <v>Correct</v>
      </c>
    </row>
    <row r="1042" spans="1:19">
      <c r="A1042" s="250">
        <v>993</v>
      </c>
      <c r="B1042" s="250" t="s">
        <v>1143</v>
      </c>
      <c r="C1042" s="256" t="s">
        <v>13</v>
      </c>
      <c r="D1042" s="257" t="s">
        <v>1163</v>
      </c>
      <c r="E1042" s="256" t="s">
        <v>1164</v>
      </c>
      <c r="F1042" s="257">
        <v>24</v>
      </c>
      <c r="G1042" s="257">
        <v>2</v>
      </c>
      <c r="H1042" s="257">
        <v>53</v>
      </c>
      <c r="I1042" s="256" t="s">
        <v>1165</v>
      </c>
      <c r="J1042" s="257" t="s">
        <v>38</v>
      </c>
      <c r="K1042" s="257" t="s">
        <v>277</v>
      </c>
      <c r="L1042" s="257" t="s">
        <v>1166</v>
      </c>
      <c r="M1042" s="250" t="s">
        <v>1651</v>
      </c>
      <c r="N1042" s="257" t="str" cm="1">
        <f t="array" ref="N1042">_xlfn.XLOOKUP(1,(รายชื่อเจ้าหน้าที่!$C$4:$C$109=P1042)*(รายชื่อเจ้าหน้าที่!$D$4:$D$109=Q1042),รายชื่อเจ้าหน้าที่!$E$4:$E$109,"")</f>
        <v/>
      </c>
      <c r="O1042" s="2" t="str">
        <f>_xlfn.XLOOKUP(ไฟล์หลัก!A1042,ภาคส่งกลับ!$A$2:$A$1192,ภาคส่งกลับ!$L$2:$L$1192,"")</f>
        <v>นาย</v>
      </c>
      <c r="P1042" s="2" t="str">
        <f>_xlfn.XLOOKUP(ไฟล์หลัก!A1042,ภาคส่งกลับ!$A$2:$A$1192,ภาคส่งกลับ!$M$2:$M$1192,"")</f>
        <v>ไพศาล</v>
      </c>
      <c r="Q1042" s="2" t="str">
        <f>_xlfn.XLOOKUP(ไฟล์หลัก!A1042,ภาคส่งกลับ!$A$2:$A$1192,ภาคส่งกลับ!$N$2:$N$1192,"")</f>
        <v>สิทธิโยภาสกุล</v>
      </c>
      <c r="R1042" s="71">
        <f>_xlfn.XLOOKUP(ไฟล์หลัก!A1042,ภาคส่งกลับ!$A$2:$A$1192,ภาคส่งกลับ!$O$2:$O$1192,"")</f>
        <v>0</v>
      </c>
      <c r="S1042" s="72" t="str">
        <f>IF(AND(ลงเจ้าหน้าที่!O1048=ไฟล์หลัก!P1042,ลงเจ้าหน้าที่!P1048=ไฟล์หลัก!Q1042)=TRUE,"Correct","No")</f>
        <v>No</v>
      </c>
    </row>
    <row r="1043" spans="1:19" hidden="1">
      <c r="A1043" s="266">
        <v>994</v>
      </c>
      <c r="B1043" s="266" t="s">
        <v>1143</v>
      </c>
      <c r="C1043" s="267" t="s">
        <v>13</v>
      </c>
      <c r="D1043" s="268"/>
      <c r="E1043" s="267" t="s">
        <v>1148</v>
      </c>
      <c r="F1043" s="268">
        <v>34</v>
      </c>
      <c r="G1043" s="268"/>
      <c r="H1043" s="268"/>
      <c r="I1043" s="267" t="s">
        <v>1737</v>
      </c>
      <c r="J1043" s="268" t="s">
        <v>38</v>
      </c>
      <c r="K1043" s="268" t="s">
        <v>277</v>
      </c>
      <c r="L1043" s="268"/>
      <c r="M1043" s="266" t="s">
        <v>1654</v>
      </c>
      <c r="N1043" s="268" t="str" cm="1">
        <f t="array" ref="N1043">_xlfn.XLOOKUP(1,(รายชื่อเจ้าหน้าที่!$C$4:$C$109=P1043)*(รายชื่อเจ้าหน้าที่!$D$4:$D$109=Q1043),รายชื่อเจ้าหน้าที่!$E$4:$E$109,"")</f>
        <v/>
      </c>
      <c r="O1043" s="206" t="str">
        <f>_xlfn.XLOOKUP(ไฟล์หลัก!A1043,ภาคส่งกลับ!$A$2:$A$1192,ภาคส่งกลับ!$L$2:$L$1192,"")</f>
        <v>นาย</v>
      </c>
      <c r="P1043" s="206" t="str">
        <f>_xlfn.XLOOKUP(ไฟล์หลัก!A1043,ภาคส่งกลับ!$A$2:$A$1192,ภาคส่งกลับ!$M$2:$M$1192,"")</f>
        <v>ภาณุมาศ</v>
      </c>
      <c r="Q1043" s="206" t="str">
        <f>_xlfn.XLOOKUP(ไฟล์หลัก!A1043,ภาคส่งกลับ!$A$2:$A$1192,ภาคส่งกลับ!$N$2:$N$1192,"")</f>
        <v>ไทรงาม</v>
      </c>
      <c r="R1043" s="207">
        <f>_xlfn.XLOOKUP(ไฟล์หลัก!A1043,ภาคส่งกลับ!$A$2:$A$1192,ภาคส่งกลับ!$O$2:$O$1192,"")</f>
        <v>0</v>
      </c>
      <c r="S1043" s="72" t="str">
        <f>IF(AND(ลงเจ้าหน้าที่!O1049=ไฟล์หลัก!P1043,ลงเจ้าหน้าที่!P1049=ไฟล์หลัก!Q1043)=TRUE,"Correct","No")</f>
        <v>No</v>
      </c>
    </row>
    <row r="1044" spans="1:19" hidden="1">
      <c r="A1044" s="250">
        <v>995</v>
      </c>
      <c r="B1044" s="250" t="s">
        <v>1143</v>
      </c>
      <c r="C1044" s="256" t="s">
        <v>13</v>
      </c>
      <c r="D1044" s="257" t="s">
        <v>1163</v>
      </c>
      <c r="E1044" s="256" t="s">
        <v>1164</v>
      </c>
      <c r="F1044" s="257">
        <v>24</v>
      </c>
      <c r="G1044" s="257">
        <v>2</v>
      </c>
      <c r="H1044" s="257">
        <v>53</v>
      </c>
      <c r="I1044" s="256" t="s">
        <v>1165</v>
      </c>
      <c r="J1044" s="257" t="s">
        <v>38</v>
      </c>
      <c r="K1044" s="257" t="s">
        <v>52</v>
      </c>
      <c r="L1044" s="257" t="s">
        <v>1167</v>
      </c>
      <c r="M1044" s="250" t="s">
        <v>1676</v>
      </c>
      <c r="N1044" s="257" t="str" cm="1">
        <f t="array" ref="N1044">_xlfn.XLOOKUP(1,(รายชื่อเจ้าหน้าที่!$C$4:$C$109=P1044)*(รายชื่อเจ้าหน้าที่!$D$4:$D$109=Q1044),รายชื่อเจ้าหน้าที่!$E$4:$E$109,"")</f>
        <v>จ.ไฟฟ้า</v>
      </c>
      <c r="O1044" s="2" t="str">
        <f>_xlfn.XLOOKUP(ไฟล์หลัก!A1044,ภาคส่งกลับ!$A$2:$A$1192,ภาคส่งกลับ!$L$2:$L$1192,"")</f>
        <v>นาย</v>
      </c>
      <c r="P1044" s="2" t="str">
        <f>_xlfn.XLOOKUP(ไฟล์หลัก!A1044,ภาคส่งกลับ!$A$2:$A$1192,ภาคส่งกลับ!$M$2:$M$1192,"")</f>
        <v>สราวุฒิ</v>
      </c>
      <c r="Q1044" s="2" t="str">
        <f>_xlfn.XLOOKUP(ไฟล์หลัก!A1044,ภาคส่งกลับ!$A$2:$A$1192,ภาคส่งกลับ!$N$2:$N$1192,"")</f>
        <v>ประมวลสิงห์</v>
      </c>
      <c r="R1044" s="71">
        <f>_xlfn.XLOOKUP(ไฟล์หลัก!A1044,ภาคส่งกลับ!$A$2:$A$1192,ภาคส่งกลับ!$O$2:$O$1192,"")</f>
        <v>0</v>
      </c>
      <c r="S1044" s="72" t="str">
        <f>IF(AND(ลงเจ้าหน้าที่!O1050=ไฟล์หลัก!P1044,ลงเจ้าหน้าที่!P1050=ไฟล์หลัก!Q1044)=TRUE,"Correct","No")</f>
        <v>No</v>
      </c>
    </row>
    <row r="1045" spans="1:19" hidden="1">
      <c r="A1045" s="250">
        <v>996</v>
      </c>
      <c r="B1045" s="250" t="s">
        <v>1143</v>
      </c>
      <c r="C1045" s="256" t="s">
        <v>13</v>
      </c>
      <c r="D1045" s="257"/>
      <c r="E1045" s="256" t="s">
        <v>1164</v>
      </c>
      <c r="F1045" s="257"/>
      <c r="G1045" s="257"/>
      <c r="H1045" s="257"/>
      <c r="I1045" s="256"/>
      <c r="J1045" s="257" t="s">
        <v>38</v>
      </c>
      <c r="K1045" s="257" t="s">
        <v>52</v>
      </c>
      <c r="L1045" s="257"/>
      <c r="M1045" s="250" t="s">
        <v>1654</v>
      </c>
      <c r="N1045" s="257" t="str" cm="1">
        <f t="array" ref="N1045">_xlfn.XLOOKUP(1,(รายชื่อเจ้าหน้าที่!$C$4:$C$109=P1045)*(รายชื่อเจ้าหน้าที่!$D$4:$D$109=Q1045),รายชื่อเจ้าหน้าที่!$E$4:$E$109,"")</f>
        <v/>
      </c>
      <c r="O1045" s="2" t="str">
        <f>_xlfn.XLOOKUP(ไฟล์หลัก!A1045,ภาคส่งกลับ!$A$2:$A$1192,ภาคส่งกลับ!$L$2:$L$1192,"")</f>
        <v>นาย</v>
      </c>
      <c r="P1045" s="2" t="str">
        <f>_xlfn.XLOOKUP(ไฟล์หลัก!A1045,ภาคส่งกลับ!$A$2:$A$1192,ภาคส่งกลับ!$M$2:$M$1192,"")</f>
        <v>อัฎฐวิทย์</v>
      </c>
      <c r="Q1045" s="2" t="str">
        <f>_xlfn.XLOOKUP(ไฟล์หลัก!A1045,ภาคส่งกลับ!$A$2:$A$1192,ภาคส่งกลับ!$N$2:$N$1192,"")</f>
        <v>สุจริตพงศ์</v>
      </c>
      <c r="R1045" s="71">
        <f>_xlfn.XLOOKUP(ไฟล์หลัก!A1045,ภาคส่งกลับ!$A$2:$A$1192,ภาคส่งกลับ!$O$2:$O$1192,"")</f>
        <v>0</v>
      </c>
      <c r="S1045" s="72" t="str">
        <f>IF(AND(ลงเจ้าหน้าที่!O1051=ไฟล์หลัก!P1045,ลงเจ้าหน้าที่!P1051=ไฟล์หลัก!Q1045)=TRUE,"Correct","No")</f>
        <v>No</v>
      </c>
    </row>
    <row r="1046" spans="1:19" hidden="1">
      <c r="A1046" s="250">
        <v>997</v>
      </c>
      <c r="B1046" s="250" t="s">
        <v>1143</v>
      </c>
      <c r="C1046" s="256" t="s">
        <v>13</v>
      </c>
      <c r="D1046" s="257" t="s">
        <v>239</v>
      </c>
      <c r="E1046" s="256" t="s">
        <v>1161</v>
      </c>
      <c r="F1046" s="257" t="s">
        <v>18</v>
      </c>
      <c r="G1046" s="257" t="s">
        <v>17</v>
      </c>
      <c r="H1046" s="257" t="s">
        <v>123</v>
      </c>
      <c r="I1046" s="256" t="s">
        <v>1162</v>
      </c>
      <c r="J1046" s="257" t="s">
        <v>38</v>
      </c>
      <c r="K1046" s="257" t="s">
        <v>55</v>
      </c>
      <c r="L1046" s="257" t="s">
        <v>125</v>
      </c>
      <c r="M1046" s="250" t="s">
        <v>750</v>
      </c>
      <c r="N1046" s="257" t="str" cm="1">
        <f t="array" ref="N1046">_xlfn.XLOOKUP(1,(รายชื่อเจ้าหน้าที่!$C$4:$C$109=P1046)*(รายชื่อเจ้าหน้าที่!$D$4:$D$109=Q1046),รายชื่อเจ้าหน้าที่!$E$4:$E$109,"")</f>
        <v>จ.โยธา</v>
      </c>
      <c r="O1046" s="2" t="str">
        <f>_xlfn.XLOOKUP(ไฟล์หลัก!A1046,ภาคส่งกลับ!$A$2:$A$1192,ภาคส่งกลับ!$L$2:$L$1192,"")</f>
        <v>นางสาว</v>
      </c>
      <c r="P1046" s="2" t="str">
        <f>_xlfn.XLOOKUP(ไฟล์หลัก!A1046,ภาคส่งกลับ!$A$2:$A$1192,ภาคส่งกลับ!$M$2:$M$1192,"")</f>
        <v>ณัฐชยา</v>
      </c>
      <c r="Q1046" s="2" t="str">
        <f>_xlfn.XLOOKUP(ไฟล์หลัก!A1046,ภาคส่งกลับ!$A$2:$A$1192,ภาคส่งกลับ!$N$2:$N$1192,"")</f>
        <v>สวัสดีผล</v>
      </c>
      <c r="R1046" s="71">
        <f>_xlfn.XLOOKUP(ไฟล์หลัก!A1046,ภาคส่งกลับ!$A$2:$A$1192,ภาคส่งกลับ!$O$2:$O$1192,"")</f>
        <v>0</v>
      </c>
      <c r="S1046" s="72" t="str">
        <f>IF(AND(ลงเจ้าหน้าที่!O1052=ไฟล์หลัก!P1046,ลงเจ้าหน้าที่!P1052=ไฟล์หลัก!Q1046)=TRUE,"Correct","No")</f>
        <v>Correct</v>
      </c>
    </row>
    <row r="1047" spans="1:19" hidden="1">
      <c r="A1047" s="250">
        <v>998</v>
      </c>
      <c r="B1047" s="250" t="s">
        <v>1143</v>
      </c>
      <c r="C1047" s="256" t="s">
        <v>13</v>
      </c>
      <c r="D1047" s="257"/>
      <c r="E1047" s="256" t="s">
        <v>1161</v>
      </c>
      <c r="F1047" s="257"/>
      <c r="G1047" s="257"/>
      <c r="H1047" s="257"/>
      <c r="I1047" s="256"/>
      <c r="J1047" s="257" t="s">
        <v>38</v>
      </c>
      <c r="K1047" s="257" t="s">
        <v>55</v>
      </c>
      <c r="L1047" s="257"/>
      <c r="M1047" s="250" t="s">
        <v>42</v>
      </c>
      <c r="N1047" s="257" t="str" cm="1">
        <f t="array" ref="N1047">_xlfn.XLOOKUP(1,(รายชื่อเจ้าหน้าที่!$C$4:$C$109=P1047)*(รายชื่อเจ้าหน้าที่!$D$4:$D$109=Q1047),รายชื่อเจ้าหน้าที่!$E$4:$E$109,"")</f>
        <v>จ.ไฟฟ้า</v>
      </c>
      <c r="O1047" s="2" t="str">
        <f>_xlfn.XLOOKUP(ไฟล์หลัก!A1047,ภาคส่งกลับ!$A$2:$A$1192,ภาคส่งกลับ!$L$2:$L$1192,"")</f>
        <v>นาย</v>
      </c>
      <c r="P1047" s="2" t="str">
        <f>_xlfn.XLOOKUP(ไฟล์หลัก!A1047,ภาคส่งกลับ!$A$2:$A$1192,ภาคส่งกลับ!$M$2:$M$1192,"")</f>
        <v>ณัฐพล</v>
      </c>
      <c r="Q1047" s="2" t="str">
        <f>_xlfn.XLOOKUP(ไฟล์หลัก!A1047,ภาคส่งกลับ!$A$2:$A$1192,ภาคส่งกลับ!$N$2:$N$1192,"")</f>
        <v>มฤคทัต</v>
      </c>
      <c r="R1047" s="71">
        <f>_xlfn.XLOOKUP(ไฟล์หลัก!A1047,ภาคส่งกลับ!$A$2:$A$1192,ภาคส่งกลับ!$O$2:$O$1192,"")</f>
        <v>0</v>
      </c>
      <c r="S1047" s="72" t="str">
        <f>IF(AND(ลงเจ้าหน้าที่!O1053=ไฟล์หลัก!P1047,ลงเจ้าหน้าที่!P1053=ไฟล์หลัก!Q1047)=TRUE,"Correct","No")</f>
        <v>Correct</v>
      </c>
    </row>
    <row r="1048" spans="1:19" hidden="1">
      <c r="A1048" s="250">
        <v>999</v>
      </c>
      <c r="B1048" s="250" t="s">
        <v>1143</v>
      </c>
      <c r="C1048" s="256" t="s">
        <v>13</v>
      </c>
      <c r="D1048" s="257" t="s">
        <v>1163</v>
      </c>
      <c r="E1048" s="256" t="s">
        <v>1164</v>
      </c>
      <c r="F1048" s="257">
        <v>27</v>
      </c>
      <c r="G1048" s="257">
        <v>2</v>
      </c>
      <c r="H1048" s="257">
        <v>45</v>
      </c>
      <c r="I1048" s="256" t="s">
        <v>1165</v>
      </c>
      <c r="J1048" s="257" t="s">
        <v>38</v>
      </c>
      <c r="K1048" s="257" t="s">
        <v>291</v>
      </c>
      <c r="L1048" s="257" t="s">
        <v>1168</v>
      </c>
      <c r="M1048" s="250" t="s">
        <v>1676</v>
      </c>
      <c r="N1048" s="257" t="str" cm="1">
        <f t="array" ref="N1048">_xlfn.XLOOKUP(1,(รายชื่อเจ้าหน้าที่!$C$4:$C$109=P1048)*(รายชื่อเจ้าหน้าที่!$D$4:$D$109=Q1048),รายชื่อเจ้าหน้าที่!$E$4:$E$109,"")</f>
        <v>EIDTs</v>
      </c>
      <c r="O1048" s="2" t="str">
        <f>_xlfn.XLOOKUP(ไฟล์หลัก!A1048,ภาคส่งกลับ!$A$2:$A$1192,ภาคส่งกลับ!$L$2:$L$1192,"")</f>
        <v>นางสาว</v>
      </c>
      <c r="P1048" s="2" t="str">
        <f>_xlfn.XLOOKUP(ไฟล์หลัก!A1048,ภาคส่งกลับ!$A$2:$A$1192,ภาคส่งกลับ!$M$2:$M$1192,"")</f>
        <v>พิมพลอย</v>
      </c>
      <c r="Q1048" s="2" t="str">
        <f>_xlfn.XLOOKUP(ไฟล์หลัก!A1048,ภาคส่งกลับ!$A$2:$A$1192,ภาคส่งกลับ!$N$2:$N$1192,"")</f>
        <v>ประเสริฐวสุ</v>
      </c>
      <c r="R1048" s="71">
        <f>_xlfn.XLOOKUP(ไฟล์หลัก!A1048,ภาคส่งกลับ!$A$2:$A$1192,ภาคส่งกลับ!$O$2:$O$1192,"")</f>
        <v>0</v>
      </c>
      <c r="S1048" s="72" t="str">
        <f>IF(AND(ลงเจ้าหน้าที่!O1054=ไฟล์หลัก!P1048,ลงเจ้าหน้าที่!P1054=ไฟล์หลัก!Q1048)=TRUE,"Correct","No")</f>
        <v>No</v>
      </c>
    </row>
    <row r="1049" spans="1:19" hidden="1">
      <c r="A1049" s="250">
        <v>1000</v>
      </c>
      <c r="B1049" s="250" t="s">
        <v>1143</v>
      </c>
      <c r="C1049" s="256" t="s">
        <v>13</v>
      </c>
      <c r="D1049" s="257"/>
      <c r="E1049" s="256" t="s">
        <v>1164</v>
      </c>
      <c r="F1049" s="257"/>
      <c r="G1049" s="257"/>
      <c r="H1049" s="257"/>
      <c r="I1049" s="256"/>
      <c r="J1049" s="257" t="s">
        <v>38</v>
      </c>
      <c r="K1049" s="257" t="s">
        <v>291</v>
      </c>
      <c r="L1049" s="257"/>
      <c r="M1049" s="250" t="s">
        <v>42</v>
      </c>
      <c r="N1049" s="257" t="str" cm="1">
        <f t="array" ref="N1049">_xlfn.XLOOKUP(1,(รายชื่อเจ้าหน้าที่!$C$4:$C$109=P1049)*(รายชื่อเจ้าหน้าที่!$D$4:$D$109=Q1049),รายชื่อเจ้าหน้าที่!$E$4:$E$109,"")</f>
        <v>จ.ไฟฟ้า</v>
      </c>
      <c r="O1049" s="2" t="str">
        <f>_xlfn.XLOOKUP(ไฟล์หลัก!A1049,ภาคส่งกลับ!$A$2:$A$1192,ภาคส่งกลับ!$L$2:$L$1192,"")</f>
        <v>นาย</v>
      </c>
      <c r="P1049" s="2" t="str">
        <f>_xlfn.XLOOKUP(ไฟล์หลัก!A1049,ภาคส่งกลับ!$A$2:$A$1192,ภาคส่งกลับ!$M$2:$M$1192,"")</f>
        <v>เกื้อกูล</v>
      </c>
      <c r="Q1049" s="2" t="str">
        <f>_xlfn.XLOOKUP(ไฟล์หลัก!A1049,ภาคส่งกลับ!$A$2:$A$1192,ภาคส่งกลับ!$N$2:$N$1192,"")</f>
        <v>ฤกษ์วัฒนากูล</v>
      </c>
      <c r="R1049" s="71">
        <f>_xlfn.XLOOKUP(ไฟล์หลัก!A1049,ภาคส่งกลับ!$A$2:$A$1192,ภาคส่งกลับ!$O$2:$O$1192,"")</f>
        <v>0</v>
      </c>
      <c r="S1049" s="72" t="str">
        <f>IF(AND(ลงเจ้าหน้าที่!O1055=ไฟล์หลัก!P1049,ลงเจ้าหน้าที่!P1055=ไฟล์หลัก!Q1049)=TRUE,"Correct","No")</f>
        <v>Correct</v>
      </c>
    </row>
    <row r="1050" spans="1:19" hidden="1">
      <c r="A1050" s="250">
        <v>1001</v>
      </c>
      <c r="B1050" s="250" t="s">
        <v>1143</v>
      </c>
      <c r="C1050" s="256" t="s">
        <v>13</v>
      </c>
      <c r="D1050" s="257" t="s">
        <v>1163</v>
      </c>
      <c r="E1050" s="256" t="s">
        <v>1164</v>
      </c>
      <c r="F1050" s="257">
        <v>27</v>
      </c>
      <c r="G1050" s="257">
        <v>2</v>
      </c>
      <c r="H1050" s="257">
        <v>45</v>
      </c>
      <c r="I1050" s="256" t="s">
        <v>1165</v>
      </c>
      <c r="J1050" s="257" t="s">
        <v>38</v>
      </c>
      <c r="K1050" s="257" t="s">
        <v>296</v>
      </c>
      <c r="L1050" s="257" t="s">
        <v>1169</v>
      </c>
      <c r="M1050" s="250" t="s">
        <v>1676</v>
      </c>
      <c r="N1050" s="257" t="str" cm="1">
        <f t="array" ref="N1050">_xlfn.XLOOKUP(1,(รายชื่อเจ้าหน้าที่!$C$4:$C$109=P1050)*(รายชื่อเจ้าหน้าที่!$D$4:$D$109=Q1050),รายชื่อเจ้าหน้าที่!$E$4:$E$109,"")</f>
        <v>EIDTs</v>
      </c>
      <c r="O1050" s="2" t="str">
        <f>_xlfn.XLOOKUP(ไฟล์หลัก!A1050,ภาคส่งกลับ!$A$2:$A$1192,ภาคส่งกลับ!$L$2:$L$1192,"")</f>
        <v>นางสาว</v>
      </c>
      <c r="P1050" s="2" t="str">
        <f>_xlfn.XLOOKUP(ไฟล์หลัก!A1050,ภาคส่งกลับ!$A$2:$A$1192,ภาคส่งกลับ!$M$2:$M$1192,"")</f>
        <v>ฐาปนี</v>
      </c>
      <c r="Q1050" s="2" t="str">
        <f>_xlfn.XLOOKUP(ไฟล์หลัก!A1050,ภาคส่งกลับ!$A$2:$A$1192,ภาคส่งกลับ!$N$2:$N$1192,"")</f>
        <v>ศุภกิจวัฒนา</v>
      </c>
      <c r="R1050" s="71">
        <f>_xlfn.XLOOKUP(ไฟล์หลัก!A1050,ภาคส่งกลับ!$A$2:$A$1192,ภาคส่งกลับ!$O$2:$O$1192,"")</f>
        <v>0</v>
      </c>
      <c r="S1050" s="72" t="str">
        <f>IF(AND(ลงเจ้าหน้าที่!O1056=ไฟล์หลัก!P1050,ลงเจ้าหน้าที่!P1056=ไฟล์หลัก!Q1050)=TRUE,"Correct","No")</f>
        <v>No</v>
      </c>
    </row>
    <row r="1051" spans="1:19" hidden="1">
      <c r="A1051" s="250">
        <v>1002</v>
      </c>
      <c r="B1051" s="250" t="s">
        <v>1143</v>
      </c>
      <c r="C1051" s="256" t="s">
        <v>13</v>
      </c>
      <c r="D1051" s="257"/>
      <c r="E1051" s="256" t="s">
        <v>1164</v>
      </c>
      <c r="F1051" s="257"/>
      <c r="G1051" s="257"/>
      <c r="H1051" s="257"/>
      <c r="I1051" s="256"/>
      <c r="J1051" s="257" t="s">
        <v>38</v>
      </c>
      <c r="K1051" s="257" t="s">
        <v>296</v>
      </c>
      <c r="L1051" s="257"/>
      <c r="M1051" s="250" t="s">
        <v>42</v>
      </c>
      <c r="N1051" s="257" t="str" cm="1">
        <f t="array" ref="N1051">_xlfn.XLOOKUP(1,(รายชื่อเจ้าหน้าที่!$C$4:$C$109=P1051)*(รายชื่อเจ้าหน้าที่!$D$4:$D$109=Q1051),รายชื่อเจ้าหน้าที่!$E$4:$E$109,"")</f>
        <v>จ.ไฟฟ้า</v>
      </c>
      <c r="O1051" s="2" t="str">
        <f>_xlfn.XLOOKUP(ไฟล์หลัก!A1051,ภาคส่งกลับ!$A$2:$A$1192,ภาคส่งกลับ!$L$2:$L$1192,"")</f>
        <v>นางสาว</v>
      </c>
      <c r="P1051" s="2" t="str">
        <f>_xlfn.XLOOKUP(ไฟล์หลัก!A1051,ภาคส่งกลับ!$A$2:$A$1192,ภาคส่งกลับ!$M$2:$M$1192,"")</f>
        <v>อรทัย</v>
      </c>
      <c r="Q1051" s="2" t="str">
        <f>_xlfn.XLOOKUP(ไฟล์หลัก!A1051,ภาคส่งกลับ!$A$2:$A$1192,ภาคส่งกลับ!$N$2:$N$1192,"")</f>
        <v>ครุฑหุ่น</v>
      </c>
      <c r="R1051" s="71">
        <f>_xlfn.XLOOKUP(ไฟล์หลัก!A1051,ภาคส่งกลับ!$A$2:$A$1192,ภาคส่งกลับ!$O$2:$O$1192,"")</f>
        <v>0</v>
      </c>
      <c r="S1051" s="72" t="str">
        <f>IF(AND(ลงเจ้าหน้าที่!O1057=ไฟล์หลัก!P1051,ลงเจ้าหน้าที่!P1057=ไฟล์หลัก!Q1051)=TRUE,"Correct","No")</f>
        <v>Correct</v>
      </c>
    </row>
    <row r="1052" spans="1:19">
      <c r="A1052" s="250">
        <v>1003</v>
      </c>
      <c r="B1052" s="250" t="s">
        <v>1143</v>
      </c>
      <c r="C1052" s="256" t="s">
        <v>13</v>
      </c>
      <c r="D1052" s="257" t="s">
        <v>47</v>
      </c>
      <c r="E1052" s="256" t="s">
        <v>1170</v>
      </c>
      <c r="F1052" s="257" t="s">
        <v>210</v>
      </c>
      <c r="G1052" s="257" t="s">
        <v>17</v>
      </c>
      <c r="H1052" s="257" t="s">
        <v>68</v>
      </c>
      <c r="I1052" s="256" t="s">
        <v>1171</v>
      </c>
      <c r="J1052" s="257" t="s">
        <v>65</v>
      </c>
      <c r="K1052" s="257" t="s">
        <v>66</v>
      </c>
      <c r="L1052" s="257" t="s">
        <v>575</v>
      </c>
      <c r="M1052" s="250" t="s">
        <v>1651</v>
      </c>
      <c r="N1052" s="257" t="str" cm="1">
        <f t="array" ref="N1052">_xlfn.XLOOKUP(1,(รายชื่อเจ้าหน้าที่!$C$4:$C$109=P1052)*(รายชื่อเจ้าหน้าที่!$D$4:$D$109=Q1052),รายชื่อเจ้าหน้าที่!$E$4:$E$109,"")</f>
        <v/>
      </c>
      <c r="O1052" s="2" t="str">
        <f>_xlfn.XLOOKUP(ไฟล์หลัก!A1052,ภาคส่งกลับ!$A$2:$A$1192,ภาคส่งกลับ!$L$2:$L$1192,"")</f>
        <v>นาย</v>
      </c>
      <c r="P1052" s="2" t="str">
        <f>_xlfn.XLOOKUP(ไฟล์หลัก!A1052,ภาคส่งกลับ!$A$2:$A$1192,ภาคส่งกลับ!$M$2:$M$1192,"")</f>
        <v>สรยุทธ</v>
      </c>
      <c r="Q1052" s="2" t="str">
        <f>_xlfn.XLOOKUP(ไฟล์หลัก!A1052,ภาคส่งกลับ!$A$2:$A$1192,ภาคส่งกลับ!$N$2:$N$1192,"")</f>
        <v>กลมกล่อม</v>
      </c>
      <c r="R1052" s="71">
        <f>_xlfn.XLOOKUP(ไฟล์หลัก!A1052,ภาคส่งกลับ!$A$2:$A$1192,ภาคส่งกลับ!$O$2:$O$1192,"")</f>
        <v>0</v>
      </c>
      <c r="S1052" s="72" t="str">
        <f>IF(AND(ลงเจ้าหน้าที่!O1058=ไฟล์หลัก!P1052,ลงเจ้าหน้าที่!P1058=ไฟล์หลัก!Q1052)=TRUE,"Correct","No")</f>
        <v>No</v>
      </c>
    </row>
    <row r="1053" spans="1:19" hidden="1">
      <c r="A1053" s="250">
        <v>1004</v>
      </c>
      <c r="B1053" s="250" t="s">
        <v>1143</v>
      </c>
      <c r="C1053" s="256" t="s">
        <v>13</v>
      </c>
      <c r="D1053" s="257" t="s">
        <v>147</v>
      </c>
      <c r="E1053" s="256" t="s">
        <v>1172</v>
      </c>
      <c r="F1053" s="257" t="s">
        <v>16</v>
      </c>
      <c r="G1053" s="257" t="s">
        <v>21</v>
      </c>
      <c r="H1053" s="257" t="s">
        <v>34</v>
      </c>
      <c r="I1053" s="256" t="s">
        <v>1726</v>
      </c>
      <c r="J1053" s="257" t="s">
        <v>65</v>
      </c>
      <c r="K1053" s="257" t="s">
        <v>66</v>
      </c>
      <c r="L1053" s="257" t="s">
        <v>72</v>
      </c>
      <c r="M1053" s="250" t="s">
        <v>1650</v>
      </c>
      <c r="N1053" s="257" t="str" cm="1">
        <f t="array" ref="N1053">_xlfn.XLOOKUP(1,(รายชื่อเจ้าหน้าที่!$C$4:$C$109=P1053)*(รายชื่อเจ้าหน้าที่!$D$4:$D$109=Q1053),รายชื่อเจ้าหน้าที่!$E$4:$E$109,"")</f>
        <v/>
      </c>
      <c r="O1053" s="2" t="str">
        <f>_xlfn.XLOOKUP(ไฟล์หลัก!A1053,ภาคส่งกลับ!$A$2:$A$1192,ภาคส่งกลับ!$L$2:$L$1192,"")</f>
        <v>นาย</v>
      </c>
      <c r="P1053" s="2" t="str">
        <f>_xlfn.XLOOKUP(ไฟล์หลัก!A1053,ภาคส่งกลับ!$A$2:$A$1192,ภาคส่งกลับ!$M$2:$M$1192,"")</f>
        <v>กรรณชัย</v>
      </c>
      <c r="Q1053" s="2" t="str">
        <f>_xlfn.XLOOKUP(ไฟล์หลัก!A1053,ภาคส่งกลับ!$A$2:$A$1192,ภาคส่งกลับ!$N$2:$N$1192,"")</f>
        <v>กัลยาศิริ</v>
      </c>
      <c r="R1053" s="71">
        <f>_xlfn.XLOOKUP(ไฟล์หลัก!A1053,ภาคส่งกลับ!$A$2:$A$1192,ภาคส่งกลับ!$O$2:$O$1192,"")</f>
        <v>0</v>
      </c>
      <c r="S1053" s="72" t="str">
        <f>IF(AND(ลงเจ้าหน้าที่!O1059=ไฟล์หลัก!P1053,ลงเจ้าหน้าที่!P1059=ไฟล์หลัก!Q1053)=TRUE,"Correct","No")</f>
        <v>No</v>
      </c>
    </row>
    <row r="1054" spans="1:19" hidden="1">
      <c r="A1054" s="250">
        <v>1005</v>
      </c>
      <c r="B1054" s="250" t="s">
        <v>1143</v>
      </c>
      <c r="C1054" s="256" t="s">
        <v>13</v>
      </c>
      <c r="D1054" s="257" t="s">
        <v>401</v>
      </c>
      <c r="E1054" s="256" t="s">
        <v>1173</v>
      </c>
      <c r="F1054" s="257" t="s">
        <v>16</v>
      </c>
      <c r="G1054" s="257" t="s">
        <v>17</v>
      </c>
      <c r="H1054" s="257" t="s">
        <v>185</v>
      </c>
      <c r="I1054" s="256" t="s">
        <v>1690</v>
      </c>
      <c r="J1054" s="257" t="s">
        <v>65</v>
      </c>
      <c r="K1054" s="257" t="s">
        <v>76</v>
      </c>
      <c r="L1054" s="257" t="s">
        <v>289</v>
      </c>
      <c r="M1054" s="250" t="s">
        <v>1672</v>
      </c>
      <c r="N1054" s="257" t="str" cm="1">
        <f t="array" ref="N1054">_xlfn.XLOOKUP(1,(รายชื่อเจ้าหน้าที่!$C$4:$C$109=P1054)*(รายชื่อเจ้าหน้าที่!$D$4:$D$109=Q1054),รายชื่อเจ้าหน้าที่!$E$4:$E$109,"")</f>
        <v/>
      </c>
      <c r="O1054" s="2" t="str">
        <f>_xlfn.XLOOKUP(ไฟล์หลัก!A1054,ภาคส่งกลับ!$A$2:$A$1192,ภาคส่งกลับ!$L$2:$L$1192,"")</f>
        <v>นาย</v>
      </c>
      <c r="P1054" s="2" t="str">
        <f>_xlfn.XLOOKUP(ไฟล์หลัก!A1054,ภาคส่งกลับ!$A$2:$A$1192,ภาคส่งกลับ!$M$2:$M$1192,"")</f>
        <v>วรุตม์</v>
      </c>
      <c r="Q1054" s="2" t="str">
        <f>_xlfn.XLOOKUP(ไฟล์หลัก!A1054,ภาคส่งกลับ!$A$2:$A$1192,ภาคส่งกลับ!$N$2:$N$1192,"")</f>
        <v>สูอำพัน</v>
      </c>
      <c r="R1054" s="71">
        <f>_xlfn.XLOOKUP(ไฟล์หลัก!A1054,ภาคส่งกลับ!$A$2:$A$1192,ภาคส่งกลับ!$O$2:$O$1192,"")</f>
        <v>0</v>
      </c>
      <c r="S1054" s="72" t="str">
        <f>IF(AND(ลงเจ้าหน้าที่!O1060=ไฟล์หลัก!P1054,ลงเจ้าหน้าที่!P1060=ไฟล์หลัก!Q1054)=TRUE,"Correct","No")</f>
        <v>No</v>
      </c>
    </row>
    <row r="1055" spans="1:19">
      <c r="A1055" s="250">
        <v>1006</v>
      </c>
      <c r="B1055" s="250" t="s">
        <v>1143</v>
      </c>
      <c r="C1055" s="256" t="s">
        <v>13</v>
      </c>
      <c r="D1055" s="257" t="s">
        <v>287</v>
      </c>
      <c r="E1055" s="256" t="s">
        <v>1174</v>
      </c>
      <c r="F1055" s="257" t="s">
        <v>16</v>
      </c>
      <c r="G1055" s="257" t="s">
        <v>17</v>
      </c>
      <c r="H1055" s="257" t="s">
        <v>279</v>
      </c>
      <c r="I1055" s="256" t="s">
        <v>786</v>
      </c>
      <c r="J1055" s="257" t="s">
        <v>65</v>
      </c>
      <c r="K1055" s="257" t="s">
        <v>76</v>
      </c>
      <c r="L1055" s="257" t="s">
        <v>421</v>
      </c>
      <c r="M1055" s="250" t="s">
        <v>1651</v>
      </c>
      <c r="N1055" s="257" t="str" cm="1">
        <f t="array" ref="N1055">_xlfn.XLOOKUP(1,(รายชื่อเจ้าหน้าที่!$C$4:$C$109=P1055)*(รายชื่อเจ้าหน้าที่!$D$4:$D$109=Q1055),รายชื่อเจ้าหน้าที่!$E$4:$E$109,"")</f>
        <v/>
      </c>
      <c r="O1055" s="2" t="str">
        <f>_xlfn.XLOOKUP(ไฟล์หลัก!A1055,ภาคส่งกลับ!$A$2:$A$1192,ภาคส่งกลับ!$L$2:$L$1192,"")</f>
        <v>นาย</v>
      </c>
      <c r="P1055" s="2" t="str">
        <f>_xlfn.XLOOKUP(ไฟล์หลัก!A1055,ภาคส่งกลับ!$A$2:$A$1192,ภาคส่งกลับ!$M$2:$M$1192,"")</f>
        <v>สุรินทร์</v>
      </c>
      <c r="Q1055" s="2" t="str">
        <f>_xlfn.XLOOKUP(ไฟล์หลัก!A1055,ภาคส่งกลับ!$A$2:$A$1192,ภาคส่งกลับ!$N$2:$N$1192,"")</f>
        <v>กิตติธรกุล</v>
      </c>
      <c r="R1055" s="71">
        <f>_xlfn.XLOOKUP(ไฟล์หลัก!A1055,ภาคส่งกลับ!$A$2:$A$1192,ภาคส่งกลับ!$O$2:$O$1192,"")</f>
        <v>0</v>
      </c>
      <c r="S1055" s="72" t="str">
        <f>IF(AND(ลงเจ้าหน้าที่!O1061=ไฟล์หลัก!P1055,ลงเจ้าหน้าที่!P1061=ไฟล์หลัก!Q1055)=TRUE,"Correct","No")</f>
        <v>No</v>
      </c>
    </row>
    <row r="1056" spans="1:19" hidden="1">
      <c r="A1056" s="250">
        <v>1007</v>
      </c>
      <c r="B1056" s="250" t="s">
        <v>1143</v>
      </c>
      <c r="C1056" s="256" t="s">
        <v>13</v>
      </c>
      <c r="D1056" s="257" t="s">
        <v>81</v>
      </c>
      <c r="E1056" s="256" t="s">
        <v>1175</v>
      </c>
      <c r="F1056" s="257" t="s">
        <v>193</v>
      </c>
      <c r="G1056" s="257" t="s">
        <v>21</v>
      </c>
      <c r="H1056" s="257" t="s">
        <v>355</v>
      </c>
      <c r="I1056" s="256" t="s">
        <v>717</v>
      </c>
      <c r="J1056" s="257" t="s">
        <v>65</v>
      </c>
      <c r="K1056" s="257" t="s">
        <v>87</v>
      </c>
      <c r="L1056" s="257" t="s">
        <v>687</v>
      </c>
      <c r="M1056" s="250" t="s">
        <v>1695</v>
      </c>
      <c r="N1056" s="257" t="str" cm="1">
        <f t="array" ref="N1056">_xlfn.XLOOKUP(1,(รายชื่อเจ้าหน้าที่!$C$4:$C$109=P1056)*(รายชื่อเจ้าหน้าที่!$D$4:$D$109=Q1056),รายชื่อเจ้าหน้าที่!$E$4:$E$109,"")</f>
        <v/>
      </c>
      <c r="O1056" s="2" t="str">
        <f>_xlfn.XLOOKUP(ไฟล์หลัก!A1056,ภาคส่งกลับ!$A$2:$A$1192,ภาคส่งกลับ!$L$2:$L$1192,"")</f>
        <v>นาย</v>
      </c>
      <c r="P1056" s="2" t="str">
        <f>_xlfn.XLOOKUP(ไฟล์หลัก!A1056,ภาคส่งกลับ!$A$2:$A$1192,ภาคส่งกลับ!$M$2:$M$1192,"")</f>
        <v>จารุวัตร</v>
      </c>
      <c r="Q1056" s="2" t="str">
        <f>_xlfn.XLOOKUP(ไฟล์หลัก!A1056,ภาคส่งกลับ!$A$2:$A$1192,ภาคส่งกลับ!$N$2:$N$1192,"")</f>
        <v>เจริญสุข</v>
      </c>
      <c r="R1056" s="71">
        <f>_xlfn.XLOOKUP(ไฟล์หลัก!A1056,ภาคส่งกลับ!$A$2:$A$1192,ภาคส่งกลับ!$O$2:$O$1192,"")</f>
        <v>0</v>
      </c>
      <c r="S1056" s="72" t="str">
        <f>IF(AND(ลงเจ้าหน้าที่!O1062=ไฟล์หลัก!P1056,ลงเจ้าหน้าที่!P1062=ไฟล์หลัก!Q1056)=TRUE,"Correct","No")</f>
        <v>No</v>
      </c>
    </row>
    <row r="1057" spans="1:19" hidden="1">
      <c r="A1057" s="250">
        <v>1008</v>
      </c>
      <c r="B1057" s="250" t="s">
        <v>1143</v>
      </c>
      <c r="C1057" s="256" t="s">
        <v>13</v>
      </c>
      <c r="D1057" s="257" t="s">
        <v>193</v>
      </c>
      <c r="E1057" s="256" t="s">
        <v>1176</v>
      </c>
      <c r="F1057" s="257" t="s">
        <v>158</v>
      </c>
      <c r="G1057" s="257" t="s">
        <v>17</v>
      </c>
      <c r="H1057" s="257" t="s">
        <v>151</v>
      </c>
      <c r="I1057" s="256" t="s">
        <v>1777</v>
      </c>
      <c r="J1057" s="257" t="s">
        <v>65</v>
      </c>
      <c r="K1057" s="257" t="s">
        <v>87</v>
      </c>
      <c r="L1057" s="257" t="s">
        <v>152</v>
      </c>
      <c r="M1057" s="250" t="s">
        <v>1654</v>
      </c>
      <c r="N1057" s="257" t="str" cm="1">
        <f t="array" ref="N1057">_xlfn.XLOOKUP(1,(รายชื่อเจ้าหน้าที่!$C$4:$C$109=P1057)*(รายชื่อเจ้าหน้าที่!$D$4:$D$109=Q1057),รายชื่อเจ้าหน้าที่!$E$4:$E$109,"")</f>
        <v/>
      </c>
      <c r="O1057" s="2" t="str">
        <f>_xlfn.XLOOKUP(ไฟล์หลัก!A1057,ภาคส่งกลับ!$A$2:$A$1192,ภาคส่งกลับ!$L$2:$L$1192,"")</f>
        <v>นาย</v>
      </c>
      <c r="P1057" s="2" t="str">
        <f>_xlfn.XLOOKUP(ไฟล์หลัก!A1057,ภาคส่งกลับ!$A$2:$A$1192,ภาคส่งกลับ!$M$2:$M$1192,"")</f>
        <v>วิทยา</v>
      </c>
      <c r="Q1057" s="2" t="str">
        <f>_xlfn.XLOOKUP(ไฟล์หลัก!A1057,ภาคส่งกลับ!$A$2:$A$1192,ภาคส่งกลับ!$N$2:$N$1192,"")</f>
        <v>สุหฤทดำรง</v>
      </c>
      <c r="R1057" s="71">
        <f>_xlfn.XLOOKUP(ไฟล์หลัก!A1057,ภาคส่งกลับ!$A$2:$A$1192,ภาคส่งกลับ!$O$2:$O$1192,"")</f>
        <v>0</v>
      </c>
      <c r="S1057" s="72" t="str">
        <f>IF(AND(ลงเจ้าหน้าที่!O1063=ไฟล์หลัก!P1057,ลงเจ้าหน้าที่!P1063=ไฟล์หลัก!Q1057)=TRUE,"Correct","No")</f>
        <v>No</v>
      </c>
    </row>
    <row r="1058" spans="1:19" hidden="1">
      <c r="A1058" s="250">
        <v>1009</v>
      </c>
      <c r="B1058" s="250" t="s">
        <v>1143</v>
      </c>
      <c r="C1058" s="256" t="s">
        <v>13</v>
      </c>
      <c r="D1058" s="257" t="s">
        <v>154</v>
      </c>
      <c r="E1058" s="256" t="s">
        <v>1177</v>
      </c>
      <c r="F1058" s="257" t="s">
        <v>16</v>
      </c>
      <c r="G1058" s="257" t="s">
        <v>21</v>
      </c>
      <c r="H1058" s="257" t="s">
        <v>37</v>
      </c>
      <c r="I1058" s="256" t="s">
        <v>1787</v>
      </c>
      <c r="J1058" s="257" t="s">
        <v>65</v>
      </c>
      <c r="K1058" s="257" t="s">
        <v>92</v>
      </c>
      <c r="L1058" s="257" t="s">
        <v>387</v>
      </c>
      <c r="M1058" s="257" t="s">
        <v>41</v>
      </c>
      <c r="N1058" s="257" t="str" cm="1">
        <f t="array" ref="N1058">_xlfn.XLOOKUP(1,(รายชื่อเจ้าหน้าที่!$C$4:$C$109=P1058)*(รายชื่อเจ้าหน้าที่!$D$4:$D$109=Q1058),รายชื่อเจ้าหน้าที่!$E$4:$E$109,"")</f>
        <v/>
      </c>
      <c r="O1058" s="2" t="str">
        <f>_xlfn.XLOOKUP(ไฟล์หลัก!A1058,ภาคส่งกลับ!$A$2:$A$1192,ภาคส่งกลับ!$L$2:$L$1192,"")</f>
        <v>นาย</v>
      </c>
      <c r="P1058" s="2" t="str">
        <f>_xlfn.XLOOKUP(ไฟล์หลัก!A1058,ภาคส่งกลับ!$A$2:$A$1192,ภาคส่งกลับ!$M$2:$M$1192,"")</f>
        <v>เอกราช</v>
      </c>
      <c r="Q1058" s="2" t="str">
        <f>_xlfn.XLOOKUP(ไฟล์หลัก!A1058,ภาคส่งกลับ!$A$2:$A$1192,ภาคส่งกลับ!$N$2:$N$1192,"")</f>
        <v>บำรุงไทยชัยชาญ</v>
      </c>
      <c r="R1058" s="71">
        <f>_xlfn.XLOOKUP(ไฟล์หลัก!A1058,ภาคส่งกลับ!$A$2:$A$1192,ภาคส่งกลับ!$O$2:$O$1192,"")</f>
        <v>0</v>
      </c>
      <c r="S1058" s="72" t="str">
        <f>IF(AND(ลงเจ้าหน้าที่!O1064=ไฟล์หลัก!P1058,ลงเจ้าหน้าที่!P1064=ไฟล์หลัก!Q1058)=TRUE,"Correct","No")</f>
        <v>No</v>
      </c>
    </row>
    <row r="1059" spans="1:19" hidden="1">
      <c r="A1059" s="250">
        <v>1010</v>
      </c>
      <c r="B1059" s="250" t="s">
        <v>1143</v>
      </c>
      <c r="C1059" s="256" t="s">
        <v>13</v>
      </c>
      <c r="D1059" s="257" t="s">
        <v>374</v>
      </c>
      <c r="E1059" s="256" t="s">
        <v>1179</v>
      </c>
      <c r="F1059" s="257" t="s">
        <v>151</v>
      </c>
      <c r="G1059" s="257" t="s">
        <v>21</v>
      </c>
      <c r="H1059" s="257" t="s">
        <v>374</v>
      </c>
      <c r="I1059" s="256" t="s">
        <v>1703</v>
      </c>
      <c r="J1059" s="257" t="s">
        <v>65</v>
      </c>
      <c r="K1059" s="257" t="s">
        <v>92</v>
      </c>
      <c r="L1059" s="257" t="s">
        <v>831</v>
      </c>
      <c r="M1059" s="250" t="s">
        <v>1695</v>
      </c>
      <c r="N1059" s="257" t="str" cm="1">
        <f t="array" ref="N1059">_xlfn.XLOOKUP(1,(รายชื่อเจ้าหน้าที่!$C$4:$C$109=P1059)*(รายชื่อเจ้าหน้าที่!$D$4:$D$109=Q1059),รายชื่อเจ้าหน้าที่!$E$4:$E$109,"")</f>
        <v/>
      </c>
      <c r="O1059" s="2" t="str">
        <f>_xlfn.XLOOKUP(ไฟล์หลัก!A1059,ภาคส่งกลับ!$A$2:$A$1192,ภาคส่งกลับ!$L$2:$L$1192,"")</f>
        <v>นาย</v>
      </c>
      <c r="P1059" s="2" t="str">
        <f>_xlfn.XLOOKUP(ไฟล์หลัก!A1059,ภาคส่งกลับ!$A$2:$A$1192,ภาคส่งกลับ!$M$2:$M$1192,"")</f>
        <v>กิตติภาส</v>
      </c>
      <c r="Q1059" s="2" t="str">
        <f>_xlfn.XLOOKUP(ไฟล์หลัก!A1059,ภาคส่งกลับ!$A$2:$A$1192,ภาคส่งกลับ!$N$2:$N$1192,"")</f>
        <v>วศินารมณ์</v>
      </c>
      <c r="R1059" s="71">
        <f>_xlfn.XLOOKUP(ไฟล์หลัก!A1059,ภาคส่งกลับ!$A$2:$A$1192,ภาคส่งกลับ!$O$2:$O$1192,"")</f>
        <v>0</v>
      </c>
      <c r="S1059" s="72" t="str">
        <f>IF(AND(ลงเจ้าหน้าที่!O1065=ไฟล์หลัก!P1059,ลงเจ้าหน้าที่!P1065=ไฟล์หลัก!Q1059)=TRUE,"Correct","No")</f>
        <v>No</v>
      </c>
    </row>
    <row r="1060" spans="1:19" hidden="1">
      <c r="A1060" s="250">
        <v>1011</v>
      </c>
      <c r="B1060" s="250" t="s">
        <v>1143</v>
      </c>
      <c r="C1060" s="256" t="s">
        <v>13</v>
      </c>
      <c r="D1060" s="257" t="s">
        <v>14</v>
      </c>
      <c r="E1060" s="256" t="s">
        <v>1180</v>
      </c>
      <c r="F1060" s="257" t="s">
        <v>287</v>
      </c>
      <c r="G1060" s="257" t="s">
        <v>21</v>
      </c>
      <c r="H1060" s="257" t="s">
        <v>191</v>
      </c>
      <c r="I1060" s="256" t="s">
        <v>717</v>
      </c>
      <c r="J1060" s="257" t="s">
        <v>101</v>
      </c>
      <c r="K1060" s="257" t="s">
        <v>117</v>
      </c>
      <c r="L1060" s="257" t="s">
        <v>509</v>
      </c>
      <c r="M1060" s="250" t="s">
        <v>1695</v>
      </c>
      <c r="N1060" s="257" t="str" cm="1">
        <f t="array" ref="N1060">_xlfn.XLOOKUP(1,(รายชื่อเจ้าหน้าที่!$C$4:$C$109=P1060)*(รายชื่อเจ้าหน้าที่!$D$4:$D$109=Q1060),รายชื่อเจ้าหน้าที่!$E$4:$E$109,"")</f>
        <v/>
      </c>
      <c r="O1060" s="2" t="str">
        <f>_xlfn.XLOOKUP(ไฟล์หลัก!A1060,ภาคส่งกลับ!$A$2:$A$1192,ภาคส่งกลับ!$L$2:$L$1192,"")</f>
        <v>นาย</v>
      </c>
      <c r="P1060" s="2" t="str">
        <f>_xlfn.XLOOKUP(ไฟล์หลัก!A1060,ภาคส่งกลับ!$A$2:$A$1192,ภาคส่งกลับ!$M$2:$M$1192,"")</f>
        <v>ชินรักษ์</v>
      </c>
      <c r="Q1060" s="2" t="str">
        <f>_xlfn.XLOOKUP(ไฟล์หลัก!A1060,ภาคส่งกลับ!$A$2:$A$1192,ภาคส่งกลับ!$N$2:$N$1192,"")</f>
        <v>เธียรพงษ์</v>
      </c>
      <c r="R1060" s="71">
        <f>_xlfn.XLOOKUP(ไฟล์หลัก!A1060,ภาคส่งกลับ!$A$2:$A$1192,ภาคส่งกลับ!$O$2:$O$1192,"")</f>
        <v>0</v>
      </c>
      <c r="S1060" s="72" t="str">
        <f>IF(AND(ลงเจ้าหน้าที่!O1066=ไฟล์หลัก!P1060,ลงเจ้าหน้าที่!P1066=ไฟล์หลัก!Q1060)=TRUE,"Correct","No")</f>
        <v>No</v>
      </c>
    </row>
    <row r="1061" spans="1:19" hidden="1">
      <c r="A1061" s="250">
        <v>1012</v>
      </c>
      <c r="B1061" s="250" t="s">
        <v>1143</v>
      </c>
      <c r="C1061" s="256" t="s">
        <v>13</v>
      </c>
      <c r="D1061" s="257" t="s">
        <v>24</v>
      </c>
      <c r="E1061" s="256" t="s">
        <v>1181</v>
      </c>
      <c r="F1061" s="257" t="s">
        <v>90</v>
      </c>
      <c r="G1061" s="257" t="s">
        <v>21</v>
      </c>
      <c r="H1061" s="257" t="s">
        <v>246</v>
      </c>
      <c r="I1061" s="256" t="s">
        <v>1182</v>
      </c>
      <c r="J1061" s="257" t="s">
        <v>101</v>
      </c>
      <c r="K1061" s="257" t="s">
        <v>117</v>
      </c>
      <c r="L1061" s="257" t="s">
        <v>142</v>
      </c>
      <c r="M1061" s="250" t="s">
        <v>1652</v>
      </c>
      <c r="N1061" s="257" t="str" cm="1">
        <f t="array" ref="N1061">_xlfn.XLOOKUP(1,(รายชื่อเจ้าหน้าที่!$C$4:$C$109=P1061)*(รายชื่อเจ้าหน้าที่!$D$4:$D$109=Q1061),รายชื่อเจ้าหน้าที่!$E$4:$E$109,"")</f>
        <v/>
      </c>
      <c r="O1061" s="2" t="str">
        <f>_xlfn.XLOOKUP(ไฟล์หลัก!A1061,ภาคส่งกลับ!$A$2:$A$1192,ภาคส่งกลับ!$L$2:$L$1192,"")</f>
        <v>นาย</v>
      </c>
      <c r="P1061" s="2" t="str">
        <f>_xlfn.XLOOKUP(ไฟล์หลัก!A1061,ภาคส่งกลับ!$A$2:$A$1192,ภาคส่งกลับ!$M$2:$M$1192,"")</f>
        <v>สุมิตร</v>
      </c>
      <c r="Q1061" s="2" t="str">
        <f>_xlfn.XLOOKUP(ไฟล์หลัก!A1061,ภาคส่งกลับ!$A$2:$A$1192,ภาคส่งกลับ!$N$2:$N$1192,"")</f>
        <v>พนาอุดมทรัพย์</v>
      </c>
      <c r="R1061" s="71">
        <f>_xlfn.XLOOKUP(ไฟล์หลัก!A1061,ภาคส่งกลับ!$A$2:$A$1192,ภาคส่งกลับ!$O$2:$O$1192,"")</f>
        <v>0</v>
      </c>
      <c r="S1061" s="72" t="str">
        <f>IF(AND(ลงเจ้าหน้าที่!O1067=ไฟล์หลัก!P1061,ลงเจ้าหน้าที่!P1067=ไฟล์หลัก!Q1061)=TRUE,"Correct","No")</f>
        <v>No</v>
      </c>
    </row>
    <row r="1062" spans="1:19" hidden="1">
      <c r="A1062" s="250">
        <v>1013</v>
      </c>
      <c r="B1062" s="250" t="s">
        <v>1143</v>
      </c>
      <c r="C1062" s="256" t="s">
        <v>13</v>
      </c>
      <c r="D1062" s="257"/>
      <c r="E1062" s="256" t="s">
        <v>1181</v>
      </c>
      <c r="F1062" s="257"/>
      <c r="G1062" s="257"/>
      <c r="H1062" s="257"/>
      <c r="I1062" s="256"/>
      <c r="J1062" s="257" t="s">
        <v>101</v>
      </c>
      <c r="K1062" s="257" t="s">
        <v>117</v>
      </c>
      <c r="L1062" s="257"/>
      <c r="M1062" s="250" t="s">
        <v>42</v>
      </c>
      <c r="N1062" s="257" t="str" cm="1">
        <f t="array" ref="N1062">_xlfn.XLOOKUP(1,(รายชื่อเจ้าหน้าที่!$C$4:$C$109=P1062)*(รายชื่อเจ้าหน้าที่!$D$4:$D$109=Q1062),รายชื่อเจ้าหน้าที่!$E$4:$E$109,"")</f>
        <v>กิจการนศ.</v>
      </c>
      <c r="O1062" s="2" t="str">
        <f>_xlfn.XLOOKUP(ไฟล์หลัก!A1062,ภาคส่งกลับ!$A$2:$A$1192,ภาคส่งกลับ!$L$2:$L$1192,"")</f>
        <v>นางสาว</v>
      </c>
      <c r="P1062" s="2" t="str">
        <f>_xlfn.XLOOKUP(ไฟล์หลัก!A1062,ภาคส่งกลับ!$A$2:$A$1192,ภาคส่งกลับ!$M$2:$M$1192,"")</f>
        <v>อัชรี</v>
      </c>
      <c r="Q1062" s="2" t="str">
        <f>_xlfn.XLOOKUP(ไฟล์หลัก!A1062,ภาคส่งกลับ!$A$2:$A$1192,ภาคส่งกลับ!$N$2:$N$1192,"")</f>
        <v>เป้าวิสิทธิ์</v>
      </c>
      <c r="R1062" s="71">
        <f>_xlfn.XLOOKUP(ไฟล์หลัก!A1062,ภาคส่งกลับ!$A$2:$A$1192,ภาคส่งกลับ!$O$2:$O$1192,"")</f>
        <v>0</v>
      </c>
      <c r="S1062" s="72" t="str">
        <f>IF(AND(ลงเจ้าหน้าที่!O1068=ไฟล์หลัก!P1062,ลงเจ้าหน้าที่!P1068=ไฟล์หลัก!Q1062)=TRUE,"Correct","No")</f>
        <v>Correct</v>
      </c>
    </row>
    <row r="1063" spans="1:19" hidden="1">
      <c r="A1063" s="250">
        <v>1014</v>
      </c>
      <c r="B1063" s="250" t="s">
        <v>1143</v>
      </c>
      <c r="C1063" s="256" t="s">
        <v>13</v>
      </c>
      <c r="D1063" s="257" t="s">
        <v>24</v>
      </c>
      <c r="E1063" s="256" t="s">
        <v>1181</v>
      </c>
      <c r="F1063" s="257" t="s">
        <v>28</v>
      </c>
      <c r="G1063" s="257" t="s">
        <v>21</v>
      </c>
      <c r="H1063" s="257" t="s">
        <v>74</v>
      </c>
      <c r="I1063" s="256" t="s">
        <v>1182</v>
      </c>
      <c r="J1063" s="257" t="s">
        <v>101</v>
      </c>
      <c r="K1063" s="257" t="s">
        <v>121</v>
      </c>
      <c r="L1063" s="257" t="s">
        <v>77</v>
      </c>
      <c r="M1063" s="250" t="s">
        <v>1652</v>
      </c>
      <c r="N1063" s="257" t="str" cm="1">
        <f t="array" ref="N1063">_xlfn.XLOOKUP(1,(รายชื่อเจ้าหน้าที่!$C$4:$C$109=P1063)*(รายชื่อเจ้าหน้าที่!$D$4:$D$109=Q1063),รายชื่อเจ้าหน้าที่!$E$4:$E$109,"")</f>
        <v/>
      </c>
      <c r="O1063" s="2" t="str">
        <f>_xlfn.XLOOKUP(ไฟล์หลัก!A1063,ภาคส่งกลับ!$A$2:$A$1192,ภาคส่งกลับ!$L$2:$L$1192,"")</f>
        <v>นาย</v>
      </c>
      <c r="P1063" s="2" t="str">
        <f>_xlfn.XLOOKUP(ไฟล์หลัก!A1063,ภาคส่งกลับ!$A$2:$A$1192,ภาคส่งกลับ!$M$2:$M$1192,"")</f>
        <v>ไสว</v>
      </c>
      <c r="Q1063" s="2" t="str">
        <f>_xlfn.XLOOKUP(ไฟล์หลัก!A1063,ภาคส่งกลับ!$A$2:$A$1192,ภาคส่งกลับ!$N$2:$N$1192,"")</f>
        <v>พงศ์สวัสดิ์</v>
      </c>
      <c r="R1063" s="71">
        <f>_xlfn.XLOOKUP(ไฟล์หลัก!A1063,ภาคส่งกลับ!$A$2:$A$1192,ภาคส่งกลับ!$O$2:$O$1192,"")</f>
        <v>0</v>
      </c>
      <c r="S1063" s="72" t="str">
        <f>IF(AND(ลงเจ้าหน้าที่!O1069=ไฟล์หลัก!P1063,ลงเจ้าหน้าที่!P1069=ไฟล์หลัก!Q1063)=TRUE,"Correct","No")</f>
        <v>No</v>
      </c>
    </row>
    <row r="1064" spans="1:19" hidden="1">
      <c r="A1064" s="250">
        <v>1015</v>
      </c>
      <c r="B1064" s="250" t="s">
        <v>1143</v>
      </c>
      <c r="C1064" s="256" t="s">
        <v>13</v>
      </c>
      <c r="D1064" s="257" t="s">
        <v>37</v>
      </c>
      <c r="E1064" s="256" t="s">
        <v>1183</v>
      </c>
      <c r="F1064" s="257" t="s">
        <v>16</v>
      </c>
      <c r="G1064" s="257" t="s">
        <v>21</v>
      </c>
      <c r="H1064" s="257" t="s">
        <v>199</v>
      </c>
      <c r="I1064" s="256" t="s">
        <v>1787</v>
      </c>
      <c r="J1064" s="257" t="s">
        <v>101</v>
      </c>
      <c r="K1064" s="257" t="s">
        <v>121</v>
      </c>
      <c r="L1064" s="257" t="s">
        <v>339</v>
      </c>
      <c r="M1064" s="257" t="s">
        <v>41</v>
      </c>
      <c r="N1064" s="257" t="str" cm="1">
        <f t="array" ref="N1064">_xlfn.XLOOKUP(1,(รายชื่อเจ้าหน้าที่!$C$4:$C$109=P1064)*(รายชื่อเจ้าหน้าที่!$D$4:$D$109=Q1064),รายชื่อเจ้าหน้าที่!$E$4:$E$109,"")</f>
        <v/>
      </c>
      <c r="O1064" s="2" t="str">
        <f>_xlfn.XLOOKUP(ไฟล์หลัก!A1064,ภาคส่งกลับ!$A$2:$A$1192,ภาคส่งกลับ!$L$2:$L$1192,"")</f>
        <v>นางสาว</v>
      </c>
      <c r="P1064" s="2" t="str">
        <f>_xlfn.XLOOKUP(ไฟล์หลัก!A1064,ภาคส่งกลับ!$A$2:$A$1192,ภาคส่งกลับ!$M$2:$M$1192,"")</f>
        <v>ดวงกมล</v>
      </c>
      <c r="Q1064" s="2" t="str">
        <f>_xlfn.XLOOKUP(ไฟล์หลัก!A1064,ภาคส่งกลับ!$A$2:$A$1192,ภาคส่งกลับ!$N$2:$N$1192,"")</f>
        <v>ณ ระนอง</v>
      </c>
      <c r="R1064" s="71">
        <f>_xlfn.XLOOKUP(ไฟล์หลัก!A1064,ภาคส่งกลับ!$A$2:$A$1192,ภาคส่งกลับ!$O$2:$O$1192,"")</f>
        <v>0</v>
      </c>
      <c r="S1064" s="72" t="str">
        <f>IF(AND(ลงเจ้าหน้าที่!O1070=ไฟล์หลัก!P1064,ลงเจ้าหน้าที่!P1070=ไฟล์หลัก!Q1064)=TRUE,"Correct","No")</f>
        <v>No</v>
      </c>
    </row>
    <row r="1065" spans="1:19" hidden="1">
      <c r="A1065" s="250">
        <v>1016</v>
      </c>
      <c r="B1065" s="250" t="s">
        <v>1143</v>
      </c>
      <c r="C1065" s="256" t="s">
        <v>13</v>
      </c>
      <c r="D1065" s="257" t="s">
        <v>24</v>
      </c>
      <c r="E1065" s="256" t="s">
        <v>1181</v>
      </c>
      <c r="F1065" s="257" t="s">
        <v>35</v>
      </c>
      <c r="G1065" s="257" t="s">
        <v>21</v>
      </c>
      <c r="H1065" s="257" t="s">
        <v>246</v>
      </c>
      <c r="I1065" s="256" t="s">
        <v>1182</v>
      </c>
      <c r="J1065" s="257" t="s">
        <v>101</v>
      </c>
      <c r="K1065" s="257" t="s">
        <v>124</v>
      </c>
      <c r="L1065" s="257" t="s">
        <v>142</v>
      </c>
      <c r="M1065" s="250" t="s">
        <v>1652</v>
      </c>
      <c r="N1065" s="257" t="str" cm="1">
        <f t="array" ref="N1065">_xlfn.XLOOKUP(1,(รายชื่อเจ้าหน้าที่!$C$4:$C$109=P1065)*(รายชื่อเจ้าหน้าที่!$D$4:$D$109=Q1065),รายชื่อเจ้าหน้าที่!$E$4:$E$109,"")</f>
        <v/>
      </c>
      <c r="O1065" s="2" t="str">
        <f>_xlfn.XLOOKUP(ไฟล์หลัก!A1065,ภาคส่งกลับ!$A$2:$A$1192,ภาคส่งกลับ!$L$2:$L$1192,"")</f>
        <v xml:space="preserve">นาย </v>
      </c>
      <c r="P1065" s="2" t="str">
        <f>_xlfn.XLOOKUP(ไฟล์หลัก!A1065,ภาคส่งกลับ!$A$2:$A$1192,ภาคส่งกลับ!$M$2:$M$1192,"")</f>
        <v>ธีรวัฒน์</v>
      </c>
      <c r="Q1065" s="2" t="str">
        <f>_xlfn.XLOOKUP(ไฟล์หลัก!A1065,ภาคส่งกลับ!$A$2:$A$1192,ภาคส่งกลับ!$N$2:$N$1192,"")</f>
        <v>เทพมณี</v>
      </c>
      <c r="R1065" s="71">
        <f>_xlfn.XLOOKUP(ไฟล์หลัก!A1065,ภาคส่งกลับ!$A$2:$A$1192,ภาคส่งกลับ!$O$2:$O$1192,"")</f>
        <v>0</v>
      </c>
      <c r="S1065" s="72" t="str">
        <f>IF(AND(ลงเจ้าหน้าที่!O1071=ไฟล์หลัก!P1065,ลงเจ้าหน้าที่!P1071=ไฟล์หลัก!Q1065)=TRUE,"Correct","No")</f>
        <v>No</v>
      </c>
    </row>
    <row r="1066" spans="1:19" hidden="1">
      <c r="A1066" s="250">
        <v>1017</v>
      </c>
      <c r="B1066" s="250" t="s">
        <v>1143</v>
      </c>
      <c r="C1066" s="256" t="s">
        <v>13</v>
      </c>
      <c r="D1066" s="257" t="s">
        <v>37</v>
      </c>
      <c r="E1066" s="256" t="s">
        <v>1183</v>
      </c>
      <c r="F1066" s="257" t="s">
        <v>21</v>
      </c>
      <c r="G1066" s="257" t="s">
        <v>21</v>
      </c>
      <c r="H1066" s="257" t="s">
        <v>138</v>
      </c>
      <c r="I1066" s="256" t="s">
        <v>1787</v>
      </c>
      <c r="J1066" s="257" t="s">
        <v>101</v>
      </c>
      <c r="K1066" s="257" t="s">
        <v>124</v>
      </c>
      <c r="L1066" s="257" t="s">
        <v>162</v>
      </c>
      <c r="M1066" s="257" t="s">
        <v>41</v>
      </c>
      <c r="N1066" s="257" t="str" cm="1">
        <f t="array" ref="N1066">_xlfn.XLOOKUP(1,(รายชื่อเจ้าหน้าที่!$C$4:$C$109=P1066)*(รายชื่อเจ้าหน้าที่!$D$4:$D$109=Q1066),รายชื่อเจ้าหน้าที่!$E$4:$E$109,"")</f>
        <v/>
      </c>
      <c r="O1066" s="2" t="str">
        <f>_xlfn.XLOOKUP(ไฟล์หลัก!A1066,ภาคส่งกลับ!$A$2:$A$1192,ภาคส่งกลับ!$L$2:$L$1192,"")</f>
        <v>นาย</v>
      </c>
      <c r="P1066" s="2" t="str">
        <f>_xlfn.XLOOKUP(ไฟล์หลัก!A1066,ภาคส่งกลับ!$A$2:$A$1192,ภาคส่งกลับ!$M$2:$M$1192,"")</f>
        <v>สุรัตน์</v>
      </c>
      <c r="Q1066" s="2" t="str">
        <f>_xlfn.XLOOKUP(ไฟล์หลัก!A1066,ภาคส่งกลับ!$A$2:$A$1192,ภาคส่งกลับ!$N$2:$N$1192,"")</f>
        <v>อารีรัตน์</v>
      </c>
      <c r="R1066" s="71">
        <f>_xlfn.XLOOKUP(ไฟล์หลัก!A1066,ภาคส่งกลับ!$A$2:$A$1192,ภาคส่งกลับ!$O$2:$O$1192,"")</f>
        <v>0</v>
      </c>
      <c r="S1066" s="72" t="str">
        <f>IF(AND(ลงเจ้าหน้าที่!O1072=ไฟล์หลัก!P1066,ลงเจ้าหน้าที่!P1072=ไฟล์หลัก!Q1066)=TRUE,"Correct","No")</f>
        <v>No</v>
      </c>
    </row>
    <row r="1067" spans="1:19" hidden="1">
      <c r="A1067" s="250">
        <v>1018</v>
      </c>
      <c r="B1067" s="250" t="s">
        <v>1143</v>
      </c>
      <c r="C1067" s="256" t="s">
        <v>13</v>
      </c>
      <c r="D1067" s="257" t="s">
        <v>35</v>
      </c>
      <c r="E1067" s="256" t="s">
        <v>1184</v>
      </c>
      <c r="F1067" s="257" t="s">
        <v>439</v>
      </c>
      <c r="G1067" s="257" t="s">
        <v>17</v>
      </c>
      <c r="H1067" s="257" t="s">
        <v>18</v>
      </c>
      <c r="I1067" s="256" t="s">
        <v>519</v>
      </c>
      <c r="J1067" s="257" t="s">
        <v>101</v>
      </c>
      <c r="K1067" s="257" t="s">
        <v>128</v>
      </c>
      <c r="L1067" s="257" t="s">
        <v>109</v>
      </c>
      <c r="M1067" s="250" t="s">
        <v>1652</v>
      </c>
      <c r="N1067" s="257" t="str" cm="1">
        <f t="array" ref="N1067">_xlfn.XLOOKUP(1,(รายชื่อเจ้าหน้าที่!$C$4:$C$109=P1067)*(รายชื่อเจ้าหน้าที่!$D$4:$D$109=Q1067),รายชื่อเจ้าหน้าที่!$E$4:$E$109,"")</f>
        <v/>
      </c>
      <c r="O1067" s="2" t="str">
        <f>_xlfn.XLOOKUP(ไฟล์หลัก!A1067,ภาคส่งกลับ!$A$2:$A$1192,ภาคส่งกลับ!$L$2:$L$1192,"")</f>
        <v>นาง</v>
      </c>
      <c r="P1067" s="2" t="str">
        <f>_xlfn.XLOOKUP(ไฟล์หลัก!A1067,ภาคส่งกลับ!$A$2:$A$1192,ภาคส่งกลับ!$M$2:$M$1192,"")</f>
        <v>อัมพวัน</v>
      </c>
      <c r="Q1067" s="2" t="str">
        <f>_xlfn.XLOOKUP(ไฟล์หลัก!A1067,ภาคส่งกลับ!$A$2:$A$1192,ภาคส่งกลับ!$N$2:$N$1192,"")</f>
        <v>จุลเสรีวงศ์</v>
      </c>
      <c r="R1067" s="71">
        <f>_xlfn.XLOOKUP(ไฟล์หลัก!A1067,ภาคส่งกลับ!$A$2:$A$1192,ภาคส่งกลับ!$O$2:$O$1192,"")</f>
        <v>0</v>
      </c>
      <c r="S1067" s="72" t="str">
        <f>IF(AND(ลงเจ้าหน้าที่!O1073=ไฟล์หลัก!P1067,ลงเจ้าหน้าที่!P1073=ไฟล์หลัก!Q1067)=TRUE,"Correct","No")</f>
        <v>No</v>
      </c>
    </row>
    <row r="1068" spans="1:19" hidden="1">
      <c r="A1068" s="250">
        <v>1019</v>
      </c>
      <c r="B1068" s="250" t="s">
        <v>1143</v>
      </c>
      <c r="C1068" s="256" t="s">
        <v>13</v>
      </c>
      <c r="D1068" s="257"/>
      <c r="E1068" s="256" t="s">
        <v>1184</v>
      </c>
      <c r="F1068" s="257"/>
      <c r="G1068" s="257"/>
      <c r="H1068" s="257"/>
      <c r="I1068" s="256"/>
      <c r="J1068" s="257" t="s">
        <v>101</v>
      </c>
      <c r="K1068" s="257" t="s">
        <v>128</v>
      </c>
      <c r="L1068" s="257"/>
      <c r="M1068" s="250" t="s">
        <v>42</v>
      </c>
      <c r="N1068" s="257" t="str" cm="1">
        <f t="array" ref="N1068">_xlfn.XLOOKUP(1,(รายชื่อเจ้าหน้าที่!$C$4:$C$109=P1068)*(รายชื่อเจ้าหน้าที่!$D$4:$D$109=Q1068),รายชื่อเจ้าหน้าที่!$E$4:$E$109,"")</f>
        <v>อาคาร</v>
      </c>
      <c r="O1068" s="2" t="str">
        <f>_xlfn.XLOOKUP(ไฟล์หลัก!A1068,ภาคส่งกลับ!$A$2:$A$1192,ภาคส่งกลับ!$L$2:$L$1192,"")</f>
        <v>นางสาว</v>
      </c>
      <c r="P1068" s="2" t="str">
        <f>_xlfn.XLOOKUP(ไฟล์หลัก!A1068,ภาคส่งกลับ!$A$2:$A$1192,ภาคส่งกลับ!$M$2:$M$1192,"")</f>
        <v>รัชนี</v>
      </c>
      <c r="Q1068" s="2" t="str">
        <f>_xlfn.XLOOKUP(ไฟล์หลัก!A1068,ภาคส่งกลับ!$A$2:$A$1192,ภาคส่งกลับ!$N$2:$N$1192,"")</f>
        <v>นาคทรงแก้ว</v>
      </c>
      <c r="R1068" s="71">
        <f>_xlfn.XLOOKUP(ไฟล์หลัก!A1068,ภาคส่งกลับ!$A$2:$A$1192,ภาคส่งกลับ!$O$2:$O$1192,"")</f>
        <v>0</v>
      </c>
      <c r="S1068" s="72" t="str">
        <f>IF(AND(ลงเจ้าหน้าที่!O1074=ไฟล์หลัก!P1068,ลงเจ้าหน้าที่!P1074=ไฟล์หลัก!Q1068)=TRUE,"Correct","No")</f>
        <v>Correct</v>
      </c>
    </row>
    <row r="1069" spans="1:19" hidden="1">
      <c r="A1069" s="250">
        <v>1020</v>
      </c>
      <c r="B1069" s="250" t="s">
        <v>1143</v>
      </c>
      <c r="C1069" s="256" t="s">
        <v>13</v>
      </c>
      <c r="D1069" s="257" t="s">
        <v>16</v>
      </c>
      <c r="E1069" s="256" t="s">
        <v>1185</v>
      </c>
      <c r="F1069" s="257" t="s">
        <v>21</v>
      </c>
      <c r="G1069" s="257" t="s">
        <v>21</v>
      </c>
      <c r="H1069" s="257" t="s">
        <v>303</v>
      </c>
      <c r="I1069" s="256" t="s">
        <v>1788</v>
      </c>
      <c r="J1069" s="257" t="s">
        <v>101</v>
      </c>
      <c r="K1069" s="257" t="s">
        <v>132</v>
      </c>
      <c r="L1069" s="257" t="s">
        <v>1082</v>
      </c>
      <c r="M1069" s="250" t="s">
        <v>1672</v>
      </c>
      <c r="N1069" s="257" t="str" cm="1">
        <f t="array" ref="N1069">_xlfn.XLOOKUP(1,(รายชื่อเจ้าหน้าที่!$C$4:$C$109=P1069)*(รายชื่อเจ้าหน้าที่!$D$4:$D$109=Q1069),รายชื่อเจ้าหน้าที่!$E$4:$E$109,"")</f>
        <v/>
      </c>
      <c r="O1069" s="2" t="str">
        <f>_xlfn.XLOOKUP(ไฟล์หลัก!A1069,ภาคส่งกลับ!$A$2:$A$1192,ภาคส่งกลับ!$L$2:$L$1192,"")</f>
        <v>นาย</v>
      </c>
      <c r="P1069" s="2" t="str">
        <f>_xlfn.XLOOKUP(ไฟล์หลัก!A1069,ภาคส่งกลับ!$A$2:$A$1192,ภาคส่งกลับ!$M$2:$M$1192,"")</f>
        <v>ชัยทัต</v>
      </c>
      <c r="Q1069" s="2" t="str">
        <f>_xlfn.XLOOKUP(ไฟล์หลัก!A1069,ภาคส่งกลับ!$A$2:$A$1192,ภาคส่งกลับ!$N$2:$N$1192,"")</f>
        <v>มณีอินทร์</v>
      </c>
      <c r="R1069" s="71">
        <f>_xlfn.XLOOKUP(ไฟล์หลัก!A1069,ภาคส่งกลับ!$A$2:$A$1192,ภาคส่งกลับ!$O$2:$O$1192,"")</f>
        <v>0</v>
      </c>
      <c r="S1069" s="72" t="str">
        <f>IF(AND(ลงเจ้าหน้าที่!O1075=ไฟล์หลัก!P1069,ลงเจ้าหน้าที่!P1075=ไฟล์หลัก!Q1069)=TRUE,"Correct","No")</f>
        <v>No</v>
      </c>
    </row>
    <row r="1070" spans="1:19" hidden="1">
      <c r="A1070" s="250">
        <v>1021</v>
      </c>
      <c r="B1070" s="250" t="s">
        <v>1143</v>
      </c>
      <c r="C1070" s="256" t="s">
        <v>13</v>
      </c>
      <c r="D1070" s="257" t="s">
        <v>68</v>
      </c>
      <c r="E1070" s="256" t="s">
        <v>1187</v>
      </c>
      <c r="F1070" s="257" t="s">
        <v>81</v>
      </c>
      <c r="G1070" s="257" t="s">
        <v>21</v>
      </c>
      <c r="H1070" s="257" t="s">
        <v>127</v>
      </c>
      <c r="I1070" s="256" t="s">
        <v>710</v>
      </c>
      <c r="J1070" s="257" t="s">
        <v>101</v>
      </c>
      <c r="K1070" s="257" t="s">
        <v>132</v>
      </c>
      <c r="L1070" s="257" t="s">
        <v>1188</v>
      </c>
      <c r="M1070" s="250" t="s">
        <v>1695</v>
      </c>
      <c r="N1070" s="257" t="str" cm="1">
        <f t="array" ref="N1070">_xlfn.XLOOKUP(1,(รายชื่อเจ้าหน้าที่!$C$4:$C$109=P1070)*(รายชื่อเจ้าหน้าที่!$D$4:$D$109=Q1070),รายชื่อเจ้าหน้าที่!$E$4:$E$109,"")</f>
        <v/>
      </c>
      <c r="O1070" s="2" t="str">
        <f>_xlfn.XLOOKUP(ไฟล์หลัก!A1070,ภาคส่งกลับ!$A$2:$A$1192,ภาคส่งกลับ!$L$2:$L$1192,"")</f>
        <v>นางสาว</v>
      </c>
      <c r="P1070" s="2" t="str">
        <f>_xlfn.XLOOKUP(ไฟล์หลัก!A1070,ภาคส่งกลับ!$A$2:$A$1192,ภาคส่งกลับ!$M$2:$M$1192,"")</f>
        <v>ณัตวิภา</v>
      </c>
      <c r="Q1070" s="2" t="str">
        <f>_xlfn.XLOOKUP(ไฟล์หลัก!A1070,ภาคส่งกลับ!$A$2:$A$1192,ภาคส่งกลับ!$N$2:$N$1192,"")</f>
        <v>เจียระไนวชิระ</v>
      </c>
      <c r="R1070" s="71">
        <f>_xlfn.XLOOKUP(ไฟล์หลัก!A1070,ภาคส่งกลับ!$A$2:$A$1192,ภาคส่งกลับ!$O$2:$O$1192,"")</f>
        <v>0</v>
      </c>
      <c r="S1070" s="72" t="str">
        <f>IF(AND(ลงเจ้าหน้าที่!O1076=ไฟล์หลัก!P1070,ลงเจ้าหน้าที่!P1076=ไฟล์หลัก!Q1070)=TRUE,"Correct","No")</f>
        <v>No</v>
      </c>
    </row>
    <row r="1071" spans="1:19" hidden="1">
      <c r="A1071" s="250">
        <v>1022</v>
      </c>
      <c r="B1071" s="250" t="s">
        <v>1143</v>
      </c>
      <c r="C1071" s="256" t="s">
        <v>13</v>
      </c>
      <c r="D1071" s="257"/>
      <c r="E1071" s="256" t="s">
        <v>1187</v>
      </c>
      <c r="F1071" s="257"/>
      <c r="G1071" s="257"/>
      <c r="H1071" s="257"/>
      <c r="I1071" s="256"/>
      <c r="J1071" s="257" t="s">
        <v>101</v>
      </c>
      <c r="K1071" s="257" t="s">
        <v>132</v>
      </c>
      <c r="L1071" s="257"/>
      <c r="M1071" s="250" t="s">
        <v>42</v>
      </c>
      <c r="N1071" s="257" t="str" cm="1">
        <f t="array" ref="N1071">_xlfn.XLOOKUP(1,(รายชื่อเจ้าหน้าที่!$C$4:$C$109=P1071)*(รายชื่อเจ้าหน้าที่!$D$4:$D$109=Q1071),รายชื่อเจ้าหน้าที่!$E$4:$E$109,"")</f>
        <v>กิจการนศ.</v>
      </c>
      <c r="O1071" s="2" t="str">
        <f>_xlfn.XLOOKUP(ไฟล์หลัก!A1071,ภาคส่งกลับ!$A$2:$A$1192,ภาคส่งกลับ!$L$2:$L$1192,"")</f>
        <v>นาย</v>
      </c>
      <c r="P1071" s="2" t="str">
        <f>_xlfn.XLOOKUP(ไฟล์หลัก!A1071,ภาคส่งกลับ!$A$2:$A$1192,ภาคส่งกลับ!$M$2:$M$1192,"")</f>
        <v>สิทธา</v>
      </c>
      <c r="Q1071" s="2" t="str">
        <f>_xlfn.XLOOKUP(ไฟล์หลัก!A1071,ภาคส่งกลับ!$A$2:$A$1192,ภาคส่งกลับ!$N$2:$N$1192,"")</f>
        <v>แซ่โค้ว</v>
      </c>
      <c r="R1071" s="71">
        <f>_xlfn.XLOOKUP(ไฟล์หลัก!A1071,ภาคส่งกลับ!$A$2:$A$1192,ภาคส่งกลับ!$O$2:$O$1192,"")</f>
        <v>0</v>
      </c>
      <c r="S1071" s="72" t="str">
        <f>IF(AND(ลงเจ้าหน้าที่!O1077=ไฟล์หลัก!P1071,ลงเจ้าหน้าที่!P1077=ไฟล์หลัก!Q1071)=TRUE,"Correct","No")</f>
        <v>Correct</v>
      </c>
    </row>
    <row r="1072" spans="1:19" hidden="1">
      <c r="A1072" s="250">
        <v>1023</v>
      </c>
      <c r="B1072" s="250" t="s">
        <v>1143</v>
      </c>
      <c r="C1072" s="256" t="s">
        <v>13</v>
      </c>
      <c r="D1072" s="257" t="s">
        <v>16</v>
      </c>
      <c r="E1072" s="256" t="s">
        <v>1185</v>
      </c>
      <c r="F1072" s="257" t="s">
        <v>16</v>
      </c>
      <c r="G1072" s="257" t="s">
        <v>21</v>
      </c>
      <c r="H1072" s="257" t="s">
        <v>299</v>
      </c>
      <c r="I1072" s="256" t="s">
        <v>1788</v>
      </c>
      <c r="J1072" s="257" t="s">
        <v>101</v>
      </c>
      <c r="K1072" s="257" t="s">
        <v>134</v>
      </c>
      <c r="L1072" s="257" t="s">
        <v>640</v>
      </c>
      <c r="M1072" s="250" t="s">
        <v>1672</v>
      </c>
      <c r="N1072" s="257" t="str" cm="1">
        <f t="array" ref="N1072">_xlfn.XLOOKUP(1,(รายชื่อเจ้าหน้าที่!$C$4:$C$109=P1072)*(รายชื่อเจ้าหน้าที่!$D$4:$D$109=Q1072),รายชื่อเจ้าหน้าที่!$E$4:$E$109,"")</f>
        <v/>
      </c>
      <c r="O1072" s="2" t="str">
        <f>_xlfn.XLOOKUP(ไฟล์หลัก!A1072,ภาคส่งกลับ!$A$2:$A$1192,ภาคส่งกลับ!$L$2:$L$1192,"")</f>
        <v>นาย</v>
      </c>
      <c r="P1072" s="2" t="str">
        <f>_xlfn.XLOOKUP(ไฟล์หลัก!A1072,ภาคส่งกลับ!$A$2:$A$1192,ภาคส่งกลับ!$M$2:$M$1192,"")</f>
        <v>ชาย</v>
      </c>
      <c r="Q1072" s="2" t="str">
        <f>_xlfn.XLOOKUP(ไฟล์หลัก!A1072,ภาคส่งกลับ!$A$2:$A$1192,ภาคส่งกลับ!$N$2:$N$1192,"")</f>
        <v>ชมภูอินไหว</v>
      </c>
      <c r="R1072" s="71">
        <f>_xlfn.XLOOKUP(ไฟล์หลัก!A1072,ภาคส่งกลับ!$A$2:$A$1192,ภาคส่งกลับ!$O$2:$O$1192,"")</f>
        <v>0</v>
      </c>
      <c r="S1072" s="72" t="str">
        <f>IF(AND(ลงเจ้าหน้าที่!O1078=ไฟล์หลัก!P1072,ลงเจ้าหน้าที่!P1078=ไฟล์หลัก!Q1072)=TRUE,"Correct","No")</f>
        <v>No</v>
      </c>
    </row>
    <row r="1073" spans="1:19" hidden="1">
      <c r="A1073" s="250">
        <v>1024</v>
      </c>
      <c r="B1073" s="250" t="s">
        <v>1143</v>
      </c>
      <c r="C1073" s="256" t="s">
        <v>13</v>
      </c>
      <c r="D1073" s="257" t="s">
        <v>35</v>
      </c>
      <c r="E1073" s="256" t="s">
        <v>1184</v>
      </c>
      <c r="F1073" s="257" t="s">
        <v>501</v>
      </c>
      <c r="G1073" s="257" t="s">
        <v>17</v>
      </c>
      <c r="H1073" s="257" t="s">
        <v>111</v>
      </c>
      <c r="I1073" s="256" t="s">
        <v>1707</v>
      </c>
      <c r="J1073" s="257" t="s">
        <v>101</v>
      </c>
      <c r="K1073" s="257" t="s">
        <v>134</v>
      </c>
      <c r="L1073" s="257" t="s">
        <v>114</v>
      </c>
      <c r="M1073" s="250" t="s">
        <v>1652</v>
      </c>
      <c r="N1073" s="257" t="str" cm="1">
        <f t="array" ref="N1073">_xlfn.XLOOKUP(1,(รายชื่อเจ้าหน้าที่!$C$4:$C$109=P1073)*(รายชื่อเจ้าหน้าที่!$D$4:$D$109=Q1073),รายชื่อเจ้าหน้าที่!$E$4:$E$109,"")</f>
        <v/>
      </c>
      <c r="O1073" s="2" t="str">
        <f>_xlfn.XLOOKUP(ไฟล์หลัก!A1073,ภาคส่งกลับ!$A$2:$A$1192,ภาคส่งกลับ!$L$2:$L$1192,"")</f>
        <v>นาย</v>
      </c>
      <c r="P1073" s="2" t="str">
        <f>_xlfn.XLOOKUP(ไฟล์หลัก!A1073,ภาคส่งกลับ!$A$2:$A$1192,ภาคส่งกลับ!$M$2:$M$1192,"")</f>
        <v>ทวีพล</v>
      </c>
      <c r="Q1073" s="2" t="str">
        <f>_xlfn.XLOOKUP(ไฟล์หลัก!A1073,ภาคส่งกลับ!$A$2:$A$1192,ภาคส่งกลับ!$N$2:$N$1192,"")</f>
        <v>ซื่อสัตย์</v>
      </c>
      <c r="R1073" s="71">
        <f>_xlfn.XLOOKUP(ไฟล์หลัก!A1073,ภาคส่งกลับ!$A$2:$A$1192,ภาคส่งกลับ!$O$2:$O$1192,"")</f>
        <v>0</v>
      </c>
      <c r="S1073" s="72" t="str">
        <f>IF(AND(ลงเจ้าหน้าที่!O1079=ไฟล์หลัก!P1073,ลงเจ้าหน้าที่!P1079=ไฟล์หลัก!Q1073)=TRUE,"Correct","No")</f>
        <v>No</v>
      </c>
    </row>
    <row r="1074" spans="1:19" hidden="1">
      <c r="A1074" s="250">
        <v>1025</v>
      </c>
      <c r="B1074" s="250" t="s">
        <v>1143</v>
      </c>
      <c r="C1074" s="256" t="s">
        <v>13</v>
      </c>
      <c r="D1074" s="257"/>
      <c r="E1074" s="256" t="s">
        <v>1184</v>
      </c>
      <c r="F1074" s="257"/>
      <c r="G1074" s="257"/>
      <c r="H1074" s="257"/>
      <c r="I1074" s="256"/>
      <c r="J1074" s="257" t="s">
        <v>101</v>
      </c>
      <c r="K1074" s="257" t="s">
        <v>134</v>
      </c>
      <c r="L1074" s="257"/>
      <c r="M1074" s="250" t="s">
        <v>42</v>
      </c>
      <c r="N1074" s="257" t="str" cm="1">
        <f t="array" ref="N1074">_xlfn.XLOOKUP(1,(รายชื่อเจ้าหน้าที่!$C$4:$C$109=P1074)*(รายชื่อเจ้าหน้าที่!$D$4:$D$109=Q1074),รายชื่อเจ้าหน้าที่!$E$4:$E$109,"")</f>
        <v>จ.เกษตร</v>
      </c>
      <c r="O1074" s="2" t="str">
        <f>_xlfn.XLOOKUP(ไฟล์หลัก!A1074,ภาคส่งกลับ!$A$2:$A$1192,ภาคส่งกลับ!$L$2:$L$1192,"")</f>
        <v>นาย</v>
      </c>
      <c r="P1074" s="2" t="str">
        <f>_xlfn.XLOOKUP(ไฟล์หลัก!A1074,ภาคส่งกลับ!$A$2:$A$1192,ภาคส่งกลับ!$M$2:$M$1192,"")</f>
        <v>ธราธิป</v>
      </c>
      <c r="Q1074" s="2" t="str">
        <f>_xlfn.XLOOKUP(ไฟล์หลัก!A1074,ภาคส่งกลับ!$A$2:$A$1192,ภาคส่งกลับ!$N$2:$N$1192,"")</f>
        <v>นวมยากูล</v>
      </c>
      <c r="R1074" s="71">
        <f>_xlfn.XLOOKUP(ไฟล์หลัก!A1074,ภาคส่งกลับ!$A$2:$A$1192,ภาคส่งกลับ!$O$2:$O$1192,"")</f>
        <v>0</v>
      </c>
      <c r="S1074" s="72" t="str">
        <f>IF(AND(ลงเจ้าหน้าที่!O1080=ไฟล์หลัก!P1074,ลงเจ้าหน้าที่!P1080=ไฟล์หลัก!Q1074)=TRUE,"Correct","No")</f>
        <v>Correct</v>
      </c>
    </row>
    <row r="1075" spans="1:19" hidden="1">
      <c r="A1075" s="250">
        <v>1026</v>
      </c>
      <c r="B1075" s="250" t="s">
        <v>1143</v>
      </c>
      <c r="C1075" s="256" t="s">
        <v>13</v>
      </c>
      <c r="D1075" s="257" t="s">
        <v>16</v>
      </c>
      <c r="E1075" s="256" t="s">
        <v>1185</v>
      </c>
      <c r="F1075" s="257" t="s">
        <v>17</v>
      </c>
      <c r="G1075" s="257" t="s">
        <v>21</v>
      </c>
      <c r="H1075" s="257" t="s">
        <v>220</v>
      </c>
      <c r="I1075" s="256" t="s">
        <v>1788</v>
      </c>
      <c r="J1075" s="257" t="s">
        <v>101</v>
      </c>
      <c r="K1075" s="257" t="s">
        <v>176</v>
      </c>
      <c r="L1075" s="257" t="s">
        <v>342</v>
      </c>
      <c r="M1075" s="250" t="s">
        <v>1672</v>
      </c>
      <c r="N1075" s="257" t="str" cm="1">
        <f t="array" ref="N1075">_xlfn.XLOOKUP(1,(รายชื่อเจ้าหน้าที่!$C$4:$C$109=P1075)*(รายชื่อเจ้าหน้าที่!$D$4:$D$109=Q1075),รายชื่อเจ้าหน้าที่!$E$4:$E$109,"")</f>
        <v/>
      </c>
      <c r="O1075" s="2" t="str">
        <f>_xlfn.XLOOKUP(ไฟล์หลัก!A1075,ภาคส่งกลับ!$A$2:$A$1192,ภาคส่งกลับ!$L$2:$L$1192,"")</f>
        <v>นาย</v>
      </c>
      <c r="P1075" s="2" t="str">
        <f>_xlfn.XLOOKUP(ไฟล์หลัก!A1075,ภาคส่งกลับ!$A$2:$A$1192,ภาคส่งกลับ!$M$2:$M$1192,"")</f>
        <v>สัณฐิติ</v>
      </c>
      <c r="Q1075" s="2" t="str">
        <f>_xlfn.XLOOKUP(ไฟล์หลัก!A1075,ภาคส่งกลับ!$A$2:$A$1192,ภาคส่งกลับ!$N$2:$N$1192,"")</f>
        <v>อยู่มาก</v>
      </c>
      <c r="R1075" s="71">
        <f>_xlfn.XLOOKUP(ไฟล์หลัก!A1075,ภาคส่งกลับ!$A$2:$A$1192,ภาคส่งกลับ!$O$2:$O$1192,"")</f>
        <v>0</v>
      </c>
      <c r="S1075" s="72" t="str">
        <f>IF(AND(ลงเจ้าหน้าที่!O1081=ไฟล์หลัก!P1075,ลงเจ้าหน้าที่!P1081=ไฟล์หลัก!Q1075)=TRUE,"Correct","No")</f>
        <v>No</v>
      </c>
    </row>
    <row r="1076" spans="1:19" hidden="1">
      <c r="A1076" s="250">
        <v>1027</v>
      </c>
      <c r="B1076" s="250" t="s">
        <v>1143</v>
      </c>
      <c r="C1076" s="256" t="s">
        <v>13</v>
      </c>
      <c r="D1076" s="257" t="s">
        <v>28</v>
      </c>
      <c r="E1076" s="256" t="s">
        <v>1189</v>
      </c>
      <c r="F1076" s="257" t="s">
        <v>99</v>
      </c>
      <c r="G1076" s="257" t="s">
        <v>21</v>
      </c>
      <c r="H1076" s="257" t="s">
        <v>191</v>
      </c>
      <c r="I1076" s="256" t="s">
        <v>1190</v>
      </c>
      <c r="J1076" s="257" t="s">
        <v>101</v>
      </c>
      <c r="K1076" s="257" t="s">
        <v>176</v>
      </c>
      <c r="L1076" s="257" t="s">
        <v>509</v>
      </c>
      <c r="M1076" s="250" t="s">
        <v>1652</v>
      </c>
      <c r="N1076" s="257" t="str" cm="1">
        <f t="array" ref="N1076">_xlfn.XLOOKUP(1,(รายชื่อเจ้าหน้าที่!$C$4:$C$109=P1076)*(รายชื่อเจ้าหน้าที่!$D$4:$D$109=Q1076),รายชื่อเจ้าหน้าที่!$E$4:$E$109,"")</f>
        <v/>
      </c>
      <c r="O1076" s="2" t="str">
        <f>_xlfn.XLOOKUP(ไฟล์หลัก!A1076,ภาคส่งกลับ!$A$2:$A$1192,ภาคส่งกลับ!$L$2:$L$1192,"")</f>
        <v>นาย</v>
      </c>
      <c r="P1076" s="2" t="str">
        <f>_xlfn.XLOOKUP(ไฟล์หลัก!A1076,ภาคส่งกลับ!$A$2:$A$1192,ภาคส่งกลับ!$M$2:$M$1192,"")</f>
        <v>วิทยา</v>
      </c>
      <c r="Q1076" s="2" t="str">
        <f>_xlfn.XLOOKUP(ไฟล์หลัก!A1076,ภาคส่งกลับ!$A$2:$A$1192,ภาคส่งกลับ!$N$2:$N$1192,"")</f>
        <v>ทิพย์สุวรรณพร</v>
      </c>
      <c r="R1076" s="71">
        <f>_xlfn.XLOOKUP(ไฟล์หลัก!A1076,ภาคส่งกลับ!$A$2:$A$1192,ภาคส่งกลับ!$O$2:$O$1192,"")</f>
        <v>0</v>
      </c>
      <c r="S1076" s="72" t="str">
        <f>IF(AND(ลงเจ้าหน้าที่!O1082=ไฟล์หลัก!P1076,ลงเจ้าหน้าที่!P1082=ไฟล์หลัก!Q1076)=TRUE,"Correct","No")</f>
        <v>No</v>
      </c>
    </row>
    <row r="1077" spans="1:19" hidden="1">
      <c r="A1077" s="250">
        <v>1028</v>
      </c>
      <c r="B1077" s="250" t="s">
        <v>1143</v>
      </c>
      <c r="C1077" s="256" t="s">
        <v>13</v>
      </c>
      <c r="D1077" s="257"/>
      <c r="E1077" s="256" t="s">
        <v>1189</v>
      </c>
      <c r="F1077" s="257"/>
      <c r="G1077" s="257"/>
      <c r="H1077" s="257"/>
      <c r="I1077" s="256"/>
      <c r="J1077" s="257" t="s">
        <v>101</v>
      </c>
      <c r="K1077" s="257" t="s">
        <v>176</v>
      </c>
      <c r="L1077" s="257"/>
      <c r="M1077" s="250" t="s">
        <v>42</v>
      </c>
      <c r="N1077" s="257" t="str" cm="1">
        <f t="array" ref="N1077">_xlfn.XLOOKUP(1,(รายชื่อเจ้าหน้าที่!$C$4:$C$109=P1077)*(รายชื่อเจ้าหน้าที่!$D$4:$D$109=Q1077),รายชื่อเจ้าหน้าที่!$E$4:$E$109,"")</f>
        <v>พัสดุ</v>
      </c>
      <c r="O1077" s="2" t="str">
        <f>_xlfn.XLOOKUP(ไฟล์หลัก!A1077,ภาคส่งกลับ!$A$2:$A$1192,ภาคส่งกลับ!$L$2:$L$1192,"")</f>
        <v>นาย</v>
      </c>
      <c r="P1077" s="2" t="str">
        <f>_xlfn.XLOOKUP(ไฟล์หลัก!A1077,ภาคส่งกลับ!$A$2:$A$1192,ภาคส่งกลับ!$M$2:$M$1192,"")</f>
        <v>สัมพันธ์</v>
      </c>
      <c r="Q1077" s="2" t="str">
        <f>_xlfn.XLOOKUP(ไฟล์หลัก!A1077,ภาคส่งกลับ!$A$2:$A$1192,ภาคส่งกลับ!$N$2:$N$1192,"")</f>
        <v>สังข์ทอง</v>
      </c>
      <c r="R1077" s="71">
        <f>_xlfn.XLOOKUP(ไฟล์หลัก!A1077,ภาคส่งกลับ!$A$2:$A$1192,ภาคส่งกลับ!$O$2:$O$1192,"")</f>
        <v>0</v>
      </c>
      <c r="S1077" s="72" t="str">
        <f>IF(AND(ลงเจ้าหน้าที่!O1083=ไฟล์หลัก!P1077,ลงเจ้าหน้าที่!P1083=ไฟล์หลัก!Q1077)=TRUE,"Correct","No")</f>
        <v>Correct</v>
      </c>
    </row>
    <row r="1078" spans="1:19" hidden="1">
      <c r="A1078" s="250">
        <v>1029</v>
      </c>
      <c r="B1078" s="250" t="s">
        <v>1143</v>
      </c>
      <c r="C1078" s="256" t="s">
        <v>136</v>
      </c>
      <c r="D1078" s="257" t="s">
        <v>37</v>
      </c>
      <c r="E1078" s="256" t="s">
        <v>1195</v>
      </c>
      <c r="F1078" s="257" t="s">
        <v>439</v>
      </c>
      <c r="G1078" s="257" t="s">
        <v>17</v>
      </c>
      <c r="H1078" s="257" t="s">
        <v>18</v>
      </c>
      <c r="I1078" s="256" t="s">
        <v>1196</v>
      </c>
      <c r="J1078" s="257" t="s">
        <v>38</v>
      </c>
      <c r="K1078" s="257" t="s">
        <v>232</v>
      </c>
      <c r="L1078" s="257" t="s">
        <v>109</v>
      </c>
      <c r="M1078" s="250" t="s">
        <v>320</v>
      </c>
      <c r="N1078" s="257" t="str" cm="1">
        <f t="array" ref="N1078">_xlfn.XLOOKUP(1,(รายชื่อเจ้าหน้าที่!$C$4:$C$109=P1078)*(รายชื่อเจ้าหน้าที่!$D$4:$D$109=Q1078),รายชื่อเจ้าหน้าที่!$E$4:$E$109,"")</f>
        <v/>
      </c>
      <c r="O1078" s="2" t="str">
        <f>_xlfn.XLOOKUP(ไฟล์หลัก!A1078,ภาคส่งกลับ!$A$2:$A$1192,ภาคส่งกลับ!$L$2:$L$1192,"")</f>
        <v>นาง</v>
      </c>
      <c r="P1078" s="2" t="str">
        <f>_xlfn.XLOOKUP(ไฟล์หลัก!A1078,ภาคส่งกลับ!$A$2:$A$1192,ภาคส่งกลับ!$M$2:$M$1192,"")</f>
        <v>นวภัทรา</v>
      </c>
      <c r="Q1078" s="2" t="str">
        <f>_xlfn.XLOOKUP(ไฟล์หลัก!A1078,ภาคส่งกลับ!$A$2:$A$1192,ภาคส่งกลับ!$N$2:$N$1192,"")</f>
        <v>หนูนาค</v>
      </c>
      <c r="R1078" s="71">
        <f>_xlfn.XLOOKUP(ไฟล์หลัก!A1078,ภาคส่งกลับ!$A$2:$A$1192,ภาคส่งกลับ!$O$2:$O$1192,"")</f>
        <v>0</v>
      </c>
      <c r="S1078" s="72" t="str">
        <f>IF(AND(ลงเจ้าหน้าที่!O1084=ไฟล์หลัก!P1078,ลงเจ้าหน้าที่!P1084=ไฟล์หลัก!Q1078)=TRUE,"Correct","No")</f>
        <v>No</v>
      </c>
    </row>
    <row r="1079" spans="1:19" hidden="1">
      <c r="A1079" s="250">
        <v>1030</v>
      </c>
      <c r="B1079" s="250" t="s">
        <v>1143</v>
      </c>
      <c r="C1079" s="256" t="s">
        <v>136</v>
      </c>
      <c r="D1079" s="257" t="s">
        <v>374</v>
      </c>
      <c r="E1079" s="256" t="s">
        <v>1197</v>
      </c>
      <c r="F1079" s="257" t="s">
        <v>496</v>
      </c>
      <c r="G1079" s="257" t="s">
        <v>21</v>
      </c>
      <c r="H1079" s="257" t="s">
        <v>374</v>
      </c>
      <c r="I1079" s="256" t="s">
        <v>1198</v>
      </c>
      <c r="J1079" s="257" t="s">
        <v>38</v>
      </c>
      <c r="K1079" s="257" t="s">
        <v>232</v>
      </c>
      <c r="L1079" s="257" t="s">
        <v>831</v>
      </c>
      <c r="M1079" s="250" t="s">
        <v>1663</v>
      </c>
      <c r="N1079" s="257" t="str" cm="1">
        <f t="array" ref="N1079">_xlfn.XLOOKUP(1,(รายชื่อเจ้าหน้าที่!$C$4:$C$109=P1079)*(รายชื่อเจ้าหน้าที่!$D$4:$D$109=Q1079),รายชื่อเจ้าหน้าที่!$E$4:$E$109,"")</f>
        <v/>
      </c>
      <c r="O1079" s="2" t="str">
        <f>_xlfn.XLOOKUP(ไฟล์หลัก!A1079,ภาคส่งกลับ!$A$2:$A$1192,ภาคส่งกลับ!$L$2:$L$1192,"")</f>
        <v>นางสาว</v>
      </c>
      <c r="P1079" s="2" t="str">
        <f>_xlfn.XLOOKUP(ไฟล์หลัก!A1079,ภาคส่งกลับ!$A$2:$A$1192,ภาคส่งกลับ!$M$2:$M$1192,"")</f>
        <v>วันพุทธ</v>
      </c>
      <c r="Q1079" s="2" t="str">
        <f>_xlfn.XLOOKUP(ไฟล์หลัก!A1079,ภาคส่งกลับ!$A$2:$A$1192,ภาคส่งกลับ!$N$2:$N$1192,"")</f>
        <v>แซ่ฉั่ว</v>
      </c>
      <c r="R1079" s="71">
        <f>_xlfn.XLOOKUP(ไฟล์หลัก!A1079,ภาคส่งกลับ!$A$2:$A$1192,ภาคส่งกลับ!$O$2:$O$1192,"")</f>
        <v>0</v>
      </c>
      <c r="S1079" s="72" t="str">
        <f>IF(AND(ลงเจ้าหน้าที่!O1085=ไฟล์หลัก!P1079,ลงเจ้าหน้าที่!P1085=ไฟล์หลัก!Q1079)=TRUE,"Correct","No")</f>
        <v>No</v>
      </c>
    </row>
    <row r="1080" spans="1:19" hidden="1">
      <c r="A1080" s="250">
        <v>1031</v>
      </c>
      <c r="B1080" s="250" t="s">
        <v>1143</v>
      </c>
      <c r="C1080" s="256" t="s">
        <v>136</v>
      </c>
      <c r="D1080" s="257" t="s">
        <v>37</v>
      </c>
      <c r="E1080" s="256" t="s">
        <v>1195</v>
      </c>
      <c r="F1080" s="257" t="s">
        <v>501</v>
      </c>
      <c r="G1080" s="257" t="s">
        <v>17</v>
      </c>
      <c r="H1080" s="257" t="s">
        <v>111</v>
      </c>
      <c r="I1080" s="256" t="s">
        <v>1196</v>
      </c>
      <c r="J1080" s="257" t="s">
        <v>38</v>
      </c>
      <c r="K1080" s="257" t="s">
        <v>236</v>
      </c>
      <c r="L1080" s="257" t="s">
        <v>114</v>
      </c>
      <c r="M1080" s="250" t="s">
        <v>320</v>
      </c>
      <c r="N1080" s="257" t="str" cm="1">
        <f t="array" ref="N1080">_xlfn.XLOOKUP(1,(รายชื่อเจ้าหน้าที่!$C$4:$C$109=P1080)*(รายชื่อเจ้าหน้าที่!$D$4:$D$109=Q1080),รายชื่อเจ้าหน้าที่!$E$4:$E$109,"")</f>
        <v/>
      </c>
      <c r="O1080" s="2" t="str">
        <f>_xlfn.XLOOKUP(ไฟล์หลัก!A1080,ภาคส่งกลับ!$A$2:$A$1192,ภาคส่งกลับ!$L$2:$L$1192,"")</f>
        <v>นาย</v>
      </c>
      <c r="P1080" s="2" t="str">
        <f>_xlfn.XLOOKUP(ไฟล์หลัก!A1080,ภาคส่งกลับ!$A$2:$A$1192,ภาคส่งกลับ!$M$2:$M$1192,"")</f>
        <v xml:space="preserve">เจษฎา  </v>
      </c>
      <c r="Q1080" s="2" t="str">
        <f>_xlfn.XLOOKUP(ไฟล์หลัก!A1080,ภาคส่งกลับ!$A$2:$A$1192,ภาคส่งกลับ!$N$2:$N$1192,"")</f>
        <v>ชัยโฉม</v>
      </c>
      <c r="R1080" s="71">
        <f>_xlfn.XLOOKUP(ไฟล์หลัก!A1080,ภาคส่งกลับ!$A$2:$A$1192,ภาคส่งกลับ!$O$2:$O$1192,"")</f>
        <v>0</v>
      </c>
      <c r="S1080" s="72" t="str">
        <f>IF(AND(ลงเจ้าหน้าที่!O1086=ไฟล์หลัก!P1080,ลงเจ้าหน้าที่!P1086=ไฟล์หลัก!Q1080)=TRUE,"Correct","No")</f>
        <v>No</v>
      </c>
    </row>
    <row r="1081" spans="1:19" hidden="1">
      <c r="A1081" s="250">
        <v>1032</v>
      </c>
      <c r="B1081" s="250" t="s">
        <v>1143</v>
      </c>
      <c r="C1081" s="256" t="s">
        <v>136</v>
      </c>
      <c r="D1081" s="257"/>
      <c r="E1081" s="256" t="s">
        <v>1195</v>
      </c>
      <c r="F1081" s="257"/>
      <c r="G1081" s="257"/>
      <c r="H1081" s="257"/>
      <c r="I1081" s="256"/>
      <c r="J1081" s="257" t="s">
        <v>38</v>
      </c>
      <c r="K1081" s="257" t="s">
        <v>236</v>
      </c>
      <c r="L1081" s="257"/>
      <c r="M1081" s="250" t="s">
        <v>42</v>
      </c>
      <c r="N1081" s="257" t="str" cm="1">
        <f t="array" ref="N1081">_xlfn.XLOOKUP(1,(รายชื่อเจ้าหน้าที่!$C$4:$C$109=P1081)*(รายชื่อเจ้าหน้าที่!$D$4:$D$109=Q1081),รายชื่อเจ้าหน้าที่!$E$4:$E$109,"")</f>
        <v>EIDTs</v>
      </c>
      <c r="O1081" s="2" t="str">
        <f>_xlfn.XLOOKUP(ไฟล์หลัก!A1081,ภาคส่งกลับ!$A$2:$A$1192,ภาคส่งกลับ!$L$2:$L$1192,"")</f>
        <v>นาย</v>
      </c>
      <c r="P1081" s="2" t="str">
        <f>_xlfn.XLOOKUP(ไฟล์หลัก!A1081,ภาคส่งกลับ!$A$2:$A$1192,ภาคส่งกลับ!$M$2:$M$1192,"")</f>
        <v>อานนท์พร</v>
      </c>
      <c r="Q1081" s="2" t="str">
        <f>_xlfn.XLOOKUP(ไฟล์หลัก!A1081,ภาคส่งกลับ!$A$2:$A$1192,ภาคส่งกลับ!$N$2:$N$1192,"")</f>
        <v>สุวรรณพลาย</v>
      </c>
      <c r="R1081" s="71">
        <f>_xlfn.XLOOKUP(ไฟล์หลัก!A1081,ภาคส่งกลับ!$A$2:$A$1192,ภาคส่งกลับ!$O$2:$O$1192,"")</f>
        <v>0</v>
      </c>
      <c r="S1081" s="72" t="str">
        <f>IF(AND(ลงเจ้าหน้าที่!O1087=ไฟล์หลัก!P1081,ลงเจ้าหน้าที่!P1087=ไฟล์หลัก!Q1081)=TRUE,"Correct","No")</f>
        <v>Correct</v>
      </c>
    </row>
    <row r="1082" spans="1:19" hidden="1">
      <c r="A1082" s="250">
        <v>1033</v>
      </c>
      <c r="B1082" s="250" t="s">
        <v>1143</v>
      </c>
      <c r="C1082" s="256" t="s">
        <v>136</v>
      </c>
      <c r="D1082" s="257" t="s">
        <v>68</v>
      </c>
      <c r="E1082" s="256" t="s">
        <v>1199</v>
      </c>
      <c r="F1082" s="257" t="s">
        <v>30</v>
      </c>
      <c r="G1082" s="257" t="s">
        <v>21</v>
      </c>
      <c r="H1082" s="257" t="s">
        <v>220</v>
      </c>
      <c r="I1082" s="256" t="s">
        <v>1789</v>
      </c>
      <c r="J1082" s="257" t="s">
        <v>38</v>
      </c>
      <c r="K1082" s="257" t="s">
        <v>240</v>
      </c>
      <c r="L1082" s="257" t="s">
        <v>223</v>
      </c>
      <c r="M1082" s="250" t="s">
        <v>1663</v>
      </c>
      <c r="N1082" s="257" t="str" cm="1">
        <f t="array" ref="N1082">_xlfn.XLOOKUP(1,(รายชื่อเจ้าหน้าที่!$C$4:$C$109=P1082)*(รายชื่อเจ้าหน้าที่!$D$4:$D$109=Q1082),รายชื่อเจ้าหน้าที่!$E$4:$E$109,"")</f>
        <v/>
      </c>
      <c r="O1082" s="2" t="str">
        <f>_xlfn.XLOOKUP(ไฟล์หลัก!A1082,ภาคส่งกลับ!$A$2:$A$1192,ภาคส่งกลับ!$L$2:$L$1192,"")</f>
        <v>นาย</v>
      </c>
      <c r="P1082" s="2" t="str">
        <f>_xlfn.XLOOKUP(ไฟล์หลัก!A1082,ภาคส่งกลับ!$A$2:$A$1192,ภาคส่งกลับ!$M$2:$M$1192,"")</f>
        <v>เจษฎา</v>
      </c>
      <c r="Q1082" s="2" t="str">
        <f>_xlfn.XLOOKUP(ไฟล์หลัก!A1082,ภาคส่งกลับ!$A$2:$A$1192,ภาคส่งกลับ!$N$2:$N$1192,"")</f>
        <v>สายใจ</v>
      </c>
      <c r="R1082" s="71">
        <f>_xlfn.XLOOKUP(ไฟล์หลัก!A1082,ภาคส่งกลับ!$A$2:$A$1192,ภาคส่งกลับ!$O$2:$O$1192,"")</f>
        <v>0</v>
      </c>
      <c r="S1082" s="72" t="str">
        <f>IF(AND(ลงเจ้าหน้าที่!O1088=ไฟล์หลัก!P1082,ลงเจ้าหน้าที่!P1088=ไฟล์หลัก!Q1082)=TRUE,"Correct","No")</f>
        <v>No</v>
      </c>
    </row>
    <row r="1083" spans="1:19" hidden="1">
      <c r="A1083" s="250">
        <v>1034</v>
      </c>
      <c r="B1083" s="250" t="s">
        <v>1143</v>
      </c>
      <c r="C1083" s="256" t="s">
        <v>136</v>
      </c>
      <c r="D1083" s="257" t="s">
        <v>280</v>
      </c>
      <c r="E1083" s="256" t="s">
        <v>1201</v>
      </c>
      <c r="F1083" s="257" t="s">
        <v>512</v>
      </c>
      <c r="G1083" s="257" t="s">
        <v>21</v>
      </c>
      <c r="H1083" s="257" t="s">
        <v>513</v>
      </c>
      <c r="I1083" s="256" t="s">
        <v>963</v>
      </c>
      <c r="J1083" s="257" t="s">
        <v>38</v>
      </c>
      <c r="K1083" s="257" t="s">
        <v>240</v>
      </c>
      <c r="L1083" s="257" t="s">
        <v>1202</v>
      </c>
      <c r="M1083" s="250" t="s">
        <v>1654</v>
      </c>
      <c r="N1083" s="257" t="str" cm="1">
        <f t="array" ref="N1083">_xlfn.XLOOKUP(1,(รายชื่อเจ้าหน้าที่!$C$4:$C$109=P1083)*(รายชื่อเจ้าหน้าที่!$D$4:$D$109=Q1083),รายชื่อเจ้าหน้าที่!$E$4:$E$109,"")</f>
        <v/>
      </c>
      <c r="O1083" s="2" t="str">
        <f>_xlfn.XLOOKUP(ไฟล์หลัก!A1083,ภาคส่งกลับ!$A$2:$A$1192,ภาคส่งกลับ!$L$2:$L$1192,"")</f>
        <v>นาย</v>
      </c>
      <c r="P1083" s="2" t="str">
        <f>_xlfn.XLOOKUP(ไฟล์หลัก!A1083,ภาคส่งกลับ!$A$2:$A$1192,ภาคส่งกลับ!$M$2:$M$1192,"")</f>
        <v>ประทีป</v>
      </c>
      <c r="Q1083" s="2" t="str">
        <f>_xlfn.XLOOKUP(ไฟล์หลัก!A1083,ภาคส่งกลับ!$A$2:$A$1192,ภาคส่งกลับ!$N$2:$N$1192,"")</f>
        <v>หลือประเสริฐ</v>
      </c>
      <c r="R1083" s="71">
        <f>_xlfn.XLOOKUP(ไฟล์หลัก!A1083,ภาคส่งกลับ!$A$2:$A$1192,ภาคส่งกลับ!$O$2:$O$1192,"")</f>
        <v>0</v>
      </c>
      <c r="S1083" s="72" t="str">
        <f>IF(AND(ลงเจ้าหน้าที่!O1089=ไฟล์หลัก!P1083,ลงเจ้าหน้าที่!P1089=ไฟล์หลัก!Q1083)=TRUE,"Correct","No")</f>
        <v>Correct</v>
      </c>
    </row>
    <row r="1084" spans="1:19" hidden="1">
      <c r="A1084" s="250">
        <v>1035</v>
      </c>
      <c r="B1084" s="250" t="s">
        <v>1143</v>
      </c>
      <c r="C1084" s="256" t="s">
        <v>136</v>
      </c>
      <c r="D1084" s="257" t="s">
        <v>68</v>
      </c>
      <c r="E1084" s="256" t="s">
        <v>1199</v>
      </c>
      <c r="F1084" s="257" t="s">
        <v>30</v>
      </c>
      <c r="G1084" s="257" t="s">
        <v>21</v>
      </c>
      <c r="H1084" s="257" t="s">
        <v>220</v>
      </c>
      <c r="I1084" s="256" t="s">
        <v>1789</v>
      </c>
      <c r="J1084" s="257" t="s">
        <v>38</v>
      </c>
      <c r="K1084" s="257" t="s">
        <v>244</v>
      </c>
      <c r="L1084" s="257" t="s">
        <v>226</v>
      </c>
      <c r="M1084" s="250" t="s">
        <v>1652</v>
      </c>
      <c r="N1084" s="257" t="str" cm="1">
        <f t="array" ref="N1084">_xlfn.XLOOKUP(1,(รายชื่อเจ้าหน้าที่!$C$4:$C$109=P1084)*(รายชื่อเจ้าหน้าที่!$D$4:$D$109=Q1084),รายชื่อเจ้าหน้าที่!$E$4:$E$109,"")</f>
        <v/>
      </c>
      <c r="O1084" s="2" t="str">
        <f>_xlfn.XLOOKUP(ไฟล์หลัก!A1084,ภาคส่งกลับ!$A$2:$A$1192,ภาคส่งกลับ!$L$2:$L$1192,"")</f>
        <v>นาย</v>
      </c>
      <c r="P1084" s="2" t="str">
        <f>_xlfn.XLOOKUP(ไฟล์หลัก!A1084,ภาคส่งกลับ!$A$2:$A$1192,ภาคส่งกลับ!$M$2:$M$1192,"")</f>
        <v>ทวีพล</v>
      </c>
      <c r="Q1084" s="2" t="str">
        <f>_xlfn.XLOOKUP(ไฟล์หลัก!A1084,ภาคส่งกลับ!$A$2:$A$1192,ภาคส่งกลับ!$N$2:$N$1192,"")</f>
        <v>ซื่อสัตย์</v>
      </c>
      <c r="R1084" s="71">
        <f>_xlfn.XLOOKUP(ไฟล์หลัก!A1084,ภาคส่งกลับ!$A$2:$A$1192,ภาคส่งกลับ!$O$2:$O$1192,"")</f>
        <v>0</v>
      </c>
      <c r="S1084" s="72" t="str">
        <f>IF(AND(ลงเจ้าหน้าที่!O1090=ไฟล์หลัก!P1084,ลงเจ้าหน้าที่!P1090=ไฟล์หลัก!Q1084)=TRUE,"Correct","No")</f>
        <v>No</v>
      </c>
    </row>
    <row r="1085" spans="1:19" hidden="1">
      <c r="A1085" s="250">
        <v>1036</v>
      </c>
      <c r="B1085" s="250" t="s">
        <v>1143</v>
      </c>
      <c r="C1085" s="256" t="s">
        <v>136</v>
      </c>
      <c r="D1085" s="257" t="s">
        <v>280</v>
      </c>
      <c r="E1085" s="256" t="s">
        <v>1201</v>
      </c>
      <c r="F1085" s="257" t="s">
        <v>512</v>
      </c>
      <c r="G1085" s="257" t="s">
        <v>21</v>
      </c>
      <c r="H1085" s="257" t="s">
        <v>513</v>
      </c>
      <c r="I1085" s="256" t="s">
        <v>963</v>
      </c>
      <c r="J1085" s="257" t="s">
        <v>38</v>
      </c>
      <c r="K1085" s="257" t="s">
        <v>244</v>
      </c>
      <c r="L1085" s="257" t="s">
        <v>1202</v>
      </c>
      <c r="M1085" s="250" t="s">
        <v>1654</v>
      </c>
      <c r="N1085" s="257" t="str" cm="1">
        <f t="array" ref="N1085">_xlfn.XLOOKUP(1,(รายชื่อเจ้าหน้าที่!$C$4:$C$109=P1085)*(รายชื่อเจ้าหน้าที่!$D$4:$D$109=Q1085),รายชื่อเจ้าหน้าที่!$E$4:$E$109,"")</f>
        <v/>
      </c>
      <c r="O1085" s="2" t="str">
        <f>_xlfn.XLOOKUP(ไฟล์หลัก!A1085,ภาคส่งกลับ!$A$2:$A$1192,ภาคส่งกลับ!$L$2:$L$1192,"")</f>
        <v>นางสาว</v>
      </c>
      <c r="P1085" s="2" t="str">
        <f>_xlfn.XLOOKUP(ไฟล์หลัก!A1085,ภาคส่งกลับ!$A$2:$A$1192,ภาคส่งกลับ!$M$2:$M$1192,"")</f>
        <v>ศลิษา</v>
      </c>
      <c r="Q1085" s="2" t="str">
        <f>_xlfn.XLOOKUP(ไฟล์หลัก!A1085,ภาคส่งกลับ!$A$2:$A$1192,ภาคส่งกลับ!$N$2:$N$1192,"")</f>
        <v>ไชยพุทธ</v>
      </c>
      <c r="R1085" s="71">
        <f>_xlfn.XLOOKUP(ไฟล์หลัก!A1085,ภาคส่งกลับ!$A$2:$A$1192,ภาคส่งกลับ!$O$2:$O$1192,"")</f>
        <v>0</v>
      </c>
      <c r="S1085" s="72" t="str">
        <f>IF(AND(ลงเจ้าหน้าที่!O1091=ไฟล์หลัก!P1085,ลงเจ้าหน้าที่!P1091=ไฟล์หลัก!Q1085)=TRUE,"Correct","No")</f>
        <v>No</v>
      </c>
    </row>
    <row r="1086" spans="1:19" hidden="1">
      <c r="A1086" s="250">
        <v>1037</v>
      </c>
      <c r="B1086" s="250" t="s">
        <v>1143</v>
      </c>
      <c r="C1086" s="256" t="s">
        <v>136</v>
      </c>
      <c r="D1086" s="257" t="s">
        <v>78</v>
      </c>
      <c r="E1086" s="256" t="s">
        <v>1203</v>
      </c>
      <c r="F1086" s="257" t="s">
        <v>439</v>
      </c>
      <c r="G1086" s="257" t="s">
        <v>17</v>
      </c>
      <c r="H1086" s="257" t="s">
        <v>123</v>
      </c>
      <c r="I1086" s="256" t="s">
        <v>1204</v>
      </c>
      <c r="J1086" s="257" t="s">
        <v>38</v>
      </c>
      <c r="K1086" s="257" t="s">
        <v>247</v>
      </c>
      <c r="L1086" s="257" t="s">
        <v>457</v>
      </c>
      <c r="M1086" s="250" t="s">
        <v>1663</v>
      </c>
      <c r="N1086" s="257" t="str" cm="1">
        <f t="array" ref="N1086">_xlfn.XLOOKUP(1,(รายชื่อเจ้าหน้าที่!$C$4:$C$109=P1086)*(รายชื่อเจ้าหน้าที่!$D$4:$D$109=Q1086),รายชื่อเจ้าหน้าที่!$E$4:$E$109,"")</f>
        <v/>
      </c>
      <c r="O1086" s="2" t="str">
        <f>_xlfn.XLOOKUP(ไฟล์หลัก!A1086,ภาคส่งกลับ!$A$2:$A$1192,ภาคส่งกลับ!$L$2:$L$1192,"")</f>
        <v>นางสาว</v>
      </c>
      <c r="P1086" s="2" t="str">
        <f>_xlfn.XLOOKUP(ไฟล์หลัก!A1086,ภาคส่งกลับ!$A$2:$A$1192,ภาคส่งกลับ!$M$2:$M$1192,"")</f>
        <v>จิราพร</v>
      </c>
      <c r="Q1086" s="2" t="str">
        <f>_xlfn.XLOOKUP(ไฟล์หลัก!A1086,ภาคส่งกลับ!$A$2:$A$1192,ภาคส่งกลับ!$N$2:$N$1192,"")</f>
        <v>อ่อนมั่นคง</v>
      </c>
      <c r="R1086" s="71">
        <f>_xlfn.XLOOKUP(ไฟล์หลัก!A1086,ภาคส่งกลับ!$A$2:$A$1192,ภาคส่งกลับ!$O$2:$O$1192,"")</f>
        <v>0</v>
      </c>
      <c r="S1086" s="72" t="str">
        <f>IF(AND(ลงเจ้าหน้าที่!O1092=ไฟล์หลัก!P1086,ลงเจ้าหน้าที่!P1092=ไฟล์หลัก!Q1086)=TRUE,"Correct","No")</f>
        <v>No</v>
      </c>
    </row>
    <row r="1087" spans="1:19" hidden="1">
      <c r="A1087" s="250">
        <v>1038</v>
      </c>
      <c r="B1087" s="250" t="s">
        <v>1143</v>
      </c>
      <c r="C1087" s="256" t="s">
        <v>136</v>
      </c>
      <c r="D1087" s="257" t="s">
        <v>280</v>
      </c>
      <c r="E1087" s="256" t="s">
        <v>1201</v>
      </c>
      <c r="F1087" s="257" t="s">
        <v>512</v>
      </c>
      <c r="G1087" s="257" t="s">
        <v>21</v>
      </c>
      <c r="H1087" s="257" t="s">
        <v>513</v>
      </c>
      <c r="I1087" s="256" t="s">
        <v>963</v>
      </c>
      <c r="J1087" s="257" t="s">
        <v>38</v>
      </c>
      <c r="K1087" s="257" t="s">
        <v>247</v>
      </c>
      <c r="L1087" s="257" t="s">
        <v>1205</v>
      </c>
      <c r="M1087" s="250" t="s">
        <v>1654</v>
      </c>
      <c r="N1087" s="257" t="str" cm="1">
        <f t="array" ref="N1087">_xlfn.XLOOKUP(1,(รายชื่อเจ้าหน้าที่!$C$4:$C$109=P1087)*(รายชื่อเจ้าหน้าที่!$D$4:$D$109=Q1087),รายชื่อเจ้าหน้าที่!$E$4:$E$109,"")</f>
        <v/>
      </c>
      <c r="O1087" s="2" t="str">
        <f>_xlfn.XLOOKUP(ไฟล์หลัก!A1087,ภาคส่งกลับ!$A$2:$A$1192,ภาคส่งกลับ!$L$2:$L$1192,"")</f>
        <v>นาย</v>
      </c>
      <c r="P1087" s="2" t="str">
        <f>_xlfn.XLOOKUP(ไฟล์หลัก!A1087,ภาคส่งกลับ!$A$2:$A$1192,ภาคส่งกลับ!$M$2:$M$1192,"")</f>
        <v>จำรัส</v>
      </c>
      <c r="Q1087" s="2" t="str">
        <f>_xlfn.XLOOKUP(ไฟล์หลัก!A1087,ภาคส่งกลับ!$A$2:$A$1192,ภาคส่งกลับ!$N$2:$N$1192,"")</f>
        <v>พิทักษ์ศฤงคาร</v>
      </c>
      <c r="R1087" s="71">
        <f>_xlfn.XLOOKUP(ไฟล์หลัก!A1087,ภาคส่งกลับ!$A$2:$A$1192,ภาคส่งกลับ!$O$2:$O$1192,"")</f>
        <v>0</v>
      </c>
      <c r="S1087" s="72" t="str">
        <f>IF(AND(ลงเจ้าหน้าที่!O1093=ไฟล์หลัก!P1087,ลงเจ้าหน้าที่!P1093=ไฟล์หลัก!Q1087)=TRUE,"Correct","No")</f>
        <v>No</v>
      </c>
    </row>
    <row r="1088" spans="1:19">
      <c r="A1088" s="250">
        <v>1039</v>
      </c>
      <c r="B1088" s="250" t="s">
        <v>1143</v>
      </c>
      <c r="C1088" s="256" t="s">
        <v>136</v>
      </c>
      <c r="D1088" s="257" t="s">
        <v>78</v>
      </c>
      <c r="E1088" s="256" t="s">
        <v>1203</v>
      </c>
      <c r="F1088" s="257" t="s">
        <v>439</v>
      </c>
      <c r="G1088" s="257" t="s">
        <v>17</v>
      </c>
      <c r="H1088" s="257" t="s">
        <v>123</v>
      </c>
      <c r="I1088" s="256" t="s">
        <v>1204</v>
      </c>
      <c r="J1088" s="257" t="s">
        <v>38</v>
      </c>
      <c r="K1088" s="257" t="s">
        <v>251</v>
      </c>
      <c r="L1088" s="257" t="s">
        <v>458</v>
      </c>
      <c r="M1088" s="250" t="s">
        <v>1651</v>
      </c>
      <c r="N1088" s="257" t="str" cm="1">
        <f t="array" ref="N1088">_xlfn.XLOOKUP(1,(รายชื่อเจ้าหน้าที่!$C$4:$C$109=P1088)*(รายชื่อเจ้าหน้าที่!$D$4:$D$109=Q1088),รายชื่อเจ้าหน้าที่!$E$4:$E$109,"")</f>
        <v/>
      </c>
      <c r="O1088" s="2" t="str">
        <f>_xlfn.XLOOKUP(ไฟล์หลัก!A1088,ภาคส่งกลับ!$A$2:$A$1192,ภาคส่งกลับ!$L$2:$L$1192,"")</f>
        <v>นาย</v>
      </c>
      <c r="P1088" s="2" t="str">
        <f>_xlfn.XLOOKUP(ไฟล์หลัก!A1088,ภาคส่งกลับ!$A$2:$A$1192,ภาคส่งกลับ!$M$2:$M$1192,"")</f>
        <v>ไพศาล</v>
      </c>
      <c r="Q1088" s="2" t="str">
        <f>_xlfn.XLOOKUP(ไฟล์หลัก!A1088,ภาคส่งกลับ!$A$2:$A$1192,ภาคส่งกลับ!$N$2:$N$1192,"")</f>
        <v>สิทธิโยภาสกุล</v>
      </c>
      <c r="R1088" s="71">
        <f>_xlfn.XLOOKUP(ไฟล์หลัก!A1088,ภาคส่งกลับ!$A$2:$A$1192,ภาคส่งกลับ!$O$2:$O$1192,"")</f>
        <v>0</v>
      </c>
      <c r="S1088" s="72" t="str">
        <f>IF(AND(ลงเจ้าหน้าที่!O1094=ไฟล์หลัก!P1088,ลงเจ้าหน้าที่!P1094=ไฟล์หลัก!Q1088)=TRUE,"Correct","No")</f>
        <v>No</v>
      </c>
    </row>
    <row r="1089" spans="1:19" hidden="1">
      <c r="A1089" s="250">
        <v>1040</v>
      </c>
      <c r="B1089" s="250" t="s">
        <v>1143</v>
      </c>
      <c r="C1089" s="256" t="s">
        <v>136</v>
      </c>
      <c r="D1089" s="257" t="s">
        <v>287</v>
      </c>
      <c r="E1089" s="256" t="s">
        <v>1206</v>
      </c>
      <c r="F1089" s="257" t="s">
        <v>403</v>
      </c>
      <c r="G1089" s="257" t="s">
        <v>17</v>
      </c>
      <c r="H1089" s="257" t="s">
        <v>16</v>
      </c>
      <c r="I1089" s="256" t="s">
        <v>1790</v>
      </c>
      <c r="J1089" s="257" t="s">
        <v>38</v>
      </c>
      <c r="K1089" s="257" t="s">
        <v>251</v>
      </c>
      <c r="L1089" s="257" t="s">
        <v>353</v>
      </c>
      <c r="M1089" s="250" t="s">
        <v>1654</v>
      </c>
      <c r="N1089" s="257" t="str" cm="1">
        <f t="array" ref="N1089">_xlfn.XLOOKUP(1,(รายชื่อเจ้าหน้าที่!$C$4:$C$109=P1089)*(รายชื่อเจ้าหน้าที่!$D$4:$D$109=Q1089),รายชื่อเจ้าหน้าที่!$E$4:$E$109,"")</f>
        <v/>
      </c>
      <c r="O1089" s="2" t="str">
        <f>_xlfn.XLOOKUP(ไฟล์หลัก!A1089,ภาคส่งกลับ!$A$2:$A$1192,ภาคส่งกลับ!$L$2:$L$1192,"")</f>
        <v>นางสาว</v>
      </c>
      <c r="P1089" s="2" t="str">
        <f>_xlfn.XLOOKUP(ไฟล์หลัก!A1089,ภาคส่งกลับ!$A$2:$A$1192,ภาคส่งกลับ!$M$2:$M$1192,"")</f>
        <v>ช่อธรรม</v>
      </c>
      <c r="Q1089" s="2" t="str">
        <f>_xlfn.XLOOKUP(ไฟล์หลัก!A1089,ภาคส่งกลับ!$A$2:$A$1192,ภาคส่งกลับ!$N$2:$N$1192,"")</f>
        <v>ศรีนิล</v>
      </c>
      <c r="R1089" s="71">
        <f>_xlfn.XLOOKUP(ไฟล์หลัก!A1089,ภาคส่งกลับ!$A$2:$A$1192,ภาคส่งกลับ!$O$2:$O$1192,"")</f>
        <v>0</v>
      </c>
      <c r="S1089" s="72" t="str">
        <f>IF(AND(ลงเจ้าหน้าที่!O1095=ไฟล์หลัก!P1089,ลงเจ้าหน้าที่!P1095=ไฟล์หลัก!Q1089)=TRUE,"Correct","No")</f>
        <v>No</v>
      </c>
    </row>
    <row r="1090" spans="1:19" hidden="1">
      <c r="A1090" s="250">
        <v>1041</v>
      </c>
      <c r="B1090" s="250" t="s">
        <v>1143</v>
      </c>
      <c r="C1090" s="256" t="s">
        <v>136</v>
      </c>
      <c r="D1090" s="257" t="s">
        <v>16</v>
      </c>
      <c r="E1090" s="256" t="s">
        <v>597</v>
      </c>
      <c r="F1090" s="257" t="s">
        <v>16</v>
      </c>
      <c r="G1090" s="257" t="s">
        <v>17</v>
      </c>
      <c r="H1090" s="257" t="s">
        <v>309</v>
      </c>
      <c r="I1090" s="256" t="s">
        <v>1791</v>
      </c>
      <c r="J1090" s="257" t="s">
        <v>65</v>
      </c>
      <c r="K1090" s="257" t="s">
        <v>66</v>
      </c>
      <c r="L1090" s="257" t="s">
        <v>924</v>
      </c>
      <c r="M1090" s="250" t="s">
        <v>1689</v>
      </c>
      <c r="N1090" s="257" t="str" cm="1">
        <f t="array" ref="N1090">_xlfn.XLOOKUP(1,(รายชื่อเจ้าหน้าที่!$C$4:$C$109=P1090)*(รายชื่อเจ้าหน้าที่!$D$4:$D$109=Q1090),รายชื่อเจ้าหน้าที่!$E$4:$E$109,"")</f>
        <v/>
      </c>
      <c r="O1090" s="2" t="str">
        <f>_xlfn.XLOOKUP(ไฟล์หลัก!A1090,ภาคส่งกลับ!$A$2:$A$1192,ภาคส่งกลับ!$L$2:$L$1192,"")</f>
        <v>นาย</v>
      </c>
      <c r="P1090" s="2" t="str">
        <f>_xlfn.XLOOKUP(ไฟล์หลัก!A1090,ภาคส่งกลับ!$A$2:$A$1192,ภาคส่งกลับ!$M$2:$M$1192,"")</f>
        <v>ศรุชา</v>
      </c>
      <c r="Q1090" s="2" t="str">
        <f>_xlfn.XLOOKUP(ไฟล์หลัก!A1090,ภาคส่งกลับ!$A$2:$A$1192,ภาคส่งกลับ!$N$2:$N$1192,"")</f>
        <v>ยรรยง</v>
      </c>
      <c r="R1090" s="71">
        <f>_xlfn.XLOOKUP(ไฟล์หลัก!A1090,ภาคส่งกลับ!$A$2:$A$1192,ภาคส่งกลับ!$O$2:$O$1192,"")</f>
        <v>0</v>
      </c>
      <c r="S1090" s="72" t="str">
        <f>IF(AND(ลงเจ้าหน้าที่!O1096=ไฟล์หลัก!P1090,ลงเจ้าหน้าที่!P1096=ไฟล์หลัก!Q1090)=TRUE,"Correct","No")</f>
        <v>No</v>
      </c>
    </row>
    <row r="1091" spans="1:19" hidden="1">
      <c r="A1091" s="250">
        <v>1042</v>
      </c>
      <c r="B1091" s="250" t="s">
        <v>1143</v>
      </c>
      <c r="C1091" s="256" t="s">
        <v>136</v>
      </c>
      <c r="D1091" s="257" t="s">
        <v>239</v>
      </c>
      <c r="E1091" s="256" t="s">
        <v>1208</v>
      </c>
      <c r="F1091" s="257" t="s">
        <v>150</v>
      </c>
      <c r="G1091" s="257" t="s">
        <v>21</v>
      </c>
      <c r="H1091" s="257" t="s">
        <v>111</v>
      </c>
      <c r="I1091" s="256" t="s">
        <v>1777</v>
      </c>
      <c r="J1091" s="257" t="s">
        <v>65</v>
      </c>
      <c r="K1091" s="257" t="s">
        <v>66</v>
      </c>
      <c r="L1091" s="257" t="s">
        <v>114</v>
      </c>
      <c r="M1091" s="250" t="s">
        <v>1654</v>
      </c>
      <c r="N1091" s="257" t="str" cm="1">
        <f t="array" ref="N1091">_xlfn.XLOOKUP(1,(รายชื่อเจ้าหน้าที่!$C$4:$C$109=P1091)*(รายชื่อเจ้าหน้าที่!$D$4:$D$109=Q1091),รายชื่อเจ้าหน้าที่!$E$4:$E$109,"")</f>
        <v/>
      </c>
      <c r="O1091" s="2" t="str">
        <f>_xlfn.XLOOKUP(ไฟล์หลัก!A1091,ภาคส่งกลับ!$A$2:$A$1192,ภาคส่งกลับ!$L$2:$L$1192,"")</f>
        <v>นาย</v>
      </c>
      <c r="P1091" s="2" t="str">
        <f>_xlfn.XLOOKUP(ไฟล์หลัก!A1091,ภาคส่งกลับ!$A$2:$A$1192,ภาคส่งกลับ!$M$2:$M$1192,"")</f>
        <v>วิทยา</v>
      </c>
      <c r="Q1091" s="2" t="str">
        <f>_xlfn.XLOOKUP(ไฟล์หลัก!A1091,ภาคส่งกลับ!$A$2:$A$1192,ภาคส่งกลับ!$N$2:$N$1192,"")</f>
        <v>สุหฤทดำรง</v>
      </c>
      <c r="R1091" s="71">
        <f>_xlfn.XLOOKUP(ไฟล์หลัก!A1091,ภาคส่งกลับ!$A$2:$A$1192,ภาคส่งกลับ!$O$2:$O$1192,"")</f>
        <v>0</v>
      </c>
      <c r="S1091" s="72" t="str">
        <f>IF(AND(ลงเจ้าหน้าที่!O1097=ไฟล์หลัก!P1091,ลงเจ้าหน้าที่!P1097=ไฟล์หลัก!Q1091)=TRUE,"Correct","No")</f>
        <v>No</v>
      </c>
    </row>
    <row r="1092" spans="1:19" hidden="1">
      <c r="A1092" s="250">
        <v>1043</v>
      </c>
      <c r="B1092" s="250" t="s">
        <v>1143</v>
      </c>
      <c r="C1092" s="256" t="s">
        <v>136</v>
      </c>
      <c r="D1092" s="257" t="s">
        <v>16</v>
      </c>
      <c r="E1092" s="256" t="s">
        <v>597</v>
      </c>
      <c r="F1092" s="257" t="s">
        <v>16</v>
      </c>
      <c r="G1092" s="257" t="s">
        <v>17</v>
      </c>
      <c r="H1092" s="257" t="s">
        <v>309</v>
      </c>
      <c r="I1092" s="256" t="s">
        <v>1791</v>
      </c>
      <c r="J1092" s="257" t="s">
        <v>65</v>
      </c>
      <c r="K1092" s="257" t="s">
        <v>76</v>
      </c>
      <c r="L1092" s="257" t="s">
        <v>926</v>
      </c>
      <c r="M1092" s="250" t="s">
        <v>1689</v>
      </c>
      <c r="N1092" s="257" t="str" cm="1">
        <f t="array" ref="N1092">_xlfn.XLOOKUP(1,(รายชื่อเจ้าหน้าที่!$C$4:$C$109=P1092)*(รายชื่อเจ้าหน้าที่!$D$4:$D$109=Q1092),รายชื่อเจ้าหน้าที่!$E$4:$E$109,"")</f>
        <v/>
      </c>
      <c r="O1092" s="2" t="str">
        <f>_xlfn.XLOOKUP(ไฟล์หลัก!A1092,ภาคส่งกลับ!$A$2:$A$1192,ภาคส่งกลับ!$L$2:$L$1192,"")</f>
        <v>นางสาว</v>
      </c>
      <c r="P1092" s="2" t="str">
        <f>_xlfn.XLOOKUP(ไฟล์หลัก!A1092,ภาคส่งกลับ!$A$2:$A$1192,ภาคส่งกลับ!$M$2:$M$1192,"")</f>
        <v>พุทธชาติ</v>
      </c>
      <c r="Q1092" s="2" t="str">
        <f>_xlfn.XLOOKUP(ไฟล์หลัก!A1092,ภาคส่งกลับ!$A$2:$A$1192,ภาคส่งกลับ!$N$2:$N$1192,"")</f>
        <v>ขันต้นธง</v>
      </c>
      <c r="R1092" s="71">
        <f>_xlfn.XLOOKUP(ไฟล์หลัก!A1092,ภาคส่งกลับ!$A$2:$A$1192,ภาคส่งกลับ!$O$2:$O$1192,"")</f>
        <v>0</v>
      </c>
      <c r="S1092" s="72" t="str">
        <f>IF(AND(ลงเจ้าหน้าที่!O1098=ไฟล์หลัก!P1092,ลงเจ้าหน้าที่!P1098=ไฟล์หลัก!Q1092)=TRUE,"Correct","No")</f>
        <v>No</v>
      </c>
    </row>
    <row r="1093" spans="1:19" hidden="1">
      <c r="A1093" s="250">
        <v>1044</v>
      </c>
      <c r="B1093" s="250" t="s">
        <v>1143</v>
      </c>
      <c r="C1093" s="256" t="s">
        <v>136</v>
      </c>
      <c r="D1093" s="257" t="s">
        <v>204</v>
      </c>
      <c r="E1093" s="256" t="s">
        <v>1209</v>
      </c>
      <c r="F1093" s="257" t="s">
        <v>708</v>
      </c>
      <c r="G1093" s="257" t="s">
        <v>21</v>
      </c>
      <c r="H1093" s="257" t="s">
        <v>74</v>
      </c>
      <c r="I1093" s="256" t="s">
        <v>1701</v>
      </c>
      <c r="J1093" s="257" t="s">
        <v>65</v>
      </c>
      <c r="K1093" s="257" t="s">
        <v>76</v>
      </c>
      <c r="L1093" s="257" t="s">
        <v>77</v>
      </c>
      <c r="M1093" s="250" t="s">
        <v>1654</v>
      </c>
      <c r="N1093" s="257" t="str" cm="1">
        <f t="array" ref="N1093">_xlfn.XLOOKUP(1,(รายชื่อเจ้าหน้าที่!$C$4:$C$109=P1093)*(รายชื่อเจ้าหน้าที่!$D$4:$D$109=Q1093),รายชื่อเจ้าหน้าที่!$E$4:$E$109,"")</f>
        <v/>
      </c>
      <c r="O1093" s="2" t="str">
        <f>_xlfn.XLOOKUP(ไฟล์หลัก!A1093,ภาคส่งกลับ!$A$2:$A$1192,ภาคส่งกลับ!$L$2:$L$1192,"")</f>
        <v>นาย</v>
      </c>
      <c r="P1093" s="2" t="str">
        <f>_xlfn.XLOOKUP(ไฟล์หลัก!A1093,ภาคส่งกลับ!$A$2:$A$1192,ภาคส่งกลับ!$M$2:$M$1192,"")</f>
        <v>อำพน</v>
      </c>
      <c r="Q1093" s="2" t="str">
        <f>_xlfn.XLOOKUP(ไฟล์หลัก!A1093,ภาคส่งกลับ!$A$2:$A$1192,ภาคส่งกลับ!$N$2:$N$1192,"")</f>
        <v>จรัสจรุงเกียรติ</v>
      </c>
      <c r="R1093" s="71">
        <f>_xlfn.XLOOKUP(ไฟล์หลัก!A1093,ภาคส่งกลับ!$A$2:$A$1192,ภาคส่งกลับ!$O$2:$O$1192,"")</f>
        <v>0</v>
      </c>
      <c r="S1093" s="72" t="str">
        <f>IF(AND(ลงเจ้าหน้าที่!O1099=ไฟล์หลัก!P1093,ลงเจ้าหน้าที่!P1099=ไฟล์หลัก!Q1093)=TRUE,"Correct","No")</f>
        <v>No</v>
      </c>
    </row>
    <row r="1094" spans="1:19" hidden="1">
      <c r="A1094" s="250">
        <v>1045</v>
      </c>
      <c r="B1094" s="250" t="s">
        <v>1143</v>
      </c>
      <c r="C1094" s="256" t="s">
        <v>136</v>
      </c>
      <c r="D1094" s="257" t="s">
        <v>16</v>
      </c>
      <c r="E1094" s="256" t="s">
        <v>597</v>
      </c>
      <c r="F1094" s="257" t="s">
        <v>21</v>
      </c>
      <c r="G1094" s="257" t="s">
        <v>17</v>
      </c>
      <c r="H1094" s="257" t="s">
        <v>220</v>
      </c>
      <c r="I1094" s="256" t="s">
        <v>1791</v>
      </c>
      <c r="J1094" s="257" t="s">
        <v>65</v>
      </c>
      <c r="K1094" s="257" t="s">
        <v>87</v>
      </c>
      <c r="L1094" s="257" t="s">
        <v>342</v>
      </c>
      <c r="M1094" s="250" t="s">
        <v>1689</v>
      </c>
      <c r="N1094" s="257" t="str" cm="1">
        <f t="array" ref="N1094">_xlfn.XLOOKUP(1,(รายชื่อเจ้าหน้าที่!$C$4:$C$109=P1094)*(รายชื่อเจ้าหน้าที่!$D$4:$D$109=Q1094),รายชื่อเจ้าหน้าที่!$E$4:$E$109,"")</f>
        <v/>
      </c>
      <c r="O1094" s="2" t="str">
        <f>_xlfn.XLOOKUP(ไฟล์หลัก!A1094,ภาคส่งกลับ!$A$2:$A$1192,ภาคส่งกลับ!$L$2:$L$1192,"")</f>
        <v>นางสาว</v>
      </c>
      <c r="P1094" s="2" t="str">
        <f>_xlfn.XLOOKUP(ไฟล์หลัก!A1094,ภาคส่งกลับ!$A$2:$A$1192,ภาคส่งกลับ!$M$2:$M$1192,"")</f>
        <v>พุทธชาติ</v>
      </c>
      <c r="Q1094" s="2" t="str">
        <f>_xlfn.XLOOKUP(ไฟล์หลัก!A1094,ภาคส่งกลับ!$A$2:$A$1192,ภาคส่งกลับ!$N$2:$N$1192,"")</f>
        <v>ขันต้นธง</v>
      </c>
      <c r="R1094" s="71" t="str">
        <f>_xlfn.XLOOKUP(ไฟล์หลัก!A1094,ภาคส่งกลับ!$A$2:$A$1192,ภาคส่งกลับ!$O$2:$O$1192,"")</f>
        <v>นายสัญชัย ซุน รหัส 66016100</v>
      </c>
      <c r="S1094" s="72" t="str">
        <f>IF(AND(ลงเจ้าหน้าที่!O1100=ไฟล์หลัก!P1094,ลงเจ้าหน้าที่!P1100=ไฟล์หลัก!Q1094)=TRUE,"Correct","No")</f>
        <v>No</v>
      </c>
    </row>
    <row r="1095" spans="1:19" hidden="1">
      <c r="A1095" s="250">
        <v>1046</v>
      </c>
      <c r="B1095" s="250" t="s">
        <v>1143</v>
      </c>
      <c r="C1095" s="256" t="s">
        <v>136</v>
      </c>
      <c r="D1095" s="257" t="s">
        <v>219</v>
      </c>
      <c r="E1095" s="256" t="s">
        <v>1210</v>
      </c>
      <c r="F1095" s="257" t="s">
        <v>473</v>
      </c>
      <c r="G1095" s="257" t="s">
        <v>17</v>
      </c>
      <c r="H1095" s="257" t="s">
        <v>123</v>
      </c>
      <c r="I1095" s="256" t="s">
        <v>1211</v>
      </c>
      <c r="J1095" s="257" t="s">
        <v>65</v>
      </c>
      <c r="K1095" s="257" t="s">
        <v>87</v>
      </c>
      <c r="L1095" s="257" t="s">
        <v>125</v>
      </c>
      <c r="M1095" s="250" t="s">
        <v>1654</v>
      </c>
      <c r="N1095" s="257" t="str" cm="1">
        <f t="array" ref="N1095">_xlfn.XLOOKUP(1,(รายชื่อเจ้าหน้าที่!$C$4:$C$109=P1095)*(รายชื่อเจ้าหน้าที่!$D$4:$D$109=Q1095),รายชื่อเจ้าหน้าที่!$E$4:$E$109,"")</f>
        <v/>
      </c>
      <c r="O1095" s="2" t="str">
        <f>_xlfn.XLOOKUP(ไฟล์หลัก!A1095,ภาคส่งกลับ!$A$2:$A$1192,ภาคส่งกลับ!$L$2:$L$1192,"")</f>
        <v>นาย</v>
      </c>
      <c r="P1095" s="2" t="str">
        <f>_xlfn.XLOOKUP(ไฟล์หลัก!A1095,ภาคส่งกลับ!$A$2:$A$1192,ภาคส่งกลับ!$M$2:$M$1192,"")</f>
        <v>ภาณุมาศ</v>
      </c>
      <c r="Q1095" s="2" t="str">
        <f>_xlfn.XLOOKUP(ไฟล์หลัก!A1095,ภาคส่งกลับ!$A$2:$A$1192,ภาคส่งกลับ!$N$2:$N$1192,"")</f>
        <v>ไทรงาม</v>
      </c>
      <c r="R1095" s="71">
        <f>_xlfn.XLOOKUP(ไฟล์หลัก!A1095,ภาคส่งกลับ!$A$2:$A$1192,ภาคส่งกลับ!$O$2:$O$1192,"")</f>
        <v>0</v>
      </c>
      <c r="S1095" s="72" t="str">
        <f>IF(AND(ลงเจ้าหน้าที่!O1101=ไฟล์หลัก!P1095,ลงเจ้าหน้าที่!P1101=ไฟล์หลัก!Q1095)=TRUE,"Correct","No")</f>
        <v>No</v>
      </c>
    </row>
    <row r="1096" spans="1:19" hidden="1">
      <c r="A1096" s="250">
        <v>1047</v>
      </c>
      <c r="B1096" s="250" t="s">
        <v>1143</v>
      </c>
      <c r="C1096" s="256" t="s">
        <v>136</v>
      </c>
      <c r="D1096" s="257"/>
      <c r="E1096" s="256" t="s">
        <v>1210</v>
      </c>
      <c r="F1096" s="257"/>
      <c r="G1096" s="257"/>
      <c r="H1096" s="257"/>
      <c r="I1096" s="256"/>
      <c r="J1096" s="257" t="s">
        <v>65</v>
      </c>
      <c r="K1096" s="257" t="s">
        <v>87</v>
      </c>
      <c r="L1096" s="257"/>
      <c r="M1096" s="250" t="s">
        <v>42</v>
      </c>
      <c r="N1096" s="257" t="str" cm="1">
        <f t="array" ref="N1096">_xlfn.XLOOKUP(1,(รายชื่อเจ้าหน้าที่!$C$4:$C$109=P1096)*(รายชื่อเจ้าหน้าที่!$D$4:$D$109=Q1096),รายชื่อเจ้าหน้าที่!$E$4:$E$109,"")</f>
        <v>จ.ไฟฟ้า</v>
      </c>
      <c r="O1096" s="2" t="str">
        <f>_xlfn.XLOOKUP(ไฟล์หลัก!A1096,ภาคส่งกลับ!$A$2:$A$1192,ภาคส่งกลับ!$L$2:$L$1192,"")</f>
        <v>นาย</v>
      </c>
      <c r="P1096" s="2" t="str">
        <f>_xlfn.XLOOKUP(ไฟล์หลัก!A1096,ภาคส่งกลับ!$A$2:$A$1192,ภาคส่งกลับ!$M$2:$M$1192,"")</f>
        <v>ณัฐพล</v>
      </c>
      <c r="Q1096" s="2" t="str">
        <f>_xlfn.XLOOKUP(ไฟล์หลัก!A1096,ภาคส่งกลับ!$A$2:$A$1192,ภาคส่งกลับ!$N$2:$N$1192,"")</f>
        <v>มฤคทัต</v>
      </c>
      <c r="R1096" s="71">
        <f>_xlfn.XLOOKUP(ไฟล์หลัก!A1096,ภาคส่งกลับ!$A$2:$A$1192,ภาคส่งกลับ!$O$2:$O$1192,"")</f>
        <v>0</v>
      </c>
      <c r="S1096" s="72" t="str">
        <f>IF(AND(ลงเจ้าหน้าที่!O1102=ไฟล์หลัก!P1096,ลงเจ้าหน้าที่!P1102=ไฟล์หลัก!Q1096)=TRUE,"Correct","No")</f>
        <v>Correct</v>
      </c>
    </row>
    <row r="1097" spans="1:19" hidden="1">
      <c r="A1097" s="250">
        <v>1048</v>
      </c>
      <c r="B1097" s="250" t="s">
        <v>1143</v>
      </c>
      <c r="C1097" s="256" t="s">
        <v>136</v>
      </c>
      <c r="D1097" s="257" t="s">
        <v>17</v>
      </c>
      <c r="E1097" s="256" t="s">
        <v>1212</v>
      </c>
      <c r="F1097" s="257" t="s">
        <v>210</v>
      </c>
      <c r="G1097" s="257" t="s">
        <v>16</v>
      </c>
      <c r="H1097" s="257" t="s">
        <v>205</v>
      </c>
      <c r="I1097" s="256" t="s">
        <v>1683</v>
      </c>
      <c r="J1097" s="257" t="s">
        <v>65</v>
      </c>
      <c r="K1097" s="257" t="s">
        <v>92</v>
      </c>
      <c r="L1097" s="257" t="s">
        <v>1213</v>
      </c>
      <c r="M1097" s="257" t="s">
        <v>320</v>
      </c>
      <c r="N1097" s="257" t="str" cm="1">
        <f t="array" ref="N1097">_xlfn.XLOOKUP(1,(รายชื่อเจ้าหน้าที่!$C$4:$C$109=P1097)*(รายชื่อเจ้าหน้าที่!$D$4:$D$109=Q1097),รายชื่อเจ้าหน้าที่!$E$4:$E$109,"")</f>
        <v/>
      </c>
      <c r="O1097" s="2" t="str">
        <f>_xlfn.XLOOKUP(ไฟล์หลัก!A1097,ภาคส่งกลับ!$A$2:$A$1192,ภาคส่งกลับ!$L$2:$L$1192,"")</f>
        <v>นาย</v>
      </c>
      <c r="P1097" s="2" t="str">
        <f>_xlfn.XLOOKUP(ไฟล์หลัก!A1097,ภาคส่งกลับ!$A$2:$A$1192,ภาคส่งกลับ!$M$2:$M$1192,"")</f>
        <v>ณัฐวุฒิ</v>
      </c>
      <c r="Q1097" s="2" t="str">
        <f>_xlfn.XLOOKUP(ไฟล์หลัก!A1097,ภาคส่งกลับ!$A$2:$A$1192,ภาคส่งกลับ!$N$2:$N$1192,"")</f>
        <v>ชาวเมือง</v>
      </c>
      <c r="R1097" s="71">
        <f>_xlfn.XLOOKUP(ไฟล์หลัก!A1097,ภาคส่งกลับ!$A$2:$A$1192,ภาคส่งกลับ!$O$2:$O$1192,"")</f>
        <v>0</v>
      </c>
      <c r="S1097" s="72" t="str">
        <f>IF(AND(ลงเจ้าหน้าที่!O1103=ไฟล์หลัก!P1097,ลงเจ้าหน้าที่!P1103=ไฟล์หลัก!Q1097)=TRUE,"Correct","No")</f>
        <v>Correct</v>
      </c>
    </row>
    <row r="1098" spans="1:19" hidden="1">
      <c r="A1098" s="250">
        <v>1049</v>
      </c>
      <c r="B1098" s="250" t="s">
        <v>1143</v>
      </c>
      <c r="C1098" s="256" t="s">
        <v>136</v>
      </c>
      <c r="D1098" s="257"/>
      <c r="E1098" s="256" t="s">
        <v>1212</v>
      </c>
      <c r="F1098" s="257"/>
      <c r="G1098" s="257"/>
      <c r="H1098" s="257"/>
      <c r="I1098" s="256"/>
      <c r="J1098" s="257" t="s">
        <v>65</v>
      </c>
      <c r="K1098" s="257" t="s">
        <v>92</v>
      </c>
      <c r="L1098" s="257"/>
      <c r="M1098" s="257" t="s">
        <v>42</v>
      </c>
      <c r="N1098" s="257" t="str" cm="1">
        <f t="array" ref="N1098">_xlfn.XLOOKUP(1,(รายชื่อเจ้าหน้าที่!$C$4:$C$109=P1098)*(รายชื่อเจ้าหน้าที่!$D$4:$D$109=Q1098),รายชื่อเจ้าหน้าที่!$E$4:$E$109,"")</f>
        <v>อาคาร</v>
      </c>
      <c r="O1098" s="2" t="str">
        <f>_xlfn.XLOOKUP(ไฟล์หลัก!A1098,ภาคส่งกลับ!$A$2:$A$1192,ภาคส่งกลับ!$L$2:$L$1192,"")</f>
        <v>นางสาว</v>
      </c>
      <c r="P1098" s="2" t="str">
        <f>_xlfn.XLOOKUP(ไฟล์หลัก!A1098,ภาคส่งกลับ!$A$2:$A$1192,ภาคส่งกลับ!$M$2:$M$1192,"")</f>
        <v>รัชนี</v>
      </c>
      <c r="Q1098" s="2" t="str">
        <f>_xlfn.XLOOKUP(ไฟล์หลัก!A1098,ภาคส่งกลับ!$A$2:$A$1192,ภาคส่งกลับ!$N$2:$N$1192,"")</f>
        <v>นาคทรงแก้ว</v>
      </c>
      <c r="R1098" s="71">
        <f>_xlfn.XLOOKUP(ไฟล์หลัก!A1098,ภาคส่งกลับ!$A$2:$A$1192,ภาคส่งกลับ!$O$2:$O$1192,"")</f>
        <v>0</v>
      </c>
      <c r="S1098" s="72" t="str">
        <f>IF(AND(ลงเจ้าหน้าที่!O1104=ไฟล์หลัก!P1098,ลงเจ้าหน้าที่!P1104=ไฟล์หลัก!Q1098)=TRUE,"Correct","No")</f>
        <v>Correct</v>
      </c>
    </row>
    <row r="1099" spans="1:19" hidden="1">
      <c r="A1099" s="250">
        <v>1050</v>
      </c>
      <c r="B1099" s="250" t="s">
        <v>1143</v>
      </c>
      <c r="C1099" s="256" t="s">
        <v>136</v>
      </c>
      <c r="D1099" s="257" t="s">
        <v>17</v>
      </c>
      <c r="E1099" s="256" t="s">
        <v>1212</v>
      </c>
      <c r="F1099" s="257" t="s">
        <v>210</v>
      </c>
      <c r="G1099" s="257" t="s">
        <v>16</v>
      </c>
      <c r="H1099" s="257" t="s">
        <v>205</v>
      </c>
      <c r="I1099" s="256" t="s">
        <v>1683</v>
      </c>
      <c r="J1099" s="257" t="s">
        <v>65</v>
      </c>
      <c r="K1099" s="257" t="s">
        <v>346</v>
      </c>
      <c r="L1099" s="257" t="s">
        <v>1214</v>
      </c>
      <c r="M1099" s="257" t="s">
        <v>1656</v>
      </c>
      <c r="N1099" s="257" t="str" cm="1">
        <f t="array" ref="N1099">_xlfn.XLOOKUP(1,(รายชื่อเจ้าหน้าที่!$C$4:$C$109=P1099)*(รายชื่อเจ้าหน้าที่!$D$4:$D$109=Q1099),รายชื่อเจ้าหน้าที่!$E$4:$E$109,"")</f>
        <v/>
      </c>
      <c r="O1099" s="2" t="str">
        <f>_xlfn.XLOOKUP(ไฟล์หลัก!A1099,ภาคส่งกลับ!$A$2:$A$1192,ภาคส่งกลับ!$L$2:$L$1192,"")</f>
        <v>นางสาว</v>
      </c>
      <c r="P1099" s="2" t="str">
        <f>_xlfn.XLOOKUP(ไฟล์หลัก!A1099,ภาคส่งกลับ!$A$2:$A$1192,ภาคส่งกลับ!$M$2:$M$1192,"")</f>
        <v>สุภัสสร</v>
      </c>
      <c r="Q1099" s="2" t="str">
        <f>_xlfn.XLOOKUP(ไฟล์หลัก!A1099,ภาคส่งกลับ!$A$2:$A$1192,ภาคส่งกลับ!$N$2:$N$1192,"")</f>
        <v>พรหมบุตร</v>
      </c>
      <c r="R1099" s="71">
        <f>_xlfn.XLOOKUP(ไฟล์หลัก!A1099,ภาคส่งกลับ!$A$2:$A$1192,ภาคส่งกลับ!$O$2:$O$1192,"")</f>
        <v>0</v>
      </c>
      <c r="S1099" s="72" t="str">
        <f>IF(AND(ลงเจ้าหน้าที่!O1105=ไฟล์หลัก!P1099,ลงเจ้าหน้าที่!P1105=ไฟล์หลัก!Q1099)=TRUE,"Correct","No")</f>
        <v>No</v>
      </c>
    </row>
    <row r="1100" spans="1:19">
      <c r="A1100" s="250">
        <v>1051</v>
      </c>
      <c r="B1100" s="250" t="s">
        <v>1143</v>
      </c>
      <c r="C1100" s="256" t="s">
        <v>136</v>
      </c>
      <c r="D1100" s="257" t="s">
        <v>185</v>
      </c>
      <c r="E1100" s="256" t="s">
        <v>1215</v>
      </c>
      <c r="F1100" s="257" t="s">
        <v>210</v>
      </c>
      <c r="G1100" s="257" t="s">
        <v>21</v>
      </c>
      <c r="H1100" s="257" t="s">
        <v>175</v>
      </c>
      <c r="I1100" s="256" t="s">
        <v>328</v>
      </c>
      <c r="J1100" s="257" t="s">
        <v>65</v>
      </c>
      <c r="K1100" s="257" t="s">
        <v>346</v>
      </c>
      <c r="L1100" s="257" t="s">
        <v>177</v>
      </c>
      <c r="M1100" s="250" t="s">
        <v>1651</v>
      </c>
      <c r="N1100" s="257" t="str" cm="1">
        <f t="array" ref="N1100">_xlfn.XLOOKUP(1,(รายชื่อเจ้าหน้าที่!$C$4:$C$109=P1100)*(รายชื่อเจ้าหน้าที่!$D$4:$D$109=Q1100),รายชื่อเจ้าหน้าที่!$E$4:$E$109,"")</f>
        <v/>
      </c>
      <c r="O1100" s="2" t="str">
        <f>_xlfn.XLOOKUP(ไฟล์หลัก!A1100,ภาคส่งกลับ!$A$2:$A$1192,ภาคส่งกลับ!$L$2:$L$1192,"")</f>
        <v>นาย</v>
      </c>
      <c r="P1100" s="2" t="str">
        <f>_xlfn.XLOOKUP(ไฟล์หลัก!A1100,ภาคส่งกลับ!$A$2:$A$1192,ภาคส่งกลับ!$M$2:$M$1192,"")</f>
        <v>สุรินทร์</v>
      </c>
      <c r="Q1100" s="2" t="str">
        <f>_xlfn.XLOOKUP(ไฟล์หลัก!A1100,ภาคส่งกลับ!$A$2:$A$1192,ภาคส่งกลับ!$N$2:$N$1192,"")</f>
        <v>กิตติธรกุล</v>
      </c>
      <c r="R1100" s="71">
        <f>_xlfn.XLOOKUP(ไฟล์หลัก!A1100,ภาคส่งกลับ!$A$2:$A$1192,ภาคส่งกลับ!$O$2:$O$1192,"")</f>
        <v>0</v>
      </c>
      <c r="S1100" s="72" t="str">
        <f>IF(AND(ลงเจ้าหน้าที่!O1106=ไฟล์หลัก!P1100,ลงเจ้าหน้าที่!P1106=ไฟล์หลัก!Q1100)=TRUE,"Correct","No")</f>
        <v>No</v>
      </c>
    </row>
    <row r="1101" spans="1:19" hidden="1">
      <c r="A1101" s="250">
        <v>1052</v>
      </c>
      <c r="B1101" s="250" t="s">
        <v>1143</v>
      </c>
      <c r="C1101" s="256" t="s">
        <v>136</v>
      </c>
      <c r="D1101" s="257" t="s">
        <v>21</v>
      </c>
      <c r="E1101" s="256" t="s">
        <v>1216</v>
      </c>
      <c r="F1101" s="257" t="s">
        <v>34</v>
      </c>
      <c r="G1101" s="257" t="s">
        <v>17</v>
      </c>
      <c r="H1101" s="257" t="s">
        <v>81</v>
      </c>
      <c r="I1101" s="256" t="s">
        <v>1751</v>
      </c>
      <c r="J1101" s="257" t="s">
        <v>65</v>
      </c>
      <c r="K1101" s="257" t="s">
        <v>349</v>
      </c>
      <c r="L1101" s="257" t="s">
        <v>83</v>
      </c>
      <c r="M1101" s="250" t="s">
        <v>1695</v>
      </c>
      <c r="N1101" s="257" t="str" cm="1">
        <f t="array" ref="N1101">_xlfn.XLOOKUP(1,(รายชื่อเจ้าหน้าที่!$C$4:$C$109=P1101)*(รายชื่อเจ้าหน้าที่!$D$4:$D$109=Q1101),รายชื่อเจ้าหน้าที่!$E$4:$E$109,"")</f>
        <v/>
      </c>
      <c r="O1101" s="2" t="str">
        <f>_xlfn.XLOOKUP(ไฟล์หลัก!A1101,ภาคส่งกลับ!$A$2:$A$1192,ภาคส่งกลับ!$L$2:$L$1192,"")</f>
        <v>นาย</v>
      </c>
      <c r="P1101" s="2" t="str">
        <f>_xlfn.XLOOKUP(ไฟล์หลัก!A1101,ภาคส่งกลับ!$A$2:$A$1192,ภาคส่งกลับ!$M$2:$M$1192,"")</f>
        <v>จารุวัตร</v>
      </c>
      <c r="Q1101" s="2" t="str">
        <f>_xlfn.XLOOKUP(ไฟล์หลัก!A1101,ภาคส่งกลับ!$A$2:$A$1192,ภาคส่งกลับ!$N$2:$N$1192,"")</f>
        <v>เจริญสุข</v>
      </c>
      <c r="R1101" s="71">
        <f>_xlfn.XLOOKUP(ไฟล์หลัก!A1101,ภาคส่งกลับ!$A$2:$A$1192,ภาคส่งกลับ!$O$2:$O$1192,"")</f>
        <v>0</v>
      </c>
      <c r="S1101" s="72" t="str">
        <f>IF(AND(ลงเจ้าหน้าที่!O1107=ไฟล์หลัก!P1101,ลงเจ้าหน้าที่!P1107=ไฟล์หลัก!Q1101)=TRUE,"Correct","No")</f>
        <v>No</v>
      </c>
    </row>
    <row r="1102" spans="1:19" hidden="1">
      <c r="A1102" s="250">
        <v>1053</v>
      </c>
      <c r="B1102" s="250" t="s">
        <v>1143</v>
      </c>
      <c r="C1102" s="256" t="s">
        <v>136</v>
      </c>
      <c r="D1102" s="257" t="s">
        <v>147</v>
      </c>
      <c r="E1102" s="256" t="s">
        <v>1217</v>
      </c>
      <c r="F1102" s="257" t="s">
        <v>16</v>
      </c>
      <c r="G1102" s="257" t="s">
        <v>17</v>
      </c>
      <c r="H1102" s="257" t="s">
        <v>147</v>
      </c>
      <c r="I1102" s="256" t="s">
        <v>1218</v>
      </c>
      <c r="J1102" s="257" t="s">
        <v>65</v>
      </c>
      <c r="K1102" s="257" t="s">
        <v>349</v>
      </c>
      <c r="L1102" s="257" t="s">
        <v>492</v>
      </c>
      <c r="M1102" s="250" t="s">
        <v>41</v>
      </c>
      <c r="N1102" s="257" t="str" cm="1">
        <f t="array" ref="N1102">_xlfn.XLOOKUP(1,(รายชื่อเจ้าหน้าที่!$C$4:$C$109=P1102)*(รายชื่อเจ้าหน้าที่!$D$4:$D$109=Q1102),รายชื่อเจ้าหน้าที่!$E$4:$E$109,"")</f>
        <v/>
      </c>
      <c r="O1102" s="2" t="str">
        <f>_xlfn.XLOOKUP(ไฟล์หลัก!A1102,ภาคส่งกลับ!$A$2:$A$1192,ภาคส่งกลับ!$L$2:$L$1192,"")</f>
        <v>นาย</v>
      </c>
      <c r="P1102" s="2" t="str">
        <f>_xlfn.XLOOKUP(ไฟล์หลัก!A1102,ภาคส่งกลับ!$A$2:$A$1192,ภาคส่งกลับ!$M$2:$M$1192,"")</f>
        <v>ธัชนันต์</v>
      </c>
      <c r="Q1102" s="2" t="str">
        <f>_xlfn.XLOOKUP(ไฟล์หลัก!A1102,ภาคส่งกลับ!$A$2:$A$1192,ภาคส่งกลับ!$N$2:$N$1192,"")</f>
        <v>สมานมูลย์</v>
      </c>
      <c r="R1102" s="71">
        <f>_xlfn.XLOOKUP(ไฟล์หลัก!A1102,ภาคส่งกลับ!$A$2:$A$1192,ภาคส่งกลับ!$O$2:$O$1192,"")</f>
        <v>0</v>
      </c>
      <c r="S1102" s="72" t="str">
        <f>IF(AND(ลงเจ้าหน้าที่!O1108=ไฟล์หลัก!P1102,ลงเจ้าหน้าที่!P1108=ไฟล์หลัก!Q1102)=TRUE,"Correct","No")</f>
        <v>Correct</v>
      </c>
    </row>
    <row r="1103" spans="1:19">
      <c r="A1103" s="250">
        <v>1054</v>
      </c>
      <c r="B1103" s="250" t="s">
        <v>1143</v>
      </c>
      <c r="C1103" s="256" t="s">
        <v>136</v>
      </c>
      <c r="D1103" s="257" t="s">
        <v>401</v>
      </c>
      <c r="E1103" s="256" t="s">
        <v>1219</v>
      </c>
      <c r="F1103" s="257" t="s">
        <v>210</v>
      </c>
      <c r="G1103" s="257" t="s">
        <v>16</v>
      </c>
      <c r="H1103" s="257" t="s">
        <v>253</v>
      </c>
      <c r="I1103" s="256" t="s">
        <v>1416</v>
      </c>
      <c r="J1103" s="257" t="s">
        <v>65</v>
      </c>
      <c r="K1103" s="257" t="s">
        <v>354</v>
      </c>
      <c r="L1103" s="257" t="s">
        <v>477</v>
      </c>
      <c r="M1103" s="250" t="s">
        <v>1651</v>
      </c>
      <c r="N1103" s="257" t="str" cm="1">
        <f t="array" ref="N1103">_xlfn.XLOOKUP(1,(รายชื่อเจ้าหน้าที่!$C$4:$C$109=P1103)*(รายชื่อเจ้าหน้าที่!$D$4:$D$109=Q1103),รายชื่อเจ้าหน้าที่!$E$4:$E$109,"")</f>
        <v/>
      </c>
      <c r="O1103" s="2" t="str">
        <f>_xlfn.XLOOKUP(ไฟล์หลัก!A1103,ภาคส่งกลับ!$A$2:$A$1192,ภาคส่งกลับ!$L$2:$L$1192,"")</f>
        <v>นาย</v>
      </c>
      <c r="P1103" s="2" t="str">
        <f>_xlfn.XLOOKUP(ไฟล์หลัก!A1103,ภาคส่งกลับ!$A$2:$A$1192,ภาคส่งกลับ!$M$2:$M$1192,"")</f>
        <v>สรยุทธ</v>
      </c>
      <c r="Q1103" s="2" t="str">
        <f>_xlfn.XLOOKUP(ไฟล์หลัก!A1103,ภาคส่งกลับ!$A$2:$A$1192,ภาคส่งกลับ!$N$2:$N$1192,"")</f>
        <v>กลมกล่อม</v>
      </c>
      <c r="R1103" s="71">
        <f>_xlfn.XLOOKUP(ไฟล์หลัก!A1103,ภาคส่งกลับ!$A$2:$A$1192,ภาคส่งกลับ!$O$2:$O$1192,"")</f>
        <v>0</v>
      </c>
      <c r="S1103" s="72" t="str">
        <f>IF(AND(ลงเจ้าหน้าที่!O1109=ไฟล์หลัก!P1103,ลงเจ้าหน้าที่!P1109=ไฟล์หลัก!Q1103)=TRUE,"Correct","No")</f>
        <v>No</v>
      </c>
    </row>
    <row r="1104" spans="1:19" hidden="1">
      <c r="A1104" s="250">
        <v>1055</v>
      </c>
      <c r="B1104" s="250" t="s">
        <v>1143</v>
      </c>
      <c r="C1104" s="256" t="s">
        <v>136</v>
      </c>
      <c r="D1104" s="257"/>
      <c r="E1104" s="256" t="s">
        <v>1219</v>
      </c>
      <c r="F1104" s="257"/>
      <c r="G1104" s="257"/>
      <c r="H1104" s="257"/>
      <c r="I1104" s="256"/>
      <c r="J1104" s="257" t="s">
        <v>65</v>
      </c>
      <c r="K1104" s="257" t="s">
        <v>354</v>
      </c>
      <c r="L1104" s="257"/>
      <c r="M1104" s="250" t="s">
        <v>42</v>
      </c>
      <c r="N1104" s="257" t="str" cm="1">
        <f t="array" ref="N1104">_xlfn.XLOOKUP(1,(รายชื่อเจ้าหน้าที่!$C$4:$C$109=P1104)*(รายชื่อเจ้าหน้าที่!$D$4:$D$109=Q1104),รายชื่อเจ้าหน้าที่!$E$4:$E$109,"")</f>
        <v>อาคาร</v>
      </c>
      <c r="O1104" s="2" t="str">
        <f>_xlfn.XLOOKUP(ไฟล์หลัก!A1104,ภาคส่งกลับ!$A$2:$A$1192,ภาคส่งกลับ!$L$2:$L$1192,"")</f>
        <v>นาย</v>
      </c>
      <c r="P1104" s="2" t="str">
        <f>_xlfn.XLOOKUP(ไฟล์หลัก!A1104,ภาคส่งกลับ!$A$2:$A$1192,ภาคส่งกลับ!$M$2:$M$1192,"")</f>
        <v>วิธวินท์</v>
      </c>
      <c r="Q1104" s="2" t="str">
        <f>_xlfn.XLOOKUP(ไฟล์หลัก!A1104,ภาคส่งกลับ!$A$2:$A$1192,ภาคส่งกลับ!$N$2:$N$1192,"")</f>
        <v>ห.เพียรเจริญ</v>
      </c>
      <c r="R1104" s="71">
        <f>_xlfn.XLOOKUP(ไฟล์หลัก!A1104,ภาคส่งกลับ!$A$2:$A$1192,ภาคส่งกลับ!$O$2:$O$1192,"")</f>
        <v>0</v>
      </c>
      <c r="S1104" s="72" t="str">
        <f>IF(AND(ลงเจ้าหน้าที่!O1110=ไฟล์หลัก!P1104,ลงเจ้าหน้าที่!P1110=ไฟล์หลัก!Q1104)=TRUE,"Correct","No")</f>
        <v>Correct</v>
      </c>
    </row>
    <row r="1105" spans="1:19">
      <c r="A1105" s="250">
        <v>1056</v>
      </c>
      <c r="B1105" s="250" t="s">
        <v>1143</v>
      </c>
      <c r="C1105" s="256" t="s">
        <v>136</v>
      </c>
      <c r="D1105" s="257" t="s">
        <v>401</v>
      </c>
      <c r="E1105" s="256" t="s">
        <v>1219</v>
      </c>
      <c r="F1105" s="257" t="s">
        <v>210</v>
      </c>
      <c r="G1105" s="257" t="s">
        <v>16</v>
      </c>
      <c r="H1105" s="257" t="s">
        <v>253</v>
      </c>
      <c r="I1105" s="256" t="s">
        <v>1416</v>
      </c>
      <c r="J1105" s="257" t="s">
        <v>65</v>
      </c>
      <c r="K1105" s="257" t="s">
        <v>358</v>
      </c>
      <c r="L1105" s="257" t="s">
        <v>481</v>
      </c>
      <c r="M1105" s="250" t="s">
        <v>1651</v>
      </c>
      <c r="N1105" s="257" t="str" cm="1">
        <f t="array" ref="N1105">_xlfn.XLOOKUP(1,(รายชื่อเจ้าหน้าที่!$C$4:$C$109=P1105)*(รายชื่อเจ้าหน้าที่!$D$4:$D$109=Q1105),รายชื่อเจ้าหน้าที่!$E$4:$E$109,"")</f>
        <v/>
      </c>
      <c r="O1105" s="2" t="str">
        <f>_xlfn.XLOOKUP(ไฟล์หลัก!A1105,ภาคส่งกลับ!$A$2:$A$1192,ภาคส่งกลับ!$L$2:$L$1192,"")</f>
        <v>นาย</v>
      </c>
      <c r="P1105" s="2" t="str">
        <f>_xlfn.XLOOKUP(ไฟล์หลัก!A1105,ภาคส่งกลับ!$A$2:$A$1192,ภาคส่งกลับ!$M$2:$M$1192,"")</f>
        <v>คณัฐ</v>
      </c>
      <c r="Q1105" s="2" t="str">
        <f>_xlfn.XLOOKUP(ไฟล์หลัก!A1105,ภาคส่งกลับ!$A$2:$A$1192,ภาคส่งกลับ!$N$2:$N$1192,"")</f>
        <v>ตังติสานนท์</v>
      </c>
      <c r="R1105" s="71">
        <f>_xlfn.XLOOKUP(ไฟล์หลัก!A1105,ภาคส่งกลับ!$A$2:$A$1192,ภาคส่งกลับ!$O$2:$O$1192,"")</f>
        <v>0</v>
      </c>
      <c r="S1105" s="72" t="str">
        <f>IF(AND(ลงเจ้าหน้าที่!O1111=ไฟล์หลัก!P1105,ลงเจ้าหน้าที่!P1111=ไฟล์หลัก!Q1105)=TRUE,"Correct","No")</f>
        <v>No</v>
      </c>
    </row>
    <row r="1106" spans="1:19" hidden="1">
      <c r="A1106" s="250">
        <v>1057</v>
      </c>
      <c r="B1106" s="250" t="s">
        <v>1143</v>
      </c>
      <c r="C1106" s="256" t="s">
        <v>136</v>
      </c>
      <c r="D1106" s="257" t="s">
        <v>193</v>
      </c>
      <c r="E1106" s="256" t="s">
        <v>1220</v>
      </c>
      <c r="F1106" s="257" t="s">
        <v>123</v>
      </c>
      <c r="G1106" s="257" t="s">
        <v>17</v>
      </c>
      <c r="H1106" s="257" t="s">
        <v>147</v>
      </c>
      <c r="I1106" s="256" t="s">
        <v>1792</v>
      </c>
      <c r="J1106" s="257" t="s">
        <v>65</v>
      </c>
      <c r="K1106" s="257" t="s">
        <v>358</v>
      </c>
      <c r="L1106" s="257" t="s">
        <v>492</v>
      </c>
      <c r="M1106" s="250" t="s">
        <v>1650</v>
      </c>
      <c r="N1106" s="257" t="str" cm="1">
        <f t="array" ref="N1106">_xlfn.XLOOKUP(1,(รายชื่อเจ้าหน้าที่!$C$4:$C$109=P1106)*(รายชื่อเจ้าหน้าที่!$D$4:$D$109=Q1106),รายชื่อเจ้าหน้าที่!$E$4:$E$109,"")</f>
        <v/>
      </c>
      <c r="O1106" s="2" t="str">
        <f>_xlfn.XLOOKUP(ไฟล์หลัก!A1106,ภาคส่งกลับ!$A$2:$A$1192,ภาคส่งกลับ!$L$2:$L$1192,"")</f>
        <v>นางสาว</v>
      </c>
      <c r="P1106" s="2" t="str">
        <f>_xlfn.XLOOKUP(ไฟล์หลัก!A1106,ภาคส่งกลับ!$A$2:$A$1192,ภาคส่งกลับ!$M$2:$M$1192,"")</f>
        <v xml:space="preserve">จรสวรรณ </v>
      </c>
      <c r="Q1106" s="2" t="str">
        <f>_xlfn.XLOOKUP(ไฟล์หลัก!A1106,ภาคส่งกลับ!$A$2:$A$1192,ภาคส่งกลับ!$N$2:$N$1192,"")</f>
        <v>โกยวานิช</v>
      </c>
      <c r="R1106" s="71">
        <f>_xlfn.XLOOKUP(ไฟล์หลัก!A1106,ภาคส่งกลับ!$A$2:$A$1192,ภาคส่งกลับ!$O$2:$O$1192,"")</f>
        <v>0</v>
      </c>
      <c r="S1106" s="72" t="str">
        <f>IF(AND(ลงเจ้าหน้าที่!O1112=ไฟล์หลัก!P1106,ลงเจ้าหน้าที่!P1112=ไฟล์หลัก!Q1106)=TRUE,"Correct","No")</f>
        <v>No</v>
      </c>
    </row>
    <row r="1107" spans="1:19" hidden="1">
      <c r="A1107" s="250">
        <v>1058</v>
      </c>
      <c r="B1107" s="250" t="s">
        <v>1143</v>
      </c>
      <c r="C1107" s="256" t="s">
        <v>136</v>
      </c>
      <c r="D1107" s="257" t="s">
        <v>28</v>
      </c>
      <c r="E1107" s="256" t="s">
        <v>1222</v>
      </c>
      <c r="F1107" s="257" t="s">
        <v>30</v>
      </c>
      <c r="G1107" s="257" t="s">
        <v>21</v>
      </c>
      <c r="H1107" s="257" t="s">
        <v>74</v>
      </c>
      <c r="I1107" s="256" t="s">
        <v>1223</v>
      </c>
      <c r="J1107" s="257" t="s">
        <v>101</v>
      </c>
      <c r="K1107" s="257" t="s">
        <v>102</v>
      </c>
      <c r="L1107" s="257" t="s">
        <v>77</v>
      </c>
      <c r="M1107" s="250" t="s">
        <v>1654</v>
      </c>
      <c r="N1107" s="257" t="str" cm="1">
        <f t="array" ref="N1107">_xlfn.XLOOKUP(1,(รายชื่อเจ้าหน้าที่!$C$4:$C$109=P1107)*(รายชื่อเจ้าหน้าที่!$D$4:$D$109=Q1107),รายชื่อเจ้าหน้าที่!$E$4:$E$109,"")</f>
        <v/>
      </c>
      <c r="O1107" s="2" t="str">
        <f>_xlfn.XLOOKUP(ไฟล์หลัก!A1107,ภาคส่งกลับ!$A$2:$A$1192,ภาคส่งกลับ!$L$2:$L$1192,"")</f>
        <v>นาย</v>
      </c>
      <c r="P1107" s="2" t="str">
        <f>_xlfn.XLOOKUP(ไฟล์หลัก!A1107,ภาคส่งกลับ!$A$2:$A$1192,ภาคส่งกลับ!$M$2:$M$1192,"")</f>
        <v>อัฎฐวิทย์</v>
      </c>
      <c r="Q1107" s="2" t="str">
        <f>_xlfn.XLOOKUP(ไฟล์หลัก!A1107,ภาคส่งกลับ!$A$2:$A$1192,ภาคส่งกลับ!$N$2:$N$1192,"")</f>
        <v>สุจริตพงศ์</v>
      </c>
      <c r="R1107" s="71">
        <f>_xlfn.XLOOKUP(ไฟล์หลัก!A1107,ภาคส่งกลับ!$A$2:$A$1192,ภาคส่งกลับ!$O$2:$O$1192,"")</f>
        <v>0</v>
      </c>
      <c r="S1107" s="72" t="str">
        <f>IF(AND(ลงเจ้าหน้าที่!O1113=ไฟล์หลัก!P1107,ลงเจ้าหน้าที่!P1113=ไฟล์หลัก!Q1107)=TRUE,"Correct","No")</f>
        <v>No</v>
      </c>
    </row>
    <row r="1108" spans="1:19" hidden="1">
      <c r="A1108" s="250">
        <v>1059</v>
      </c>
      <c r="B1108" s="250" t="s">
        <v>1143</v>
      </c>
      <c r="C1108" s="256" t="s">
        <v>136</v>
      </c>
      <c r="D1108" s="257"/>
      <c r="E1108" s="256" t="s">
        <v>1222</v>
      </c>
      <c r="F1108" s="257"/>
      <c r="G1108" s="257"/>
      <c r="H1108" s="257"/>
      <c r="I1108" s="256"/>
      <c r="J1108" s="257" t="s">
        <v>101</v>
      </c>
      <c r="K1108" s="257" t="s">
        <v>102</v>
      </c>
      <c r="L1108" s="257"/>
      <c r="M1108" s="250" t="s">
        <v>42</v>
      </c>
      <c r="N1108" s="257" t="str" cm="1">
        <f t="array" ref="N1108">_xlfn.XLOOKUP(1,(รายชื่อเจ้าหน้าที่!$C$4:$C$109=P1108)*(รายชื่อเจ้าหน้าที่!$D$4:$D$109=Q1108),รายชื่อเจ้าหน้าที่!$E$4:$E$109,"")</f>
        <v>จ.โยธา</v>
      </c>
      <c r="O1108" s="2" t="str">
        <f>_xlfn.XLOOKUP(ไฟล์หลัก!A1108,ภาคส่งกลับ!$A$2:$A$1192,ภาคส่งกลับ!$L$2:$L$1192,"")</f>
        <v>นาย</v>
      </c>
      <c r="P1108" s="2" t="str">
        <f>_xlfn.XLOOKUP(ไฟล์หลัก!A1108,ภาคส่งกลับ!$A$2:$A$1192,ภาคส่งกลับ!$M$2:$M$1192,"")</f>
        <v>ธราเทพ</v>
      </c>
      <c r="Q1108" s="2" t="str">
        <f>_xlfn.XLOOKUP(ไฟล์หลัก!A1108,ภาคส่งกลับ!$A$2:$A$1192,ภาคส่งกลับ!$N$2:$N$1192,"")</f>
        <v>ภู่ชนะกิจ</v>
      </c>
      <c r="R1108" s="71">
        <f>_xlfn.XLOOKUP(ไฟล์หลัก!A1108,ภาคส่งกลับ!$A$2:$A$1192,ภาคส่งกลับ!$O$2:$O$1192,"")</f>
        <v>0</v>
      </c>
      <c r="S1108" s="72" t="str">
        <f>IF(AND(ลงเจ้าหน้าที่!O1114=ไฟล์หลัก!P1108,ลงเจ้าหน้าที่!P1114=ไฟล์หลัก!Q1108)=TRUE,"Correct","No")</f>
        <v>Correct</v>
      </c>
    </row>
    <row r="1109" spans="1:19" hidden="1">
      <c r="A1109" s="250">
        <v>1060</v>
      </c>
      <c r="B1109" s="250" t="s">
        <v>1143</v>
      </c>
      <c r="C1109" s="256" t="s">
        <v>136</v>
      </c>
      <c r="D1109" s="257" t="s">
        <v>28</v>
      </c>
      <c r="E1109" s="256" t="s">
        <v>1222</v>
      </c>
      <c r="F1109" s="257" t="s">
        <v>33</v>
      </c>
      <c r="G1109" s="257" t="s">
        <v>21</v>
      </c>
      <c r="H1109" s="257" t="s">
        <v>1224</v>
      </c>
      <c r="I1109" s="256" t="s">
        <v>1223</v>
      </c>
      <c r="J1109" s="257" t="s">
        <v>101</v>
      </c>
      <c r="K1109" s="257" t="s">
        <v>106</v>
      </c>
      <c r="L1109" s="257" t="s">
        <v>1225</v>
      </c>
      <c r="M1109" s="250" t="s">
        <v>1654</v>
      </c>
      <c r="N1109" s="257" t="str" cm="1">
        <f t="array" ref="N1109">_xlfn.XLOOKUP(1,(รายชื่อเจ้าหน้าที่!$C$4:$C$109=P1109)*(รายชื่อเจ้าหน้าที่!$D$4:$D$109=Q1109),รายชื่อเจ้าหน้าที่!$E$4:$E$109,"")</f>
        <v/>
      </c>
      <c r="O1109" s="2" t="str">
        <f>_xlfn.XLOOKUP(ไฟล์หลัก!A1109,ภาคส่งกลับ!$A$2:$A$1192,ภาคส่งกลับ!$L$2:$L$1192,"")</f>
        <v>นางสาว</v>
      </c>
      <c r="P1109" s="2" t="str">
        <f>_xlfn.XLOOKUP(ไฟล์หลัก!A1109,ภาคส่งกลับ!$A$2:$A$1192,ภาคส่งกลับ!$M$2:$M$1192,"")</f>
        <v>ชิสาพัชร์</v>
      </c>
      <c r="Q1109" s="2" t="str">
        <f>_xlfn.XLOOKUP(ไฟล์หลัก!A1109,ภาคส่งกลับ!$A$2:$A$1192,ภาคส่งกลับ!$N$2:$N$1192,"")</f>
        <v>สุปัญญาโชติสกุล</v>
      </c>
      <c r="R1109" s="71">
        <f>_xlfn.XLOOKUP(ไฟล์หลัก!A1109,ภาคส่งกลับ!$A$2:$A$1192,ภาคส่งกลับ!$O$2:$O$1192,"")</f>
        <v>0</v>
      </c>
      <c r="S1109" s="72" t="str">
        <f>IF(AND(ลงเจ้าหน้าที่!O1115=ไฟล์หลัก!P1109,ลงเจ้าหน้าที่!P1115=ไฟล์หลัก!Q1109)=TRUE,"Correct","No")</f>
        <v>No</v>
      </c>
    </row>
    <row r="1110" spans="1:19" hidden="1">
      <c r="A1110" s="250">
        <v>1061</v>
      </c>
      <c r="B1110" s="250" t="s">
        <v>1143</v>
      </c>
      <c r="C1110" s="256" t="s">
        <v>136</v>
      </c>
      <c r="D1110" s="257"/>
      <c r="E1110" s="256" t="s">
        <v>1222</v>
      </c>
      <c r="F1110" s="257"/>
      <c r="G1110" s="257"/>
      <c r="H1110" s="257"/>
      <c r="I1110" s="256"/>
      <c r="J1110" s="257" t="s">
        <v>101</v>
      </c>
      <c r="K1110" s="257" t="s">
        <v>106</v>
      </c>
      <c r="L1110" s="257"/>
      <c r="M1110" s="250" t="s">
        <v>42</v>
      </c>
      <c r="N1110" s="257" t="str" cm="1">
        <f t="array" ref="N1110">_xlfn.XLOOKUP(1,(รายชื่อเจ้าหน้าที่!$C$4:$C$109=P1110)*(รายชื่อเจ้าหน้าที่!$D$4:$D$109=Q1110),รายชื่อเจ้าหน้าที่!$E$4:$E$109,"")</f>
        <v>จ.โยธา</v>
      </c>
      <c r="O1110" s="2" t="str">
        <f>_xlfn.XLOOKUP(ไฟล์หลัก!A1110,ภาคส่งกลับ!$A$2:$A$1192,ภาคส่งกลับ!$L$2:$L$1192,"")</f>
        <v>นางสาว</v>
      </c>
      <c r="P1110" s="2" t="str">
        <f>_xlfn.XLOOKUP(ไฟล์หลัก!A1110,ภาคส่งกลับ!$A$2:$A$1192,ภาคส่งกลับ!$M$2:$M$1192,"")</f>
        <v>ณัฐชยา</v>
      </c>
      <c r="Q1110" s="2" t="str">
        <f>_xlfn.XLOOKUP(ไฟล์หลัก!A1110,ภาคส่งกลับ!$A$2:$A$1192,ภาคส่งกลับ!$N$2:$N$1192,"")</f>
        <v>สวัสดีผล</v>
      </c>
      <c r="R1110" s="71">
        <f>_xlfn.XLOOKUP(ไฟล์หลัก!A1110,ภาคส่งกลับ!$A$2:$A$1192,ภาคส่งกลับ!$O$2:$O$1192,"")</f>
        <v>0</v>
      </c>
      <c r="S1110" s="72" t="str">
        <f>IF(AND(ลงเจ้าหน้าที่!O1116=ไฟล์หลัก!P1110,ลงเจ้าหน้าที่!P1116=ไฟล์หลัก!Q1110)=TRUE,"Correct","No")</f>
        <v>Correct</v>
      </c>
    </row>
    <row r="1111" spans="1:19" hidden="1">
      <c r="A1111" s="250">
        <v>1062</v>
      </c>
      <c r="B1111" s="250" t="s">
        <v>1143</v>
      </c>
      <c r="C1111" s="256" t="s">
        <v>136</v>
      </c>
      <c r="D1111" s="257" t="s">
        <v>24</v>
      </c>
      <c r="E1111" s="256" t="s">
        <v>1226</v>
      </c>
      <c r="F1111" s="257" t="s">
        <v>17</v>
      </c>
      <c r="G1111" s="257" t="s">
        <v>17</v>
      </c>
      <c r="H1111" s="257" t="s">
        <v>182</v>
      </c>
      <c r="I1111" s="256" t="s">
        <v>1793</v>
      </c>
      <c r="J1111" s="257" t="s">
        <v>101</v>
      </c>
      <c r="K1111" s="257" t="s">
        <v>113</v>
      </c>
      <c r="L1111" s="257" t="s">
        <v>406</v>
      </c>
      <c r="M1111" s="250" t="s">
        <v>1652</v>
      </c>
      <c r="N1111" s="257" t="str" cm="1">
        <f t="array" ref="N1111">_xlfn.XLOOKUP(1,(รายชื่อเจ้าหน้าที่!$C$4:$C$109=P1111)*(รายชื่อเจ้าหน้าที่!$D$4:$D$109=Q1111),รายชื่อเจ้าหน้าที่!$E$4:$E$109,"")</f>
        <v/>
      </c>
      <c r="O1111" s="2" t="str">
        <f>_xlfn.XLOOKUP(ไฟล์หลัก!A1111,ภาคส่งกลับ!$A$2:$A$1192,ภาคส่งกลับ!$L$2:$L$1192,"")</f>
        <v>นาย</v>
      </c>
      <c r="P1111" s="2" t="str">
        <f>_xlfn.XLOOKUP(ไฟล์หลัก!A1111,ภาคส่งกลับ!$A$2:$A$1192,ภาคส่งกลับ!$M$2:$M$1192,"")</f>
        <v>ไสว</v>
      </c>
      <c r="Q1111" s="2" t="str">
        <f>_xlfn.XLOOKUP(ไฟล์หลัก!A1111,ภาคส่งกลับ!$A$2:$A$1192,ภาคส่งกลับ!$N$2:$N$1192,"")</f>
        <v>พงศ์สวัสดิ์</v>
      </c>
      <c r="R1111" s="71">
        <f>_xlfn.XLOOKUP(ไฟล์หลัก!A1111,ภาคส่งกลับ!$A$2:$A$1192,ภาคส่งกลับ!$O$2:$O$1192,"")</f>
        <v>0</v>
      </c>
      <c r="S1111" s="72" t="str">
        <f>IF(AND(ลงเจ้าหน้าที่!O1117=ไฟล์หลัก!P1111,ลงเจ้าหน้าที่!P1117=ไฟล์หลัก!Q1111)=TRUE,"Correct","No")</f>
        <v>No</v>
      </c>
    </row>
    <row r="1112" spans="1:19" hidden="1">
      <c r="A1112" s="250">
        <v>1063</v>
      </c>
      <c r="B1112" s="250" t="s">
        <v>1143</v>
      </c>
      <c r="C1112" s="256" t="s">
        <v>136</v>
      </c>
      <c r="D1112" s="257" t="s">
        <v>28</v>
      </c>
      <c r="E1112" s="256" t="s">
        <v>1222</v>
      </c>
      <c r="F1112" s="257" t="s">
        <v>33</v>
      </c>
      <c r="G1112" s="257" t="s">
        <v>21</v>
      </c>
      <c r="H1112" s="257" t="s">
        <v>1224</v>
      </c>
      <c r="I1112" s="256" t="s">
        <v>1223</v>
      </c>
      <c r="J1112" s="257" t="s">
        <v>101</v>
      </c>
      <c r="K1112" s="257" t="s">
        <v>113</v>
      </c>
      <c r="L1112" s="257" t="s">
        <v>1228</v>
      </c>
      <c r="M1112" s="250" t="s">
        <v>1654</v>
      </c>
      <c r="N1112" s="257" t="str" cm="1">
        <f t="array" ref="N1112">_xlfn.XLOOKUP(1,(รายชื่อเจ้าหน้าที่!$C$4:$C$109=P1112)*(รายชื่อเจ้าหน้าที่!$D$4:$D$109=Q1112),รายชื่อเจ้าหน้าที่!$E$4:$E$109,"")</f>
        <v/>
      </c>
      <c r="O1112" s="2" t="str">
        <f>_xlfn.XLOOKUP(ไฟล์หลัก!A1112,ภาคส่งกลับ!$A$2:$A$1192,ภาคส่งกลับ!$L$2:$L$1192,"")</f>
        <v>นาย</v>
      </c>
      <c r="P1112" s="2" t="str">
        <f>_xlfn.XLOOKUP(ไฟล์หลัก!A1112,ภาคส่งกลับ!$A$2:$A$1192,ภาคส่งกลับ!$M$2:$M$1192,"")</f>
        <v>ธนาดล</v>
      </c>
      <c r="Q1112" s="2" t="str">
        <f>_xlfn.XLOOKUP(ไฟล์หลัก!A1112,ภาคส่งกลับ!$A$2:$A$1192,ภาคส่งกลับ!$N$2:$N$1192,"")</f>
        <v>คงสมบูรณ์</v>
      </c>
      <c r="R1112" s="71">
        <f>_xlfn.XLOOKUP(ไฟล์หลัก!A1112,ภาคส่งกลับ!$A$2:$A$1192,ภาคส่งกลับ!$O$2:$O$1192,"")</f>
        <v>0</v>
      </c>
      <c r="S1112" s="72" t="str">
        <f>IF(AND(ลงเจ้าหน้าที่!O1118=ไฟล์หลัก!P1112,ลงเจ้าหน้าที่!P1118=ไฟล์หลัก!Q1112)=TRUE,"Correct","No")</f>
        <v>No</v>
      </c>
    </row>
    <row r="1113" spans="1:19" hidden="1">
      <c r="A1113" s="250">
        <v>1064</v>
      </c>
      <c r="B1113" s="250" t="s">
        <v>1143</v>
      </c>
      <c r="C1113" s="256" t="s">
        <v>136</v>
      </c>
      <c r="D1113" s="257" t="s">
        <v>90</v>
      </c>
      <c r="E1113" s="256" t="s">
        <v>1229</v>
      </c>
      <c r="F1113" s="257" t="s">
        <v>99</v>
      </c>
      <c r="G1113" s="257" t="s">
        <v>16</v>
      </c>
      <c r="H1113" s="257" t="s">
        <v>182</v>
      </c>
      <c r="I1113" s="256" t="s">
        <v>1230</v>
      </c>
      <c r="J1113" s="257" t="s">
        <v>101</v>
      </c>
      <c r="K1113" s="257" t="s">
        <v>117</v>
      </c>
      <c r="L1113" s="257" t="s">
        <v>406</v>
      </c>
      <c r="M1113" s="250" t="s">
        <v>1652</v>
      </c>
      <c r="N1113" s="257" t="str" cm="1">
        <f t="array" ref="N1113">_xlfn.XLOOKUP(1,(รายชื่อเจ้าหน้าที่!$C$4:$C$109=P1113)*(รายชื่อเจ้าหน้าที่!$D$4:$D$109=Q1113),รายชื่อเจ้าหน้าที่!$E$4:$E$109,"")</f>
        <v/>
      </c>
      <c r="O1113" s="2" t="str">
        <f>_xlfn.XLOOKUP(ไฟล์หลัก!A1113,ภาคส่งกลับ!$A$2:$A$1192,ภาคส่งกลับ!$L$2:$L$1192,"")</f>
        <v>นาย</v>
      </c>
      <c r="P1113" s="2" t="str">
        <f>_xlfn.XLOOKUP(ไฟล์หลัก!A1113,ภาคส่งกลับ!$A$2:$A$1192,ภาคส่งกลับ!$M$2:$M$1192,"")</f>
        <v>วิทยา</v>
      </c>
      <c r="Q1113" s="2" t="str">
        <f>_xlfn.XLOOKUP(ไฟล์หลัก!A1113,ภาคส่งกลับ!$A$2:$A$1192,ภาคส่งกลับ!$N$2:$N$1192,"")</f>
        <v>ทิพย์สุวรรณพร</v>
      </c>
      <c r="R1113" s="71">
        <f>_xlfn.XLOOKUP(ไฟล์หลัก!A1113,ภาคส่งกลับ!$A$2:$A$1192,ภาคส่งกลับ!$O$2:$O$1192,"")</f>
        <v>0</v>
      </c>
      <c r="S1113" s="72" t="str">
        <f>IF(AND(ลงเจ้าหน้าที่!O1119=ไฟล์หลัก!P1113,ลงเจ้าหน้าที่!P1119=ไฟล์หลัก!Q1113)=TRUE,"Correct","No")</f>
        <v>No</v>
      </c>
    </row>
    <row r="1114" spans="1:19" hidden="1">
      <c r="A1114" s="250">
        <v>1065</v>
      </c>
      <c r="B1114" s="250" t="s">
        <v>1143</v>
      </c>
      <c r="C1114" s="256" t="s">
        <v>136</v>
      </c>
      <c r="D1114" s="257" t="s">
        <v>47</v>
      </c>
      <c r="E1114" s="256" t="s">
        <v>1231</v>
      </c>
      <c r="F1114" s="257" t="s">
        <v>199</v>
      </c>
      <c r="G1114" s="257" t="s">
        <v>17</v>
      </c>
      <c r="H1114" s="257" t="s">
        <v>403</v>
      </c>
      <c r="I1114" s="256" t="s">
        <v>1232</v>
      </c>
      <c r="J1114" s="257" t="s">
        <v>101</v>
      </c>
      <c r="K1114" s="257" t="s">
        <v>117</v>
      </c>
      <c r="L1114" s="257" t="s">
        <v>416</v>
      </c>
      <c r="M1114" s="250" t="s">
        <v>1695</v>
      </c>
      <c r="N1114" s="257" t="str" cm="1">
        <f t="array" ref="N1114">_xlfn.XLOOKUP(1,(รายชื่อเจ้าหน้าที่!$C$4:$C$109=P1114)*(รายชื่อเจ้าหน้าที่!$D$4:$D$109=Q1114),รายชื่อเจ้าหน้าที่!$E$4:$E$109,"")</f>
        <v/>
      </c>
      <c r="O1114" s="2" t="str">
        <f>_xlfn.XLOOKUP(ไฟล์หลัก!A1114,ภาคส่งกลับ!$A$2:$A$1192,ภาคส่งกลับ!$L$2:$L$1192,"")</f>
        <v>นาย</v>
      </c>
      <c r="P1114" s="2" t="str">
        <f>_xlfn.XLOOKUP(ไฟล์หลัก!A1114,ภาคส่งกลับ!$A$2:$A$1192,ภาคส่งกลับ!$M$2:$M$1192,"")</f>
        <v>ภานุกร</v>
      </c>
      <c r="Q1114" s="2" t="str">
        <f>_xlfn.XLOOKUP(ไฟล์หลัก!A1114,ภาคส่งกลับ!$A$2:$A$1192,ภาคส่งกลับ!$N$2:$N$1192,"")</f>
        <v>กรุสวนสมบัติ</v>
      </c>
      <c r="R1114" s="71">
        <f>_xlfn.XLOOKUP(ไฟล์หลัก!A1114,ภาคส่งกลับ!$A$2:$A$1192,ภาคส่งกลับ!$O$2:$O$1192,"")</f>
        <v>0</v>
      </c>
      <c r="S1114" s="72" t="str">
        <f>IF(AND(ลงเจ้าหน้าที่!O1120=ไฟล์หลัก!P1114,ลงเจ้าหน้าที่!P1120=ไฟล์หลัก!Q1114)=TRUE,"Correct","No")</f>
        <v>No</v>
      </c>
    </row>
    <row r="1115" spans="1:19" hidden="1">
      <c r="A1115" s="250">
        <v>1066</v>
      </c>
      <c r="B1115" s="250" t="s">
        <v>1143</v>
      </c>
      <c r="C1115" s="256" t="s">
        <v>136</v>
      </c>
      <c r="D1115" s="257"/>
      <c r="E1115" s="256" t="s">
        <v>1231</v>
      </c>
      <c r="F1115" s="257"/>
      <c r="G1115" s="257"/>
      <c r="H1115" s="257"/>
      <c r="I1115" s="256"/>
      <c r="J1115" s="257" t="s">
        <v>101</v>
      </c>
      <c r="K1115" s="257" t="s">
        <v>117</v>
      </c>
      <c r="L1115" s="257"/>
      <c r="M1115" s="250" t="s">
        <v>42</v>
      </c>
      <c r="N1115" s="257" t="str" cm="1">
        <f t="array" ref="N1115">_xlfn.XLOOKUP(1,(รายชื่อเจ้าหน้าที่!$C$4:$C$109=P1115)*(รายชื่อเจ้าหน้าที่!$D$4:$D$109=Q1115),รายชื่อเจ้าหน้าที่!$E$4:$E$109,"")</f>
        <v>กิจการนศ.</v>
      </c>
      <c r="O1115" s="2" t="str">
        <f>_xlfn.XLOOKUP(ไฟล์หลัก!A1115,ภาคส่งกลับ!$A$2:$A$1192,ภาคส่งกลับ!$L$2:$L$1192,"")</f>
        <v>นางสาว</v>
      </c>
      <c r="P1115" s="2" t="str">
        <f>_xlfn.XLOOKUP(ไฟล์หลัก!A1115,ภาคส่งกลับ!$A$2:$A$1192,ภาคส่งกลับ!$M$2:$M$1192,"")</f>
        <v>อัชรี</v>
      </c>
      <c r="Q1115" s="2" t="str">
        <f>_xlfn.XLOOKUP(ไฟล์หลัก!A1115,ภาคส่งกลับ!$A$2:$A$1192,ภาคส่งกลับ!$N$2:$N$1192,"")</f>
        <v>เป้าวิสิทธิ์</v>
      </c>
      <c r="R1115" s="71">
        <f>_xlfn.XLOOKUP(ไฟล์หลัก!A1115,ภาคส่งกลับ!$A$2:$A$1192,ภาคส่งกลับ!$O$2:$O$1192,"")</f>
        <v>0</v>
      </c>
      <c r="S1115" s="72" t="str">
        <f>IF(AND(ลงเจ้าหน้าที่!O1121=ไฟล์หลัก!P1115,ลงเจ้าหน้าที่!P1121=ไฟล์หลัก!Q1115)=TRUE,"Correct","No")</f>
        <v>Correct</v>
      </c>
    </row>
    <row r="1116" spans="1:19" hidden="1">
      <c r="A1116" s="250">
        <v>1067</v>
      </c>
      <c r="B1116" s="250" t="s">
        <v>1143</v>
      </c>
      <c r="C1116" s="256" t="s">
        <v>136</v>
      </c>
      <c r="D1116" s="257" t="s">
        <v>35</v>
      </c>
      <c r="E1116" s="256" t="s">
        <v>1233</v>
      </c>
      <c r="F1116" s="257" t="s">
        <v>439</v>
      </c>
      <c r="G1116" s="257" t="s">
        <v>17</v>
      </c>
      <c r="H1116" s="257" t="s">
        <v>1234</v>
      </c>
      <c r="I1116" s="256" t="s">
        <v>1235</v>
      </c>
      <c r="J1116" s="257" t="s">
        <v>101</v>
      </c>
      <c r="K1116" s="257" t="s">
        <v>121</v>
      </c>
      <c r="L1116" s="257" t="s">
        <v>1236</v>
      </c>
      <c r="M1116" s="250" t="s">
        <v>1654</v>
      </c>
      <c r="N1116" s="257" t="str" cm="1">
        <f t="array" ref="N1116">_xlfn.XLOOKUP(1,(รายชื่อเจ้าหน้าที่!$C$4:$C$109=P1116)*(รายชื่อเจ้าหน้าที่!$D$4:$D$109=Q1116),รายชื่อเจ้าหน้าที่!$E$4:$E$109,"")</f>
        <v/>
      </c>
      <c r="O1116" s="2" t="str">
        <f>_xlfn.XLOOKUP(ไฟล์หลัก!A1116,ภาคส่งกลับ!$A$2:$A$1192,ภาคส่งกลับ!$L$2:$L$1192,"")</f>
        <v>นาย</v>
      </c>
      <c r="P1116" s="2" t="str">
        <f>_xlfn.XLOOKUP(ไฟล์หลัก!A1116,ภาคส่งกลับ!$A$2:$A$1192,ภาคส่งกลับ!$M$2:$M$1192,"")</f>
        <v>ณัฎฐ์ดนัย</v>
      </c>
      <c r="Q1116" s="2" t="str">
        <f>_xlfn.XLOOKUP(ไฟล์หลัก!A1116,ภาคส่งกลับ!$A$2:$A$1192,ภาคส่งกลับ!$N$2:$N$1192,"")</f>
        <v>สินสมุทรผดุง</v>
      </c>
      <c r="R1116" s="71">
        <f>_xlfn.XLOOKUP(ไฟล์หลัก!A1116,ภาคส่งกลับ!$A$2:$A$1192,ภาคส่งกลับ!$O$2:$O$1192,"")</f>
        <v>0</v>
      </c>
      <c r="S1116" s="72" t="str">
        <f>IF(AND(ลงเจ้าหน้าที่!O1122=ไฟล์หลัก!P1116,ลงเจ้าหน้าที่!P1122=ไฟล์หลัก!Q1116)=TRUE,"Correct","No")</f>
        <v>Correct</v>
      </c>
    </row>
    <row r="1117" spans="1:19" hidden="1">
      <c r="A1117" s="262">
        <v>1068</v>
      </c>
      <c r="B1117" s="262" t="s">
        <v>1143</v>
      </c>
      <c r="C1117" s="263" t="s">
        <v>136</v>
      </c>
      <c r="D1117" s="264"/>
      <c r="E1117" s="263" t="s">
        <v>1199</v>
      </c>
      <c r="F1117" s="264">
        <v>202</v>
      </c>
      <c r="G1117" s="264"/>
      <c r="H1117" s="264"/>
      <c r="I1117" s="263" t="s">
        <v>1697</v>
      </c>
      <c r="J1117" s="264" t="s">
        <v>101</v>
      </c>
      <c r="K1117" s="264" t="s">
        <v>121</v>
      </c>
      <c r="L1117" s="264"/>
      <c r="M1117" s="262" t="s">
        <v>42</v>
      </c>
      <c r="N1117" s="264" t="str" cm="1">
        <f t="array" ref="N1117">_xlfn.XLOOKUP(1,(รายชื่อเจ้าหน้าที่!$C$4:$C$109=P1117)*(รายชื่อเจ้าหน้าที่!$D$4:$D$109=Q1117),รายชื่อเจ้าหน้าที่!$E$4:$E$109,"")</f>
        <v>จ.ไฟฟ้า</v>
      </c>
      <c r="O1117" s="204" t="str">
        <f>_xlfn.XLOOKUP(ไฟล์หลัก!A1117,ภาคส่งกลับ!$A$2:$A$1192,ภาคส่งกลับ!$L$2:$L$1192,"")</f>
        <v>นาย</v>
      </c>
      <c r="P1117" s="204" t="str">
        <f>_xlfn.XLOOKUP(ไฟล์หลัก!A1117,ภาคส่งกลับ!$A$2:$A$1192,ภาคส่งกลับ!$M$2:$M$1192,"")</f>
        <v>เกื้อกูล</v>
      </c>
      <c r="Q1117" s="204" t="str">
        <f>_xlfn.XLOOKUP(ไฟล์หลัก!A1117,ภาคส่งกลับ!$A$2:$A$1192,ภาคส่งกลับ!$N$2:$N$1192,"")</f>
        <v>ฤกษ์วัฒนากูล</v>
      </c>
      <c r="R1117" s="205">
        <f>_xlfn.XLOOKUP(ไฟล์หลัก!A1117,ภาคส่งกลับ!$A$2:$A$1192,ภาคส่งกลับ!$O$2:$O$1192,"")</f>
        <v>0</v>
      </c>
      <c r="S1117" s="72" t="str">
        <f>IF(AND(ลงเจ้าหน้าที่!O1123=ไฟล์หลัก!P1117,ลงเจ้าหน้าที่!P1123=ไฟล์หลัก!Q1117)=TRUE,"Correct","No")</f>
        <v>Correct</v>
      </c>
    </row>
    <row r="1118" spans="1:19" hidden="1">
      <c r="A1118" s="250">
        <v>1069</v>
      </c>
      <c r="B1118" s="250" t="s">
        <v>1143</v>
      </c>
      <c r="C1118" s="256" t="s">
        <v>136</v>
      </c>
      <c r="D1118" s="257" t="s">
        <v>35</v>
      </c>
      <c r="E1118" s="256" t="s">
        <v>1233</v>
      </c>
      <c r="F1118" s="257" t="s">
        <v>439</v>
      </c>
      <c r="G1118" s="257" t="s">
        <v>17</v>
      </c>
      <c r="H1118" s="257" t="s">
        <v>1234</v>
      </c>
      <c r="I1118" s="256" t="s">
        <v>1235</v>
      </c>
      <c r="J1118" s="257" t="s">
        <v>101</v>
      </c>
      <c r="K1118" s="257" t="s">
        <v>124</v>
      </c>
      <c r="L1118" s="257" t="s">
        <v>1237</v>
      </c>
      <c r="M1118" s="250" t="s">
        <v>1652</v>
      </c>
      <c r="N1118" s="257" t="str" cm="1">
        <f t="array" ref="N1118">_xlfn.XLOOKUP(1,(รายชื่อเจ้าหน้าที่!$C$4:$C$109=P1118)*(รายชื่อเจ้าหน้าที่!$D$4:$D$109=Q1118),รายชื่อเจ้าหน้าที่!$E$4:$E$109,"")</f>
        <v/>
      </c>
      <c r="O1118" s="2" t="str">
        <f>_xlfn.XLOOKUP(ไฟล์หลัก!A1118,ภาคส่งกลับ!$A$2:$A$1192,ภาคส่งกลับ!$L$2:$L$1192,"")</f>
        <v>นาย</v>
      </c>
      <c r="P1118" s="2" t="str">
        <f>_xlfn.XLOOKUP(ไฟล์หลัก!A1118,ภาคส่งกลับ!$A$2:$A$1192,ภาคส่งกลับ!$M$2:$M$1192,"")</f>
        <v>เทพจิตร์</v>
      </c>
      <c r="Q1118" s="2" t="str">
        <f>_xlfn.XLOOKUP(ไฟล์หลัก!A1118,ภาคส่งกลับ!$A$2:$A$1192,ภาคส่งกลับ!$N$2:$N$1192,"")</f>
        <v>เชยโภคา</v>
      </c>
      <c r="R1118" s="71">
        <f>_xlfn.XLOOKUP(ไฟล์หลัก!A1118,ภาคส่งกลับ!$A$2:$A$1192,ภาคส่งกลับ!$O$2:$O$1192,"")</f>
        <v>0</v>
      </c>
      <c r="S1118" s="72" t="str">
        <f>IF(AND(ลงเจ้าหน้าที่!O1124=ไฟล์หลัก!P1118,ลงเจ้าหน้าที่!P1124=ไฟล์หลัก!Q1118)=TRUE,"Correct","No")</f>
        <v>No</v>
      </c>
    </row>
    <row r="1119" spans="1:19" hidden="1">
      <c r="A1119" s="262">
        <v>1070</v>
      </c>
      <c r="B1119" s="262" t="s">
        <v>1143</v>
      </c>
      <c r="C1119" s="263" t="s">
        <v>136</v>
      </c>
      <c r="D1119" s="264"/>
      <c r="E1119" s="263" t="s">
        <v>1203</v>
      </c>
      <c r="F1119" s="264">
        <v>302</v>
      </c>
      <c r="G1119" s="264"/>
      <c r="H1119" s="264"/>
      <c r="I1119" s="263" t="s">
        <v>1697</v>
      </c>
      <c r="J1119" s="264" t="s">
        <v>101</v>
      </c>
      <c r="K1119" s="264" t="s">
        <v>124</v>
      </c>
      <c r="L1119" s="264"/>
      <c r="M1119" s="262" t="s">
        <v>42</v>
      </c>
      <c r="N1119" s="264" t="str" cm="1">
        <f t="array" ref="N1119">_xlfn.XLOOKUP(1,(รายชื่อเจ้าหน้าที่!$C$4:$C$109=P1119)*(รายชื่อเจ้าหน้าที่!$D$4:$D$109=Q1119),รายชื่อเจ้าหน้าที่!$E$4:$E$109,"")</f>
        <v>จ.ไฟฟ้า</v>
      </c>
      <c r="O1119" s="204" t="str">
        <f>_xlfn.XLOOKUP(ไฟล์หลัก!A1119,ภาคส่งกลับ!$A$2:$A$1192,ภาคส่งกลับ!$L$2:$L$1192,"")</f>
        <v>นางสาว</v>
      </c>
      <c r="P1119" s="204" t="str">
        <f>_xlfn.XLOOKUP(ไฟล์หลัก!A1119,ภาคส่งกลับ!$A$2:$A$1192,ภาคส่งกลับ!$M$2:$M$1192,"")</f>
        <v>อรทัย</v>
      </c>
      <c r="Q1119" s="204" t="str">
        <f>_xlfn.XLOOKUP(ไฟล์หลัก!A1119,ภาคส่งกลับ!$A$2:$A$1192,ภาคส่งกลับ!$N$2:$N$1192,"")</f>
        <v>ครุฑหุ่น</v>
      </c>
      <c r="R1119" s="205">
        <f>_xlfn.XLOOKUP(ไฟล์หลัก!A1119,ภาคส่งกลับ!$A$2:$A$1192,ภาคส่งกลับ!$O$2:$O$1192,"")</f>
        <v>0</v>
      </c>
      <c r="S1119" s="72" t="str">
        <f>IF(AND(ลงเจ้าหน้าที่!O1125=ไฟล์หลัก!P1119,ลงเจ้าหน้าที่!P1125=ไฟล์หลัก!Q1119)=TRUE,"Correct","No")</f>
        <v>Correct</v>
      </c>
    </row>
    <row r="1120" spans="1:19" hidden="1">
      <c r="A1120" s="250">
        <v>1071</v>
      </c>
      <c r="B1120" s="250" t="s">
        <v>1143</v>
      </c>
      <c r="C1120" s="256" t="s">
        <v>136</v>
      </c>
      <c r="D1120" s="257" t="s">
        <v>35</v>
      </c>
      <c r="E1120" s="256" t="s">
        <v>1233</v>
      </c>
      <c r="F1120" s="257" t="s">
        <v>501</v>
      </c>
      <c r="G1120" s="257" t="s">
        <v>17</v>
      </c>
      <c r="H1120" s="257" t="s">
        <v>62</v>
      </c>
      <c r="I1120" s="256" t="s">
        <v>1235</v>
      </c>
      <c r="J1120" s="257" t="s">
        <v>101</v>
      </c>
      <c r="K1120" s="257" t="s">
        <v>132</v>
      </c>
      <c r="L1120" s="257" t="s">
        <v>1238</v>
      </c>
      <c r="M1120" s="250" t="s">
        <v>1654</v>
      </c>
      <c r="N1120" s="257" t="str" cm="1">
        <f t="array" ref="N1120">_xlfn.XLOOKUP(1,(รายชื่อเจ้าหน้าที่!$C$4:$C$109=P1120)*(รายชื่อเจ้าหน้าที่!$D$4:$D$109=Q1120),รายชื่อเจ้าหน้าที่!$E$4:$E$109,"")</f>
        <v/>
      </c>
      <c r="O1120" s="2" t="str">
        <f>_xlfn.XLOOKUP(ไฟล์หลัก!A1120,ภาคส่งกลับ!$A$2:$A$1192,ภาคส่งกลับ!$L$2:$L$1192,"")</f>
        <v>นาย</v>
      </c>
      <c r="P1120" s="2" t="str">
        <f>_xlfn.XLOOKUP(ไฟล์หลัก!A1120,ภาคส่งกลับ!$A$2:$A$1192,ภาคส่งกลับ!$M$2:$M$1192,"")</f>
        <v>อาทิตย์</v>
      </c>
      <c r="Q1120" s="2" t="str">
        <f>_xlfn.XLOOKUP(ไฟล์หลัก!A1120,ภาคส่งกลับ!$A$2:$A$1192,ภาคส่งกลับ!$N$2:$N$1192,"")</f>
        <v>เพชรศศิธร</v>
      </c>
      <c r="R1120" s="71">
        <f>_xlfn.XLOOKUP(ไฟล์หลัก!A1120,ภาคส่งกลับ!$A$2:$A$1192,ภาคส่งกลับ!$O$2:$O$1192,"")</f>
        <v>0</v>
      </c>
      <c r="S1120" s="72" t="str">
        <f>IF(AND(ลงเจ้าหน้าที่!O1126=ไฟล์หลัก!P1120,ลงเจ้าหน้าที่!P1126=ไฟล์หลัก!Q1120)=TRUE,"Correct","No")</f>
        <v>Correct</v>
      </c>
    </row>
    <row r="1121" spans="1:19" hidden="1">
      <c r="A1121" s="250">
        <v>1072</v>
      </c>
      <c r="B1121" s="250" t="s">
        <v>1143</v>
      </c>
      <c r="C1121" s="256" t="s">
        <v>136</v>
      </c>
      <c r="D1121" s="257"/>
      <c r="E1121" s="256" t="s">
        <v>1233</v>
      </c>
      <c r="F1121" s="257"/>
      <c r="G1121" s="257"/>
      <c r="H1121" s="257"/>
      <c r="I1121" s="256"/>
      <c r="J1121" s="257" t="s">
        <v>101</v>
      </c>
      <c r="K1121" s="257" t="s">
        <v>132</v>
      </c>
      <c r="L1121" s="257"/>
      <c r="M1121" s="250" t="s">
        <v>42</v>
      </c>
      <c r="N1121" s="257" t="str" cm="1">
        <f t="array" ref="N1121">_xlfn.XLOOKUP(1,(รายชื่อเจ้าหน้าที่!$C$4:$C$109=P1121)*(รายชื่อเจ้าหน้าที่!$D$4:$D$109=Q1121),รายชื่อเจ้าหน้าที่!$E$4:$E$109,"")</f>
        <v>กิจการนศ.</v>
      </c>
      <c r="O1121" s="2" t="str">
        <f>_xlfn.XLOOKUP(ไฟล์หลัก!A1121,ภาคส่งกลับ!$A$2:$A$1192,ภาคส่งกลับ!$L$2:$L$1192,"")</f>
        <v>นาย</v>
      </c>
      <c r="P1121" s="2" t="str">
        <f>_xlfn.XLOOKUP(ไฟล์หลัก!A1121,ภาคส่งกลับ!$A$2:$A$1192,ภาคส่งกลับ!$M$2:$M$1192,"")</f>
        <v>สิทธา</v>
      </c>
      <c r="Q1121" s="2" t="str">
        <f>_xlfn.XLOOKUP(ไฟล์หลัก!A1121,ภาคส่งกลับ!$A$2:$A$1192,ภาคส่งกลับ!$N$2:$N$1192,"")</f>
        <v>แซ่โค้ว</v>
      </c>
      <c r="R1121" s="71">
        <f>_xlfn.XLOOKUP(ไฟล์หลัก!A1121,ภาคส่งกลับ!$A$2:$A$1192,ภาคส่งกลับ!$O$2:$O$1192,"")</f>
        <v>0</v>
      </c>
      <c r="S1121" s="72" t="str">
        <f>IF(AND(ลงเจ้าหน้าที่!O1127=ไฟล์หลัก!P1121,ลงเจ้าหน้าที่!P1127=ไฟล์หลัก!Q1121)=TRUE,"Correct","No")</f>
        <v>Correct</v>
      </c>
    </row>
    <row r="1122" spans="1:19" hidden="1">
      <c r="A1122" s="250">
        <v>1073</v>
      </c>
      <c r="B1122" s="250" t="s">
        <v>1143</v>
      </c>
      <c r="C1122" s="256" t="s">
        <v>136</v>
      </c>
      <c r="D1122" s="257" t="s">
        <v>35</v>
      </c>
      <c r="E1122" s="256" t="s">
        <v>1233</v>
      </c>
      <c r="F1122" s="257" t="s">
        <v>501</v>
      </c>
      <c r="G1122" s="257" t="s">
        <v>17</v>
      </c>
      <c r="H1122" s="257" t="s">
        <v>62</v>
      </c>
      <c r="I1122" s="256" t="s">
        <v>1235</v>
      </c>
      <c r="J1122" s="257" t="s">
        <v>101</v>
      </c>
      <c r="K1122" s="257" t="s">
        <v>134</v>
      </c>
      <c r="L1122" s="257" t="s">
        <v>1239</v>
      </c>
      <c r="M1122" s="250" t="s">
        <v>1654</v>
      </c>
      <c r="N1122" s="257" t="str" cm="1">
        <f t="array" ref="N1122">_xlfn.XLOOKUP(1,(รายชื่อเจ้าหน้าที่!$C$4:$C$109=P1122)*(รายชื่อเจ้าหน้าที่!$D$4:$D$109=Q1122),รายชื่อเจ้าหน้าที่!$E$4:$E$109,"")</f>
        <v/>
      </c>
      <c r="O1122" s="2" t="str">
        <f>_xlfn.XLOOKUP(ไฟล์หลัก!A1122,ภาคส่งกลับ!$A$2:$A$1192,ภาคส่งกลับ!$L$2:$L$1192,"")</f>
        <v>นาย</v>
      </c>
      <c r="P1122" s="2" t="str">
        <f>_xlfn.XLOOKUP(ไฟล์หลัก!A1122,ภาคส่งกลับ!$A$2:$A$1192,ภาคส่งกลับ!$M$2:$M$1192,"")</f>
        <v xml:space="preserve">รณชัย  </v>
      </c>
      <c r="Q1122" s="2" t="str">
        <f>_xlfn.XLOOKUP(ไฟล์หลัก!A1122,ภาคส่งกลับ!$A$2:$A$1192,ภาคส่งกลับ!$N$2:$N$1192,"")</f>
        <v>ติยะรัตนาชัย</v>
      </c>
      <c r="R1122" s="71">
        <f>_xlfn.XLOOKUP(ไฟล์หลัก!A1122,ภาคส่งกลับ!$A$2:$A$1192,ภาคส่งกลับ!$O$2:$O$1192,"")</f>
        <v>0</v>
      </c>
      <c r="S1122" s="72" t="str">
        <f>IF(AND(ลงเจ้าหน้าที่!O1128=ไฟล์หลัก!P1122,ลงเจ้าหน้าที่!P1128=ไฟล์หลัก!Q1122)=TRUE,"Correct","No")</f>
        <v>No</v>
      </c>
    </row>
    <row r="1123" spans="1:19" hidden="1">
      <c r="A1123" s="250">
        <v>1074</v>
      </c>
      <c r="B1123" s="250" t="s">
        <v>1143</v>
      </c>
      <c r="C1123" s="256" t="s">
        <v>136</v>
      </c>
      <c r="D1123" s="257" t="s">
        <v>94</v>
      </c>
      <c r="E1123" s="256" t="s">
        <v>1240</v>
      </c>
      <c r="F1123" s="257" t="s">
        <v>16</v>
      </c>
      <c r="G1123" s="257" t="s">
        <v>17</v>
      </c>
      <c r="H1123" s="257" t="s">
        <v>63</v>
      </c>
      <c r="I1123" s="256" t="s">
        <v>1794</v>
      </c>
      <c r="J1123" s="257" t="s">
        <v>101</v>
      </c>
      <c r="K1123" s="257" t="s">
        <v>134</v>
      </c>
      <c r="L1123" s="257" t="s">
        <v>67</v>
      </c>
      <c r="M1123" s="250" t="s">
        <v>1650</v>
      </c>
      <c r="N1123" s="257" t="str" cm="1">
        <f t="array" ref="N1123">_xlfn.XLOOKUP(1,(รายชื่อเจ้าหน้าที่!$C$4:$C$109=P1123)*(รายชื่อเจ้าหน้าที่!$D$4:$D$109=Q1123),รายชื่อเจ้าหน้าที่!$E$4:$E$109,"")</f>
        <v/>
      </c>
      <c r="O1123" s="2" t="str">
        <f>_xlfn.XLOOKUP(ไฟล์หลัก!A1123,ภาคส่งกลับ!$A$2:$A$1192,ภาคส่งกลับ!$L$2:$L$1192,"")</f>
        <v>นาย</v>
      </c>
      <c r="P1123" s="2" t="str">
        <f>_xlfn.XLOOKUP(ไฟล์หลัก!A1123,ภาคส่งกลับ!$A$2:$A$1192,ภาคส่งกลับ!$M$2:$M$1192,"")</f>
        <v xml:space="preserve">กิตติวัฒน์  </v>
      </c>
      <c r="Q1123" s="2" t="str">
        <f>_xlfn.XLOOKUP(ไฟล์หลัก!A1123,ภาคส่งกลับ!$A$2:$A$1192,ภาคส่งกลับ!$N$2:$N$1192,"")</f>
        <v>สิริเกษมสุข</v>
      </c>
      <c r="R1123" s="71">
        <f>_xlfn.XLOOKUP(ไฟล์หลัก!A1123,ภาคส่งกลับ!$A$2:$A$1192,ภาคส่งกลับ!$O$2:$O$1192,"")</f>
        <v>0</v>
      </c>
      <c r="S1123" s="72" t="str">
        <f>IF(AND(ลงเจ้าหน้าที่!O1129=ไฟล์หลัก!P1123,ลงเจ้าหน้าที่!P1129=ไฟล์หลัก!Q1123)=TRUE,"Correct","No")</f>
        <v>No</v>
      </c>
    </row>
    <row r="1124" spans="1:19" hidden="1">
      <c r="A1124" s="250">
        <v>1075</v>
      </c>
      <c r="B1124" s="250" t="s">
        <v>1143</v>
      </c>
      <c r="C1124" s="256" t="s">
        <v>136</v>
      </c>
      <c r="D1124" s="257"/>
      <c r="E1124" s="256" t="s">
        <v>1240</v>
      </c>
      <c r="F1124" s="257"/>
      <c r="G1124" s="257"/>
      <c r="H1124" s="257"/>
      <c r="I1124" s="256"/>
      <c r="J1124" s="257" t="s">
        <v>101</v>
      </c>
      <c r="K1124" s="257" t="s">
        <v>134</v>
      </c>
      <c r="L1124" s="257"/>
      <c r="M1124" s="250" t="s">
        <v>42</v>
      </c>
      <c r="N1124" s="257" t="str" cm="1">
        <f t="array" ref="N1124">_xlfn.XLOOKUP(1,(รายชื่อเจ้าหน้าที่!$C$4:$C$109=P1124)*(รายชื่อเจ้าหน้าที่!$D$4:$D$109=Q1124),รายชื่อเจ้าหน้าที่!$E$4:$E$109,"")</f>
        <v>จ.เกษตร</v>
      </c>
      <c r="O1124" s="2" t="str">
        <f>_xlfn.XLOOKUP(ไฟล์หลัก!A1124,ภาคส่งกลับ!$A$2:$A$1192,ภาคส่งกลับ!$L$2:$L$1192,"")</f>
        <v>นาย</v>
      </c>
      <c r="P1124" s="2" t="str">
        <f>_xlfn.XLOOKUP(ไฟล์หลัก!A1124,ภาคส่งกลับ!$A$2:$A$1192,ภาคส่งกลับ!$M$2:$M$1192,"")</f>
        <v>ธราธิป</v>
      </c>
      <c r="Q1124" s="2" t="str">
        <f>_xlfn.XLOOKUP(ไฟล์หลัก!A1124,ภาคส่งกลับ!$A$2:$A$1192,ภาคส่งกลับ!$N$2:$N$1192,"")</f>
        <v>นวมยากูล</v>
      </c>
      <c r="R1124" s="71">
        <f>_xlfn.XLOOKUP(ไฟล์หลัก!A1124,ภาคส่งกลับ!$A$2:$A$1192,ภาคส่งกลับ!$O$2:$O$1192,"")</f>
        <v>0</v>
      </c>
      <c r="S1124" s="72" t="str">
        <f>IF(AND(ลงเจ้าหน้าที่!O1130=ไฟล์หลัก!P1124,ลงเจ้าหน้าที่!P1130=ไฟล์หลัก!Q1124)=TRUE,"Correct","No")</f>
        <v>Correct</v>
      </c>
    </row>
    <row r="1125" spans="1:19" hidden="1">
      <c r="A1125" s="250">
        <v>1076</v>
      </c>
      <c r="B1125" s="250" t="s">
        <v>1143</v>
      </c>
      <c r="C1125" s="256" t="s">
        <v>136</v>
      </c>
      <c r="D1125" s="257" t="s">
        <v>94</v>
      </c>
      <c r="E1125" s="256" t="s">
        <v>1240</v>
      </c>
      <c r="F1125" s="257" t="s">
        <v>21</v>
      </c>
      <c r="G1125" s="257" t="s">
        <v>17</v>
      </c>
      <c r="H1125" s="257" t="s">
        <v>279</v>
      </c>
      <c r="I1125" s="256" t="s">
        <v>1794</v>
      </c>
      <c r="J1125" s="257" t="s">
        <v>101</v>
      </c>
      <c r="K1125" s="257" t="s">
        <v>176</v>
      </c>
      <c r="L1125" s="257" t="s">
        <v>421</v>
      </c>
      <c r="M1125" s="250" t="s">
        <v>1652</v>
      </c>
      <c r="N1125" s="257" t="str" cm="1">
        <f t="array" ref="N1125">_xlfn.XLOOKUP(1,(รายชื่อเจ้าหน้าที่!$C$4:$C$109=P1125)*(รายชื่อเจ้าหน้าที่!$D$4:$D$109=Q1125),รายชื่อเจ้าหน้าที่!$E$4:$E$109,"")</f>
        <v/>
      </c>
      <c r="O1125" s="2" t="str">
        <f>_xlfn.XLOOKUP(ไฟล์หลัก!A1125,ภาคส่งกลับ!$A$2:$A$1192,ภาคส่งกลับ!$L$2:$L$1192,"")</f>
        <v>นาง</v>
      </c>
      <c r="P1125" s="2" t="str">
        <f>_xlfn.XLOOKUP(ไฟล์หลัก!A1125,ภาคส่งกลับ!$A$2:$A$1192,ภาคส่งกลับ!$M$2:$M$1192,"")</f>
        <v>อัมพวัน</v>
      </c>
      <c r="Q1125" s="2" t="str">
        <f>_xlfn.XLOOKUP(ไฟล์หลัก!A1125,ภาคส่งกลับ!$A$2:$A$1192,ภาคส่งกลับ!$N$2:$N$1192,"")</f>
        <v>จุลเสรีวงศ์</v>
      </c>
      <c r="R1125" s="71">
        <f>_xlfn.XLOOKUP(ไฟล์หลัก!A1125,ภาคส่งกลับ!$A$2:$A$1192,ภาคส่งกลับ!$O$2:$O$1192,"")</f>
        <v>0</v>
      </c>
      <c r="S1125" s="72" t="str">
        <f>IF(AND(ลงเจ้าหน้าที่!O1131=ไฟล์หลัก!P1125,ลงเจ้าหน้าที่!P1131=ไฟล์หลัก!Q1125)=TRUE,"Correct","No")</f>
        <v>No</v>
      </c>
    </row>
    <row r="1126" spans="1:19" hidden="1">
      <c r="A1126" s="250">
        <v>1077</v>
      </c>
      <c r="B1126" s="250" t="s">
        <v>1143</v>
      </c>
      <c r="C1126" s="256" t="s">
        <v>136</v>
      </c>
      <c r="D1126" s="257" t="s">
        <v>154</v>
      </c>
      <c r="E1126" s="256" t="s">
        <v>1242</v>
      </c>
      <c r="F1126" s="257" t="s">
        <v>527</v>
      </c>
      <c r="G1126" s="257" t="s">
        <v>17</v>
      </c>
      <c r="H1126" s="257" t="s">
        <v>418</v>
      </c>
      <c r="I1126" s="256" t="s">
        <v>1243</v>
      </c>
      <c r="J1126" s="257" t="s">
        <v>101</v>
      </c>
      <c r="K1126" s="257" t="s">
        <v>176</v>
      </c>
      <c r="L1126" s="257" t="s">
        <v>419</v>
      </c>
      <c r="M1126" s="250" t="s">
        <v>1654</v>
      </c>
      <c r="N1126" s="257" t="str" cm="1">
        <f t="array" ref="N1126">_xlfn.XLOOKUP(1,(รายชื่อเจ้าหน้าที่!$C$4:$C$109=P1126)*(รายชื่อเจ้าหน้าที่!$D$4:$D$109=Q1126),รายชื่อเจ้าหน้าที่!$E$4:$E$109,"")</f>
        <v/>
      </c>
      <c r="O1126" s="2" t="str">
        <f>_xlfn.XLOOKUP(ไฟล์หลัก!A1126,ภาคส่งกลับ!$A$2:$A$1192,ภาคส่งกลับ!$L$2:$L$1192,"")</f>
        <v>นาย</v>
      </c>
      <c r="P1126" s="2" t="str">
        <f>_xlfn.XLOOKUP(ไฟล์หลัก!A1126,ภาคส่งกลับ!$A$2:$A$1192,ภาคส่งกลับ!$M$2:$M$1192,"")</f>
        <v>จารุวิสข์</v>
      </c>
      <c r="Q1126" s="2" t="str">
        <f>_xlfn.XLOOKUP(ไฟล์หลัก!A1126,ภาคส่งกลับ!$A$2:$A$1192,ภาคส่งกลับ!$N$2:$N$1192,"")</f>
        <v>ปราบณศักดิ์</v>
      </c>
      <c r="R1126" s="71">
        <f>_xlfn.XLOOKUP(ไฟล์หลัก!A1126,ภาคส่งกลับ!$A$2:$A$1192,ภาคส่งกลับ!$O$2:$O$1192,"")</f>
        <v>0</v>
      </c>
      <c r="S1126" s="72" t="str">
        <f>IF(AND(ลงเจ้าหน้าที่!O1132=ไฟล์หลัก!P1126,ลงเจ้าหน้าที่!P1132=ไฟล์หลัก!Q1126)=TRUE,"Correct","No")</f>
        <v>No</v>
      </c>
    </row>
    <row r="1127" spans="1:19" hidden="1">
      <c r="A1127" s="250">
        <v>1078</v>
      </c>
      <c r="B1127" s="250" t="s">
        <v>1143</v>
      </c>
      <c r="C1127" s="256" t="s">
        <v>136</v>
      </c>
      <c r="D1127" s="257"/>
      <c r="E1127" s="256" t="s">
        <v>1242</v>
      </c>
      <c r="F1127" s="257"/>
      <c r="G1127" s="257"/>
      <c r="H1127" s="257"/>
      <c r="I1127" s="256"/>
      <c r="J1127" s="257" t="s">
        <v>101</v>
      </c>
      <c r="K1127" s="257" t="s">
        <v>176</v>
      </c>
      <c r="L1127" s="257"/>
      <c r="M1127" s="250" t="s">
        <v>42</v>
      </c>
      <c r="N1127" s="257" t="str" cm="1">
        <f t="array" ref="N1127">_xlfn.XLOOKUP(1,(รายชื่อเจ้าหน้าที่!$C$4:$C$109=P1127)*(รายชื่อเจ้าหน้าที่!$D$4:$D$109=Q1127),รายชื่อเจ้าหน้าที่!$E$4:$E$109,"")</f>
        <v>พัสดุ</v>
      </c>
      <c r="O1127" s="2" t="str">
        <f>_xlfn.XLOOKUP(ไฟล์หลัก!A1127,ภาคส่งกลับ!$A$2:$A$1192,ภาคส่งกลับ!$L$2:$L$1192,"")</f>
        <v>นาย</v>
      </c>
      <c r="P1127" s="2" t="str">
        <f>_xlfn.XLOOKUP(ไฟล์หลัก!A1127,ภาคส่งกลับ!$A$2:$A$1192,ภาคส่งกลับ!$M$2:$M$1192,"")</f>
        <v>สัมพันธ์</v>
      </c>
      <c r="Q1127" s="2" t="str">
        <f>_xlfn.XLOOKUP(ไฟล์หลัก!A1127,ภาคส่งกลับ!$A$2:$A$1192,ภาคส่งกลับ!$N$2:$N$1192,"")</f>
        <v>สังข์ทอง</v>
      </c>
      <c r="R1127" s="71">
        <f>_xlfn.XLOOKUP(ไฟล์หลัก!A1127,ภาคส่งกลับ!$A$2:$A$1192,ภาคส่งกลับ!$O$2:$O$1192,"")</f>
        <v>0</v>
      </c>
      <c r="S1127" s="72" t="str">
        <f>IF(AND(ลงเจ้าหน้าที่!O1133=ไฟล์หลัก!P1127,ลงเจ้าหน้าที่!P1133=ไฟล์หลัก!Q1127)=TRUE,"Correct","No")</f>
        <v>Correct</v>
      </c>
    </row>
  </sheetData>
  <autoFilter ref="A1:S1127" xr:uid="{A4DB266E-45DE-4BB5-B05A-E286CF611965}">
    <filterColumn colId="12">
      <filters>
        <filter val="ภ.คอมพิวเตอร์"/>
      </filters>
    </filterColumn>
  </autoFilter>
  <pageMargins left="0" right="0" top="0" bottom="0" header="0" footer="0"/>
  <pageSetup paperSize="9" scale="95" orientation="landscape" r:id="rId1"/>
  <headerFoot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09DB-D1E3-4B7B-BEF4-4D3D2A9CFC36}">
  <dimension ref="A1:I576"/>
  <sheetViews>
    <sheetView topLeftCell="A3" zoomScale="98" zoomScaleNormal="98" workbookViewId="0">
      <selection activeCell="B1" sqref="B1"/>
    </sheetView>
  </sheetViews>
  <sheetFormatPr defaultColWidth="8.75" defaultRowHeight="24.6"/>
  <cols>
    <col min="1" max="1" width="18.875" style="231" customWidth="1"/>
    <col min="2" max="2" width="6.625" style="231" bestFit="1" customWidth="1"/>
    <col min="3" max="3" width="8.75" style="231"/>
    <col min="4" max="4" width="12.875" style="231" customWidth="1"/>
    <col min="5" max="5" width="18.25" style="231" customWidth="1"/>
    <col min="6" max="8" width="8.75" style="231"/>
    <col min="9" max="9" width="10.75" style="231" customWidth="1"/>
    <col min="10" max="16384" width="8.75" style="231"/>
  </cols>
  <sheetData>
    <row r="1" spans="1:9" ht="28.9" customHeight="1">
      <c r="A1" s="377" t="s">
        <v>1795</v>
      </c>
      <c r="B1" s="378" t="s">
        <v>1645</v>
      </c>
      <c r="D1" s="390" t="s">
        <v>1796</v>
      </c>
      <c r="E1" s="391"/>
      <c r="F1" s="391"/>
      <c r="G1" s="391"/>
      <c r="H1" s="391"/>
      <c r="I1" s="392"/>
    </row>
    <row r="2" spans="1:9" ht="24.6" customHeight="1">
      <c r="A2" s="379" t="s">
        <v>23</v>
      </c>
      <c r="B2" s="380"/>
      <c r="D2" s="393"/>
      <c r="E2" s="394"/>
      <c r="F2" s="394"/>
      <c r="G2" s="394"/>
      <c r="H2" s="394"/>
      <c r="I2" s="395"/>
    </row>
    <row r="3" spans="1:9" ht="24.6" customHeight="1">
      <c r="A3" s="381" t="s">
        <v>13</v>
      </c>
      <c r="B3" s="380"/>
      <c r="D3" s="238" t="s">
        <v>1797</v>
      </c>
      <c r="E3" s="238" t="s">
        <v>1</v>
      </c>
      <c r="F3" s="238" t="s">
        <v>1268</v>
      </c>
      <c r="G3" s="238" t="s">
        <v>1798</v>
      </c>
      <c r="H3" s="238" t="s">
        <v>1799</v>
      </c>
      <c r="I3" s="236" t="s">
        <v>1800</v>
      </c>
    </row>
    <row r="4" spans="1:9">
      <c r="A4" s="380" t="s">
        <v>65</v>
      </c>
      <c r="B4" s="380">
        <v>4</v>
      </c>
      <c r="D4" s="234" t="s">
        <v>23</v>
      </c>
      <c r="E4" s="234" t="s">
        <v>13</v>
      </c>
      <c r="F4" s="233">
        <v>4</v>
      </c>
      <c r="G4" s="233">
        <v>9</v>
      </c>
      <c r="H4" s="233">
        <v>7</v>
      </c>
      <c r="I4" s="237">
        <f>SUM(F4:H4)</f>
        <v>20</v>
      </c>
    </row>
    <row r="5" spans="1:9">
      <c r="A5" s="380" t="s">
        <v>101</v>
      </c>
      <c r="B5" s="380">
        <v>9</v>
      </c>
      <c r="D5" s="235"/>
      <c r="E5" s="235" t="s">
        <v>136</v>
      </c>
      <c r="F5" s="232">
        <v>3</v>
      </c>
      <c r="G5" s="232">
        <v>4</v>
      </c>
      <c r="H5" s="232">
        <v>0</v>
      </c>
      <c r="I5" s="237">
        <f t="shared" ref="I5:I17" si="0">SUM(F5:H5)</f>
        <v>7</v>
      </c>
    </row>
    <row r="6" spans="1:9">
      <c r="A6" s="380" t="s">
        <v>38</v>
      </c>
      <c r="B6" s="380">
        <v>7</v>
      </c>
      <c r="D6" s="234" t="s">
        <v>179</v>
      </c>
      <c r="E6" s="234" t="s">
        <v>13</v>
      </c>
      <c r="F6" s="233">
        <v>16</v>
      </c>
      <c r="G6" s="233">
        <v>10</v>
      </c>
      <c r="H6" s="233">
        <v>37</v>
      </c>
      <c r="I6" s="237">
        <f t="shared" si="0"/>
        <v>63</v>
      </c>
    </row>
    <row r="7" spans="1:9">
      <c r="A7" s="381" t="s">
        <v>136</v>
      </c>
      <c r="B7" s="381">
        <v>7</v>
      </c>
      <c r="D7" s="235"/>
      <c r="E7" s="235" t="s">
        <v>136</v>
      </c>
      <c r="F7" s="232">
        <v>11</v>
      </c>
      <c r="G7" s="232">
        <v>10</v>
      </c>
      <c r="H7" s="232">
        <v>15</v>
      </c>
      <c r="I7" s="237">
        <f t="shared" si="0"/>
        <v>36</v>
      </c>
    </row>
    <row r="8" spans="1:9">
      <c r="A8" s="379" t="s">
        <v>179</v>
      </c>
      <c r="B8" s="380"/>
      <c r="D8" s="234" t="s">
        <v>532</v>
      </c>
      <c r="E8" s="234" t="s">
        <v>13</v>
      </c>
      <c r="F8" s="233">
        <v>12</v>
      </c>
      <c r="G8" s="233">
        <v>7</v>
      </c>
      <c r="H8" s="233">
        <v>36</v>
      </c>
      <c r="I8" s="237">
        <f t="shared" si="0"/>
        <v>55</v>
      </c>
    </row>
    <row r="9" spans="1:9">
      <c r="A9" s="381" t="s">
        <v>13</v>
      </c>
      <c r="B9" s="380"/>
      <c r="D9" s="235"/>
      <c r="E9" s="235" t="s">
        <v>136</v>
      </c>
      <c r="F9" s="232">
        <v>12</v>
      </c>
      <c r="G9" s="232">
        <v>8</v>
      </c>
      <c r="H9" s="232">
        <v>21</v>
      </c>
      <c r="I9" s="237">
        <f t="shared" si="0"/>
        <v>41</v>
      </c>
    </row>
    <row r="10" spans="1:9">
      <c r="A10" s="380" t="s">
        <v>65</v>
      </c>
      <c r="B10" s="380">
        <v>16</v>
      </c>
      <c r="D10" s="234" t="s">
        <v>729</v>
      </c>
      <c r="E10" s="234" t="s">
        <v>13</v>
      </c>
      <c r="F10" s="233">
        <v>6</v>
      </c>
      <c r="G10" s="233">
        <v>9</v>
      </c>
      <c r="H10" s="233">
        <v>26</v>
      </c>
      <c r="I10" s="237">
        <f t="shared" si="0"/>
        <v>41</v>
      </c>
    </row>
    <row r="11" spans="1:9">
      <c r="A11" s="380" t="s">
        <v>101</v>
      </c>
      <c r="B11" s="380">
        <v>10</v>
      </c>
      <c r="D11" s="235"/>
      <c r="E11" s="235" t="s">
        <v>136</v>
      </c>
      <c r="F11" s="232">
        <v>13</v>
      </c>
      <c r="G11" s="232">
        <v>10</v>
      </c>
      <c r="H11" s="232">
        <v>25</v>
      </c>
      <c r="I11" s="237">
        <f t="shared" si="0"/>
        <v>48</v>
      </c>
    </row>
    <row r="12" spans="1:9">
      <c r="A12" s="380" t="s">
        <v>38</v>
      </c>
      <c r="B12" s="380">
        <v>37</v>
      </c>
      <c r="D12" s="234" t="s">
        <v>878</v>
      </c>
      <c r="E12" s="234" t="s">
        <v>13</v>
      </c>
      <c r="F12" s="233">
        <v>11</v>
      </c>
      <c r="G12" s="233">
        <v>6</v>
      </c>
      <c r="H12" s="233">
        <v>19</v>
      </c>
      <c r="I12" s="237">
        <f t="shared" si="0"/>
        <v>36</v>
      </c>
    </row>
    <row r="13" spans="1:9">
      <c r="A13" s="381" t="s">
        <v>136</v>
      </c>
      <c r="B13" s="381">
        <v>36</v>
      </c>
      <c r="D13" s="235"/>
      <c r="E13" s="235" t="s">
        <v>136</v>
      </c>
      <c r="F13" s="232">
        <v>12</v>
      </c>
      <c r="G13" s="232">
        <v>7</v>
      </c>
      <c r="H13" s="232">
        <v>13</v>
      </c>
      <c r="I13" s="237">
        <f t="shared" si="0"/>
        <v>32</v>
      </c>
    </row>
    <row r="14" spans="1:9">
      <c r="A14" s="379" t="s">
        <v>532</v>
      </c>
      <c r="B14" s="380"/>
      <c r="D14" s="234" t="s">
        <v>1024</v>
      </c>
      <c r="E14" s="234" t="s">
        <v>13</v>
      </c>
      <c r="F14" s="233">
        <v>16</v>
      </c>
      <c r="G14" s="233">
        <v>10</v>
      </c>
      <c r="H14" s="233">
        <v>30</v>
      </c>
      <c r="I14" s="237">
        <f t="shared" si="0"/>
        <v>56</v>
      </c>
    </row>
    <row r="15" spans="1:9">
      <c r="A15" s="381" t="s">
        <v>13</v>
      </c>
      <c r="B15" s="380"/>
      <c r="D15" s="235"/>
      <c r="E15" s="235" t="s">
        <v>136</v>
      </c>
      <c r="F15" s="232">
        <v>5</v>
      </c>
      <c r="G15" s="232">
        <v>10</v>
      </c>
      <c r="H15" s="232">
        <v>11</v>
      </c>
      <c r="I15" s="237">
        <f t="shared" si="0"/>
        <v>26</v>
      </c>
    </row>
    <row r="16" spans="1:9">
      <c r="A16" s="380" t="s">
        <v>65</v>
      </c>
      <c r="B16" s="380">
        <v>12</v>
      </c>
      <c r="D16" s="234" t="s">
        <v>1143</v>
      </c>
      <c r="E16" s="234" t="s">
        <v>13</v>
      </c>
      <c r="F16" s="233">
        <v>4</v>
      </c>
      <c r="G16" s="233">
        <v>7</v>
      </c>
      <c r="H16" s="233">
        <v>13</v>
      </c>
      <c r="I16" s="237">
        <f t="shared" si="0"/>
        <v>24</v>
      </c>
    </row>
    <row r="17" spans="1:9">
      <c r="A17" s="380" t="s">
        <v>101</v>
      </c>
      <c r="B17" s="380">
        <v>7</v>
      </c>
      <c r="D17" s="235"/>
      <c r="E17" s="235" t="s">
        <v>136</v>
      </c>
      <c r="F17" s="232">
        <v>8</v>
      </c>
      <c r="G17" s="232">
        <v>9</v>
      </c>
      <c r="H17" s="232">
        <v>6</v>
      </c>
      <c r="I17" s="237">
        <f t="shared" si="0"/>
        <v>23</v>
      </c>
    </row>
    <row r="18" spans="1:9">
      <c r="A18" s="380" t="s">
        <v>38</v>
      </c>
      <c r="B18" s="380">
        <v>36</v>
      </c>
    </row>
    <row r="19" spans="1:9">
      <c r="A19" s="381" t="s">
        <v>136</v>
      </c>
      <c r="B19" s="381">
        <v>41</v>
      </c>
    </row>
    <row r="20" spans="1:9">
      <c r="A20" s="379" t="s">
        <v>729</v>
      </c>
      <c r="B20" s="380"/>
    </row>
    <row r="21" spans="1:9">
      <c r="A21" s="381" t="s">
        <v>13</v>
      </c>
      <c r="B21" s="380"/>
    </row>
    <row r="22" spans="1:9">
      <c r="A22" s="380" t="s">
        <v>65</v>
      </c>
      <c r="B22" s="380">
        <v>6</v>
      </c>
    </row>
    <row r="23" spans="1:9">
      <c r="A23" s="380" t="s">
        <v>101</v>
      </c>
      <c r="B23" s="380">
        <v>9</v>
      </c>
    </row>
    <row r="24" spans="1:9">
      <c r="A24" s="380" t="s">
        <v>38</v>
      </c>
      <c r="B24" s="380">
        <v>26</v>
      </c>
    </row>
    <row r="25" spans="1:9">
      <c r="A25" s="381" t="s">
        <v>136</v>
      </c>
      <c r="B25" s="381">
        <v>48</v>
      </c>
    </row>
    <row r="26" spans="1:9">
      <c r="A26" s="379" t="s">
        <v>878</v>
      </c>
      <c r="B26" s="380"/>
    </row>
    <row r="27" spans="1:9">
      <c r="A27" s="381" t="s">
        <v>13</v>
      </c>
      <c r="B27" s="380"/>
    </row>
    <row r="28" spans="1:9">
      <c r="A28" s="380" t="s">
        <v>65</v>
      </c>
      <c r="B28" s="380">
        <v>11</v>
      </c>
    </row>
    <row r="29" spans="1:9">
      <c r="A29" s="380" t="s">
        <v>101</v>
      </c>
      <c r="B29" s="380">
        <v>6</v>
      </c>
    </row>
    <row r="30" spans="1:9">
      <c r="A30" s="380" t="s">
        <v>38</v>
      </c>
      <c r="B30" s="380">
        <v>19</v>
      </c>
    </row>
    <row r="31" spans="1:9">
      <c r="A31" s="381" t="s">
        <v>136</v>
      </c>
      <c r="B31" s="381">
        <v>33</v>
      </c>
    </row>
    <row r="32" spans="1:9">
      <c r="A32" s="379" t="s">
        <v>1024</v>
      </c>
      <c r="B32" s="380"/>
    </row>
    <row r="33" spans="1:2">
      <c r="A33" s="381" t="s">
        <v>13</v>
      </c>
      <c r="B33" s="380"/>
    </row>
    <row r="34" spans="1:2">
      <c r="A34" s="380" t="s">
        <v>65</v>
      </c>
      <c r="B34" s="380">
        <v>16</v>
      </c>
    </row>
    <row r="35" spans="1:2">
      <c r="A35" s="380" t="s">
        <v>101</v>
      </c>
      <c r="B35" s="380">
        <v>10</v>
      </c>
    </row>
    <row r="36" spans="1:2">
      <c r="A36" s="380" t="s">
        <v>38</v>
      </c>
      <c r="B36" s="380">
        <v>30</v>
      </c>
    </row>
    <row r="37" spans="1:2">
      <c r="A37" s="381" t="s">
        <v>136</v>
      </c>
      <c r="B37" s="381">
        <v>26</v>
      </c>
    </row>
    <row r="38" spans="1:2">
      <c r="A38" s="379" t="s">
        <v>1143</v>
      </c>
      <c r="B38" s="380"/>
    </row>
    <row r="39" spans="1:2">
      <c r="A39" s="381" t="s">
        <v>13</v>
      </c>
      <c r="B39" s="380"/>
    </row>
    <row r="40" spans="1:2">
      <c r="A40" s="380" t="s">
        <v>65</v>
      </c>
      <c r="B40" s="380">
        <v>4</v>
      </c>
    </row>
    <row r="41" spans="1:2">
      <c r="A41" s="380" t="s">
        <v>101</v>
      </c>
      <c r="B41" s="380">
        <v>7</v>
      </c>
    </row>
    <row r="42" spans="1:2">
      <c r="A42" s="380" t="s">
        <v>38</v>
      </c>
      <c r="B42" s="380">
        <v>13</v>
      </c>
    </row>
    <row r="43" spans="1:2">
      <c r="A43" s="381" t="s">
        <v>136</v>
      </c>
      <c r="B43" s="381">
        <v>23</v>
      </c>
    </row>
    <row r="44" spans="1:2">
      <c r="A44" s="380" t="s">
        <v>1801</v>
      </c>
      <c r="B44" s="380">
        <v>69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</sheetData>
  <mergeCells count="1">
    <mergeCell ref="D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77BD-0E0C-4B04-AE30-633AA0C94AFB}">
  <dimension ref="A1:D1127"/>
  <sheetViews>
    <sheetView topLeftCell="A2" workbookViewId="0">
      <selection activeCell="C7" sqref="C7"/>
    </sheetView>
  </sheetViews>
  <sheetFormatPr defaultRowHeight="13.9"/>
  <cols>
    <col min="1" max="1" width="10.375" customWidth="1"/>
    <col min="2" max="2" width="14.25" customWidth="1"/>
    <col min="3" max="3" width="13" customWidth="1"/>
  </cols>
  <sheetData>
    <row r="1" spans="1:4" ht="20.45">
      <c r="A1" s="224" t="s">
        <v>0</v>
      </c>
      <c r="B1" s="225" t="s">
        <v>1</v>
      </c>
      <c r="C1" s="225" t="s">
        <v>8</v>
      </c>
      <c r="D1" s="226" t="s">
        <v>9</v>
      </c>
    </row>
    <row r="2" spans="1:4" ht="21">
      <c r="A2" s="212" t="s">
        <v>23</v>
      </c>
      <c r="B2" s="256" t="s">
        <v>13</v>
      </c>
      <c r="C2" s="257" t="s">
        <v>38</v>
      </c>
      <c r="D2" s="218" t="s">
        <v>39</v>
      </c>
    </row>
    <row r="3" spans="1:4" ht="21">
      <c r="A3" s="212" t="s">
        <v>23</v>
      </c>
      <c r="B3" s="256" t="s">
        <v>13</v>
      </c>
      <c r="C3" s="257" t="s">
        <v>38</v>
      </c>
      <c r="D3" s="218" t="s">
        <v>39</v>
      </c>
    </row>
    <row r="4" spans="1:4" ht="21">
      <c r="A4" s="212" t="s">
        <v>23</v>
      </c>
      <c r="B4" s="256" t="s">
        <v>13</v>
      </c>
      <c r="C4" s="257" t="s">
        <v>38</v>
      </c>
      <c r="D4" s="218" t="s">
        <v>43</v>
      </c>
    </row>
    <row r="5" spans="1:4" ht="21">
      <c r="A5" s="212" t="s">
        <v>23</v>
      </c>
      <c r="B5" s="256" t="s">
        <v>13</v>
      </c>
      <c r="C5" s="257" t="s">
        <v>38</v>
      </c>
      <c r="D5" s="218" t="s">
        <v>43</v>
      </c>
    </row>
    <row r="6" spans="1:4" ht="21">
      <c r="A6" s="212" t="s">
        <v>23</v>
      </c>
      <c r="B6" s="256" t="s">
        <v>13</v>
      </c>
      <c r="C6" s="257" t="s">
        <v>38</v>
      </c>
      <c r="D6" s="218" t="s">
        <v>45</v>
      </c>
    </row>
    <row r="7" spans="1:4" ht="21">
      <c r="A7" s="212" t="s">
        <v>23</v>
      </c>
      <c r="B7" s="256" t="s">
        <v>13</v>
      </c>
      <c r="C7" s="257" t="s">
        <v>38</v>
      </c>
      <c r="D7" s="218" t="s">
        <v>45</v>
      </c>
    </row>
    <row r="8" spans="1:4" ht="21">
      <c r="A8" s="212" t="s">
        <v>23</v>
      </c>
      <c r="B8" s="256" t="s">
        <v>13</v>
      </c>
      <c r="C8" s="257" t="s">
        <v>38</v>
      </c>
      <c r="D8" s="218" t="s">
        <v>52</v>
      </c>
    </row>
    <row r="9" spans="1:4" ht="21">
      <c r="A9" s="212" t="s">
        <v>23</v>
      </c>
      <c r="B9" s="256" t="s">
        <v>13</v>
      </c>
      <c r="C9" s="257" t="s">
        <v>38</v>
      </c>
      <c r="D9" s="218" t="s">
        <v>52</v>
      </c>
    </row>
    <row r="10" spans="1:4" ht="21">
      <c r="A10" s="212" t="s">
        <v>23</v>
      </c>
      <c r="B10" s="256" t="s">
        <v>13</v>
      </c>
      <c r="C10" s="257" t="s">
        <v>38</v>
      </c>
      <c r="D10" s="218" t="s">
        <v>55</v>
      </c>
    </row>
    <row r="11" spans="1:4" ht="21">
      <c r="A11" s="212" t="s">
        <v>23</v>
      </c>
      <c r="B11" s="256" t="s">
        <v>13</v>
      </c>
      <c r="C11" s="257" t="s">
        <v>38</v>
      </c>
      <c r="D11" s="218" t="s">
        <v>55</v>
      </c>
    </row>
    <row r="12" spans="1:4" ht="21">
      <c r="A12" s="212" t="s">
        <v>23</v>
      </c>
      <c r="B12" s="256" t="s">
        <v>13</v>
      </c>
      <c r="C12" s="257" t="s">
        <v>38</v>
      </c>
      <c r="D12" s="218" t="s">
        <v>59</v>
      </c>
    </row>
    <row r="13" spans="1:4" ht="21">
      <c r="A13" s="212" t="s">
        <v>23</v>
      </c>
      <c r="B13" s="256" t="s">
        <v>13</v>
      </c>
      <c r="C13" s="257" t="s">
        <v>38</v>
      </c>
      <c r="D13" s="218" t="s">
        <v>59</v>
      </c>
    </row>
    <row r="14" spans="1:4" ht="21">
      <c r="A14" s="212" t="s">
        <v>23</v>
      </c>
      <c r="B14" s="256" t="s">
        <v>13</v>
      </c>
      <c r="C14" s="257" t="s">
        <v>38</v>
      </c>
      <c r="D14" s="218" t="s">
        <v>60</v>
      </c>
    </row>
    <row r="15" spans="1:4" ht="21">
      <c r="A15" s="212" t="s">
        <v>23</v>
      </c>
      <c r="B15" s="256" t="s">
        <v>13</v>
      </c>
      <c r="C15" s="257" t="s">
        <v>38</v>
      </c>
      <c r="D15" s="218" t="s">
        <v>60</v>
      </c>
    </row>
    <row r="16" spans="1:4" ht="21">
      <c r="A16" s="212" t="s">
        <v>23</v>
      </c>
      <c r="B16" s="256" t="s">
        <v>13</v>
      </c>
      <c r="C16" s="257" t="s">
        <v>65</v>
      </c>
      <c r="D16" s="218" t="s">
        <v>66</v>
      </c>
    </row>
    <row r="17" spans="1:4" ht="21">
      <c r="A17" s="212" t="s">
        <v>23</v>
      </c>
      <c r="B17" s="256" t="s">
        <v>13</v>
      </c>
      <c r="C17" s="257" t="s">
        <v>65</v>
      </c>
      <c r="D17" s="218" t="s">
        <v>66</v>
      </c>
    </row>
    <row r="18" spans="1:4" ht="21">
      <c r="A18" s="212" t="s">
        <v>23</v>
      </c>
      <c r="B18" s="256" t="s">
        <v>13</v>
      </c>
      <c r="C18" s="257" t="s">
        <v>65</v>
      </c>
      <c r="D18" s="218" t="s">
        <v>66</v>
      </c>
    </row>
    <row r="19" spans="1:4" ht="21">
      <c r="A19" s="212" t="s">
        <v>23</v>
      </c>
      <c r="B19" s="256" t="s">
        <v>13</v>
      </c>
      <c r="C19" s="257" t="s">
        <v>65</v>
      </c>
      <c r="D19" s="218" t="s">
        <v>76</v>
      </c>
    </row>
    <row r="20" spans="1:4" ht="21">
      <c r="A20" s="212" t="s">
        <v>23</v>
      </c>
      <c r="B20" s="256" t="s">
        <v>13</v>
      </c>
      <c r="C20" s="257" t="s">
        <v>65</v>
      </c>
      <c r="D20" s="218" t="s">
        <v>76</v>
      </c>
    </row>
    <row r="21" spans="1:4" ht="21">
      <c r="A21" s="212" t="s">
        <v>23</v>
      </c>
      <c r="B21" s="256" t="s">
        <v>13</v>
      </c>
      <c r="C21" s="257" t="s">
        <v>65</v>
      </c>
      <c r="D21" s="218" t="s">
        <v>87</v>
      </c>
    </row>
    <row r="22" spans="1:4" ht="21">
      <c r="A22" s="212" t="s">
        <v>23</v>
      </c>
      <c r="B22" s="256" t="s">
        <v>13</v>
      </c>
      <c r="C22" s="257" t="s">
        <v>65</v>
      </c>
      <c r="D22" s="218" t="s">
        <v>87</v>
      </c>
    </row>
    <row r="23" spans="1:4" ht="21">
      <c r="A23" s="212" t="s">
        <v>23</v>
      </c>
      <c r="B23" s="256" t="s">
        <v>13</v>
      </c>
      <c r="C23" s="257" t="s">
        <v>65</v>
      </c>
      <c r="D23" s="218" t="s">
        <v>92</v>
      </c>
    </row>
    <row r="24" spans="1:4" ht="21">
      <c r="A24" s="212" t="s">
        <v>23</v>
      </c>
      <c r="B24" s="256" t="s">
        <v>13</v>
      </c>
      <c r="C24" s="257" t="s">
        <v>65</v>
      </c>
      <c r="D24" s="218" t="s">
        <v>92</v>
      </c>
    </row>
    <row r="25" spans="1:4" ht="21">
      <c r="A25" s="212" t="s">
        <v>23</v>
      </c>
      <c r="B25" s="256" t="s">
        <v>13</v>
      </c>
      <c r="C25" s="257" t="s">
        <v>101</v>
      </c>
      <c r="D25" s="218" t="s">
        <v>102</v>
      </c>
    </row>
    <row r="26" spans="1:4" ht="21">
      <c r="A26" s="212" t="s">
        <v>23</v>
      </c>
      <c r="B26" s="256" t="s">
        <v>13</v>
      </c>
      <c r="C26" s="257" t="s">
        <v>101</v>
      </c>
      <c r="D26" s="218" t="s">
        <v>102</v>
      </c>
    </row>
    <row r="27" spans="1:4" ht="21">
      <c r="A27" s="212" t="s">
        <v>23</v>
      </c>
      <c r="B27" s="256" t="s">
        <v>13</v>
      </c>
      <c r="C27" s="257" t="s">
        <v>101</v>
      </c>
      <c r="D27" s="218" t="s">
        <v>102</v>
      </c>
    </row>
    <row r="28" spans="1:4" ht="21">
      <c r="A28" s="212" t="s">
        <v>23</v>
      </c>
      <c r="B28" s="256" t="s">
        <v>13</v>
      </c>
      <c r="C28" s="257" t="s">
        <v>101</v>
      </c>
      <c r="D28" s="218" t="s">
        <v>106</v>
      </c>
    </row>
    <row r="29" spans="1:4" ht="21">
      <c r="A29" s="212" t="s">
        <v>23</v>
      </c>
      <c r="B29" s="256" t="s">
        <v>13</v>
      </c>
      <c r="C29" s="257" t="s">
        <v>101</v>
      </c>
      <c r="D29" s="218" t="s">
        <v>106</v>
      </c>
    </row>
    <row r="30" spans="1:4" ht="21">
      <c r="A30" s="212" t="s">
        <v>23</v>
      </c>
      <c r="B30" s="256" t="s">
        <v>13</v>
      </c>
      <c r="C30" s="257" t="s">
        <v>101</v>
      </c>
      <c r="D30" s="218" t="s">
        <v>113</v>
      </c>
    </row>
    <row r="31" spans="1:4" ht="21">
      <c r="A31" s="212" t="s">
        <v>23</v>
      </c>
      <c r="B31" s="256" t="s">
        <v>13</v>
      </c>
      <c r="C31" s="257" t="s">
        <v>101</v>
      </c>
      <c r="D31" s="218" t="s">
        <v>113</v>
      </c>
    </row>
    <row r="32" spans="1:4" ht="21">
      <c r="A32" s="212" t="s">
        <v>23</v>
      </c>
      <c r="B32" s="256" t="s">
        <v>13</v>
      </c>
      <c r="C32" s="257" t="s">
        <v>101</v>
      </c>
      <c r="D32" s="218" t="s">
        <v>117</v>
      </c>
    </row>
    <row r="33" spans="1:4" ht="21">
      <c r="A33" s="212" t="s">
        <v>23</v>
      </c>
      <c r="B33" s="256" t="s">
        <v>13</v>
      </c>
      <c r="C33" s="257" t="s">
        <v>101</v>
      </c>
      <c r="D33" s="218" t="s">
        <v>117</v>
      </c>
    </row>
    <row r="34" spans="1:4" ht="21">
      <c r="A34" s="212" t="s">
        <v>23</v>
      </c>
      <c r="B34" s="256" t="s">
        <v>13</v>
      </c>
      <c r="C34" s="257" t="s">
        <v>101</v>
      </c>
      <c r="D34" s="218" t="s">
        <v>121</v>
      </c>
    </row>
    <row r="35" spans="1:4" ht="21">
      <c r="A35" s="212" t="s">
        <v>23</v>
      </c>
      <c r="B35" s="256" t="s">
        <v>13</v>
      </c>
      <c r="C35" s="257" t="s">
        <v>101</v>
      </c>
      <c r="D35" s="218" t="s">
        <v>121</v>
      </c>
    </row>
    <row r="36" spans="1:4" ht="21">
      <c r="A36" s="212" t="s">
        <v>23</v>
      </c>
      <c r="B36" s="256" t="s">
        <v>13</v>
      </c>
      <c r="C36" s="257" t="s">
        <v>101</v>
      </c>
      <c r="D36" s="218" t="s">
        <v>124</v>
      </c>
    </row>
    <row r="37" spans="1:4" ht="21">
      <c r="A37" s="212" t="s">
        <v>23</v>
      </c>
      <c r="B37" s="256" t="s">
        <v>13</v>
      </c>
      <c r="C37" s="257" t="s">
        <v>101</v>
      </c>
      <c r="D37" s="218" t="s">
        <v>124</v>
      </c>
    </row>
    <row r="38" spans="1:4" ht="21">
      <c r="A38" s="212" t="s">
        <v>23</v>
      </c>
      <c r="B38" s="256" t="s">
        <v>13</v>
      </c>
      <c r="C38" s="257" t="s">
        <v>101</v>
      </c>
      <c r="D38" s="218" t="s">
        <v>128</v>
      </c>
    </row>
    <row r="39" spans="1:4" ht="21">
      <c r="A39" s="212" t="s">
        <v>23</v>
      </c>
      <c r="B39" s="256" t="s">
        <v>13</v>
      </c>
      <c r="C39" s="257" t="s">
        <v>101</v>
      </c>
      <c r="D39" s="218" t="s">
        <v>128</v>
      </c>
    </row>
    <row r="40" spans="1:4" ht="21">
      <c r="A40" s="212" t="s">
        <v>23</v>
      </c>
      <c r="B40" s="256" t="s">
        <v>13</v>
      </c>
      <c r="C40" s="257" t="s">
        <v>101</v>
      </c>
      <c r="D40" s="218" t="s">
        <v>132</v>
      </c>
    </row>
    <row r="41" spans="1:4" ht="21">
      <c r="A41" s="212" t="s">
        <v>23</v>
      </c>
      <c r="B41" s="256" t="s">
        <v>13</v>
      </c>
      <c r="C41" s="257" t="s">
        <v>101</v>
      </c>
      <c r="D41" s="218" t="s">
        <v>132</v>
      </c>
    </row>
    <row r="42" spans="1:4" ht="21">
      <c r="A42" s="212" t="s">
        <v>23</v>
      </c>
      <c r="B42" s="256" t="s">
        <v>13</v>
      </c>
      <c r="C42" s="257" t="s">
        <v>101</v>
      </c>
      <c r="D42" s="218" t="s">
        <v>134</v>
      </c>
    </row>
    <row r="43" spans="1:4" ht="21">
      <c r="A43" s="212" t="s">
        <v>23</v>
      </c>
      <c r="B43" s="256" t="s">
        <v>13</v>
      </c>
      <c r="C43" s="257" t="s">
        <v>101</v>
      </c>
      <c r="D43" s="218" t="s">
        <v>134</v>
      </c>
    </row>
    <row r="44" spans="1:4" ht="21">
      <c r="A44" s="212" t="s">
        <v>23</v>
      </c>
      <c r="B44" s="256" t="s">
        <v>136</v>
      </c>
      <c r="C44" s="257" t="s">
        <v>65</v>
      </c>
      <c r="D44" s="218" t="s">
        <v>66</v>
      </c>
    </row>
    <row r="45" spans="1:4" ht="21">
      <c r="A45" s="212" t="s">
        <v>23</v>
      </c>
      <c r="B45" s="256" t="s">
        <v>136</v>
      </c>
      <c r="C45" s="257" t="s">
        <v>65</v>
      </c>
      <c r="D45" s="218" t="s">
        <v>66</v>
      </c>
    </row>
    <row r="46" spans="1:4" ht="21">
      <c r="A46" s="212" t="s">
        <v>23</v>
      </c>
      <c r="B46" s="256" t="s">
        <v>136</v>
      </c>
      <c r="C46" s="257" t="s">
        <v>65</v>
      </c>
      <c r="D46" s="218" t="s">
        <v>76</v>
      </c>
    </row>
    <row r="47" spans="1:4" ht="21">
      <c r="A47" s="212" t="s">
        <v>23</v>
      </c>
      <c r="B47" s="259" t="s">
        <v>136</v>
      </c>
      <c r="C47" s="260" t="s">
        <v>65</v>
      </c>
      <c r="D47" s="191" t="s">
        <v>76</v>
      </c>
    </row>
    <row r="48" spans="1:4" ht="21">
      <c r="A48" s="212" t="s">
        <v>23</v>
      </c>
      <c r="B48" s="256" t="s">
        <v>136</v>
      </c>
      <c r="C48" s="257" t="s">
        <v>65</v>
      </c>
      <c r="D48" s="218" t="s">
        <v>87</v>
      </c>
    </row>
    <row r="49" spans="1:4" ht="21">
      <c r="A49" s="212" t="s">
        <v>23</v>
      </c>
      <c r="B49" s="256" t="s">
        <v>136</v>
      </c>
      <c r="C49" s="257" t="s">
        <v>65</v>
      </c>
      <c r="D49" s="218" t="s">
        <v>87</v>
      </c>
    </row>
    <row r="50" spans="1:4" ht="21">
      <c r="A50" s="212" t="s">
        <v>23</v>
      </c>
      <c r="B50" s="256" t="s">
        <v>136</v>
      </c>
      <c r="C50" s="257" t="s">
        <v>101</v>
      </c>
      <c r="D50" s="218" t="s">
        <v>128</v>
      </c>
    </row>
    <row r="51" spans="1:4" ht="21">
      <c r="A51" s="212" t="s">
        <v>23</v>
      </c>
      <c r="B51" s="256" t="s">
        <v>136</v>
      </c>
      <c r="C51" s="257" t="s">
        <v>101</v>
      </c>
      <c r="D51" s="218" t="s">
        <v>128</v>
      </c>
    </row>
    <row r="52" spans="1:4" ht="21">
      <c r="A52" s="212" t="s">
        <v>23</v>
      </c>
      <c r="B52" s="211" t="s">
        <v>136</v>
      </c>
      <c r="C52" s="210" t="s">
        <v>101</v>
      </c>
      <c r="D52" s="219" t="s">
        <v>128</v>
      </c>
    </row>
    <row r="53" spans="1:4" ht="21">
      <c r="A53" s="212" t="s">
        <v>23</v>
      </c>
      <c r="B53" s="256" t="s">
        <v>136</v>
      </c>
      <c r="C53" s="257" t="s">
        <v>101</v>
      </c>
      <c r="D53" s="218" t="s">
        <v>132</v>
      </c>
    </row>
    <row r="54" spans="1:4" ht="21">
      <c r="A54" s="212" t="s">
        <v>23</v>
      </c>
      <c r="B54" s="256" t="s">
        <v>136</v>
      </c>
      <c r="C54" s="257" t="s">
        <v>101</v>
      </c>
      <c r="D54" s="218" t="s">
        <v>132</v>
      </c>
    </row>
    <row r="55" spans="1:4" ht="21">
      <c r="A55" s="212" t="s">
        <v>23</v>
      </c>
      <c r="B55" s="256" t="s">
        <v>136</v>
      </c>
      <c r="C55" s="257" t="s">
        <v>101</v>
      </c>
      <c r="D55" s="218" t="s">
        <v>132</v>
      </c>
    </row>
    <row r="56" spans="1:4" ht="21">
      <c r="A56" s="212" t="s">
        <v>23</v>
      </c>
      <c r="B56" s="256" t="s">
        <v>136</v>
      </c>
      <c r="C56" s="257" t="s">
        <v>101</v>
      </c>
      <c r="D56" s="218" t="s">
        <v>134</v>
      </c>
    </row>
    <row r="57" spans="1:4" ht="21">
      <c r="A57" s="212" t="s">
        <v>23</v>
      </c>
      <c r="B57" s="256" t="s">
        <v>136</v>
      </c>
      <c r="C57" s="257" t="s">
        <v>101</v>
      </c>
      <c r="D57" s="218" t="s">
        <v>134</v>
      </c>
    </row>
    <row r="58" spans="1:4" ht="21">
      <c r="A58" s="212" t="s">
        <v>23</v>
      </c>
      <c r="B58" s="256" t="s">
        <v>136</v>
      </c>
      <c r="C58" s="257" t="s">
        <v>101</v>
      </c>
      <c r="D58" s="218" t="s">
        <v>134</v>
      </c>
    </row>
    <row r="59" spans="1:4" ht="21">
      <c r="A59" s="212" t="s">
        <v>23</v>
      </c>
      <c r="B59" s="256" t="s">
        <v>136</v>
      </c>
      <c r="C59" s="257" t="s">
        <v>101</v>
      </c>
      <c r="D59" s="218" t="s">
        <v>176</v>
      </c>
    </row>
    <row r="60" spans="1:4" ht="21">
      <c r="A60" s="212" t="s">
        <v>23</v>
      </c>
      <c r="B60" s="256" t="s">
        <v>136</v>
      </c>
      <c r="C60" s="257" t="s">
        <v>101</v>
      </c>
      <c r="D60" s="218" t="s">
        <v>176</v>
      </c>
    </row>
    <row r="61" spans="1:4" ht="21">
      <c r="A61" s="212" t="s">
        <v>179</v>
      </c>
      <c r="B61" s="256" t="s">
        <v>13</v>
      </c>
      <c r="C61" s="257" t="s">
        <v>38</v>
      </c>
      <c r="D61" s="218" t="s">
        <v>207</v>
      </c>
    </row>
    <row r="62" spans="1:4" ht="21">
      <c r="A62" s="212" t="s">
        <v>179</v>
      </c>
      <c r="B62" s="256" t="s">
        <v>13</v>
      </c>
      <c r="C62" s="257" t="s">
        <v>38</v>
      </c>
      <c r="D62" s="218" t="s">
        <v>207</v>
      </c>
    </row>
    <row r="63" spans="1:4" ht="21">
      <c r="A63" s="212" t="s">
        <v>179</v>
      </c>
      <c r="B63" s="256" t="s">
        <v>13</v>
      </c>
      <c r="C63" s="257" t="s">
        <v>38</v>
      </c>
      <c r="D63" s="218" t="s">
        <v>213</v>
      </c>
    </row>
    <row r="64" spans="1:4" ht="21">
      <c r="A64" s="212" t="s">
        <v>179</v>
      </c>
      <c r="B64" s="256" t="s">
        <v>13</v>
      </c>
      <c r="C64" s="257" t="s">
        <v>38</v>
      </c>
      <c r="D64" s="218" t="s">
        <v>213</v>
      </c>
    </row>
    <row r="65" spans="1:4" ht="21">
      <c r="A65" s="212" t="s">
        <v>179</v>
      </c>
      <c r="B65" s="256" t="s">
        <v>13</v>
      </c>
      <c r="C65" s="257" t="s">
        <v>38</v>
      </c>
      <c r="D65" s="218" t="s">
        <v>215</v>
      </c>
    </row>
    <row r="66" spans="1:4" ht="21">
      <c r="A66" s="212" t="s">
        <v>179</v>
      </c>
      <c r="B66" s="256" t="s">
        <v>13</v>
      </c>
      <c r="C66" s="257" t="s">
        <v>38</v>
      </c>
      <c r="D66" s="218" t="s">
        <v>215</v>
      </c>
    </row>
    <row r="67" spans="1:4" ht="21">
      <c r="A67" s="212" t="s">
        <v>179</v>
      </c>
      <c r="B67" s="256" t="s">
        <v>13</v>
      </c>
      <c r="C67" s="257" t="s">
        <v>38</v>
      </c>
      <c r="D67" s="218" t="s">
        <v>222</v>
      </c>
    </row>
    <row r="68" spans="1:4" ht="21">
      <c r="A68" s="212" t="s">
        <v>179</v>
      </c>
      <c r="B68" s="256" t="s">
        <v>13</v>
      </c>
      <c r="C68" s="257" t="s">
        <v>38</v>
      </c>
      <c r="D68" s="218" t="s">
        <v>222</v>
      </c>
    </row>
    <row r="69" spans="1:4" ht="21">
      <c r="A69" s="212" t="s">
        <v>179</v>
      </c>
      <c r="B69" s="256" t="s">
        <v>13</v>
      </c>
      <c r="C69" s="257" t="s">
        <v>38</v>
      </c>
      <c r="D69" s="218" t="s">
        <v>225</v>
      </c>
    </row>
    <row r="70" spans="1:4" ht="21">
      <c r="A70" s="212" t="s">
        <v>179</v>
      </c>
      <c r="B70" s="256" t="s">
        <v>13</v>
      </c>
      <c r="C70" s="257" t="s">
        <v>38</v>
      </c>
      <c r="D70" s="218" t="s">
        <v>225</v>
      </c>
    </row>
    <row r="71" spans="1:4" ht="21">
      <c r="A71" s="212" t="s">
        <v>179</v>
      </c>
      <c r="B71" s="256" t="s">
        <v>13</v>
      </c>
      <c r="C71" s="257" t="s">
        <v>38</v>
      </c>
      <c r="D71" s="218" t="s">
        <v>229</v>
      </c>
    </row>
    <row r="72" spans="1:4" ht="21">
      <c r="A72" s="212" t="s">
        <v>179</v>
      </c>
      <c r="B72" s="256" t="s">
        <v>13</v>
      </c>
      <c r="C72" s="257" t="s">
        <v>38</v>
      </c>
      <c r="D72" s="218" t="s">
        <v>229</v>
      </c>
    </row>
    <row r="73" spans="1:4" ht="21">
      <c r="A73" s="212" t="s">
        <v>179</v>
      </c>
      <c r="B73" s="256" t="s">
        <v>13</v>
      </c>
      <c r="C73" s="257" t="s">
        <v>38</v>
      </c>
      <c r="D73" s="218" t="s">
        <v>230</v>
      </c>
    </row>
    <row r="74" spans="1:4" ht="21">
      <c r="A74" s="212" t="s">
        <v>179</v>
      </c>
      <c r="B74" s="256" t="s">
        <v>13</v>
      </c>
      <c r="C74" s="257" t="s">
        <v>38</v>
      </c>
      <c r="D74" s="218" t="s">
        <v>230</v>
      </c>
    </row>
    <row r="75" spans="1:4" ht="21">
      <c r="A75" s="212" t="s">
        <v>179</v>
      </c>
      <c r="B75" s="256" t="s">
        <v>13</v>
      </c>
      <c r="C75" s="257" t="s">
        <v>38</v>
      </c>
      <c r="D75" s="218" t="s">
        <v>232</v>
      </c>
    </row>
    <row r="76" spans="1:4" ht="21">
      <c r="A76" s="212" t="s">
        <v>179</v>
      </c>
      <c r="B76" s="256" t="s">
        <v>13</v>
      </c>
      <c r="C76" s="257" t="s">
        <v>38</v>
      </c>
      <c r="D76" s="218" t="s">
        <v>232</v>
      </c>
    </row>
    <row r="77" spans="1:4" ht="21">
      <c r="A77" s="212" t="s">
        <v>179</v>
      </c>
      <c r="B77" s="256" t="s">
        <v>13</v>
      </c>
      <c r="C77" s="257" t="s">
        <v>38</v>
      </c>
      <c r="D77" s="218" t="s">
        <v>236</v>
      </c>
    </row>
    <row r="78" spans="1:4" ht="21">
      <c r="A78" s="212" t="s">
        <v>179</v>
      </c>
      <c r="B78" s="256" t="s">
        <v>13</v>
      </c>
      <c r="C78" s="257" t="s">
        <v>38</v>
      </c>
      <c r="D78" s="218" t="s">
        <v>236</v>
      </c>
    </row>
    <row r="79" spans="1:4" ht="21">
      <c r="A79" s="212" t="s">
        <v>179</v>
      </c>
      <c r="B79" s="256" t="s">
        <v>13</v>
      </c>
      <c r="C79" s="257" t="s">
        <v>38</v>
      </c>
      <c r="D79" s="218" t="s">
        <v>240</v>
      </c>
    </row>
    <row r="80" spans="1:4" ht="21">
      <c r="A80" s="212" t="s">
        <v>179</v>
      </c>
      <c r="B80" s="256" t="s">
        <v>13</v>
      </c>
      <c r="C80" s="257" t="s">
        <v>38</v>
      </c>
      <c r="D80" s="218" t="s">
        <v>240</v>
      </c>
    </row>
    <row r="81" spans="1:4" ht="21">
      <c r="A81" s="212" t="s">
        <v>179</v>
      </c>
      <c r="B81" s="256" t="s">
        <v>13</v>
      </c>
      <c r="C81" s="257" t="s">
        <v>38</v>
      </c>
      <c r="D81" s="218" t="s">
        <v>244</v>
      </c>
    </row>
    <row r="82" spans="1:4" ht="21">
      <c r="A82" s="212" t="s">
        <v>179</v>
      </c>
      <c r="B82" s="256" t="s">
        <v>13</v>
      </c>
      <c r="C82" s="257" t="s">
        <v>38</v>
      </c>
      <c r="D82" s="218" t="s">
        <v>244</v>
      </c>
    </row>
    <row r="83" spans="1:4" ht="21">
      <c r="A83" s="212" t="s">
        <v>179</v>
      </c>
      <c r="B83" s="256" t="s">
        <v>13</v>
      </c>
      <c r="C83" s="257" t="s">
        <v>38</v>
      </c>
      <c r="D83" s="218" t="s">
        <v>247</v>
      </c>
    </row>
    <row r="84" spans="1:4" ht="21">
      <c r="A84" s="212" t="s">
        <v>179</v>
      </c>
      <c r="B84" s="256" t="s">
        <v>13</v>
      </c>
      <c r="C84" s="257" t="s">
        <v>38</v>
      </c>
      <c r="D84" s="218" t="s">
        <v>247</v>
      </c>
    </row>
    <row r="85" spans="1:4" ht="21">
      <c r="A85" s="212" t="s">
        <v>179</v>
      </c>
      <c r="B85" s="256" t="s">
        <v>13</v>
      </c>
      <c r="C85" s="257" t="s">
        <v>38</v>
      </c>
      <c r="D85" s="218" t="s">
        <v>251</v>
      </c>
    </row>
    <row r="86" spans="1:4" ht="21">
      <c r="A86" s="212" t="s">
        <v>179</v>
      </c>
      <c r="B86" s="256" t="s">
        <v>13</v>
      </c>
      <c r="C86" s="257" t="s">
        <v>38</v>
      </c>
      <c r="D86" s="218" t="s">
        <v>251</v>
      </c>
    </row>
    <row r="87" spans="1:4" ht="21">
      <c r="A87" s="212" t="s">
        <v>179</v>
      </c>
      <c r="B87" s="256" t="s">
        <v>13</v>
      </c>
      <c r="C87" s="257" t="s">
        <v>38</v>
      </c>
      <c r="D87" s="218" t="s">
        <v>255</v>
      </c>
    </row>
    <row r="88" spans="1:4" ht="21">
      <c r="A88" s="212" t="s">
        <v>179</v>
      </c>
      <c r="B88" s="256" t="s">
        <v>13</v>
      </c>
      <c r="C88" s="257" t="s">
        <v>38</v>
      </c>
      <c r="D88" s="218" t="s">
        <v>255</v>
      </c>
    </row>
    <row r="89" spans="1:4" ht="21">
      <c r="A89" s="212" t="s">
        <v>179</v>
      </c>
      <c r="B89" s="256" t="s">
        <v>13</v>
      </c>
      <c r="C89" s="257" t="s">
        <v>38</v>
      </c>
      <c r="D89" s="218" t="s">
        <v>257</v>
      </c>
    </row>
    <row r="90" spans="1:4" ht="21">
      <c r="A90" s="212" t="s">
        <v>179</v>
      </c>
      <c r="B90" s="256" t="s">
        <v>13</v>
      </c>
      <c r="C90" s="257" t="s">
        <v>38</v>
      </c>
      <c r="D90" s="218" t="s">
        <v>257</v>
      </c>
    </row>
    <row r="91" spans="1:4" ht="21">
      <c r="A91" s="212" t="s">
        <v>179</v>
      </c>
      <c r="B91" s="256" t="s">
        <v>13</v>
      </c>
      <c r="C91" s="257" t="s">
        <v>38</v>
      </c>
      <c r="D91" s="218" t="s">
        <v>259</v>
      </c>
    </row>
    <row r="92" spans="1:4" ht="21">
      <c r="A92" s="212" t="s">
        <v>179</v>
      </c>
      <c r="B92" s="256" t="s">
        <v>13</v>
      </c>
      <c r="C92" s="257" t="s">
        <v>38</v>
      </c>
      <c r="D92" s="218" t="s">
        <v>259</v>
      </c>
    </row>
    <row r="93" spans="1:4" ht="21">
      <c r="A93" s="212" t="s">
        <v>179</v>
      </c>
      <c r="B93" s="256" t="s">
        <v>13</v>
      </c>
      <c r="C93" s="257" t="s">
        <v>38</v>
      </c>
      <c r="D93" s="218" t="s">
        <v>260</v>
      </c>
    </row>
    <row r="94" spans="1:4" ht="21">
      <c r="A94" s="212" t="s">
        <v>179</v>
      </c>
      <c r="B94" s="256" t="s">
        <v>13</v>
      </c>
      <c r="C94" s="257" t="s">
        <v>38</v>
      </c>
      <c r="D94" s="218" t="s">
        <v>260</v>
      </c>
    </row>
    <row r="95" spans="1:4" ht="21">
      <c r="A95" s="212" t="s">
        <v>179</v>
      </c>
      <c r="B95" s="256" t="s">
        <v>13</v>
      </c>
      <c r="C95" s="257" t="s">
        <v>38</v>
      </c>
      <c r="D95" s="218" t="s">
        <v>263</v>
      </c>
    </row>
    <row r="96" spans="1:4" ht="21">
      <c r="A96" s="212" t="s">
        <v>179</v>
      </c>
      <c r="B96" s="256" t="s">
        <v>13</v>
      </c>
      <c r="C96" s="257" t="s">
        <v>38</v>
      </c>
      <c r="D96" s="218" t="s">
        <v>263</v>
      </c>
    </row>
    <row r="97" spans="1:4" ht="21">
      <c r="A97" s="212" t="s">
        <v>179</v>
      </c>
      <c r="B97" s="256" t="s">
        <v>13</v>
      </c>
      <c r="C97" s="257" t="s">
        <v>38</v>
      </c>
      <c r="D97" s="218" t="s">
        <v>268</v>
      </c>
    </row>
    <row r="98" spans="1:4" ht="21">
      <c r="A98" s="212" t="s">
        <v>179</v>
      </c>
      <c r="B98" s="256" t="s">
        <v>13</v>
      </c>
      <c r="C98" s="257" t="s">
        <v>38</v>
      </c>
      <c r="D98" s="218" t="s">
        <v>268</v>
      </c>
    </row>
    <row r="99" spans="1:4" ht="21">
      <c r="A99" s="212" t="s">
        <v>179</v>
      </c>
      <c r="B99" s="256" t="s">
        <v>13</v>
      </c>
      <c r="C99" s="257" t="s">
        <v>38</v>
      </c>
      <c r="D99" s="218" t="s">
        <v>271</v>
      </c>
    </row>
    <row r="100" spans="1:4" ht="21">
      <c r="A100" s="212" t="s">
        <v>179</v>
      </c>
      <c r="B100" s="256" t="s">
        <v>13</v>
      </c>
      <c r="C100" s="257" t="s">
        <v>38</v>
      </c>
      <c r="D100" s="218" t="s">
        <v>271</v>
      </c>
    </row>
    <row r="101" spans="1:4" ht="21">
      <c r="A101" s="212" t="s">
        <v>179</v>
      </c>
      <c r="B101" s="256" t="s">
        <v>13</v>
      </c>
      <c r="C101" s="257" t="s">
        <v>38</v>
      </c>
      <c r="D101" s="218" t="s">
        <v>274</v>
      </c>
    </row>
    <row r="102" spans="1:4" ht="21">
      <c r="A102" s="212" t="s">
        <v>179</v>
      </c>
      <c r="B102" s="256" t="s">
        <v>13</v>
      </c>
      <c r="C102" s="257" t="s">
        <v>38</v>
      </c>
      <c r="D102" s="218" t="s">
        <v>274</v>
      </c>
    </row>
    <row r="103" spans="1:4" ht="21">
      <c r="A103" s="212" t="s">
        <v>179</v>
      </c>
      <c r="B103" s="256" t="s">
        <v>13</v>
      </c>
      <c r="C103" s="257" t="s">
        <v>38</v>
      </c>
      <c r="D103" s="218" t="s">
        <v>277</v>
      </c>
    </row>
    <row r="104" spans="1:4" ht="21">
      <c r="A104" s="212" t="s">
        <v>179</v>
      </c>
      <c r="B104" s="256" t="s">
        <v>13</v>
      </c>
      <c r="C104" s="257" t="s">
        <v>38</v>
      </c>
      <c r="D104" s="218" t="s">
        <v>277</v>
      </c>
    </row>
    <row r="105" spans="1:4" ht="21">
      <c r="A105" s="212" t="s">
        <v>179</v>
      </c>
      <c r="B105" s="256" t="s">
        <v>13</v>
      </c>
      <c r="C105" s="257" t="s">
        <v>38</v>
      </c>
      <c r="D105" s="218" t="s">
        <v>52</v>
      </c>
    </row>
    <row r="106" spans="1:4" ht="21">
      <c r="A106" s="212" t="s">
        <v>179</v>
      </c>
      <c r="B106" s="256" t="s">
        <v>13</v>
      </c>
      <c r="C106" s="257" t="s">
        <v>38</v>
      </c>
      <c r="D106" s="218" t="s">
        <v>52</v>
      </c>
    </row>
    <row r="107" spans="1:4" ht="21">
      <c r="A107" s="212" t="s">
        <v>179</v>
      </c>
      <c r="B107" s="256" t="s">
        <v>13</v>
      </c>
      <c r="C107" s="257" t="s">
        <v>38</v>
      </c>
      <c r="D107" s="218" t="s">
        <v>55</v>
      </c>
    </row>
    <row r="108" spans="1:4" ht="21">
      <c r="A108" s="212" t="s">
        <v>179</v>
      </c>
      <c r="B108" s="256" t="s">
        <v>13</v>
      </c>
      <c r="C108" s="257" t="s">
        <v>38</v>
      </c>
      <c r="D108" s="218" t="s">
        <v>55</v>
      </c>
    </row>
    <row r="109" spans="1:4" ht="21">
      <c r="A109" s="212" t="s">
        <v>179</v>
      </c>
      <c r="B109" s="256" t="s">
        <v>13</v>
      </c>
      <c r="C109" s="257" t="s">
        <v>38</v>
      </c>
      <c r="D109" s="218" t="s">
        <v>291</v>
      </c>
    </row>
    <row r="110" spans="1:4" ht="21">
      <c r="A110" s="212" t="s">
        <v>179</v>
      </c>
      <c r="B110" s="256" t="s">
        <v>13</v>
      </c>
      <c r="C110" s="257" t="s">
        <v>38</v>
      </c>
      <c r="D110" s="218" t="s">
        <v>291</v>
      </c>
    </row>
    <row r="111" spans="1:4" ht="21">
      <c r="A111" s="212" t="s">
        <v>179</v>
      </c>
      <c r="B111" s="256" t="s">
        <v>13</v>
      </c>
      <c r="C111" s="257" t="s">
        <v>38</v>
      </c>
      <c r="D111" s="218" t="s">
        <v>296</v>
      </c>
    </row>
    <row r="112" spans="1:4" ht="21">
      <c r="A112" s="212" t="s">
        <v>179</v>
      </c>
      <c r="B112" s="256" t="s">
        <v>13</v>
      </c>
      <c r="C112" s="257" t="s">
        <v>38</v>
      </c>
      <c r="D112" s="218" t="s">
        <v>296</v>
      </c>
    </row>
    <row r="113" spans="1:4" ht="21">
      <c r="A113" s="212" t="s">
        <v>179</v>
      </c>
      <c r="B113" s="256" t="s">
        <v>13</v>
      </c>
      <c r="C113" s="257" t="s">
        <v>38</v>
      </c>
      <c r="D113" s="218" t="s">
        <v>301</v>
      </c>
    </row>
    <row r="114" spans="1:4" ht="21">
      <c r="A114" s="212" t="s">
        <v>179</v>
      </c>
      <c r="B114" s="256" t="s">
        <v>13</v>
      </c>
      <c r="C114" s="257" t="s">
        <v>38</v>
      </c>
      <c r="D114" s="218" t="s">
        <v>301</v>
      </c>
    </row>
    <row r="115" spans="1:4" ht="21">
      <c r="A115" s="212" t="s">
        <v>179</v>
      </c>
      <c r="B115" s="256" t="s">
        <v>13</v>
      </c>
      <c r="C115" s="257" t="s">
        <v>38</v>
      </c>
      <c r="D115" s="218" t="s">
        <v>306</v>
      </c>
    </row>
    <row r="116" spans="1:4" ht="21">
      <c r="A116" s="212" t="s">
        <v>179</v>
      </c>
      <c r="B116" s="256" t="s">
        <v>13</v>
      </c>
      <c r="C116" s="257" t="s">
        <v>38</v>
      </c>
      <c r="D116" s="218" t="s">
        <v>306</v>
      </c>
    </row>
    <row r="117" spans="1:4" ht="21">
      <c r="A117" s="212" t="s">
        <v>179</v>
      </c>
      <c r="B117" s="256" t="s">
        <v>13</v>
      </c>
      <c r="C117" s="257" t="s">
        <v>38</v>
      </c>
      <c r="D117" s="218" t="s">
        <v>311</v>
      </c>
    </row>
    <row r="118" spans="1:4" ht="21">
      <c r="A118" s="212" t="s">
        <v>179</v>
      </c>
      <c r="B118" s="256" t="s">
        <v>13</v>
      </c>
      <c r="C118" s="257" t="s">
        <v>38</v>
      </c>
      <c r="D118" s="218" t="s">
        <v>311</v>
      </c>
    </row>
    <row r="119" spans="1:4" ht="21">
      <c r="A119" s="212" t="s">
        <v>179</v>
      </c>
      <c r="B119" s="256" t="s">
        <v>13</v>
      </c>
      <c r="C119" s="257" t="s">
        <v>38</v>
      </c>
      <c r="D119" s="218" t="s">
        <v>314</v>
      </c>
    </row>
    <row r="120" spans="1:4" ht="21">
      <c r="A120" s="212" t="s">
        <v>179</v>
      </c>
      <c r="B120" s="256" t="s">
        <v>13</v>
      </c>
      <c r="C120" s="257" t="s">
        <v>38</v>
      </c>
      <c r="D120" s="218" t="s">
        <v>314</v>
      </c>
    </row>
    <row r="121" spans="1:4" ht="21">
      <c r="A121" s="212" t="s">
        <v>179</v>
      </c>
      <c r="B121" s="256" t="s">
        <v>13</v>
      </c>
      <c r="C121" s="257" t="s">
        <v>38</v>
      </c>
      <c r="D121" s="218" t="s">
        <v>317</v>
      </c>
    </row>
    <row r="122" spans="1:4" ht="21">
      <c r="A122" s="212" t="s">
        <v>179</v>
      </c>
      <c r="B122" s="256" t="s">
        <v>13</v>
      </c>
      <c r="C122" s="257" t="s">
        <v>38</v>
      </c>
      <c r="D122" s="218" t="s">
        <v>317</v>
      </c>
    </row>
    <row r="123" spans="1:4" ht="21">
      <c r="A123" s="213" t="s">
        <v>179</v>
      </c>
      <c r="B123" s="211" t="s">
        <v>13</v>
      </c>
      <c r="C123" s="210" t="s">
        <v>38</v>
      </c>
      <c r="D123" s="219" t="s">
        <v>317</v>
      </c>
    </row>
    <row r="124" spans="1:4" ht="21">
      <c r="A124" s="212" t="s">
        <v>179</v>
      </c>
      <c r="B124" s="256" t="s">
        <v>13</v>
      </c>
      <c r="C124" s="257" t="s">
        <v>38</v>
      </c>
      <c r="D124" s="218" t="s">
        <v>321</v>
      </c>
    </row>
    <row r="125" spans="1:4" ht="21">
      <c r="A125" s="212" t="s">
        <v>179</v>
      </c>
      <c r="B125" s="256" t="s">
        <v>13</v>
      </c>
      <c r="C125" s="257" t="s">
        <v>38</v>
      </c>
      <c r="D125" s="218" t="s">
        <v>321</v>
      </c>
    </row>
    <row r="126" spans="1:4" ht="21">
      <c r="A126" s="212" t="s">
        <v>179</v>
      </c>
      <c r="B126" s="256" t="s">
        <v>13</v>
      </c>
      <c r="C126" s="257" t="s">
        <v>38</v>
      </c>
      <c r="D126" s="218" t="s">
        <v>322</v>
      </c>
    </row>
    <row r="127" spans="1:4" ht="21">
      <c r="A127" s="212" t="s">
        <v>179</v>
      </c>
      <c r="B127" s="256" t="s">
        <v>13</v>
      </c>
      <c r="C127" s="257" t="s">
        <v>38</v>
      </c>
      <c r="D127" s="218" t="s">
        <v>322</v>
      </c>
    </row>
    <row r="128" spans="1:4" ht="21">
      <c r="A128" s="212" t="s">
        <v>179</v>
      </c>
      <c r="B128" s="256" t="s">
        <v>13</v>
      </c>
      <c r="C128" s="257" t="s">
        <v>38</v>
      </c>
      <c r="D128" s="218" t="s">
        <v>325</v>
      </c>
    </row>
    <row r="129" spans="1:4" ht="21">
      <c r="A129" s="212" t="s">
        <v>179</v>
      </c>
      <c r="B129" s="256" t="s">
        <v>13</v>
      </c>
      <c r="C129" s="257" t="s">
        <v>38</v>
      </c>
      <c r="D129" s="218" t="s">
        <v>325</v>
      </c>
    </row>
    <row r="130" spans="1:4" ht="21">
      <c r="A130" s="212" t="s">
        <v>179</v>
      </c>
      <c r="B130" s="256" t="s">
        <v>13</v>
      </c>
      <c r="C130" s="257" t="s">
        <v>38</v>
      </c>
      <c r="D130" s="218" t="s">
        <v>329</v>
      </c>
    </row>
    <row r="131" spans="1:4" ht="21">
      <c r="A131" s="212" t="s">
        <v>179</v>
      </c>
      <c r="B131" s="256" t="s">
        <v>13</v>
      </c>
      <c r="C131" s="257" t="s">
        <v>38</v>
      </c>
      <c r="D131" s="218" t="s">
        <v>329</v>
      </c>
    </row>
    <row r="132" spans="1:4" ht="21">
      <c r="A132" s="212" t="s">
        <v>179</v>
      </c>
      <c r="B132" s="256" t="s">
        <v>13</v>
      </c>
      <c r="C132" s="257" t="s">
        <v>38</v>
      </c>
      <c r="D132" s="218" t="s">
        <v>59</v>
      </c>
    </row>
    <row r="133" spans="1:4" ht="21">
      <c r="A133" s="212" t="s">
        <v>179</v>
      </c>
      <c r="B133" s="256" t="s">
        <v>13</v>
      </c>
      <c r="C133" s="257" t="s">
        <v>38</v>
      </c>
      <c r="D133" s="218" t="s">
        <v>59</v>
      </c>
    </row>
    <row r="134" spans="1:4" ht="21">
      <c r="A134" s="212" t="s">
        <v>179</v>
      </c>
      <c r="B134" s="256" t="s">
        <v>13</v>
      </c>
      <c r="C134" s="257" t="s">
        <v>38</v>
      </c>
      <c r="D134" s="218" t="s">
        <v>60</v>
      </c>
    </row>
    <row r="135" spans="1:4" ht="21">
      <c r="A135" s="212" t="s">
        <v>179</v>
      </c>
      <c r="B135" s="256" t="s">
        <v>13</v>
      </c>
      <c r="C135" s="257" t="s">
        <v>38</v>
      </c>
      <c r="D135" s="218" t="s">
        <v>60</v>
      </c>
    </row>
    <row r="136" spans="1:4" ht="21">
      <c r="A136" s="213" t="s">
        <v>179</v>
      </c>
      <c r="B136" s="211" t="s">
        <v>13</v>
      </c>
      <c r="C136" s="210" t="s">
        <v>38</v>
      </c>
      <c r="D136" s="219" t="s">
        <v>60</v>
      </c>
    </row>
    <row r="137" spans="1:4" ht="21">
      <c r="A137" s="212" t="s">
        <v>179</v>
      </c>
      <c r="B137" s="256" t="s">
        <v>13</v>
      </c>
      <c r="C137" s="257" t="s">
        <v>65</v>
      </c>
      <c r="D137" s="218" t="s">
        <v>66</v>
      </c>
    </row>
    <row r="138" spans="1:4" ht="21">
      <c r="A138" s="212" t="s">
        <v>179</v>
      </c>
      <c r="B138" s="256" t="s">
        <v>13</v>
      </c>
      <c r="C138" s="257" t="s">
        <v>65</v>
      </c>
      <c r="D138" s="218" t="s">
        <v>66</v>
      </c>
    </row>
    <row r="139" spans="1:4" ht="21">
      <c r="A139" s="212" t="s">
        <v>179</v>
      </c>
      <c r="B139" s="256" t="s">
        <v>13</v>
      </c>
      <c r="C139" s="257" t="s">
        <v>65</v>
      </c>
      <c r="D139" s="218" t="s">
        <v>76</v>
      </c>
    </row>
    <row r="140" spans="1:4" ht="21">
      <c r="A140" s="212" t="s">
        <v>179</v>
      </c>
      <c r="B140" s="256" t="s">
        <v>13</v>
      </c>
      <c r="C140" s="257" t="s">
        <v>65</v>
      </c>
      <c r="D140" s="218" t="s">
        <v>76</v>
      </c>
    </row>
    <row r="141" spans="1:4" ht="21">
      <c r="A141" s="213" t="s">
        <v>179</v>
      </c>
      <c r="B141" s="211" t="s">
        <v>13</v>
      </c>
      <c r="C141" s="210" t="s">
        <v>65</v>
      </c>
      <c r="D141" s="219" t="s">
        <v>76</v>
      </c>
    </row>
    <row r="142" spans="1:4" ht="21">
      <c r="A142" s="212" t="s">
        <v>179</v>
      </c>
      <c r="B142" s="256" t="s">
        <v>13</v>
      </c>
      <c r="C142" s="257" t="s">
        <v>65</v>
      </c>
      <c r="D142" s="218" t="s">
        <v>87</v>
      </c>
    </row>
    <row r="143" spans="1:4" ht="21">
      <c r="A143" s="212" t="s">
        <v>179</v>
      </c>
      <c r="B143" s="256" t="s">
        <v>13</v>
      </c>
      <c r="C143" s="257" t="s">
        <v>65</v>
      </c>
      <c r="D143" s="218" t="s">
        <v>87</v>
      </c>
    </row>
    <row r="144" spans="1:4" ht="21">
      <c r="A144" s="213" t="s">
        <v>179</v>
      </c>
      <c r="B144" s="211" t="s">
        <v>13</v>
      </c>
      <c r="C144" s="210" t="s">
        <v>65</v>
      </c>
      <c r="D144" s="219" t="s">
        <v>87</v>
      </c>
    </row>
    <row r="145" spans="1:4" ht="21">
      <c r="A145" s="212" t="s">
        <v>179</v>
      </c>
      <c r="B145" s="256" t="s">
        <v>13</v>
      </c>
      <c r="C145" s="257" t="s">
        <v>65</v>
      </c>
      <c r="D145" s="218" t="s">
        <v>92</v>
      </c>
    </row>
    <row r="146" spans="1:4" ht="21">
      <c r="A146" s="212" t="s">
        <v>179</v>
      </c>
      <c r="B146" s="256" t="s">
        <v>13</v>
      </c>
      <c r="C146" s="257" t="s">
        <v>65</v>
      </c>
      <c r="D146" s="218" t="s">
        <v>92</v>
      </c>
    </row>
    <row r="147" spans="1:4" ht="21">
      <c r="A147" s="213" t="s">
        <v>179</v>
      </c>
      <c r="B147" s="211" t="s">
        <v>13</v>
      </c>
      <c r="C147" s="210" t="s">
        <v>65</v>
      </c>
      <c r="D147" s="219" t="s">
        <v>92</v>
      </c>
    </row>
    <row r="148" spans="1:4" ht="21">
      <c r="A148" s="212" t="s">
        <v>179</v>
      </c>
      <c r="B148" s="256" t="s">
        <v>13</v>
      </c>
      <c r="C148" s="257" t="s">
        <v>65</v>
      </c>
      <c r="D148" s="218" t="s">
        <v>346</v>
      </c>
    </row>
    <row r="149" spans="1:4" ht="21">
      <c r="A149" s="212" t="s">
        <v>179</v>
      </c>
      <c r="B149" s="256" t="s">
        <v>13</v>
      </c>
      <c r="C149" s="257" t="s">
        <v>65</v>
      </c>
      <c r="D149" s="218" t="s">
        <v>346</v>
      </c>
    </row>
    <row r="150" spans="1:4" ht="21">
      <c r="A150" s="212" t="s">
        <v>179</v>
      </c>
      <c r="B150" s="256" t="s">
        <v>13</v>
      </c>
      <c r="C150" s="257" t="s">
        <v>65</v>
      </c>
      <c r="D150" s="218" t="s">
        <v>349</v>
      </c>
    </row>
    <row r="151" spans="1:4" ht="21">
      <c r="A151" s="212" t="s">
        <v>179</v>
      </c>
      <c r="B151" s="256" t="s">
        <v>13</v>
      </c>
      <c r="C151" s="257" t="s">
        <v>65</v>
      </c>
      <c r="D151" s="218" t="s">
        <v>349</v>
      </c>
    </row>
    <row r="152" spans="1:4" ht="21">
      <c r="A152" s="212" t="s">
        <v>179</v>
      </c>
      <c r="B152" s="256" t="s">
        <v>13</v>
      </c>
      <c r="C152" s="257" t="s">
        <v>65</v>
      </c>
      <c r="D152" s="218" t="s">
        <v>354</v>
      </c>
    </row>
    <row r="153" spans="1:4" ht="21">
      <c r="A153" s="212" t="s">
        <v>179</v>
      </c>
      <c r="B153" s="256" t="s">
        <v>13</v>
      </c>
      <c r="C153" s="257" t="s">
        <v>65</v>
      </c>
      <c r="D153" s="218" t="s">
        <v>354</v>
      </c>
    </row>
    <row r="154" spans="1:4" ht="21">
      <c r="A154" s="212" t="s">
        <v>179</v>
      </c>
      <c r="B154" s="256" t="s">
        <v>13</v>
      </c>
      <c r="C154" s="257" t="s">
        <v>65</v>
      </c>
      <c r="D154" s="218" t="s">
        <v>358</v>
      </c>
    </row>
    <row r="155" spans="1:4" ht="21">
      <c r="A155" s="212" t="s">
        <v>179</v>
      </c>
      <c r="B155" s="256" t="s">
        <v>13</v>
      </c>
      <c r="C155" s="257" t="s">
        <v>65</v>
      </c>
      <c r="D155" s="218" t="s">
        <v>358</v>
      </c>
    </row>
    <row r="156" spans="1:4" ht="21">
      <c r="A156" s="212" t="s">
        <v>179</v>
      </c>
      <c r="B156" s="256" t="s">
        <v>13</v>
      </c>
      <c r="C156" s="257" t="s">
        <v>65</v>
      </c>
      <c r="D156" s="218" t="s">
        <v>362</v>
      </c>
    </row>
    <row r="157" spans="1:4" ht="21">
      <c r="A157" s="212" t="s">
        <v>179</v>
      </c>
      <c r="B157" s="256" t="s">
        <v>13</v>
      </c>
      <c r="C157" s="257" t="s">
        <v>65</v>
      </c>
      <c r="D157" s="218" t="s">
        <v>362</v>
      </c>
    </row>
    <row r="158" spans="1:4" ht="21">
      <c r="A158" s="212" t="s">
        <v>179</v>
      </c>
      <c r="B158" s="256" t="s">
        <v>13</v>
      </c>
      <c r="C158" s="257" t="s">
        <v>65</v>
      </c>
      <c r="D158" s="218" t="s">
        <v>367</v>
      </c>
    </row>
    <row r="159" spans="1:4" ht="21">
      <c r="A159" s="212" t="s">
        <v>179</v>
      </c>
      <c r="B159" s="256" t="s">
        <v>13</v>
      </c>
      <c r="C159" s="257" t="s">
        <v>65</v>
      </c>
      <c r="D159" s="218" t="s">
        <v>367</v>
      </c>
    </row>
    <row r="160" spans="1:4" ht="21">
      <c r="A160" s="212" t="s">
        <v>179</v>
      </c>
      <c r="B160" s="256" t="s">
        <v>13</v>
      </c>
      <c r="C160" s="257" t="s">
        <v>65</v>
      </c>
      <c r="D160" s="218" t="s">
        <v>371</v>
      </c>
    </row>
    <row r="161" spans="1:4" ht="21">
      <c r="A161" s="212" t="s">
        <v>179</v>
      </c>
      <c r="B161" s="256" t="s">
        <v>13</v>
      </c>
      <c r="C161" s="257" t="s">
        <v>65</v>
      </c>
      <c r="D161" s="218" t="s">
        <v>371</v>
      </c>
    </row>
    <row r="162" spans="1:4" ht="21">
      <c r="A162" s="212" t="s">
        <v>179</v>
      </c>
      <c r="B162" s="256" t="s">
        <v>13</v>
      </c>
      <c r="C162" s="257" t="s">
        <v>65</v>
      </c>
      <c r="D162" s="218" t="s">
        <v>376</v>
      </c>
    </row>
    <row r="163" spans="1:4" ht="21">
      <c r="A163" s="212" t="s">
        <v>179</v>
      </c>
      <c r="B163" s="256" t="s">
        <v>13</v>
      </c>
      <c r="C163" s="257" t="s">
        <v>65</v>
      </c>
      <c r="D163" s="218" t="s">
        <v>376</v>
      </c>
    </row>
    <row r="164" spans="1:4" ht="21">
      <c r="A164" s="212" t="s">
        <v>179</v>
      </c>
      <c r="B164" s="256" t="s">
        <v>13</v>
      </c>
      <c r="C164" s="257" t="s">
        <v>65</v>
      </c>
      <c r="D164" s="218" t="s">
        <v>382</v>
      </c>
    </row>
    <row r="165" spans="1:4" ht="21">
      <c r="A165" s="212" t="s">
        <v>179</v>
      </c>
      <c r="B165" s="256" t="s">
        <v>13</v>
      </c>
      <c r="C165" s="257" t="s">
        <v>65</v>
      </c>
      <c r="D165" s="218" t="s">
        <v>382</v>
      </c>
    </row>
    <row r="166" spans="1:4" ht="21">
      <c r="A166" s="212" t="s">
        <v>179</v>
      </c>
      <c r="B166" s="256" t="s">
        <v>13</v>
      </c>
      <c r="C166" s="257" t="s">
        <v>65</v>
      </c>
      <c r="D166" s="218" t="s">
        <v>382</v>
      </c>
    </row>
    <row r="167" spans="1:4" ht="21">
      <c r="A167" s="212" t="s">
        <v>179</v>
      </c>
      <c r="B167" s="256" t="s">
        <v>13</v>
      </c>
      <c r="C167" s="257" t="s">
        <v>65</v>
      </c>
      <c r="D167" s="218" t="s">
        <v>386</v>
      </c>
    </row>
    <row r="168" spans="1:4" ht="21">
      <c r="A168" s="212" t="s">
        <v>179</v>
      </c>
      <c r="B168" s="256" t="s">
        <v>13</v>
      </c>
      <c r="C168" s="257" t="s">
        <v>65</v>
      </c>
      <c r="D168" s="218" t="s">
        <v>386</v>
      </c>
    </row>
    <row r="169" spans="1:4" ht="21">
      <c r="A169" s="212" t="s">
        <v>179</v>
      </c>
      <c r="B169" s="256" t="s">
        <v>13</v>
      </c>
      <c r="C169" s="257" t="s">
        <v>65</v>
      </c>
      <c r="D169" s="218" t="s">
        <v>391</v>
      </c>
    </row>
    <row r="170" spans="1:4" ht="21">
      <c r="A170" s="212" t="s">
        <v>179</v>
      </c>
      <c r="B170" s="256" t="s">
        <v>13</v>
      </c>
      <c r="C170" s="257" t="s">
        <v>65</v>
      </c>
      <c r="D170" s="218" t="s">
        <v>391</v>
      </c>
    </row>
    <row r="171" spans="1:4" ht="21">
      <c r="A171" s="212" t="s">
        <v>179</v>
      </c>
      <c r="B171" s="256" t="s">
        <v>13</v>
      </c>
      <c r="C171" s="257" t="s">
        <v>65</v>
      </c>
      <c r="D171" s="218" t="s">
        <v>391</v>
      </c>
    </row>
    <row r="172" spans="1:4" ht="21">
      <c r="A172" s="212" t="s">
        <v>179</v>
      </c>
      <c r="B172" s="256" t="s">
        <v>13</v>
      </c>
      <c r="C172" s="257" t="s">
        <v>65</v>
      </c>
      <c r="D172" s="218" t="s">
        <v>395</v>
      </c>
    </row>
    <row r="173" spans="1:4" ht="21">
      <c r="A173" s="212" t="s">
        <v>179</v>
      </c>
      <c r="B173" s="256" t="s">
        <v>13</v>
      </c>
      <c r="C173" s="257" t="s">
        <v>65</v>
      </c>
      <c r="D173" s="218" t="s">
        <v>395</v>
      </c>
    </row>
    <row r="174" spans="1:4" ht="21">
      <c r="A174" s="212" t="s">
        <v>179</v>
      </c>
      <c r="B174" s="256" t="s">
        <v>13</v>
      </c>
      <c r="C174" s="257" t="s">
        <v>101</v>
      </c>
      <c r="D174" s="218" t="s">
        <v>102</v>
      </c>
    </row>
    <row r="175" spans="1:4" ht="21">
      <c r="A175" s="212" t="s">
        <v>179</v>
      </c>
      <c r="B175" s="256" t="s">
        <v>13</v>
      </c>
      <c r="C175" s="257" t="s">
        <v>101</v>
      </c>
      <c r="D175" s="218" t="s">
        <v>102</v>
      </c>
    </row>
    <row r="176" spans="1:4" ht="21">
      <c r="A176" s="213" t="s">
        <v>179</v>
      </c>
      <c r="B176" s="211" t="s">
        <v>13</v>
      </c>
      <c r="C176" s="210" t="s">
        <v>101</v>
      </c>
      <c r="D176" s="219" t="s">
        <v>102</v>
      </c>
    </row>
    <row r="177" spans="1:4" ht="21">
      <c r="A177" s="212" t="s">
        <v>179</v>
      </c>
      <c r="B177" s="256" t="s">
        <v>13</v>
      </c>
      <c r="C177" s="257" t="s">
        <v>101</v>
      </c>
      <c r="D177" s="218" t="s">
        <v>106</v>
      </c>
    </row>
    <row r="178" spans="1:4" ht="21">
      <c r="A178" s="212" t="s">
        <v>179</v>
      </c>
      <c r="B178" s="256" t="s">
        <v>13</v>
      </c>
      <c r="C178" s="257" t="s">
        <v>101</v>
      </c>
      <c r="D178" s="218" t="s">
        <v>106</v>
      </c>
    </row>
    <row r="179" spans="1:4" ht="21">
      <c r="A179" s="213" t="s">
        <v>179</v>
      </c>
      <c r="B179" s="211" t="s">
        <v>13</v>
      </c>
      <c r="C179" s="210" t="s">
        <v>101</v>
      </c>
      <c r="D179" s="219" t="s">
        <v>106</v>
      </c>
    </row>
    <row r="180" spans="1:4" ht="21">
      <c r="A180" s="212" t="s">
        <v>179</v>
      </c>
      <c r="B180" s="256" t="s">
        <v>13</v>
      </c>
      <c r="C180" s="257" t="s">
        <v>101</v>
      </c>
      <c r="D180" s="218" t="s">
        <v>113</v>
      </c>
    </row>
    <row r="181" spans="1:4" ht="21">
      <c r="A181" s="212" t="s">
        <v>179</v>
      </c>
      <c r="B181" s="256" t="s">
        <v>13</v>
      </c>
      <c r="C181" s="257" t="s">
        <v>101</v>
      </c>
      <c r="D181" s="218" t="s">
        <v>113</v>
      </c>
    </row>
    <row r="182" spans="1:4" ht="21">
      <c r="A182" s="212" t="s">
        <v>179</v>
      </c>
      <c r="B182" s="256" t="s">
        <v>13</v>
      </c>
      <c r="C182" s="257" t="s">
        <v>101</v>
      </c>
      <c r="D182" s="218" t="s">
        <v>117</v>
      </c>
    </row>
    <row r="183" spans="1:4" ht="21">
      <c r="A183" s="212" t="s">
        <v>179</v>
      </c>
      <c r="B183" s="256" t="s">
        <v>13</v>
      </c>
      <c r="C183" s="257" t="s">
        <v>101</v>
      </c>
      <c r="D183" s="218" t="s">
        <v>117</v>
      </c>
    </row>
    <row r="184" spans="1:4" ht="21">
      <c r="A184" s="212" t="s">
        <v>179</v>
      </c>
      <c r="B184" s="256" t="s">
        <v>13</v>
      </c>
      <c r="C184" s="257" t="s">
        <v>101</v>
      </c>
      <c r="D184" s="218" t="s">
        <v>117</v>
      </c>
    </row>
    <row r="185" spans="1:4" ht="21">
      <c r="A185" s="212" t="s">
        <v>179</v>
      </c>
      <c r="B185" s="256" t="s">
        <v>13</v>
      </c>
      <c r="C185" s="257" t="s">
        <v>101</v>
      </c>
      <c r="D185" s="218" t="s">
        <v>121</v>
      </c>
    </row>
    <row r="186" spans="1:4" ht="21">
      <c r="A186" s="212" t="s">
        <v>179</v>
      </c>
      <c r="B186" s="256" t="s">
        <v>13</v>
      </c>
      <c r="C186" s="257" t="s">
        <v>101</v>
      </c>
      <c r="D186" s="218" t="s">
        <v>121</v>
      </c>
    </row>
    <row r="187" spans="1:4" ht="21">
      <c r="A187" s="212" t="s">
        <v>179</v>
      </c>
      <c r="B187" s="256" t="s">
        <v>13</v>
      </c>
      <c r="C187" s="257" t="s">
        <v>101</v>
      </c>
      <c r="D187" s="218" t="s">
        <v>121</v>
      </c>
    </row>
    <row r="188" spans="1:4" ht="21">
      <c r="A188" s="212" t="s">
        <v>179</v>
      </c>
      <c r="B188" s="256" t="s">
        <v>13</v>
      </c>
      <c r="C188" s="257" t="s">
        <v>101</v>
      </c>
      <c r="D188" s="218" t="s">
        <v>124</v>
      </c>
    </row>
    <row r="189" spans="1:4" ht="21">
      <c r="A189" s="214" t="s">
        <v>179</v>
      </c>
      <c r="B189" s="263" t="s">
        <v>13</v>
      </c>
      <c r="C189" s="264" t="s">
        <v>101</v>
      </c>
      <c r="D189" s="220" t="s">
        <v>124</v>
      </c>
    </row>
    <row r="190" spans="1:4" ht="21">
      <c r="A190" s="212" t="s">
        <v>179</v>
      </c>
      <c r="B190" s="256" t="s">
        <v>13</v>
      </c>
      <c r="C190" s="257" t="s">
        <v>101</v>
      </c>
      <c r="D190" s="218" t="s">
        <v>128</v>
      </c>
    </row>
    <row r="191" spans="1:4" ht="21">
      <c r="A191" s="212" t="s">
        <v>179</v>
      </c>
      <c r="B191" s="256" t="s">
        <v>13</v>
      </c>
      <c r="C191" s="257" t="s">
        <v>101</v>
      </c>
      <c r="D191" s="218" t="s">
        <v>128</v>
      </c>
    </row>
    <row r="192" spans="1:4" ht="21">
      <c r="A192" s="212" t="s">
        <v>179</v>
      </c>
      <c r="B192" s="256" t="s">
        <v>13</v>
      </c>
      <c r="C192" s="257" t="s">
        <v>101</v>
      </c>
      <c r="D192" s="218" t="s">
        <v>128</v>
      </c>
    </row>
    <row r="193" spans="1:4" ht="21">
      <c r="A193" s="212" t="s">
        <v>179</v>
      </c>
      <c r="B193" s="256" t="s">
        <v>13</v>
      </c>
      <c r="C193" s="257" t="s">
        <v>101</v>
      </c>
      <c r="D193" s="218" t="s">
        <v>132</v>
      </c>
    </row>
    <row r="194" spans="1:4" ht="21">
      <c r="A194" s="212" t="s">
        <v>179</v>
      </c>
      <c r="B194" s="256" t="s">
        <v>13</v>
      </c>
      <c r="C194" s="257" t="s">
        <v>101</v>
      </c>
      <c r="D194" s="218" t="s">
        <v>132</v>
      </c>
    </row>
    <row r="195" spans="1:4" ht="21">
      <c r="A195" s="212" t="s">
        <v>179</v>
      </c>
      <c r="B195" s="256" t="s">
        <v>13</v>
      </c>
      <c r="C195" s="257" t="s">
        <v>101</v>
      </c>
      <c r="D195" s="218" t="s">
        <v>132</v>
      </c>
    </row>
    <row r="196" spans="1:4" ht="21">
      <c r="A196" s="212" t="s">
        <v>179</v>
      </c>
      <c r="B196" s="256" t="s">
        <v>13</v>
      </c>
      <c r="C196" s="257" t="s">
        <v>101</v>
      </c>
      <c r="D196" s="218" t="s">
        <v>134</v>
      </c>
    </row>
    <row r="197" spans="1:4" ht="21">
      <c r="A197" s="212" t="s">
        <v>179</v>
      </c>
      <c r="B197" s="256" t="s">
        <v>13</v>
      </c>
      <c r="C197" s="257" t="s">
        <v>101</v>
      </c>
      <c r="D197" s="218" t="s">
        <v>134</v>
      </c>
    </row>
    <row r="198" spans="1:4" ht="21">
      <c r="A198" s="212" t="s">
        <v>179</v>
      </c>
      <c r="B198" s="256" t="s">
        <v>13</v>
      </c>
      <c r="C198" s="257" t="s">
        <v>101</v>
      </c>
      <c r="D198" s="218" t="s">
        <v>134</v>
      </c>
    </row>
    <row r="199" spans="1:4" ht="21">
      <c r="A199" s="212" t="s">
        <v>179</v>
      </c>
      <c r="B199" s="256" t="s">
        <v>13</v>
      </c>
      <c r="C199" s="257" t="s">
        <v>101</v>
      </c>
      <c r="D199" s="218" t="s">
        <v>176</v>
      </c>
    </row>
    <row r="200" spans="1:4" ht="21">
      <c r="A200" s="212" t="s">
        <v>179</v>
      </c>
      <c r="B200" s="256" t="s">
        <v>13</v>
      </c>
      <c r="C200" s="257" t="s">
        <v>101</v>
      </c>
      <c r="D200" s="218" t="s">
        <v>176</v>
      </c>
    </row>
    <row r="201" spans="1:4" ht="21">
      <c r="A201" s="212" t="s">
        <v>179</v>
      </c>
      <c r="B201" s="256" t="s">
        <v>13</v>
      </c>
      <c r="C201" s="257" t="s">
        <v>101</v>
      </c>
      <c r="D201" s="218" t="s">
        <v>176</v>
      </c>
    </row>
    <row r="202" spans="1:4" ht="21">
      <c r="A202" s="212" t="s">
        <v>179</v>
      </c>
      <c r="B202" s="256" t="s">
        <v>136</v>
      </c>
      <c r="C202" s="257" t="s">
        <v>38</v>
      </c>
      <c r="D202" s="218" t="s">
        <v>430</v>
      </c>
    </row>
    <row r="203" spans="1:4" ht="21">
      <c r="A203" s="212" t="s">
        <v>179</v>
      </c>
      <c r="B203" s="256" t="s">
        <v>136</v>
      </c>
      <c r="C203" s="257" t="s">
        <v>38</v>
      </c>
      <c r="D203" s="218" t="s">
        <v>430</v>
      </c>
    </row>
    <row r="204" spans="1:4" ht="21">
      <c r="A204" s="212" t="s">
        <v>179</v>
      </c>
      <c r="B204" s="256" t="s">
        <v>136</v>
      </c>
      <c r="C204" s="257" t="s">
        <v>38</v>
      </c>
      <c r="D204" s="218" t="s">
        <v>39</v>
      </c>
    </row>
    <row r="205" spans="1:4" ht="21">
      <c r="A205" s="212" t="s">
        <v>179</v>
      </c>
      <c r="B205" s="256" t="s">
        <v>136</v>
      </c>
      <c r="C205" s="257" t="s">
        <v>38</v>
      </c>
      <c r="D205" s="218" t="s">
        <v>39</v>
      </c>
    </row>
    <row r="206" spans="1:4" ht="21">
      <c r="A206" s="212" t="s">
        <v>179</v>
      </c>
      <c r="B206" s="256" t="s">
        <v>136</v>
      </c>
      <c r="C206" s="257" t="s">
        <v>38</v>
      </c>
      <c r="D206" s="218" t="s">
        <v>434</v>
      </c>
    </row>
    <row r="207" spans="1:4" ht="21">
      <c r="A207" s="212" t="s">
        <v>179</v>
      </c>
      <c r="B207" s="256" t="s">
        <v>136</v>
      </c>
      <c r="C207" s="257" t="s">
        <v>38</v>
      </c>
      <c r="D207" s="218" t="s">
        <v>434</v>
      </c>
    </row>
    <row r="208" spans="1:4" ht="21">
      <c r="A208" s="212" t="s">
        <v>179</v>
      </c>
      <c r="B208" s="256" t="s">
        <v>136</v>
      </c>
      <c r="C208" s="257" t="s">
        <v>38</v>
      </c>
      <c r="D208" s="218" t="s">
        <v>232</v>
      </c>
    </row>
    <row r="209" spans="1:4" ht="21">
      <c r="A209" s="212" t="s">
        <v>179</v>
      </c>
      <c r="B209" s="256" t="s">
        <v>136</v>
      </c>
      <c r="C209" s="257" t="s">
        <v>38</v>
      </c>
      <c r="D209" s="218" t="s">
        <v>232</v>
      </c>
    </row>
    <row r="210" spans="1:4" ht="21">
      <c r="A210" s="212" t="s">
        <v>179</v>
      </c>
      <c r="B210" s="256" t="s">
        <v>136</v>
      </c>
      <c r="C210" s="257" t="s">
        <v>38</v>
      </c>
      <c r="D210" s="218" t="s">
        <v>236</v>
      </c>
    </row>
    <row r="211" spans="1:4" ht="21">
      <c r="A211" s="212" t="s">
        <v>179</v>
      </c>
      <c r="B211" s="256" t="s">
        <v>136</v>
      </c>
      <c r="C211" s="257" t="s">
        <v>38</v>
      </c>
      <c r="D211" s="218" t="s">
        <v>236</v>
      </c>
    </row>
    <row r="212" spans="1:4" ht="21">
      <c r="A212" s="212" t="s">
        <v>179</v>
      </c>
      <c r="B212" s="256" t="s">
        <v>136</v>
      </c>
      <c r="C212" s="257" t="s">
        <v>38</v>
      </c>
      <c r="D212" s="218" t="s">
        <v>240</v>
      </c>
    </row>
    <row r="213" spans="1:4" ht="21">
      <c r="A213" s="212" t="s">
        <v>179</v>
      </c>
      <c r="B213" s="256" t="s">
        <v>136</v>
      </c>
      <c r="C213" s="257" t="s">
        <v>38</v>
      </c>
      <c r="D213" s="218" t="s">
        <v>240</v>
      </c>
    </row>
    <row r="214" spans="1:4" ht="21">
      <c r="A214" s="212" t="s">
        <v>179</v>
      </c>
      <c r="B214" s="256" t="s">
        <v>136</v>
      </c>
      <c r="C214" s="257" t="s">
        <v>38</v>
      </c>
      <c r="D214" s="218" t="s">
        <v>244</v>
      </c>
    </row>
    <row r="215" spans="1:4" ht="21">
      <c r="A215" s="212" t="s">
        <v>179</v>
      </c>
      <c r="B215" s="256" t="s">
        <v>136</v>
      </c>
      <c r="C215" s="257" t="s">
        <v>38</v>
      </c>
      <c r="D215" s="218" t="s">
        <v>244</v>
      </c>
    </row>
    <row r="216" spans="1:4" ht="21">
      <c r="A216" s="212" t="s">
        <v>179</v>
      </c>
      <c r="B216" s="256" t="s">
        <v>136</v>
      </c>
      <c r="C216" s="257" t="s">
        <v>38</v>
      </c>
      <c r="D216" s="218" t="s">
        <v>247</v>
      </c>
    </row>
    <row r="217" spans="1:4" ht="21">
      <c r="A217" s="212" t="s">
        <v>179</v>
      </c>
      <c r="B217" s="256" t="s">
        <v>136</v>
      </c>
      <c r="C217" s="257" t="s">
        <v>38</v>
      </c>
      <c r="D217" s="218" t="s">
        <v>247</v>
      </c>
    </row>
    <row r="218" spans="1:4" ht="21">
      <c r="A218" s="212" t="s">
        <v>179</v>
      </c>
      <c r="B218" s="256" t="s">
        <v>136</v>
      </c>
      <c r="C218" s="257" t="s">
        <v>38</v>
      </c>
      <c r="D218" s="218" t="s">
        <v>251</v>
      </c>
    </row>
    <row r="219" spans="1:4" ht="21">
      <c r="A219" s="212" t="s">
        <v>179</v>
      </c>
      <c r="B219" s="256" t="s">
        <v>136</v>
      </c>
      <c r="C219" s="257" t="s">
        <v>38</v>
      </c>
      <c r="D219" s="218" t="s">
        <v>251</v>
      </c>
    </row>
    <row r="220" spans="1:4" ht="21">
      <c r="A220" s="212" t="s">
        <v>179</v>
      </c>
      <c r="B220" s="256" t="s">
        <v>136</v>
      </c>
      <c r="C220" s="257" t="s">
        <v>38</v>
      </c>
      <c r="D220" s="218" t="s">
        <v>255</v>
      </c>
    </row>
    <row r="221" spans="1:4" ht="21">
      <c r="A221" s="212" t="s">
        <v>179</v>
      </c>
      <c r="B221" s="256" t="s">
        <v>136</v>
      </c>
      <c r="C221" s="257" t="s">
        <v>38</v>
      </c>
      <c r="D221" s="218" t="s">
        <v>255</v>
      </c>
    </row>
    <row r="222" spans="1:4" ht="21">
      <c r="A222" s="212" t="s">
        <v>179</v>
      </c>
      <c r="B222" s="256" t="s">
        <v>136</v>
      </c>
      <c r="C222" s="257" t="s">
        <v>38</v>
      </c>
      <c r="D222" s="218" t="s">
        <v>257</v>
      </c>
    </row>
    <row r="223" spans="1:4" ht="21">
      <c r="A223" s="212" t="s">
        <v>179</v>
      </c>
      <c r="B223" s="256" t="s">
        <v>136</v>
      </c>
      <c r="C223" s="257" t="s">
        <v>38</v>
      </c>
      <c r="D223" s="218" t="s">
        <v>257</v>
      </c>
    </row>
    <row r="224" spans="1:4" ht="21">
      <c r="A224" s="212" t="s">
        <v>179</v>
      </c>
      <c r="B224" s="256" t="s">
        <v>136</v>
      </c>
      <c r="C224" s="257" t="s">
        <v>38</v>
      </c>
      <c r="D224" s="218" t="s">
        <v>259</v>
      </c>
    </row>
    <row r="225" spans="1:4" ht="21">
      <c r="A225" s="212" t="s">
        <v>179</v>
      </c>
      <c r="B225" s="256" t="s">
        <v>136</v>
      </c>
      <c r="C225" s="257" t="s">
        <v>38</v>
      </c>
      <c r="D225" s="218" t="s">
        <v>259</v>
      </c>
    </row>
    <row r="226" spans="1:4" ht="21">
      <c r="A226" s="212" t="s">
        <v>179</v>
      </c>
      <c r="B226" s="256" t="s">
        <v>136</v>
      </c>
      <c r="C226" s="257" t="s">
        <v>38</v>
      </c>
      <c r="D226" s="218" t="s">
        <v>260</v>
      </c>
    </row>
    <row r="227" spans="1:4" ht="21">
      <c r="A227" s="212" t="s">
        <v>179</v>
      </c>
      <c r="B227" s="256" t="s">
        <v>136</v>
      </c>
      <c r="C227" s="257" t="s">
        <v>38</v>
      </c>
      <c r="D227" s="218" t="s">
        <v>260</v>
      </c>
    </row>
    <row r="228" spans="1:4" ht="21">
      <c r="A228" s="212" t="s">
        <v>179</v>
      </c>
      <c r="B228" s="256" t="s">
        <v>136</v>
      </c>
      <c r="C228" s="257" t="s">
        <v>38</v>
      </c>
      <c r="D228" s="218" t="s">
        <v>263</v>
      </c>
    </row>
    <row r="229" spans="1:4" ht="21">
      <c r="A229" s="212" t="s">
        <v>179</v>
      </c>
      <c r="B229" s="256" t="s">
        <v>136</v>
      </c>
      <c r="C229" s="257" t="s">
        <v>38</v>
      </c>
      <c r="D229" s="218" t="s">
        <v>263</v>
      </c>
    </row>
    <row r="230" spans="1:4" ht="21">
      <c r="A230" s="212" t="s">
        <v>179</v>
      </c>
      <c r="B230" s="256" t="s">
        <v>136</v>
      </c>
      <c r="C230" s="257" t="s">
        <v>38</v>
      </c>
      <c r="D230" s="218" t="s">
        <v>268</v>
      </c>
    </row>
    <row r="231" spans="1:4" ht="21">
      <c r="A231" s="212" t="s">
        <v>179</v>
      </c>
      <c r="B231" s="256" t="s">
        <v>136</v>
      </c>
      <c r="C231" s="257" t="s">
        <v>38</v>
      </c>
      <c r="D231" s="218" t="s">
        <v>268</v>
      </c>
    </row>
    <row r="232" spans="1:4" ht="21">
      <c r="A232" s="212" t="s">
        <v>179</v>
      </c>
      <c r="B232" s="256" t="s">
        <v>136</v>
      </c>
      <c r="C232" s="257" t="s">
        <v>65</v>
      </c>
      <c r="D232" s="218" t="s">
        <v>66</v>
      </c>
    </row>
    <row r="233" spans="1:4" ht="21">
      <c r="A233" s="212" t="s">
        <v>179</v>
      </c>
      <c r="B233" s="256" t="s">
        <v>136</v>
      </c>
      <c r="C233" s="257" t="s">
        <v>65</v>
      </c>
      <c r="D233" s="218" t="s">
        <v>66</v>
      </c>
    </row>
    <row r="234" spans="1:4" ht="21">
      <c r="A234" s="212" t="s">
        <v>179</v>
      </c>
      <c r="B234" s="256" t="s">
        <v>136</v>
      </c>
      <c r="C234" s="257" t="s">
        <v>65</v>
      </c>
      <c r="D234" s="218" t="s">
        <v>76</v>
      </c>
    </row>
    <row r="235" spans="1:4" ht="21">
      <c r="A235" s="212" t="s">
        <v>179</v>
      </c>
      <c r="B235" s="256" t="s">
        <v>136</v>
      </c>
      <c r="C235" s="257" t="s">
        <v>65</v>
      </c>
      <c r="D235" s="218" t="s">
        <v>76</v>
      </c>
    </row>
    <row r="236" spans="1:4" ht="21">
      <c r="A236" s="213" t="s">
        <v>179</v>
      </c>
      <c r="B236" s="211" t="s">
        <v>136</v>
      </c>
      <c r="C236" s="210" t="s">
        <v>65</v>
      </c>
      <c r="D236" s="219" t="s">
        <v>76</v>
      </c>
    </row>
    <row r="237" spans="1:4" ht="21">
      <c r="A237" s="212" t="s">
        <v>179</v>
      </c>
      <c r="B237" s="256" t="s">
        <v>136</v>
      </c>
      <c r="C237" s="257" t="s">
        <v>65</v>
      </c>
      <c r="D237" s="218" t="s">
        <v>87</v>
      </c>
    </row>
    <row r="238" spans="1:4" ht="21">
      <c r="A238" s="212" t="s">
        <v>179</v>
      </c>
      <c r="B238" s="256" t="s">
        <v>136</v>
      </c>
      <c r="C238" s="257" t="s">
        <v>65</v>
      </c>
      <c r="D238" s="218" t="s">
        <v>87</v>
      </c>
    </row>
    <row r="239" spans="1:4" ht="21">
      <c r="A239" s="212" t="s">
        <v>179</v>
      </c>
      <c r="B239" s="256" t="s">
        <v>136</v>
      </c>
      <c r="C239" s="257" t="s">
        <v>65</v>
      </c>
      <c r="D239" s="218" t="s">
        <v>87</v>
      </c>
    </row>
    <row r="240" spans="1:4" ht="21">
      <c r="A240" s="212" t="s">
        <v>179</v>
      </c>
      <c r="B240" s="256" t="s">
        <v>136</v>
      </c>
      <c r="C240" s="257" t="s">
        <v>65</v>
      </c>
      <c r="D240" s="218" t="s">
        <v>92</v>
      </c>
    </row>
    <row r="241" spans="1:4" ht="21">
      <c r="A241" s="212" t="s">
        <v>179</v>
      </c>
      <c r="B241" s="256" t="s">
        <v>136</v>
      </c>
      <c r="C241" s="257" t="s">
        <v>65</v>
      </c>
      <c r="D241" s="218" t="s">
        <v>92</v>
      </c>
    </row>
    <row r="242" spans="1:4" ht="21">
      <c r="A242" s="212" t="s">
        <v>179</v>
      </c>
      <c r="B242" s="256" t="s">
        <v>136</v>
      </c>
      <c r="C242" s="257" t="s">
        <v>65</v>
      </c>
      <c r="D242" s="218" t="s">
        <v>346</v>
      </c>
    </row>
    <row r="243" spans="1:4" ht="21">
      <c r="A243" s="212" t="s">
        <v>179</v>
      </c>
      <c r="B243" s="256" t="s">
        <v>136</v>
      </c>
      <c r="C243" s="257" t="s">
        <v>65</v>
      </c>
      <c r="D243" s="218" t="s">
        <v>346</v>
      </c>
    </row>
    <row r="244" spans="1:4" ht="21">
      <c r="A244" s="213" t="s">
        <v>179</v>
      </c>
      <c r="B244" s="211" t="s">
        <v>136</v>
      </c>
      <c r="C244" s="210" t="s">
        <v>65</v>
      </c>
      <c r="D244" s="219" t="s">
        <v>346</v>
      </c>
    </row>
    <row r="245" spans="1:4" ht="21">
      <c r="A245" s="212" t="s">
        <v>179</v>
      </c>
      <c r="B245" s="256" t="s">
        <v>136</v>
      </c>
      <c r="C245" s="257" t="s">
        <v>65</v>
      </c>
      <c r="D245" s="218" t="s">
        <v>349</v>
      </c>
    </row>
    <row r="246" spans="1:4" ht="21">
      <c r="A246" s="212" t="s">
        <v>179</v>
      </c>
      <c r="B246" s="256" t="s">
        <v>136</v>
      </c>
      <c r="C246" s="257" t="s">
        <v>65</v>
      </c>
      <c r="D246" s="218" t="s">
        <v>349</v>
      </c>
    </row>
    <row r="247" spans="1:4" ht="21">
      <c r="A247" s="212" t="s">
        <v>179</v>
      </c>
      <c r="B247" s="256" t="s">
        <v>136</v>
      </c>
      <c r="C247" s="257" t="s">
        <v>65</v>
      </c>
      <c r="D247" s="218" t="s">
        <v>354</v>
      </c>
    </row>
    <row r="248" spans="1:4" ht="21">
      <c r="A248" s="212" t="s">
        <v>179</v>
      </c>
      <c r="B248" s="256" t="s">
        <v>136</v>
      </c>
      <c r="C248" s="257" t="s">
        <v>65</v>
      </c>
      <c r="D248" s="218" t="s">
        <v>354</v>
      </c>
    </row>
    <row r="249" spans="1:4" ht="21">
      <c r="A249" s="212" t="s">
        <v>179</v>
      </c>
      <c r="B249" s="256" t="s">
        <v>136</v>
      </c>
      <c r="C249" s="257" t="s">
        <v>65</v>
      </c>
      <c r="D249" s="218" t="s">
        <v>358</v>
      </c>
    </row>
    <row r="250" spans="1:4" ht="21">
      <c r="A250" s="212" t="s">
        <v>179</v>
      </c>
      <c r="B250" s="256" t="s">
        <v>136</v>
      </c>
      <c r="C250" s="257" t="s">
        <v>65</v>
      </c>
      <c r="D250" s="218" t="s">
        <v>358</v>
      </c>
    </row>
    <row r="251" spans="1:4" ht="21">
      <c r="A251" s="212" t="s">
        <v>179</v>
      </c>
      <c r="B251" s="256" t="s">
        <v>136</v>
      </c>
      <c r="C251" s="257" t="s">
        <v>65</v>
      </c>
      <c r="D251" s="218" t="s">
        <v>362</v>
      </c>
    </row>
    <row r="252" spans="1:4" ht="21">
      <c r="A252" s="212" t="s">
        <v>179</v>
      </c>
      <c r="B252" s="256" t="s">
        <v>136</v>
      </c>
      <c r="C252" s="257" t="s">
        <v>65</v>
      </c>
      <c r="D252" s="218" t="s">
        <v>362</v>
      </c>
    </row>
    <row r="253" spans="1:4" ht="21">
      <c r="A253" s="212" t="s">
        <v>179</v>
      </c>
      <c r="B253" s="256" t="s">
        <v>136</v>
      </c>
      <c r="C253" s="257" t="s">
        <v>65</v>
      </c>
      <c r="D253" s="218" t="s">
        <v>367</v>
      </c>
    </row>
    <row r="254" spans="1:4" ht="21">
      <c r="A254" s="212" t="s">
        <v>179</v>
      </c>
      <c r="B254" s="256" t="s">
        <v>136</v>
      </c>
      <c r="C254" s="257" t="s">
        <v>65</v>
      </c>
      <c r="D254" s="218" t="s">
        <v>367</v>
      </c>
    </row>
    <row r="255" spans="1:4" ht="21">
      <c r="A255" s="212" t="s">
        <v>179</v>
      </c>
      <c r="B255" s="256" t="s">
        <v>136</v>
      </c>
      <c r="C255" s="257" t="s">
        <v>65</v>
      </c>
      <c r="D255" s="218" t="s">
        <v>371</v>
      </c>
    </row>
    <row r="256" spans="1:4" ht="21">
      <c r="A256" s="212" t="s">
        <v>179</v>
      </c>
      <c r="B256" s="256" t="s">
        <v>136</v>
      </c>
      <c r="C256" s="257" t="s">
        <v>65</v>
      </c>
      <c r="D256" s="218" t="s">
        <v>371</v>
      </c>
    </row>
    <row r="257" spans="1:4" ht="21">
      <c r="A257" s="212" t="s">
        <v>179</v>
      </c>
      <c r="B257" s="256" t="s">
        <v>136</v>
      </c>
      <c r="C257" s="257" t="s">
        <v>101</v>
      </c>
      <c r="D257" s="218" t="s">
        <v>102</v>
      </c>
    </row>
    <row r="258" spans="1:4" ht="21">
      <c r="A258" s="212" t="s">
        <v>179</v>
      </c>
      <c r="B258" s="256" t="s">
        <v>136</v>
      </c>
      <c r="C258" s="257" t="s">
        <v>101</v>
      </c>
      <c r="D258" s="218" t="s">
        <v>102</v>
      </c>
    </row>
    <row r="259" spans="1:4" ht="21">
      <c r="A259" s="212" t="s">
        <v>179</v>
      </c>
      <c r="B259" s="256" t="s">
        <v>136</v>
      </c>
      <c r="C259" s="257" t="s">
        <v>101</v>
      </c>
      <c r="D259" s="218" t="s">
        <v>106</v>
      </c>
    </row>
    <row r="260" spans="1:4" ht="21">
      <c r="A260" s="212" t="s">
        <v>179</v>
      </c>
      <c r="B260" s="256" t="s">
        <v>136</v>
      </c>
      <c r="C260" s="257" t="s">
        <v>101</v>
      </c>
      <c r="D260" s="218" t="s">
        <v>106</v>
      </c>
    </row>
    <row r="261" spans="1:4" ht="21">
      <c r="A261" s="212" t="s">
        <v>179</v>
      </c>
      <c r="B261" s="256" t="s">
        <v>136</v>
      </c>
      <c r="C261" s="257" t="s">
        <v>101</v>
      </c>
      <c r="D261" s="218" t="s">
        <v>106</v>
      </c>
    </row>
    <row r="262" spans="1:4" ht="21">
      <c r="A262" s="212" t="s">
        <v>179</v>
      </c>
      <c r="B262" s="256" t="s">
        <v>136</v>
      </c>
      <c r="C262" s="257" t="s">
        <v>101</v>
      </c>
      <c r="D262" s="218" t="s">
        <v>113</v>
      </c>
    </row>
    <row r="263" spans="1:4" ht="21">
      <c r="A263" s="212" t="s">
        <v>179</v>
      </c>
      <c r="B263" s="256" t="s">
        <v>136</v>
      </c>
      <c r="C263" s="257" t="s">
        <v>101</v>
      </c>
      <c r="D263" s="218" t="s">
        <v>113</v>
      </c>
    </row>
    <row r="264" spans="1:4" ht="21">
      <c r="A264" s="213" t="s">
        <v>179</v>
      </c>
      <c r="B264" s="211" t="s">
        <v>136</v>
      </c>
      <c r="C264" s="210" t="s">
        <v>101</v>
      </c>
      <c r="D264" s="219" t="s">
        <v>113</v>
      </c>
    </row>
    <row r="265" spans="1:4" ht="21">
      <c r="A265" s="212" t="s">
        <v>179</v>
      </c>
      <c r="B265" s="256" t="s">
        <v>136</v>
      </c>
      <c r="C265" s="257" t="s">
        <v>101</v>
      </c>
      <c r="D265" s="218" t="s">
        <v>117</v>
      </c>
    </row>
    <row r="266" spans="1:4" ht="21">
      <c r="A266" s="212" t="s">
        <v>179</v>
      </c>
      <c r="B266" s="256" t="s">
        <v>136</v>
      </c>
      <c r="C266" s="257" t="s">
        <v>101</v>
      </c>
      <c r="D266" s="218" t="s">
        <v>117</v>
      </c>
    </row>
    <row r="267" spans="1:4" ht="21">
      <c r="A267" s="212" t="s">
        <v>179</v>
      </c>
      <c r="B267" s="256" t="s">
        <v>136</v>
      </c>
      <c r="C267" s="257" t="s">
        <v>101</v>
      </c>
      <c r="D267" s="218" t="s">
        <v>117</v>
      </c>
    </row>
    <row r="268" spans="1:4" ht="21">
      <c r="A268" s="212" t="s">
        <v>179</v>
      </c>
      <c r="B268" s="256" t="s">
        <v>136</v>
      </c>
      <c r="C268" s="257" t="s">
        <v>101</v>
      </c>
      <c r="D268" s="218" t="s">
        <v>121</v>
      </c>
    </row>
    <row r="269" spans="1:4" ht="21">
      <c r="A269" s="212" t="s">
        <v>179</v>
      </c>
      <c r="B269" s="256" t="s">
        <v>136</v>
      </c>
      <c r="C269" s="257" t="s">
        <v>101</v>
      </c>
      <c r="D269" s="218" t="s">
        <v>121</v>
      </c>
    </row>
    <row r="270" spans="1:4" ht="21">
      <c r="A270" s="213" t="s">
        <v>179</v>
      </c>
      <c r="B270" s="211" t="s">
        <v>136</v>
      </c>
      <c r="C270" s="210" t="s">
        <v>101</v>
      </c>
      <c r="D270" s="219" t="s">
        <v>121</v>
      </c>
    </row>
    <row r="271" spans="1:4" ht="21">
      <c r="A271" s="212" t="s">
        <v>179</v>
      </c>
      <c r="B271" s="256" t="s">
        <v>136</v>
      </c>
      <c r="C271" s="257" t="s">
        <v>101</v>
      </c>
      <c r="D271" s="218" t="s">
        <v>124</v>
      </c>
    </row>
    <row r="272" spans="1:4" ht="21">
      <c r="A272" s="212" t="s">
        <v>179</v>
      </c>
      <c r="B272" s="256" t="s">
        <v>136</v>
      </c>
      <c r="C272" s="257" t="s">
        <v>101</v>
      </c>
      <c r="D272" s="218" t="s">
        <v>124</v>
      </c>
    </row>
    <row r="273" spans="1:4" ht="21">
      <c r="A273" s="213" t="s">
        <v>179</v>
      </c>
      <c r="B273" s="211" t="s">
        <v>136</v>
      </c>
      <c r="C273" s="210" t="s">
        <v>101</v>
      </c>
      <c r="D273" s="219" t="s">
        <v>124</v>
      </c>
    </row>
    <row r="274" spans="1:4" ht="21">
      <c r="A274" s="214" t="s">
        <v>179</v>
      </c>
      <c r="B274" s="263" t="s">
        <v>136</v>
      </c>
      <c r="C274" s="264" t="s">
        <v>101</v>
      </c>
      <c r="D274" s="220" t="s">
        <v>128</v>
      </c>
    </row>
    <row r="275" spans="1:4" ht="21">
      <c r="A275" s="212" t="s">
        <v>179</v>
      </c>
      <c r="B275" s="256" t="s">
        <v>136</v>
      </c>
      <c r="C275" s="257" t="s">
        <v>101</v>
      </c>
      <c r="D275" s="218" t="s">
        <v>128</v>
      </c>
    </row>
    <row r="276" spans="1:4" ht="21">
      <c r="A276" s="212" t="s">
        <v>179</v>
      </c>
      <c r="B276" s="256" t="s">
        <v>136</v>
      </c>
      <c r="C276" s="257" t="s">
        <v>101</v>
      </c>
      <c r="D276" s="218" t="s">
        <v>132</v>
      </c>
    </row>
    <row r="277" spans="1:4" ht="21">
      <c r="A277" s="212" t="s">
        <v>179</v>
      </c>
      <c r="B277" s="256" t="s">
        <v>136</v>
      </c>
      <c r="C277" s="257" t="s">
        <v>101</v>
      </c>
      <c r="D277" s="218" t="s">
        <v>132</v>
      </c>
    </row>
    <row r="278" spans="1:4" ht="21">
      <c r="A278" s="212" t="s">
        <v>179</v>
      </c>
      <c r="B278" s="256" t="s">
        <v>136</v>
      </c>
      <c r="C278" s="257" t="s">
        <v>101</v>
      </c>
      <c r="D278" s="218" t="s">
        <v>132</v>
      </c>
    </row>
    <row r="279" spans="1:4" ht="21">
      <c r="A279" s="212" t="s">
        <v>179</v>
      </c>
      <c r="B279" s="256" t="s">
        <v>136</v>
      </c>
      <c r="C279" s="257" t="s">
        <v>101</v>
      </c>
      <c r="D279" s="218" t="s">
        <v>134</v>
      </c>
    </row>
    <row r="280" spans="1:4" ht="21">
      <c r="A280" s="212" t="s">
        <v>179</v>
      </c>
      <c r="B280" s="256" t="s">
        <v>136</v>
      </c>
      <c r="C280" s="257" t="s">
        <v>101</v>
      </c>
      <c r="D280" s="218" t="s">
        <v>134</v>
      </c>
    </row>
    <row r="281" spans="1:4" ht="21">
      <c r="A281" s="212" t="s">
        <v>179</v>
      </c>
      <c r="B281" s="256" t="s">
        <v>136</v>
      </c>
      <c r="C281" s="257" t="s">
        <v>101</v>
      </c>
      <c r="D281" s="218" t="s">
        <v>134</v>
      </c>
    </row>
    <row r="282" spans="1:4" ht="21">
      <c r="A282" s="212" t="s">
        <v>179</v>
      </c>
      <c r="B282" s="256" t="s">
        <v>136</v>
      </c>
      <c r="C282" s="257" t="s">
        <v>101</v>
      </c>
      <c r="D282" s="218" t="s">
        <v>176</v>
      </c>
    </row>
    <row r="283" spans="1:4" ht="21">
      <c r="A283" s="212" t="s">
        <v>179</v>
      </c>
      <c r="B283" s="256" t="s">
        <v>136</v>
      </c>
      <c r="C283" s="257" t="s">
        <v>101</v>
      </c>
      <c r="D283" s="218" t="s">
        <v>176</v>
      </c>
    </row>
    <row r="284" spans="1:4" ht="21">
      <c r="A284" s="213" t="s">
        <v>179</v>
      </c>
      <c r="B284" s="211" t="s">
        <v>136</v>
      </c>
      <c r="C284" s="210" t="s">
        <v>101</v>
      </c>
      <c r="D284" s="219" t="s">
        <v>176</v>
      </c>
    </row>
    <row r="285" spans="1:4" ht="21">
      <c r="A285" s="212" t="s">
        <v>532</v>
      </c>
      <c r="B285" s="256" t="s">
        <v>13</v>
      </c>
      <c r="C285" s="257" t="s">
        <v>38</v>
      </c>
      <c r="D285" s="218" t="s">
        <v>39</v>
      </c>
    </row>
    <row r="286" spans="1:4" ht="21">
      <c r="A286" s="212" t="s">
        <v>532</v>
      </c>
      <c r="B286" s="256" t="s">
        <v>13</v>
      </c>
      <c r="C286" s="257" t="s">
        <v>38</v>
      </c>
      <c r="D286" s="218" t="s">
        <v>39</v>
      </c>
    </row>
    <row r="287" spans="1:4" ht="21">
      <c r="A287" s="212" t="s">
        <v>532</v>
      </c>
      <c r="B287" s="256" t="s">
        <v>13</v>
      </c>
      <c r="C287" s="257" t="s">
        <v>38</v>
      </c>
      <c r="D287" s="218" t="s">
        <v>434</v>
      </c>
    </row>
    <row r="288" spans="1:4" ht="21">
      <c r="A288" s="212" t="s">
        <v>532</v>
      </c>
      <c r="B288" s="256" t="s">
        <v>13</v>
      </c>
      <c r="C288" s="257" t="s">
        <v>38</v>
      </c>
      <c r="D288" s="218" t="s">
        <v>434</v>
      </c>
    </row>
    <row r="289" spans="1:4" ht="21">
      <c r="A289" s="212" t="s">
        <v>532</v>
      </c>
      <c r="B289" s="256" t="s">
        <v>13</v>
      </c>
      <c r="C289" s="257" t="s">
        <v>38</v>
      </c>
      <c r="D289" s="218" t="s">
        <v>43</v>
      </c>
    </row>
    <row r="290" spans="1:4" ht="21">
      <c r="A290" s="212" t="s">
        <v>532</v>
      </c>
      <c r="B290" s="256" t="s">
        <v>13</v>
      </c>
      <c r="C290" s="257" t="s">
        <v>38</v>
      </c>
      <c r="D290" s="218" t="s">
        <v>43</v>
      </c>
    </row>
    <row r="291" spans="1:4" ht="21">
      <c r="A291" s="212" t="s">
        <v>532</v>
      </c>
      <c r="B291" s="256" t="s">
        <v>13</v>
      </c>
      <c r="C291" s="257" t="s">
        <v>38</v>
      </c>
      <c r="D291" s="218" t="s">
        <v>45</v>
      </c>
    </row>
    <row r="292" spans="1:4" ht="21">
      <c r="A292" s="212" t="s">
        <v>532</v>
      </c>
      <c r="B292" s="256" t="s">
        <v>13</v>
      </c>
      <c r="C292" s="257" t="s">
        <v>38</v>
      </c>
      <c r="D292" s="218" t="s">
        <v>45</v>
      </c>
    </row>
    <row r="293" spans="1:4" ht="21">
      <c r="A293" s="212" t="s">
        <v>550</v>
      </c>
      <c r="B293" s="256" t="s">
        <v>13</v>
      </c>
      <c r="C293" s="257" t="s">
        <v>38</v>
      </c>
      <c r="D293" s="218" t="s">
        <v>207</v>
      </c>
    </row>
    <row r="294" spans="1:4" ht="21">
      <c r="A294" s="212" t="s">
        <v>532</v>
      </c>
      <c r="B294" s="256" t="s">
        <v>13</v>
      </c>
      <c r="C294" s="257" t="s">
        <v>38</v>
      </c>
      <c r="D294" s="218" t="s">
        <v>207</v>
      </c>
    </row>
    <row r="295" spans="1:4" ht="21">
      <c r="A295" s="212" t="s">
        <v>550</v>
      </c>
      <c r="B295" s="256" t="s">
        <v>13</v>
      </c>
      <c r="C295" s="257" t="s">
        <v>38</v>
      </c>
      <c r="D295" s="218" t="s">
        <v>213</v>
      </c>
    </row>
    <row r="296" spans="1:4" ht="21">
      <c r="A296" s="212" t="s">
        <v>532</v>
      </c>
      <c r="B296" s="256" t="s">
        <v>13</v>
      </c>
      <c r="C296" s="257" t="s">
        <v>38</v>
      </c>
      <c r="D296" s="218" t="s">
        <v>213</v>
      </c>
    </row>
    <row r="297" spans="1:4" ht="21">
      <c r="A297" s="212" t="s">
        <v>550</v>
      </c>
      <c r="B297" s="256" t="s">
        <v>13</v>
      </c>
      <c r="C297" s="257" t="s">
        <v>38</v>
      </c>
      <c r="D297" s="218" t="s">
        <v>215</v>
      </c>
    </row>
    <row r="298" spans="1:4" ht="21">
      <c r="A298" s="212" t="s">
        <v>532</v>
      </c>
      <c r="B298" s="256" t="s">
        <v>13</v>
      </c>
      <c r="C298" s="257" t="s">
        <v>38</v>
      </c>
      <c r="D298" s="218" t="s">
        <v>215</v>
      </c>
    </row>
    <row r="299" spans="1:4" ht="21">
      <c r="A299" s="212" t="s">
        <v>532</v>
      </c>
      <c r="B299" s="256" t="s">
        <v>13</v>
      </c>
      <c r="C299" s="257" t="s">
        <v>38</v>
      </c>
      <c r="D299" s="218" t="s">
        <v>222</v>
      </c>
    </row>
    <row r="300" spans="1:4" ht="21">
      <c r="A300" s="212" t="s">
        <v>532</v>
      </c>
      <c r="B300" s="256" t="s">
        <v>13</v>
      </c>
      <c r="C300" s="257" t="s">
        <v>38</v>
      </c>
      <c r="D300" s="218" t="s">
        <v>222</v>
      </c>
    </row>
    <row r="301" spans="1:4" ht="21">
      <c r="A301" s="212" t="s">
        <v>532</v>
      </c>
      <c r="B301" s="256" t="s">
        <v>13</v>
      </c>
      <c r="C301" s="257" t="s">
        <v>38</v>
      </c>
      <c r="D301" s="218" t="s">
        <v>225</v>
      </c>
    </row>
    <row r="302" spans="1:4" ht="21">
      <c r="A302" s="212" t="s">
        <v>532</v>
      </c>
      <c r="B302" s="256" t="s">
        <v>13</v>
      </c>
      <c r="C302" s="257" t="s">
        <v>38</v>
      </c>
      <c r="D302" s="218" t="s">
        <v>225</v>
      </c>
    </row>
    <row r="303" spans="1:4" ht="21">
      <c r="A303" s="212" t="s">
        <v>532</v>
      </c>
      <c r="B303" s="256" t="s">
        <v>13</v>
      </c>
      <c r="C303" s="257" t="s">
        <v>38</v>
      </c>
      <c r="D303" s="218" t="s">
        <v>229</v>
      </c>
    </row>
    <row r="304" spans="1:4" ht="21">
      <c r="A304" s="212" t="s">
        <v>532</v>
      </c>
      <c r="B304" s="256" t="s">
        <v>13</v>
      </c>
      <c r="C304" s="257" t="s">
        <v>38</v>
      </c>
      <c r="D304" s="218" t="s">
        <v>229</v>
      </c>
    </row>
    <row r="305" spans="1:4" ht="21">
      <c r="A305" s="212" t="s">
        <v>532</v>
      </c>
      <c r="B305" s="256" t="s">
        <v>13</v>
      </c>
      <c r="C305" s="257" t="s">
        <v>38</v>
      </c>
      <c r="D305" s="218" t="s">
        <v>230</v>
      </c>
    </row>
    <row r="306" spans="1:4" ht="21">
      <c r="A306" s="212" t="s">
        <v>532</v>
      </c>
      <c r="B306" s="256" t="s">
        <v>13</v>
      </c>
      <c r="C306" s="257" t="s">
        <v>38</v>
      </c>
      <c r="D306" s="218" t="s">
        <v>230</v>
      </c>
    </row>
    <row r="307" spans="1:4" ht="21">
      <c r="A307" s="212" t="s">
        <v>532</v>
      </c>
      <c r="B307" s="256" t="s">
        <v>13</v>
      </c>
      <c r="C307" s="257" t="s">
        <v>38</v>
      </c>
      <c r="D307" s="218" t="s">
        <v>232</v>
      </c>
    </row>
    <row r="308" spans="1:4" ht="21">
      <c r="A308" s="212" t="s">
        <v>532</v>
      </c>
      <c r="B308" s="256" t="s">
        <v>13</v>
      </c>
      <c r="C308" s="257" t="s">
        <v>38</v>
      </c>
      <c r="D308" s="218" t="s">
        <v>232</v>
      </c>
    </row>
    <row r="309" spans="1:4" ht="21">
      <c r="A309" s="212" t="s">
        <v>532</v>
      </c>
      <c r="B309" s="256" t="s">
        <v>13</v>
      </c>
      <c r="C309" s="257" t="s">
        <v>38</v>
      </c>
      <c r="D309" s="218" t="s">
        <v>236</v>
      </c>
    </row>
    <row r="310" spans="1:4" ht="21">
      <c r="A310" s="212" t="s">
        <v>532</v>
      </c>
      <c r="B310" s="256" t="s">
        <v>13</v>
      </c>
      <c r="C310" s="257" t="s">
        <v>38</v>
      </c>
      <c r="D310" s="218" t="s">
        <v>236</v>
      </c>
    </row>
    <row r="311" spans="1:4" ht="21">
      <c r="A311" s="212" t="s">
        <v>532</v>
      </c>
      <c r="B311" s="256" t="s">
        <v>13</v>
      </c>
      <c r="C311" s="257" t="s">
        <v>38</v>
      </c>
      <c r="D311" s="218" t="s">
        <v>240</v>
      </c>
    </row>
    <row r="312" spans="1:4" ht="21">
      <c r="A312" s="212" t="s">
        <v>532</v>
      </c>
      <c r="B312" s="256" t="s">
        <v>13</v>
      </c>
      <c r="C312" s="257" t="s">
        <v>38</v>
      </c>
      <c r="D312" s="218" t="s">
        <v>240</v>
      </c>
    </row>
    <row r="313" spans="1:4" ht="21">
      <c r="A313" s="212" t="s">
        <v>532</v>
      </c>
      <c r="B313" s="256" t="s">
        <v>13</v>
      </c>
      <c r="C313" s="257" t="s">
        <v>38</v>
      </c>
      <c r="D313" s="218" t="s">
        <v>244</v>
      </c>
    </row>
    <row r="314" spans="1:4" ht="21">
      <c r="A314" s="212" t="s">
        <v>532</v>
      </c>
      <c r="B314" s="256" t="s">
        <v>13</v>
      </c>
      <c r="C314" s="257" t="s">
        <v>38</v>
      </c>
      <c r="D314" s="218" t="s">
        <v>244</v>
      </c>
    </row>
    <row r="315" spans="1:4" ht="21">
      <c r="A315" s="212" t="s">
        <v>532</v>
      </c>
      <c r="B315" s="256" t="s">
        <v>13</v>
      </c>
      <c r="C315" s="257" t="s">
        <v>38</v>
      </c>
      <c r="D315" s="218" t="s">
        <v>247</v>
      </c>
    </row>
    <row r="316" spans="1:4" ht="21">
      <c r="A316" s="212" t="s">
        <v>532</v>
      </c>
      <c r="B316" s="256" t="s">
        <v>13</v>
      </c>
      <c r="C316" s="257" t="s">
        <v>38</v>
      </c>
      <c r="D316" s="218" t="s">
        <v>247</v>
      </c>
    </row>
    <row r="317" spans="1:4" ht="21">
      <c r="A317" s="212" t="s">
        <v>532</v>
      </c>
      <c r="B317" s="256" t="s">
        <v>13</v>
      </c>
      <c r="C317" s="257" t="s">
        <v>38</v>
      </c>
      <c r="D317" s="218" t="s">
        <v>251</v>
      </c>
    </row>
    <row r="318" spans="1:4" ht="21">
      <c r="A318" s="212" t="s">
        <v>532</v>
      </c>
      <c r="B318" s="256" t="s">
        <v>13</v>
      </c>
      <c r="C318" s="257" t="s">
        <v>38</v>
      </c>
      <c r="D318" s="218" t="s">
        <v>251</v>
      </c>
    </row>
    <row r="319" spans="1:4" ht="21">
      <c r="A319" s="212" t="s">
        <v>532</v>
      </c>
      <c r="B319" s="256" t="s">
        <v>13</v>
      </c>
      <c r="C319" s="257" t="s">
        <v>38</v>
      </c>
      <c r="D319" s="218" t="s">
        <v>255</v>
      </c>
    </row>
    <row r="320" spans="1:4" ht="21">
      <c r="A320" s="212" t="s">
        <v>532</v>
      </c>
      <c r="B320" s="256" t="s">
        <v>13</v>
      </c>
      <c r="C320" s="257" t="s">
        <v>38</v>
      </c>
      <c r="D320" s="218" t="s">
        <v>255</v>
      </c>
    </row>
    <row r="321" spans="1:4" ht="21">
      <c r="A321" s="212" t="s">
        <v>532</v>
      </c>
      <c r="B321" s="256" t="s">
        <v>13</v>
      </c>
      <c r="C321" s="257" t="s">
        <v>38</v>
      </c>
      <c r="D321" s="218" t="s">
        <v>257</v>
      </c>
    </row>
    <row r="322" spans="1:4" ht="21">
      <c r="A322" s="212" t="s">
        <v>532</v>
      </c>
      <c r="B322" s="256" t="s">
        <v>13</v>
      </c>
      <c r="C322" s="257" t="s">
        <v>38</v>
      </c>
      <c r="D322" s="218" t="s">
        <v>257</v>
      </c>
    </row>
    <row r="323" spans="1:4" ht="21">
      <c r="A323" s="212" t="s">
        <v>532</v>
      </c>
      <c r="B323" s="256" t="s">
        <v>13</v>
      </c>
      <c r="C323" s="257" t="s">
        <v>38</v>
      </c>
      <c r="D323" s="218" t="s">
        <v>259</v>
      </c>
    </row>
    <row r="324" spans="1:4" ht="21">
      <c r="A324" s="212" t="s">
        <v>532</v>
      </c>
      <c r="B324" s="256" t="s">
        <v>13</v>
      </c>
      <c r="C324" s="257" t="s">
        <v>38</v>
      </c>
      <c r="D324" s="218" t="s">
        <v>259</v>
      </c>
    </row>
    <row r="325" spans="1:4" ht="21">
      <c r="A325" s="212" t="s">
        <v>532</v>
      </c>
      <c r="B325" s="256" t="s">
        <v>13</v>
      </c>
      <c r="C325" s="257" t="s">
        <v>38</v>
      </c>
      <c r="D325" s="218" t="s">
        <v>260</v>
      </c>
    </row>
    <row r="326" spans="1:4" ht="21">
      <c r="A326" s="212" t="s">
        <v>532</v>
      </c>
      <c r="B326" s="256" t="s">
        <v>13</v>
      </c>
      <c r="C326" s="257" t="s">
        <v>38</v>
      </c>
      <c r="D326" s="218" t="s">
        <v>260</v>
      </c>
    </row>
    <row r="327" spans="1:4" ht="21">
      <c r="A327" s="212" t="s">
        <v>532</v>
      </c>
      <c r="B327" s="256" t="s">
        <v>13</v>
      </c>
      <c r="C327" s="257" t="s">
        <v>38</v>
      </c>
      <c r="D327" s="218" t="s">
        <v>263</v>
      </c>
    </row>
    <row r="328" spans="1:4" ht="21">
      <c r="A328" s="212" t="s">
        <v>532</v>
      </c>
      <c r="B328" s="256" t="s">
        <v>13</v>
      </c>
      <c r="C328" s="257" t="s">
        <v>38</v>
      </c>
      <c r="D328" s="218" t="s">
        <v>263</v>
      </c>
    </row>
    <row r="329" spans="1:4" ht="21">
      <c r="A329" s="212" t="s">
        <v>532</v>
      </c>
      <c r="B329" s="256" t="s">
        <v>13</v>
      </c>
      <c r="C329" s="257" t="s">
        <v>38</v>
      </c>
      <c r="D329" s="218" t="s">
        <v>268</v>
      </c>
    </row>
    <row r="330" spans="1:4" ht="21">
      <c r="A330" s="212" t="s">
        <v>532</v>
      </c>
      <c r="B330" s="256" t="s">
        <v>13</v>
      </c>
      <c r="C330" s="257" t="s">
        <v>38</v>
      </c>
      <c r="D330" s="218" t="s">
        <v>268</v>
      </c>
    </row>
    <row r="331" spans="1:4" ht="21">
      <c r="A331" s="212" t="s">
        <v>532</v>
      </c>
      <c r="B331" s="256" t="s">
        <v>13</v>
      </c>
      <c r="C331" s="257" t="s">
        <v>38</v>
      </c>
      <c r="D331" s="218" t="s">
        <v>271</v>
      </c>
    </row>
    <row r="332" spans="1:4" ht="21">
      <c r="A332" s="212" t="s">
        <v>532</v>
      </c>
      <c r="B332" s="256" t="s">
        <v>13</v>
      </c>
      <c r="C332" s="257" t="s">
        <v>38</v>
      </c>
      <c r="D332" s="218" t="s">
        <v>271</v>
      </c>
    </row>
    <row r="333" spans="1:4" ht="21">
      <c r="A333" s="212" t="s">
        <v>532</v>
      </c>
      <c r="B333" s="256" t="s">
        <v>13</v>
      </c>
      <c r="C333" s="257" t="s">
        <v>38</v>
      </c>
      <c r="D333" s="218" t="s">
        <v>274</v>
      </c>
    </row>
    <row r="334" spans="1:4" ht="21">
      <c r="A334" s="212" t="s">
        <v>532</v>
      </c>
      <c r="B334" s="256" t="s">
        <v>13</v>
      </c>
      <c r="C334" s="257" t="s">
        <v>38</v>
      </c>
      <c r="D334" s="218" t="s">
        <v>274</v>
      </c>
    </row>
    <row r="335" spans="1:4" ht="21">
      <c r="A335" s="212" t="s">
        <v>532</v>
      </c>
      <c r="B335" s="256" t="s">
        <v>13</v>
      </c>
      <c r="C335" s="257" t="s">
        <v>38</v>
      </c>
      <c r="D335" s="218" t="s">
        <v>52</v>
      </c>
    </row>
    <row r="336" spans="1:4" ht="21">
      <c r="A336" s="212" t="s">
        <v>532</v>
      </c>
      <c r="B336" s="256" t="s">
        <v>13</v>
      </c>
      <c r="C336" s="257" t="s">
        <v>38</v>
      </c>
      <c r="D336" s="218" t="s">
        <v>52</v>
      </c>
    </row>
    <row r="337" spans="1:4" ht="21">
      <c r="A337" s="212" t="s">
        <v>532</v>
      </c>
      <c r="B337" s="256" t="s">
        <v>13</v>
      </c>
      <c r="C337" s="257" t="s">
        <v>38</v>
      </c>
      <c r="D337" s="218" t="s">
        <v>55</v>
      </c>
    </row>
    <row r="338" spans="1:4" ht="21">
      <c r="A338" s="212" t="s">
        <v>532</v>
      </c>
      <c r="B338" s="256" t="s">
        <v>13</v>
      </c>
      <c r="C338" s="257" t="s">
        <v>38</v>
      </c>
      <c r="D338" s="218" t="s">
        <v>55</v>
      </c>
    </row>
    <row r="339" spans="1:4" ht="21">
      <c r="A339" s="213" t="s">
        <v>532</v>
      </c>
      <c r="B339" s="211" t="s">
        <v>13</v>
      </c>
      <c r="C339" s="210" t="s">
        <v>38</v>
      </c>
      <c r="D339" s="219" t="s">
        <v>55</v>
      </c>
    </row>
    <row r="340" spans="1:4" ht="21">
      <c r="A340" s="212" t="s">
        <v>532</v>
      </c>
      <c r="B340" s="256" t="s">
        <v>13</v>
      </c>
      <c r="C340" s="257" t="s">
        <v>38</v>
      </c>
      <c r="D340" s="218" t="s">
        <v>291</v>
      </c>
    </row>
    <row r="341" spans="1:4" ht="21">
      <c r="A341" s="212" t="s">
        <v>532</v>
      </c>
      <c r="B341" s="256" t="s">
        <v>13</v>
      </c>
      <c r="C341" s="257" t="s">
        <v>38</v>
      </c>
      <c r="D341" s="218" t="s">
        <v>291</v>
      </c>
    </row>
    <row r="342" spans="1:4" ht="21">
      <c r="A342" s="212" t="s">
        <v>532</v>
      </c>
      <c r="B342" s="256" t="s">
        <v>13</v>
      </c>
      <c r="C342" s="257" t="s">
        <v>38</v>
      </c>
      <c r="D342" s="218" t="s">
        <v>296</v>
      </c>
    </row>
    <row r="343" spans="1:4" ht="21">
      <c r="A343" s="212" t="s">
        <v>532</v>
      </c>
      <c r="B343" s="256" t="s">
        <v>13</v>
      </c>
      <c r="C343" s="257" t="s">
        <v>38</v>
      </c>
      <c r="D343" s="218" t="s">
        <v>296</v>
      </c>
    </row>
    <row r="344" spans="1:4" ht="21">
      <c r="A344" s="212" t="s">
        <v>532</v>
      </c>
      <c r="B344" s="256" t="s">
        <v>13</v>
      </c>
      <c r="C344" s="257" t="s">
        <v>38</v>
      </c>
      <c r="D344" s="218" t="s">
        <v>301</v>
      </c>
    </row>
    <row r="345" spans="1:4" ht="21">
      <c r="A345" s="212" t="s">
        <v>532</v>
      </c>
      <c r="B345" s="256" t="s">
        <v>13</v>
      </c>
      <c r="C345" s="257" t="s">
        <v>38</v>
      </c>
      <c r="D345" s="218" t="s">
        <v>301</v>
      </c>
    </row>
    <row r="346" spans="1:4" ht="21">
      <c r="A346" s="212" t="s">
        <v>532</v>
      </c>
      <c r="B346" s="256" t="s">
        <v>13</v>
      </c>
      <c r="C346" s="257" t="s">
        <v>38</v>
      </c>
      <c r="D346" s="218" t="s">
        <v>306</v>
      </c>
    </row>
    <row r="347" spans="1:4" ht="21">
      <c r="A347" s="212" t="s">
        <v>532</v>
      </c>
      <c r="B347" s="256" t="s">
        <v>13</v>
      </c>
      <c r="C347" s="257" t="s">
        <v>38</v>
      </c>
      <c r="D347" s="218" t="s">
        <v>306</v>
      </c>
    </row>
    <row r="348" spans="1:4" ht="21">
      <c r="A348" s="212" t="s">
        <v>532</v>
      </c>
      <c r="B348" s="256" t="s">
        <v>13</v>
      </c>
      <c r="C348" s="257" t="s">
        <v>38</v>
      </c>
      <c r="D348" s="218" t="s">
        <v>311</v>
      </c>
    </row>
    <row r="349" spans="1:4" ht="21">
      <c r="A349" s="212" t="s">
        <v>532</v>
      </c>
      <c r="B349" s="256" t="s">
        <v>13</v>
      </c>
      <c r="C349" s="257" t="s">
        <v>38</v>
      </c>
      <c r="D349" s="218" t="s">
        <v>311</v>
      </c>
    </row>
    <row r="350" spans="1:4" ht="21">
      <c r="A350" s="212" t="s">
        <v>532</v>
      </c>
      <c r="B350" s="256" t="s">
        <v>13</v>
      </c>
      <c r="C350" s="257" t="s">
        <v>38</v>
      </c>
      <c r="D350" s="218" t="s">
        <v>314</v>
      </c>
    </row>
    <row r="351" spans="1:4" ht="21">
      <c r="A351" s="212" t="s">
        <v>532</v>
      </c>
      <c r="B351" s="256" t="s">
        <v>13</v>
      </c>
      <c r="C351" s="257" t="s">
        <v>38</v>
      </c>
      <c r="D351" s="218" t="s">
        <v>314</v>
      </c>
    </row>
    <row r="352" spans="1:4" ht="21">
      <c r="A352" s="212" t="s">
        <v>532</v>
      </c>
      <c r="B352" s="256" t="s">
        <v>13</v>
      </c>
      <c r="C352" s="257" t="s">
        <v>38</v>
      </c>
      <c r="D352" s="218" t="s">
        <v>317</v>
      </c>
    </row>
    <row r="353" spans="1:4" ht="21">
      <c r="A353" s="212" t="s">
        <v>532</v>
      </c>
      <c r="B353" s="256" t="s">
        <v>13</v>
      </c>
      <c r="C353" s="257" t="s">
        <v>38</v>
      </c>
      <c r="D353" s="218" t="s">
        <v>317</v>
      </c>
    </row>
    <row r="354" spans="1:4" ht="21">
      <c r="A354" s="212" t="s">
        <v>532</v>
      </c>
      <c r="B354" s="256" t="s">
        <v>13</v>
      </c>
      <c r="C354" s="257" t="s">
        <v>38</v>
      </c>
      <c r="D354" s="218" t="s">
        <v>321</v>
      </c>
    </row>
    <row r="355" spans="1:4" ht="21">
      <c r="A355" s="212" t="s">
        <v>532</v>
      </c>
      <c r="B355" s="256" t="s">
        <v>13</v>
      </c>
      <c r="C355" s="257" t="s">
        <v>38</v>
      </c>
      <c r="D355" s="218" t="s">
        <v>321</v>
      </c>
    </row>
    <row r="356" spans="1:4" ht="21">
      <c r="A356" s="212" t="s">
        <v>532</v>
      </c>
      <c r="B356" s="256" t="s">
        <v>13</v>
      </c>
      <c r="C356" s="257" t="s">
        <v>38</v>
      </c>
      <c r="D356" s="218" t="s">
        <v>322</v>
      </c>
    </row>
    <row r="357" spans="1:4" ht="21">
      <c r="A357" s="212" t="s">
        <v>532</v>
      </c>
      <c r="B357" s="256" t="s">
        <v>13</v>
      </c>
      <c r="C357" s="257" t="s">
        <v>38</v>
      </c>
      <c r="D357" s="218" t="s">
        <v>322</v>
      </c>
    </row>
    <row r="358" spans="1:4" ht="21">
      <c r="A358" s="212" t="s">
        <v>532</v>
      </c>
      <c r="B358" s="256" t="s">
        <v>13</v>
      </c>
      <c r="C358" s="257" t="s">
        <v>65</v>
      </c>
      <c r="D358" s="218" t="s">
        <v>66</v>
      </c>
    </row>
    <row r="359" spans="1:4" ht="21">
      <c r="A359" s="212" t="s">
        <v>532</v>
      </c>
      <c r="B359" s="256" t="s">
        <v>13</v>
      </c>
      <c r="C359" s="257" t="s">
        <v>65</v>
      </c>
      <c r="D359" s="218" t="s">
        <v>66</v>
      </c>
    </row>
    <row r="360" spans="1:4" ht="21">
      <c r="A360" s="213" t="s">
        <v>532</v>
      </c>
      <c r="B360" s="211" t="s">
        <v>13</v>
      </c>
      <c r="C360" s="210" t="s">
        <v>65</v>
      </c>
      <c r="D360" s="219" t="s">
        <v>66</v>
      </c>
    </row>
    <row r="361" spans="1:4" ht="21">
      <c r="A361" s="212" t="s">
        <v>532</v>
      </c>
      <c r="B361" s="256" t="s">
        <v>13</v>
      </c>
      <c r="C361" s="257" t="s">
        <v>65</v>
      </c>
      <c r="D361" s="218" t="s">
        <v>76</v>
      </c>
    </row>
    <row r="362" spans="1:4" ht="21">
      <c r="A362" s="212" t="s">
        <v>532</v>
      </c>
      <c r="B362" s="256" t="s">
        <v>13</v>
      </c>
      <c r="C362" s="257" t="s">
        <v>65</v>
      </c>
      <c r="D362" s="218" t="s">
        <v>76</v>
      </c>
    </row>
    <row r="363" spans="1:4" ht="21">
      <c r="A363" s="212" t="s">
        <v>532</v>
      </c>
      <c r="B363" s="256" t="s">
        <v>13</v>
      </c>
      <c r="C363" s="257" t="s">
        <v>65</v>
      </c>
      <c r="D363" s="218" t="s">
        <v>87</v>
      </c>
    </row>
    <row r="364" spans="1:4" ht="21">
      <c r="A364" s="212" t="s">
        <v>532</v>
      </c>
      <c r="B364" s="256" t="s">
        <v>13</v>
      </c>
      <c r="C364" s="257" t="s">
        <v>65</v>
      </c>
      <c r="D364" s="218" t="s">
        <v>87</v>
      </c>
    </row>
    <row r="365" spans="1:4" ht="21">
      <c r="A365" s="212" t="s">
        <v>532</v>
      </c>
      <c r="B365" s="256" t="s">
        <v>13</v>
      </c>
      <c r="C365" s="257" t="s">
        <v>65</v>
      </c>
      <c r="D365" s="218" t="s">
        <v>87</v>
      </c>
    </row>
    <row r="366" spans="1:4" ht="21">
      <c r="A366" s="212" t="s">
        <v>532</v>
      </c>
      <c r="B366" s="256" t="s">
        <v>13</v>
      </c>
      <c r="C366" s="257" t="s">
        <v>65</v>
      </c>
      <c r="D366" s="218" t="s">
        <v>92</v>
      </c>
    </row>
    <row r="367" spans="1:4" ht="21">
      <c r="A367" s="212" t="s">
        <v>532</v>
      </c>
      <c r="B367" s="256" t="s">
        <v>13</v>
      </c>
      <c r="C367" s="257" t="s">
        <v>65</v>
      </c>
      <c r="D367" s="218" t="s">
        <v>92</v>
      </c>
    </row>
    <row r="368" spans="1:4" ht="21">
      <c r="A368" s="212" t="s">
        <v>532</v>
      </c>
      <c r="B368" s="256" t="s">
        <v>13</v>
      </c>
      <c r="C368" s="257" t="s">
        <v>65</v>
      </c>
      <c r="D368" s="218" t="s">
        <v>346</v>
      </c>
    </row>
    <row r="369" spans="1:4" ht="21">
      <c r="A369" s="212" t="s">
        <v>532</v>
      </c>
      <c r="B369" s="256" t="s">
        <v>13</v>
      </c>
      <c r="C369" s="257" t="s">
        <v>65</v>
      </c>
      <c r="D369" s="218" t="s">
        <v>346</v>
      </c>
    </row>
    <row r="370" spans="1:4" ht="21">
      <c r="A370" s="212" t="s">
        <v>532</v>
      </c>
      <c r="B370" s="256" t="s">
        <v>13</v>
      </c>
      <c r="C370" s="257" t="s">
        <v>65</v>
      </c>
      <c r="D370" s="218" t="s">
        <v>349</v>
      </c>
    </row>
    <row r="371" spans="1:4" ht="21">
      <c r="A371" s="212" t="s">
        <v>532</v>
      </c>
      <c r="B371" s="256" t="s">
        <v>13</v>
      </c>
      <c r="C371" s="257" t="s">
        <v>65</v>
      </c>
      <c r="D371" s="218" t="s">
        <v>349</v>
      </c>
    </row>
    <row r="372" spans="1:4" ht="21">
      <c r="A372" s="212" t="s">
        <v>532</v>
      </c>
      <c r="B372" s="256" t="s">
        <v>13</v>
      </c>
      <c r="C372" s="257" t="s">
        <v>65</v>
      </c>
      <c r="D372" s="218" t="s">
        <v>354</v>
      </c>
    </row>
    <row r="373" spans="1:4" ht="21">
      <c r="A373" s="212" t="s">
        <v>532</v>
      </c>
      <c r="B373" s="256" t="s">
        <v>13</v>
      </c>
      <c r="C373" s="257" t="s">
        <v>65</v>
      </c>
      <c r="D373" s="218" t="s">
        <v>354</v>
      </c>
    </row>
    <row r="374" spans="1:4" ht="21">
      <c r="A374" s="212" t="s">
        <v>532</v>
      </c>
      <c r="B374" s="256" t="s">
        <v>13</v>
      </c>
      <c r="C374" s="257" t="s">
        <v>65</v>
      </c>
      <c r="D374" s="218" t="s">
        <v>358</v>
      </c>
    </row>
    <row r="375" spans="1:4" ht="21">
      <c r="A375" s="212" t="s">
        <v>532</v>
      </c>
      <c r="B375" s="256" t="s">
        <v>13</v>
      </c>
      <c r="C375" s="257" t="s">
        <v>65</v>
      </c>
      <c r="D375" s="218" t="s">
        <v>358</v>
      </c>
    </row>
    <row r="376" spans="1:4" ht="21">
      <c r="A376" s="212" t="s">
        <v>532</v>
      </c>
      <c r="B376" s="256" t="s">
        <v>13</v>
      </c>
      <c r="C376" s="257" t="s">
        <v>65</v>
      </c>
      <c r="D376" s="218" t="s">
        <v>362</v>
      </c>
    </row>
    <row r="377" spans="1:4" ht="21">
      <c r="A377" s="212" t="s">
        <v>532</v>
      </c>
      <c r="B377" s="256" t="s">
        <v>13</v>
      </c>
      <c r="C377" s="257" t="s">
        <v>65</v>
      </c>
      <c r="D377" s="218" t="s">
        <v>362</v>
      </c>
    </row>
    <row r="378" spans="1:4" ht="21">
      <c r="A378" s="212" t="s">
        <v>532</v>
      </c>
      <c r="B378" s="256" t="s">
        <v>13</v>
      </c>
      <c r="C378" s="257" t="s">
        <v>65</v>
      </c>
      <c r="D378" s="218" t="s">
        <v>376</v>
      </c>
    </row>
    <row r="379" spans="1:4" ht="21">
      <c r="A379" s="212" t="s">
        <v>532</v>
      </c>
      <c r="B379" s="256" t="s">
        <v>13</v>
      </c>
      <c r="C379" s="257" t="s">
        <v>65</v>
      </c>
      <c r="D379" s="218" t="s">
        <v>376</v>
      </c>
    </row>
    <row r="380" spans="1:4" ht="21">
      <c r="A380" s="212" t="s">
        <v>532</v>
      </c>
      <c r="B380" s="256" t="s">
        <v>13</v>
      </c>
      <c r="C380" s="257" t="s">
        <v>65</v>
      </c>
      <c r="D380" s="218" t="s">
        <v>382</v>
      </c>
    </row>
    <row r="381" spans="1:4" ht="21">
      <c r="A381" s="212" t="s">
        <v>532</v>
      </c>
      <c r="B381" s="256" t="s">
        <v>13</v>
      </c>
      <c r="C381" s="257" t="s">
        <v>65</v>
      </c>
      <c r="D381" s="218" t="s">
        <v>382</v>
      </c>
    </row>
    <row r="382" spans="1:4" ht="21">
      <c r="A382" s="212" t="s">
        <v>532</v>
      </c>
      <c r="B382" s="256" t="s">
        <v>13</v>
      </c>
      <c r="C382" s="257" t="s">
        <v>65</v>
      </c>
      <c r="D382" s="218" t="s">
        <v>386</v>
      </c>
    </row>
    <row r="383" spans="1:4" ht="21">
      <c r="A383" s="212" t="s">
        <v>532</v>
      </c>
      <c r="B383" s="256" t="s">
        <v>13</v>
      </c>
      <c r="C383" s="257" t="s">
        <v>65</v>
      </c>
      <c r="D383" s="218" t="s">
        <v>386</v>
      </c>
    </row>
    <row r="384" spans="1:4" ht="21">
      <c r="A384" s="212" t="s">
        <v>532</v>
      </c>
      <c r="B384" s="256" t="s">
        <v>13</v>
      </c>
      <c r="C384" s="257" t="s">
        <v>101</v>
      </c>
      <c r="D384" s="218" t="s">
        <v>117</v>
      </c>
    </row>
    <row r="385" spans="1:4" ht="21">
      <c r="A385" s="212" t="s">
        <v>532</v>
      </c>
      <c r="B385" s="256" t="s">
        <v>13</v>
      </c>
      <c r="C385" s="257" t="s">
        <v>101</v>
      </c>
      <c r="D385" s="218" t="s">
        <v>117</v>
      </c>
    </row>
    <row r="386" spans="1:4" ht="21">
      <c r="A386" s="212" t="s">
        <v>532</v>
      </c>
      <c r="B386" s="256" t="s">
        <v>13</v>
      </c>
      <c r="C386" s="257" t="s">
        <v>101</v>
      </c>
      <c r="D386" s="218" t="s">
        <v>117</v>
      </c>
    </row>
    <row r="387" spans="1:4" ht="21">
      <c r="A387" s="212" t="s">
        <v>532</v>
      </c>
      <c r="B387" s="256" t="s">
        <v>13</v>
      </c>
      <c r="C387" s="257" t="s">
        <v>101</v>
      </c>
      <c r="D387" s="218" t="s">
        <v>121</v>
      </c>
    </row>
    <row r="388" spans="1:4" ht="21">
      <c r="A388" s="212" t="s">
        <v>532</v>
      </c>
      <c r="B388" s="256" t="s">
        <v>13</v>
      </c>
      <c r="C388" s="257" t="s">
        <v>101</v>
      </c>
      <c r="D388" s="218" t="s">
        <v>121</v>
      </c>
    </row>
    <row r="389" spans="1:4" ht="21">
      <c r="A389" s="212" t="s">
        <v>532</v>
      </c>
      <c r="B389" s="256" t="s">
        <v>13</v>
      </c>
      <c r="C389" s="257" t="s">
        <v>101</v>
      </c>
      <c r="D389" s="218" t="s">
        <v>124</v>
      </c>
    </row>
    <row r="390" spans="1:4" ht="21">
      <c r="A390" s="212" t="s">
        <v>532</v>
      </c>
      <c r="B390" s="256" t="s">
        <v>13</v>
      </c>
      <c r="C390" s="257" t="s">
        <v>101</v>
      </c>
      <c r="D390" s="218" t="s">
        <v>124</v>
      </c>
    </row>
    <row r="391" spans="1:4" ht="21">
      <c r="A391" s="212" t="s">
        <v>532</v>
      </c>
      <c r="B391" s="256" t="s">
        <v>13</v>
      </c>
      <c r="C391" s="257" t="s">
        <v>101</v>
      </c>
      <c r="D391" s="218" t="s">
        <v>128</v>
      </c>
    </row>
    <row r="392" spans="1:4" ht="21">
      <c r="A392" s="212" t="s">
        <v>532</v>
      </c>
      <c r="B392" s="256" t="s">
        <v>13</v>
      </c>
      <c r="C392" s="257" t="s">
        <v>101</v>
      </c>
      <c r="D392" s="218" t="s">
        <v>128</v>
      </c>
    </row>
    <row r="393" spans="1:4" ht="21">
      <c r="A393" s="213" t="s">
        <v>532</v>
      </c>
      <c r="B393" s="211" t="s">
        <v>13</v>
      </c>
      <c r="C393" s="210" t="s">
        <v>101</v>
      </c>
      <c r="D393" s="219" t="s">
        <v>128</v>
      </c>
    </row>
    <row r="394" spans="1:4" ht="21">
      <c r="A394" s="212" t="s">
        <v>532</v>
      </c>
      <c r="B394" s="256" t="s">
        <v>13</v>
      </c>
      <c r="C394" s="257" t="s">
        <v>101</v>
      </c>
      <c r="D394" s="218" t="s">
        <v>132</v>
      </c>
    </row>
    <row r="395" spans="1:4" ht="21">
      <c r="A395" s="212" t="s">
        <v>532</v>
      </c>
      <c r="B395" s="256" t="s">
        <v>13</v>
      </c>
      <c r="C395" s="257" t="s">
        <v>101</v>
      </c>
      <c r="D395" s="218" t="s">
        <v>132</v>
      </c>
    </row>
    <row r="396" spans="1:4" ht="21">
      <c r="A396" s="212" t="s">
        <v>532</v>
      </c>
      <c r="B396" s="256" t="s">
        <v>13</v>
      </c>
      <c r="C396" s="257" t="s">
        <v>101</v>
      </c>
      <c r="D396" s="218" t="s">
        <v>132</v>
      </c>
    </row>
    <row r="397" spans="1:4" ht="21">
      <c r="A397" s="212" t="s">
        <v>532</v>
      </c>
      <c r="B397" s="256" t="s">
        <v>13</v>
      </c>
      <c r="C397" s="257" t="s">
        <v>101</v>
      </c>
      <c r="D397" s="218" t="s">
        <v>134</v>
      </c>
    </row>
    <row r="398" spans="1:4" ht="21">
      <c r="A398" s="212" t="s">
        <v>532</v>
      </c>
      <c r="B398" s="256" t="s">
        <v>13</v>
      </c>
      <c r="C398" s="257" t="s">
        <v>101</v>
      </c>
      <c r="D398" s="218" t="s">
        <v>134</v>
      </c>
    </row>
    <row r="399" spans="1:4" ht="21">
      <c r="A399" s="212" t="s">
        <v>532</v>
      </c>
      <c r="B399" s="256" t="s">
        <v>13</v>
      </c>
      <c r="C399" s="257" t="s">
        <v>101</v>
      </c>
      <c r="D399" s="218" t="s">
        <v>134</v>
      </c>
    </row>
    <row r="400" spans="1:4" ht="21">
      <c r="A400" s="212" t="s">
        <v>550</v>
      </c>
      <c r="B400" s="256" t="s">
        <v>13</v>
      </c>
      <c r="C400" s="257" t="s">
        <v>101</v>
      </c>
      <c r="D400" s="218" t="s">
        <v>176</v>
      </c>
    </row>
    <row r="401" spans="1:4" ht="21">
      <c r="A401" s="212" t="s">
        <v>532</v>
      </c>
      <c r="B401" s="256" t="s">
        <v>13</v>
      </c>
      <c r="C401" s="257" t="s">
        <v>101</v>
      </c>
      <c r="D401" s="218" t="s">
        <v>176</v>
      </c>
    </row>
    <row r="402" spans="1:4" ht="21">
      <c r="A402" s="212" t="s">
        <v>532</v>
      </c>
      <c r="B402" s="256" t="s">
        <v>13</v>
      </c>
      <c r="C402" s="257" t="s">
        <v>101</v>
      </c>
      <c r="D402" s="218" t="s">
        <v>176</v>
      </c>
    </row>
    <row r="403" spans="1:4" ht="21">
      <c r="A403" s="212" t="s">
        <v>532</v>
      </c>
      <c r="B403" s="256" t="s">
        <v>136</v>
      </c>
      <c r="C403" s="257" t="s">
        <v>38</v>
      </c>
      <c r="D403" s="218" t="s">
        <v>232</v>
      </c>
    </row>
    <row r="404" spans="1:4" ht="21">
      <c r="A404" s="212" t="s">
        <v>532</v>
      </c>
      <c r="B404" s="256" t="s">
        <v>136</v>
      </c>
      <c r="C404" s="257" t="s">
        <v>38</v>
      </c>
      <c r="D404" s="218" t="s">
        <v>232</v>
      </c>
    </row>
    <row r="405" spans="1:4" ht="21">
      <c r="A405" s="212" t="s">
        <v>532</v>
      </c>
      <c r="B405" s="256" t="s">
        <v>136</v>
      </c>
      <c r="C405" s="257" t="s">
        <v>38</v>
      </c>
      <c r="D405" s="218" t="s">
        <v>236</v>
      </c>
    </row>
    <row r="406" spans="1:4" ht="21">
      <c r="A406" s="212" t="s">
        <v>532</v>
      </c>
      <c r="B406" s="256" t="s">
        <v>136</v>
      </c>
      <c r="C406" s="257" t="s">
        <v>38</v>
      </c>
      <c r="D406" s="218" t="s">
        <v>236</v>
      </c>
    </row>
    <row r="407" spans="1:4" ht="21">
      <c r="A407" s="212" t="s">
        <v>532</v>
      </c>
      <c r="B407" s="256" t="s">
        <v>136</v>
      </c>
      <c r="C407" s="257" t="s">
        <v>38</v>
      </c>
      <c r="D407" s="218" t="s">
        <v>240</v>
      </c>
    </row>
    <row r="408" spans="1:4" ht="21">
      <c r="A408" s="212" t="s">
        <v>532</v>
      </c>
      <c r="B408" s="256" t="s">
        <v>136</v>
      </c>
      <c r="C408" s="257" t="s">
        <v>38</v>
      </c>
      <c r="D408" s="218" t="s">
        <v>240</v>
      </c>
    </row>
    <row r="409" spans="1:4" ht="21">
      <c r="A409" s="212" t="s">
        <v>532</v>
      </c>
      <c r="B409" s="256" t="s">
        <v>136</v>
      </c>
      <c r="C409" s="257" t="s">
        <v>38</v>
      </c>
      <c r="D409" s="218" t="s">
        <v>244</v>
      </c>
    </row>
    <row r="410" spans="1:4" ht="21">
      <c r="A410" s="212" t="s">
        <v>532</v>
      </c>
      <c r="B410" s="256" t="s">
        <v>136</v>
      </c>
      <c r="C410" s="257" t="s">
        <v>38</v>
      </c>
      <c r="D410" s="218" t="s">
        <v>244</v>
      </c>
    </row>
    <row r="411" spans="1:4" ht="21">
      <c r="A411" s="212" t="s">
        <v>532</v>
      </c>
      <c r="B411" s="256" t="s">
        <v>136</v>
      </c>
      <c r="C411" s="257" t="s">
        <v>38</v>
      </c>
      <c r="D411" s="218" t="s">
        <v>247</v>
      </c>
    </row>
    <row r="412" spans="1:4" ht="21">
      <c r="A412" s="212" t="s">
        <v>532</v>
      </c>
      <c r="B412" s="256" t="s">
        <v>136</v>
      </c>
      <c r="C412" s="257" t="s">
        <v>38</v>
      </c>
      <c r="D412" s="218" t="s">
        <v>247</v>
      </c>
    </row>
    <row r="413" spans="1:4" ht="21">
      <c r="A413" s="212" t="s">
        <v>532</v>
      </c>
      <c r="B413" s="256" t="s">
        <v>136</v>
      </c>
      <c r="C413" s="257" t="s">
        <v>38</v>
      </c>
      <c r="D413" s="218" t="s">
        <v>251</v>
      </c>
    </row>
    <row r="414" spans="1:4" ht="21">
      <c r="A414" s="212" t="s">
        <v>532</v>
      </c>
      <c r="B414" s="256" t="s">
        <v>136</v>
      </c>
      <c r="C414" s="257" t="s">
        <v>38</v>
      </c>
      <c r="D414" s="218" t="s">
        <v>251</v>
      </c>
    </row>
    <row r="415" spans="1:4" ht="21">
      <c r="A415" s="212" t="s">
        <v>532</v>
      </c>
      <c r="B415" s="256" t="s">
        <v>136</v>
      </c>
      <c r="C415" s="257" t="s">
        <v>38</v>
      </c>
      <c r="D415" s="218" t="s">
        <v>255</v>
      </c>
    </row>
    <row r="416" spans="1:4" ht="21">
      <c r="A416" s="212" t="s">
        <v>532</v>
      </c>
      <c r="B416" s="256" t="s">
        <v>136</v>
      </c>
      <c r="C416" s="257" t="s">
        <v>38</v>
      </c>
      <c r="D416" s="218" t="s">
        <v>255</v>
      </c>
    </row>
    <row r="417" spans="1:4" ht="21">
      <c r="A417" s="212" t="s">
        <v>532</v>
      </c>
      <c r="B417" s="256" t="s">
        <v>136</v>
      </c>
      <c r="C417" s="257" t="s">
        <v>38</v>
      </c>
      <c r="D417" s="218" t="s">
        <v>257</v>
      </c>
    </row>
    <row r="418" spans="1:4" ht="21">
      <c r="A418" s="212" t="s">
        <v>532</v>
      </c>
      <c r="B418" s="256" t="s">
        <v>136</v>
      </c>
      <c r="C418" s="257" t="s">
        <v>38</v>
      </c>
      <c r="D418" s="218" t="s">
        <v>257</v>
      </c>
    </row>
    <row r="419" spans="1:4" ht="21">
      <c r="A419" s="212" t="s">
        <v>532</v>
      </c>
      <c r="B419" s="256" t="s">
        <v>136</v>
      </c>
      <c r="C419" s="257" t="s">
        <v>38</v>
      </c>
      <c r="D419" s="218" t="s">
        <v>259</v>
      </c>
    </row>
    <row r="420" spans="1:4" ht="21">
      <c r="A420" s="212" t="s">
        <v>532</v>
      </c>
      <c r="B420" s="256" t="s">
        <v>136</v>
      </c>
      <c r="C420" s="257" t="s">
        <v>38</v>
      </c>
      <c r="D420" s="218" t="s">
        <v>259</v>
      </c>
    </row>
    <row r="421" spans="1:4" ht="21">
      <c r="A421" s="212" t="s">
        <v>532</v>
      </c>
      <c r="B421" s="256" t="s">
        <v>136</v>
      </c>
      <c r="C421" s="257" t="s">
        <v>38</v>
      </c>
      <c r="D421" s="218" t="s">
        <v>260</v>
      </c>
    </row>
    <row r="422" spans="1:4" ht="21">
      <c r="A422" s="212" t="s">
        <v>532</v>
      </c>
      <c r="B422" s="256" t="s">
        <v>136</v>
      </c>
      <c r="C422" s="257" t="s">
        <v>38</v>
      </c>
      <c r="D422" s="218" t="s">
        <v>260</v>
      </c>
    </row>
    <row r="423" spans="1:4" ht="21">
      <c r="A423" s="212" t="s">
        <v>532</v>
      </c>
      <c r="B423" s="256" t="s">
        <v>136</v>
      </c>
      <c r="C423" s="257" t="s">
        <v>38</v>
      </c>
      <c r="D423" s="218" t="s">
        <v>263</v>
      </c>
    </row>
    <row r="424" spans="1:4" ht="21">
      <c r="A424" s="212" t="s">
        <v>532</v>
      </c>
      <c r="B424" s="256" t="s">
        <v>136</v>
      </c>
      <c r="C424" s="257" t="s">
        <v>38</v>
      </c>
      <c r="D424" s="218" t="s">
        <v>263</v>
      </c>
    </row>
    <row r="425" spans="1:4" ht="21">
      <c r="A425" s="212" t="s">
        <v>532</v>
      </c>
      <c r="B425" s="256" t="s">
        <v>136</v>
      </c>
      <c r="C425" s="257" t="s">
        <v>38</v>
      </c>
      <c r="D425" s="218" t="s">
        <v>268</v>
      </c>
    </row>
    <row r="426" spans="1:4" ht="21">
      <c r="A426" s="212" t="s">
        <v>532</v>
      </c>
      <c r="B426" s="256" t="s">
        <v>136</v>
      </c>
      <c r="C426" s="257" t="s">
        <v>38</v>
      </c>
      <c r="D426" s="218" t="s">
        <v>268</v>
      </c>
    </row>
    <row r="427" spans="1:4" ht="21">
      <c r="A427" s="212" t="s">
        <v>532</v>
      </c>
      <c r="B427" s="256" t="s">
        <v>136</v>
      </c>
      <c r="C427" s="257" t="s">
        <v>38</v>
      </c>
      <c r="D427" s="218" t="s">
        <v>271</v>
      </c>
    </row>
    <row r="428" spans="1:4" ht="21">
      <c r="A428" s="212" t="s">
        <v>532</v>
      </c>
      <c r="B428" s="256" t="s">
        <v>136</v>
      </c>
      <c r="C428" s="257" t="s">
        <v>38</v>
      </c>
      <c r="D428" s="218" t="s">
        <v>271</v>
      </c>
    </row>
    <row r="429" spans="1:4" ht="21">
      <c r="A429" s="212" t="s">
        <v>532</v>
      </c>
      <c r="B429" s="256" t="s">
        <v>136</v>
      </c>
      <c r="C429" s="257" t="s">
        <v>38</v>
      </c>
      <c r="D429" s="218" t="s">
        <v>274</v>
      </c>
    </row>
    <row r="430" spans="1:4" ht="21">
      <c r="A430" s="212" t="s">
        <v>532</v>
      </c>
      <c r="B430" s="256" t="s">
        <v>136</v>
      </c>
      <c r="C430" s="257" t="s">
        <v>38</v>
      </c>
      <c r="D430" s="218" t="s">
        <v>274</v>
      </c>
    </row>
    <row r="431" spans="1:4" ht="21">
      <c r="A431" s="212" t="s">
        <v>532</v>
      </c>
      <c r="B431" s="256" t="s">
        <v>136</v>
      </c>
      <c r="C431" s="257" t="s">
        <v>38</v>
      </c>
      <c r="D431" s="218" t="s">
        <v>52</v>
      </c>
    </row>
    <row r="432" spans="1:4" ht="21">
      <c r="A432" s="212" t="s">
        <v>532</v>
      </c>
      <c r="B432" s="256" t="s">
        <v>136</v>
      </c>
      <c r="C432" s="257" t="s">
        <v>38</v>
      </c>
      <c r="D432" s="218" t="s">
        <v>52</v>
      </c>
    </row>
    <row r="433" spans="1:4" ht="21">
      <c r="A433" s="212" t="s">
        <v>532</v>
      </c>
      <c r="B433" s="256" t="s">
        <v>136</v>
      </c>
      <c r="C433" s="257" t="s">
        <v>38</v>
      </c>
      <c r="D433" s="218" t="s">
        <v>55</v>
      </c>
    </row>
    <row r="434" spans="1:4" ht="21">
      <c r="A434" s="212" t="s">
        <v>532</v>
      </c>
      <c r="B434" s="256" t="s">
        <v>136</v>
      </c>
      <c r="C434" s="257" t="s">
        <v>38</v>
      </c>
      <c r="D434" s="218" t="s">
        <v>55</v>
      </c>
    </row>
    <row r="435" spans="1:4" ht="21">
      <c r="A435" s="212" t="s">
        <v>532</v>
      </c>
      <c r="B435" s="256" t="s">
        <v>136</v>
      </c>
      <c r="C435" s="257" t="s">
        <v>38</v>
      </c>
      <c r="D435" s="218" t="s">
        <v>291</v>
      </c>
    </row>
    <row r="436" spans="1:4" ht="21">
      <c r="A436" s="212" t="s">
        <v>532</v>
      </c>
      <c r="B436" s="256" t="s">
        <v>136</v>
      </c>
      <c r="C436" s="257" t="s">
        <v>38</v>
      </c>
      <c r="D436" s="218" t="s">
        <v>291</v>
      </c>
    </row>
    <row r="437" spans="1:4" ht="21">
      <c r="A437" s="212" t="s">
        <v>532</v>
      </c>
      <c r="B437" s="256" t="s">
        <v>136</v>
      </c>
      <c r="C437" s="257" t="s">
        <v>38</v>
      </c>
      <c r="D437" s="218" t="s">
        <v>296</v>
      </c>
    </row>
    <row r="438" spans="1:4" ht="21">
      <c r="A438" s="212" t="s">
        <v>532</v>
      </c>
      <c r="B438" s="256" t="s">
        <v>136</v>
      </c>
      <c r="C438" s="257" t="s">
        <v>38</v>
      </c>
      <c r="D438" s="218" t="s">
        <v>296</v>
      </c>
    </row>
    <row r="439" spans="1:4" ht="21">
      <c r="A439" s="212" t="s">
        <v>532</v>
      </c>
      <c r="B439" s="256" t="s">
        <v>136</v>
      </c>
      <c r="C439" s="257" t="s">
        <v>38</v>
      </c>
      <c r="D439" s="218" t="s">
        <v>301</v>
      </c>
    </row>
    <row r="440" spans="1:4" ht="21">
      <c r="A440" s="212" t="s">
        <v>532</v>
      </c>
      <c r="B440" s="256" t="s">
        <v>136</v>
      </c>
      <c r="C440" s="257" t="s">
        <v>38</v>
      </c>
      <c r="D440" s="218" t="s">
        <v>301</v>
      </c>
    </row>
    <row r="441" spans="1:4" ht="21">
      <c r="A441" s="212" t="s">
        <v>532</v>
      </c>
      <c r="B441" s="256" t="s">
        <v>136</v>
      </c>
      <c r="C441" s="257" t="s">
        <v>38</v>
      </c>
      <c r="D441" s="218" t="s">
        <v>306</v>
      </c>
    </row>
    <row r="442" spans="1:4" ht="21">
      <c r="A442" s="212" t="s">
        <v>532</v>
      </c>
      <c r="B442" s="256" t="s">
        <v>136</v>
      </c>
      <c r="C442" s="257" t="s">
        <v>38</v>
      </c>
      <c r="D442" s="218" t="s">
        <v>306</v>
      </c>
    </row>
    <row r="443" spans="1:4" ht="21">
      <c r="A443" s="212" t="s">
        <v>532</v>
      </c>
      <c r="B443" s="256" t="s">
        <v>136</v>
      </c>
      <c r="C443" s="257" t="s">
        <v>38</v>
      </c>
      <c r="D443" s="218" t="s">
        <v>60</v>
      </c>
    </row>
    <row r="444" spans="1:4" ht="21">
      <c r="A444" s="212" t="s">
        <v>532</v>
      </c>
      <c r="B444" s="256" t="s">
        <v>136</v>
      </c>
      <c r="C444" s="257" t="s">
        <v>38</v>
      </c>
      <c r="D444" s="218" t="s">
        <v>60</v>
      </c>
    </row>
    <row r="445" spans="1:4" ht="21">
      <c r="A445" s="212" t="s">
        <v>532</v>
      </c>
      <c r="B445" s="256" t="s">
        <v>136</v>
      </c>
      <c r="C445" s="257" t="s">
        <v>65</v>
      </c>
      <c r="D445" s="218" t="s">
        <v>66</v>
      </c>
    </row>
    <row r="446" spans="1:4" ht="21">
      <c r="A446" s="212" t="s">
        <v>532</v>
      </c>
      <c r="B446" s="256" t="s">
        <v>136</v>
      </c>
      <c r="C446" s="257" t="s">
        <v>65</v>
      </c>
      <c r="D446" s="218" t="s">
        <v>66</v>
      </c>
    </row>
    <row r="447" spans="1:4" ht="21">
      <c r="A447" s="212" t="s">
        <v>532</v>
      </c>
      <c r="B447" s="256" t="s">
        <v>136</v>
      </c>
      <c r="C447" s="257" t="s">
        <v>65</v>
      </c>
      <c r="D447" s="218" t="s">
        <v>66</v>
      </c>
    </row>
    <row r="448" spans="1:4" ht="21">
      <c r="A448" s="212" t="s">
        <v>532</v>
      </c>
      <c r="B448" s="256" t="s">
        <v>136</v>
      </c>
      <c r="C448" s="257" t="s">
        <v>65</v>
      </c>
      <c r="D448" s="218" t="s">
        <v>76</v>
      </c>
    </row>
    <row r="449" spans="1:4" ht="21">
      <c r="A449" s="212" t="s">
        <v>532</v>
      </c>
      <c r="B449" s="256" t="s">
        <v>136</v>
      </c>
      <c r="C449" s="257" t="s">
        <v>65</v>
      </c>
      <c r="D449" s="218" t="s">
        <v>76</v>
      </c>
    </row>
    <row r="450" spans="1:4" ht="21">
      <c r="A450" s="213" t="s">
        <v>532</v>
      </c>
      <c r="B450" s="211" t="s">
        <v>136</v>
      </c>
      <c r="C450" s="210" t="s">
        <v>65</v>
      </c>
      <c r="D450" s="219" t="s">
        <v>76</v>
      </c>
    </row>
    <row r="451" spans="1:4" ht="21">
      <c r="A451" s="212" t="s">
        <v>532</v>
      </c>
      <c r="B451" s="256" t="s">
        <v>136</v>
      </c>
      <c r="C451" s="257" t="s">
        <v>65</v>
      </c>
      <c r="D451" s="218" t="s">
        <v>87</v>
      </c>
    </row>
    <row r="452" spans="1:4" ht="21">
      <c r="A452" s="212" t="s">
        <v>532</v>
      </c>
      <c r="B452" s="256" t="s">
        <v>136</v>
      </c>
      <c r="C452" s="257" t="s">
        <v>65</v>
      </c>
      <c r="D452" s="218" t="s">
        <v>87</v>
      </c>
    </row>
    <row r="453" spans="1:4" ht="21">
      <c r="A453" s="213" t="s">
        <v>532</v>
      </c>
      <c r="B453" s="211" t="s">
        <v>136</v>
      </c>
      <c r="C453" s="210" t="s">
        <v>65</v>
      </c>
      <c r="D453" s="219" t="s">
        <v>87</v>
      </c>
    </row>
    <row r="454" spans="1:4" ht="21">
      <c r="A454" s="212" t="s">
        <v>532</v>
      </c>
      <c r="B454" s="256" t="s">
        <v>136</v>
      </c>
      <c r="C454" s="257" t="s">
        <v>65</v>
      </c>
      <c r="D454" s="218" t="s">
        <v>92</v>
      </c>
    </row>
    <row r="455" spans="1:4" ht="21">
      <c r="A455" s="212" t="s">
        <v>532</v>
      </c>
      <c r="B455" s="256" t="s">
        <v>136</v>
      </c>
      <c r="C455" s="257" t="s">
        <v>65</v>
      </c>
      <c r="D455" s="218" t="s">
        <v>92</v>
      </c>
    </row>
    <row r="456" spans="1:4" ht="21">
      <c r="A456" s="212" t="s">
        <v>532</v>
      </c>
      <c r="B456" s="256" t="s">
        <v>136</v>
      </c>
      <c r="C456" s="257" t="s">
        <v>65</v>
      </c>
      <c r="D456" s="218" t="s">
        <v>92</v>
      </c>
    </row>
    <row r="457" spans="1:4" ht="21">
      <c r="A457" s="212" t="s">
        <v>532</v>
      </c>
      <c r="B457" s="256" t="s">
        <v>136</v>
      </c>
      <c r="C457" s="257" t="s">
        <v>65</v>
      </c>
      <c r="D457" s="218" t="s">
        <v>346</v>
      </c>
    </row>
    <row r="458" spans="1:4" ht="21">
      <c r="A458" s="212" t="s">
        <v>532</v>
      </c>
      <c r="B458" s="256" t="s">
        <v>136</v>
      </c>
      <c r="C458" s="257" t="s">
        <v>65</v>
      </c>
      <c r="D458" s="218" t="s">
        <v>346</v>
      </c>
    </row>
    <row r="459" spans="1:4" ht="21">
      <c r="A459" s="212" t="s">
        <v>532</v>
      </c>
      <c r="B459" s="256" t="s">
        <v>136</v>
      </c>
      <c r="C459" s="257" t="s">
        <v>65</v>
      </c>
      <c r="D459" s="218" t="s">
        <v>349</v>
      </c>
    </row>
    <row r="460" spans="1:4" ht="21">
      <c r="A460" s="212" t="s">
        <v>532</v>
      </c>
      <c r="B460" s="256" t="s">
        <v>136</v>
      </c>
      <c r="C460" s="257" t="s">
        <v>65</v>
      </c>
      <c r="D460" s="218" t="s">
        <v>349</v>
      </c>
    </row>
    <row r="461" spans="1:4" ht="21">
      <c r="A461" s="212" t="s">
        <v>532</v>
      </c>
      <c r="B461" s="256" t="s">
        <v>136</v>
      </c>
      <c r="C461" s="257" t="s">
        <v>65</v>
      </c>
      <c r="D461" s="218" t="s">
        <v>354</v>
      </c>
    </row>
    <row r="462" spans="1:4" ht="21">
      <c r="A462" s="212" t="s">
        <v>532</v>
      </c>
      <c r="B462" s="256" t="s">
        <v>136</v>
      </c>
      <c r="C462" s="257" t="s">
        <v>65</v>
      </c>
      <c r="D462" s="218" t="s">
        <v>354</v>
      </c>
    </row>
    <row r="463" spans="1:4" ht="21">
      <c r="A463" s="212" t="s">
        <v>532</v>
      </c>
      <c r="B463" s="256" t="s">
        <v>136</v>
      </c>
      <c r="C463" s="257" t="s">
        <v>65</v>
      </c>
      <c r="D463" s="218" t="s">
        <v>358</v>
      </c>
    </row>
    <row r="464" spans="1:4" ht="21">
      <c r="A464" s="212" t="s">
        <v>532</v>
      </c>
      <c r="B464" s="256" t="s">
        <v>136</v>
      </c>
      <c r="C464" s="257" t="s">
        <v>65</v>
      </c>
      <c r="D464" s="218" t="s">
        <v>358</v>
      </c>
    </row>
    <row r="465" spans="1:4" ht="21">
      <c r="A465" s="212" t="s">
        <v>532</v>
      </c>
      <c r="B465" s="256" t="s">
        <v>136</v>
      </c>
      <c r="C465" s="257" t="s">
        <v>65</v>
      </c>
      <c r="D465" s="218" t="s">
        <v>362</v>
      </c>
    </row>
    <row r="466" spans="1:4" ht="21">
      <c r="A466" s="212" t="s">
        <v>532</v>
      </c>
      <c r="B466" s="256" t="s">
        <v>136</v>
      </c>
      <c r="C466" s="257" t="s">
        <v>65</v>
      </c>
      <c r="D466" s="218" t="s">
        <v>362</v>
      </c>
    </row>
    <row r="467" spans="1:4" ht="21">
      <c r="A467" s="212" t="s">
        <v>532</v>
      </c>
      <c r="B467" s="256" t="s">
        <v>136</v>
      </c>
      <c r="C467" s="257" t="s">
        <v>65</v>
      </c>
      <c r="D467" s="218" t="s">
        <v>367</v>
      </c>
    </row>
    <row r="468" spans="1:4" ht="21">
      <c r="A468" s="212" t="s">
        <v>532</v>
      </c>
      <c r="B468" s="256" t="s">
        <v>136</v>
      </c>
      <c r="C468" s="257" t="s">
        <v>65</v>
      </c>
      <c r="D468" s="218" t="s">
        <v>367</v>
      </c>
    </row>
    <row r="469" spans="1:4" ht="21">
      <c r="A469" s="212" t="s">
        <v>532</v>
      </c>
      <c r="B469" s="256" t="s">
        <v>136</v>
      </c>
      <c r="C469" s="257" t="s">
        <v>65</v>
      </c>
      <c r="D469" s="218" t="s">
        <v>371</v>
      </c>
    </row>
    <row r="470" spans="1:4" ht="21">
      <c r="A470" s="212" t="s">
        <v>532</v>
      </c>
      <c r="B470" s="256" t="s">
        <v>136</v>
      </c>
      <c r="C470" s="257" t="s">
        <v>65</v>
      </c>
      <c r="D470" s="218" t="s">
        <v>371</v>
      </c>
    </row>
    <row r="471" spans="1:4" ht="21">
      <c r="A471" s="212" t="s">
        <v>532</v>
      </c>
      <c r="B471" s="256" t="s">
        <v>136</v>
      </c>
      <c r="C471" s="257" t="s">
        <v>65</v>
      </c>
      <c r="D471" s="218" t="s">
        <v>376</v>
      </c>
    </row>
    <row r="472" spans="1:4" ht="21">
      <c r="A472" s="212" t="s">
        <v>532</v>
      </c>
      <c r="B472" s="256" t="s">
        <v>136</v>
      </c>
      <c r="C472" s="257" t="s">
        <v>65</v>
      </c>
      <c r="D472" s="218" t="s">
        <v>376</v>
      </c>
    </row>
    <row r="473" spans="1:4" ht="21">
      <c r="A473" s="212" t="s">
        <v>532</v>
      </c>
      <c r="B473" s="256" t="s">
        <v>136</v>
      </c>
      <c r="C473" s="257" t="s">
        <v>101</v>
      </c>
      <c r="D473" s="218" t="s">
        <v>102</v>
      </c>
    </row>
    <row r="474" spans="1:4" ht="21">
      <c r="A474" s="212" t="s">
        <v>532</v>
      </c>
      <c r="B474" s="256" t="s">
        <v>136</v>
      </c>
      <c r="C474" s="257" t="s">
        <v>101</v>
      </c>
      <c r="D474" s="218" t="s">
        <v>102</v>
      </c>
    </row>
    <row r="475" spans="1:4" ht="21">
      <c r="A475" s="213" t="s">
        <v>532</v>
      </c>
      <c r="B475" s="211" t="s">
        <v>136</v>
      </c>
      <c r="C475" s="210" t="s">
        <v>101</v>
      </c>
      <c r="D475" s="219" t="s">
        <v>102</v>
      </c>
    </row>
    <row r="476" spans="1:4" ht="21">
      <c r="A476" s="212" t="s">
        <v>532</v>
      </c>
      <c r="B476" s="256" t="s">
        <v>136</v>
      </c>
      <c r="C476" s="257" t="s">
        <v>101</v>
      </c>
      <c r="D476" s="218" t="s">
        <v>106</v>
      </c>
    </row>
    <row r="477" spans="1:4" ht="21">
      <c r="A477" s="212" t="s">
        <v>532</v>
      </c>
      <c r="B477" s="256" t="s">
        <v>136</v>
      </c>
      <c r="C477" s="257" t="s">
        <v>101</v>
      </c>
      <c r="D477" s="218" t="s">
        <v>106</v>
      </c>
    </row>
    <row r="478" spans="1:4" ht="21">
      <c r="A478" s="213" t="s">
        <v>532</v>
      </c>
      <c r="B478" s="211" t="s">
        <v>136</v>
      </c>
      <c r="C478" s="210" t="s">
        <v>101</v>
      </c>
      <c r="D478" s="219" t="s">
        <v>106</v>
      </c>
    </row>
    <row r="479" spans="1:4" ht="21">
      <c r="A479" s="212" t="s">
        <v>532</v>
      </c>
      <c r="B479" s="256" t="s">
        <v>136</v>
      </c>
      <c r="C479" s="257" t="s">
        <v>101</v>
      </c>
      <c r="D479" s="218" t="s">
        <v>117</v>
      </c>
    </row>
    <row r="480" spans="1:4" ht="21">
      <c r="A480" s="212" t="s">
        <v>532</v>
      </c>
      <c r="B480" s="256" t="s">
        <v>136</v>
      </c>
      <c r="C480" s="257" t="s">
        <v>101</v>
      </c>
      <c r="D480" s="218" t="s">
        <v>117</v>
      </c>
    </row>
    <row r="481" spans="1:4" ht="21">
      <c r="A481" s="212" t="s">
        <v>532</v>
      </c>
      <c r="B481" s="256" t="s">
        <v>136</v>
      </c>
      <c r="C481" s="257" t="s">
        <v>101</v>
      </c>
      <c r="D481" s="218" t="s">
        <v>117</v>
      </c>
    </row>
    <row r="482" spans="1:4" ht="21">
      <c r="A482" s="212" t="s">
        <v>532</v>
      </c>
      <c r="B482" s="256" t="s">
        <v>136</v>
      </c>
      <c r="C482" s="257" t="s">
        <v>101</v>
      </c>
      <c r="D482" s="218" t="s">
        <v>121</v>
      </c>
    </row>
    <row r="483" spans="1:4" ht="21">
      <c r="A483" s="212" t="s">
        <v>532</v>
      </c>
      <c r="B483" s="256" t="s">
        <v>136</v>
      </c>
      <c r="C483" s="257" t="s">
        <v>101</v>
      </c>
      <c r="D483" s="218" t="s">
        <v>121</v>
      </c>
    </row>
    <row r="484" spans="1:4" ht="21">
      <c r="A484" s="213" t="s">
        <v>532</v>
      </c>
      <c r="B484" s="211" t="s">
        <v>136</v>
      </c>
      <c r="C484" s="210" t="s">
        <v>101</v>
      </c>
      <c r="D484" s="219" t="s">
        <v>121</v>
      </c>
    </row>
    <row r="485" spans="1:4" ht="21">
      <c r="A485" s="214" t="s">
        <v>532</v>
      </c>
      <c r="B485" s="263" t="s">
        <v>136</v>
      </c>
      <c r="C485" s="264" t="s">
        <v>101</v>
      </c>
      <c r="D485" s="220" t="s">
        <v>124</v>
      </c>
    </row>
    <row r="486" spans="1:4" ht="21">
      <c r="A486" s="214" t="s">
        <v>532</v>
      </c>
      <c r="B486" s="263" t="s">
        <v>136</v>
      </c>
      <c r="C486" s="264" t="s">
        <v>101</v>
      </c>
      <c r="D486" s="220" t="s">
        <v>124</v>
      </c>
    </row>
    <row r="487" spans="1:4" ht="21">
      <c r="A487" s="212" t="s">
        <v>532</v>
      </c>
      <c r="B487" s="256" t="s">
        <v>136</v>
      </c>
      <c r="C487" s="257" t="s">
        <v>101</v>
      </c>
      <c r="D487" s="218" t="s">
        <v>132</v>
      </c>
    </row>
    <row r="488" spans="1:4" ht="21">
      <c r="A488" s="212" t="s">
        <v>532</v>
      </c>
      <c r="B488" s="256" t="s">
        <v>136</v>
      </c>
      <c r="C488" s="257" t="s">
        <v>101</v>
      </c>
      <c r="D488" s="218" t="s">
        <v>132</v>
      </c>
    </row>
    <row r="489" spans="1:4" ht="21">
      <c r="A489" s="212" t="s">
        <v>532</v>
      </c>
      <c r="B489" s="256" t="s">
        <v>136</v>
      </c>
      <c r="C489" s="257" t="s">
        <v>101</v>
      </c>
      <c r="D489" s="218" t="s">
        <v>132</v>
      </c>
    </row>
    <row r="490" spans="1:4" ht="21">
      <c r="A490" s="212" t="s">
        <v>532</v>
      </c>
      <c r="B490" s="256" t="s">
        <v>136</v>
      </c>
      <c r="C490" s="257" t="s">
        <v>101</v>
      </c>
      <c r="D490" s="218" t="s">
        <v>134</v>
      </c>
    </row>
    <row r="491" spans="1:4" ht="21">
      <c r="A491" s="212" t="s">
        <v>532</v>
      </c>
      <c r="B491" s="256" t="s">
        <v>136</v>
      </c>
      <c r="C491" s="257" t="s">
        <v>101</v>
      </c>
      <c r="D491" s="218" t="s">
        <v>134</v>
      </c>
    </row>
    <row r="492" spans="1:4" ht="21">
      <c r="A492" s="212" t="s">
        <v>532</v>
      </c>
      <c r="B492" s="256" t="s">
        <v>136</v>
      </c>
      <c r="C492" s="257" t="s">
        <v>101</v>
      </c>
      <c r="D492" s="218" t="s">
        <v>134</v>
      </c>
    </row>
    <row r="493" spans="1:4" ht="21">
      <c r="A493" s="212" t="s">
        <v>532</v>
      </c>
      <c r="B493" s="256" t="s">
        <v>136</v>
      </c>
      <c r="C493" s="257" t="s">
        <v>101</v>
      </c>
      <c r="D493" s="218" t="s">
        <v>176</v>
      </c>
    </row>
    <row r="494" spans="1:4" ht="21">
      <c r="A494" s="212" t="s">
        <v>532</v>
      </c>
      <c r="B494" s="256" t="s">
        <v>136</v>
      </c>
      <c r="C494" s="257" t="s">
        <v>101</v>
      </c>
      <c r="D494" s="218" t="s">
        <v>176</v>
      </c>
    </row>
    <row r="495" spans="1:4" ht="21">
      <c r="A495" s="212" t="s">
        <v>532</v>
      </c>
      <c r="B495" s="256" t="s">
        <v>136</v>
      </c>
      <c r="C495" s="257" t="s">
        <v>101</v>
      </c>
      <c r="D495" s="218" t="s">
        <v>176</v>
      </c>
    </row>
    <row r="496" spans="1:4" ht="21">
      <c r="A496" s="212" t="s">
        <v>729</v>
      </c>
      <c r="B496" s="256" t="s">
        <v>13</v>
      </c>
      <c r="C496" s="257" t="s">
        <v>38</v>
      </c>
      <c r="D496" s="218" t="s">
        <v>207</v>
      </c>
    </row>
    <row r="497" spans="1:4" ht="21">
      <c r="A497" s="212" t="s">
        <v>729</v>
      </c>
      <c r="B497" s="256" t="s">
        <v>13</v>
      </c>
      <c r="C497" s="257" t="s">
        <v>38</v>
      </c>
      <c r="D497" s="218" t="s">
        <v>207</v>
      </c>
    </row>
    <row r="498" spans="1:4" ht="21">
      <c r="A498" s="212" t="s">
        <v>729</v>
      </c>
      <c r="B498" s="256" t="s">
        <v>13</v>
      </c>
      <c r="C498" s="257" t="s">
        <v>38</v>
      </c>
      <c r="D498" s="218" t="s">
        <v>213</v>
      </c>
    </row>
    <row r="499" spans="1:4" ht="21">
      <c r="A499" s="212" t="s">
        <v>729</v>
      </c>
      <c r="B499" s="256" t="s">
        <v>13</v>
      </c>
      <c r="C499" s="257" t="s">
        <v>38</v>
      </c>
      <c r="D499" s="218" t="s">
        <v>213</v>
      </c>
    </row>
    <row r="500" spans="1:4" ht="21">
      <c r="A500" s="212" t="s">
        <v>729</v>
      </c>
      <c r="B500" s="256" t="s">
        <v>13</v>
      </c>
      <c r="C500" s="257" t="s">
        <v>38</v>
      </c>
      <c r="D500" s="218" t="s">
        <v>215</v>
      </c>
    </row>
    <row r="501" spans="1:4" ht="21">
      <c r="A501" s="212" t="s">
        <v>729</v>
      </c>
      <c r="B501" s="256" t="s">
        <v>13</v>
      </c>
      <c r="C501" s="257" t="s">
        <v>38</v>
      </c>
      <c r="D501" s="218" t="s">
        <v>215</v>
      </c>
    </row>
    <row r="502" spans="1:4" ht="21">
      <c r="A502" s="212" t="s">
        <v>729</v>
      </c>
      <c r="B502" s="256" t="s">
        <v>13</v>
      </c>
      <c r="C502" s="257" t="s">
        <v>38</v>
      </c>
      <c r="D502" s="218" t="s">
        <v>222</v>
      </c>
    </row>
    <row r="503" spans="1:4" ht="21">
      <c r="A503" s="212" t="s">
        <v>729</v>
      </c>
      <c r="B503" s="256" t="s">
        <v>13</v>
      </c>
      <c r="C503" s="257" t="s">
        <v>38</v>
      </c>
      <c r="D503" s="218" t="s">
        <v>222</v>
      </c>
    </row>
    <row r="504" spans="1:4" ht="21">
      <c r="A504" s="212" t="s">
        <v>729</v>
      </c>
      <c r="B504" s="256" t="s">
        <v>13</v>
      </c>
      <c r="C504" s="257" t="s">
        <v>38</v>
      </c>
      <c r="D504" s="218" t="s">
        <v>225</v>
      </c>
    </row>
    <row r="505" spans="1:4" ht="21">
      <c r="A505" s="212" t="s">
        <v>729</v>
      </c>
      <c r="B505" s="256" t="s">
        <v>13</v>
      </c>
      <c r="C505" s="257" t="s">
        <v>38</v>
      </c>
      <c r="D505" s="218" t="s">
        <v>225</v>
      </c>
    </row>
    <row r="506" spans="1:4" ht="21">
      <c r="A506" s="212" t="s">
        <v>729</v>
      </c>
      <c r="B506" s="256" t="s">
        <v>13</v>
      </c>
      <c r="C506" s="257" t="s">
        <v>38</v>
      </c>
      <c r="D506" s="218" t="s">
        <v>229</v>
      </c>
    </row>
    <row r="507" spans="1:4" ht="21">
      <c r="A507" s="212" t="s">
        <v>729</v>
      </c>
      <c r="B507" s="256" t="s">
        <v>13</v>
      </c>
      <c r="C507" s="257" t="s">
        <v>38</v>
      </c>
      <c r="D507" s="218" t="s">
        <v>229</v>
      </c>
    </row>
    <row r="508" spans="1:4" ht="21">
      <c r="A508" s="212" t="s">
        <v>729</v>
      </c>
      <c r="B508" s="256" t="s">
        <v>13</v>
      </c>
      <c r="C508" s="257" t="s">
        <v>38</v>
      </c>
      <c r="D508" s="218" t="s">
        <v>230</v>
      </c>
    </row>
    <row r="509" spans="1:4" ht="21">
      <c r="A509" s="212" t="s">
        <v>729</v>
      </c>
      <c r="B509" s="256" t="s">
        <v>13</v>
      </c>
      <c r="C509" s="257" t="s">
        <v>38</v>
      </c>
      <c r="D509" s="218" t="s">
        <v>230</v>
      </c>
    </row>
    <row r="510" spans="1:4" ht="21">
      <c r="A510" s="212" t="s">
        <v>729</v>
      </c>
      <c r="B510" s="256" t="s">
        <v>13</v>
      </c>
      <c r="C510" s="257" t="s">
        <v>38</v>
      </c>
      <c r="D510" s="218" t="s">
        <v>232</v>
      </c>
    </row>
    <row r="511" spans="1:4" ht="21">
      <c r="A511" s="212" t="s">
        <v>729</v>
      </c>
      <c r="B511" s="256" t="s">
        <v>13</v>
      </c>
      <c r="C511" s="257" t="s">
        <v>38</v>
      </c>
      <c r="D511" s="218" t="s">
        <v>232</v>
      </c>
    </row>
    <row r="512" spans="1:4" ht="21">
      <c r="A512" s="212" t="s">
        <v>729</v>
      </c>
      <c r="B512" s="256" t="s">
        <v>13</v>
      </c>
      <c r="C512" s="257" t="s">
        <v>38</v>
      </c>
      <c r="D512" s="218" t="s">
        <v>236</v>
      </c>
    </row>
    <row r="513" spans="1:4" ht="21">
      <c r="A513" s="212" t="s">
        <v>729</v>
      </c>
      <c r="B513" s="256" t="s">
        <v>13</v>
      </c>
      <c r="C513" s="257" t="s">
        <v>38</v>
      </c>
      <c r="D513" s="218" t="s">
        <v>236</v>
      </c>
    </row>
    <row r="514" spans="1:4" ht="21">
      <c r="A514" s="212" t="s">
        <v>729</v>
      </c>
      <c r="B514" s="256" t="s">
        <v>13</v>
      </c>
      <c r="C514" s="257" t="s">
        <v>38</v>
      </c>
      <c r="D514" s="218" t="s">
        <v>240</v>
      </c>
    </row>
    <row r="515" spans="1:4" ht="21">
      <c r="A515" s="212" t="s">
        <v>729</v>
      </c>
      <c r="B515" s="256" t="s">
        <v>13</v>
      </c>
      <c r="C515" s="257" t="s">
        <v>38</v>
      </c>
      <c r="D515" s="218" t="s">
        <v>240</v>
      </c>
    </row>
    <row r="516" spans="1:4" ht="21">
      <c r="A516" s="212" t="s">
        <v>729</v>
      </c>
      <c r="B516" s="256" t="s">
        <v>13</v>
      </c>
      <c r="C516" s="257" t="s">
        <v>38</v>
      </c>
      <c r="D516" s="218" t="s">
        <v>244</v>
      </c>
    </row>
    <row r="517" spans="1:4" ht="21">
      <c r="A517" s="212" t="s">
        <v>729</v>
      </c>
      <c r="B517" s="256" t="s">
        <v>13</v>
      </c>
      <c r="C517" s="257" t="s">
        <v>38</v>
      </c>
      <c r="D517" s="218" t="s">
        <v>244</v>
      </c>
    </row>
    <row r="518" spans="1:4" ht="21">
      <c r="A518" s="212" t="s">
        <v>729</v>
      </c>
      <c r="B518" s="256" t="s">
        <v>13</v>
      </c>
      <c r="C518" s="257" t="s">
        <v>38</v>
      </c>
      <c r="D518" s="218" t="s">
        <v>247</v>
      </c>
    </row>
    <row r="519" spans="1:4" ht="21">
      <c r="A519" s="212" t="s">
        <v>729</v>
      </c>
      <c r="B519" s="256" t="s">
        <v>13</v>
      </c>
      <c r="C519" s="257" t="s">
        <v>38</v>
      </c>
      <c r="D519" s="218" t="s">
        <v>247</v>
      </c>
    </row>
    <row r="520" spans="1:4" ht="21">
      <c r="A520" s="212" t="s">
        <v>729</v>
      </c>
      <c r="B520" s="256" t="s">
        <v>13</v>
      </c>
      <c r="C520" s="257" t="s">
        <v>38</v>
      </c>
      <c r="D520" s="218" t="s">
        <v>251</v>
      </c>
    </row>
    <row r="521" spans="1:4" ht="21">
      <c r="A521" s="212" t="s">
        <v>729</v>
      </c>
      <c r="B521" s="256" t="s">
        <v>13</v>
      </c>
      <c r="C521" s="257" t="s">
        <v>38</v>
      </c>
      <c r="D521" s="218" t="s">
        <v>251</v>
      </c>
    </row>
    <row r="522" spans="1:4" ht="21">
      <c r="A522" s="212" t="s">
        <v>729</v>
      </c>
      <c r="B522" s="256" t="s">
        <v>13</v>
      </c>
      <c r="C522" s="257" t="s">
        <v>38</v>
      </c>
      <c r="D522" s="218" t="s">
        <v>255</v>
      </c>
    </row>
    <row r="523" spans="1:4" ht="21">
      <c r="A523" s="212" t="s">
        <v>729</v>
      </c>
      <c r="B523" s="256" t="s">
        <v>13</v>
      </c>
      <c r="C523" s="257" t="s">
        <v>38</v>
      </c>
      <c r="D523" s="218" t="s">
        <v>255</v>
      </c>
    </row>
    <row r="524" spans="1:4" ht="21">
      <c r="A524" s="212" t="s">
        <v>729</v>
      </c>
      <c r="B524" s="256" t="s">
        <v>13</v>
      </c>
      <c r="C524" s="257" t="s">
        <v>38</v>
      </c>
      <c r="D524" s="218" t="s">
        <v>257</v>
      </c>
    </row>
    <row r="525" spans="1:4" ht="21">
      <c r="A525" s="212" t="s">
        <v>729</v>
      </c>
      <c r="B525" s="256" t="s">
        <v>13</v>
      </c>
      <c r="C525" s="257" t="s">
        <v>38</v>
      </c>
      <c r="D525" s="218" t="s">
        <v>257</v>
      </c>
    </row>
    <row r="526" spans="1:4" ht="21">
      <c r="A526" s="212" t="s">
        <v>729</v>
      </c>
      <c r="B526" s="256" t="s">
        <v>13</v>
      </c>
      <c r="C526" s="257" t="s">
        <v>38</v>
      </c>
      <c r="D526" s="218" t="s">
        <v>259</v>
      </c>
    </row>
    <row r="527" spans="1:4" ht="21">
      <c r="A527" s="212" t="s">
        <v>729</v>
      </c>
      <c r="B527" s="256" t="s">
        <v>13</v>
      </c>
      <c r="C527" s="257" t="s">
        <v>38</v>
      </c>
      <c r="D527" s="218" t="s">
        <v>259</v>
      </c>
    </row>
    <row r="528" spans="1:4" ht="21">
      <c r="A528" s="212" t="s">
        <v>729</v>
      </c>
      <c r="B528" s="256" t="s">
        <v>13</v>
      </c>
      <c r="C528" s="257" t="s">
        <v>38</v>
      </c>
      <c r="D528" s="218" t="s">
        <v>260</v>
      </c>
    </row>
    <row r="529" spans="1:4" ht="21">
      <c r="A529" s="212" t="s">
        <v>729</v>
      </c>
      <c r="B529" s="256" t="s">
        <v>13</v>
      </c>
      <c r="C529" s="257" t="s">
        <v>38</v>
      </c>
      <c r="D529" s="218" t="s">
        <v>260</v>
      </c>
    </row>
    <row r="530" spans="1:4" ht="21">
      <c r="A530" s="212" t="s">
        <v>729</v>
      </c>
      <c r="B530" s="256" t="s">
        <v>13</v>
      </c>
      <c r="C530" s="257" t="s">
        <v>38</v>
      </c>
      <c r="D530" s="218" t="s">
        <v>263</v>
      </c>
    </row>
    <row r="531" spans="1:4" ht="21">
      <c r="A531" s="212" t="s">
        <v>729</v>
      </c>
      <c r="B531" s="256" t="s">
        <v>13</v>
      </c>
      <c r="C531" s="257" t="s">
        <v>38</v>
      </c>
      <c r="D531" s="218" t="s">
        <v>263</v>
      </c>
    </row>
    <row r="532" spans="1:4" ht="21">
      <c r="A532" s="212" t="s">
        <v>729</v>
      </c>
      <c r="B532" s="256" t="s">
        <v>13</v>
      </c>
      <c r="C532" s="257" t="s">
        <v>38</v>
      </c>
      <c r="D532" s="218" t="s">
        <v>268</v>
      </c>
    </row>
    <row r="533" spans="1:4" ht="21">
      <c r="A533" s="212" t="s">
        <v>729</v>
      </c>
      <c r="B533" s="256" t="s">
        <v>13</v>
      </c>
      <c r="C533" s="257" t="s">
        <v>38</v>
      </c>
      <c r="D533" s="218" t="s">
        <v>268</v>
      </c>
    </row>
    <row r="534" spans="1:4" ht="21">
      <c r="A534" s="212" t="s">
        <v>729</v>
      </c>
      <c r="B534" s="256" t="s">
        <v>13</v>
      </c>
      <c r="C534" s="257" t="s">
        <v>38</v>
      </c>
      <c r="D534" s="218" t="s">
        <v>271</v>
      </c>
    </row>
    <row r="535" spans="1:4" ht="21">
      <c r="A535" s="212" t="s">
        <v>729</v>
      </c>
      <c r="B535" s="256" t="s">
        <v>13</v>
      </c>
      <c r="C535" s="257" t="s">
        <v>38</v>
      </c>
      <c r="D535" s="218" t="s">
        <v>271</v>
      </c>
    </row>
    <row r="536" spans="1:4" ht="21">
      <c r="A536" s="212" t="s">
        <v>729</v>
      </c>
      <c r="B536" s="256" t="s">
        <v>13</v>
      </c>
      <c r="C536" s="257" t="s">
        <v>38</v>
      </c>
      <c r="D536" s="218" t="s">
        <v>274</v>
      </c>
    </row>
    <row r="537" spans="1:4" ht="21">
      <c r="A537" s="212" t="s">
        <v>729</v>
      </c>
      <c r="B537" s="256" t="s">
        <v>13</v>
      </c>
      <c r="C537" s="257" t="s">
        <v>38</v>
      </c>
      <c r="D537" s="218" t="s">
        <v>274</v>
      </c>
    </row>
    <row r="538" spans="1:4" ht="21">
      <c r="A538" s="212" t="s">
        <v>729</v>
      </c>
      <c r="B538" s="256" t="s">
        <v>13</v>
      </c>
      <c r="C538" s="257" t="s">
        <v>38</v>
      </c>
      <c r="D538" s="218" t="s">
        <v>291</v>
      </c>
    </row>
    <row r="539" spans="1:4" ht="21">
      <c r="A539" s="212" t="s">
        <v>729</v>
      </c>
      <c r="B539" s="256" t="s">
        <v>13</v>
      </c>
      <c r="C539" s="257" t="s">
        <v>38</v>
      </c>
      <c r="D539" s="218" t="s">
        <v>291</v>
      </c>
    </row>
    <row r="540" spans="1:4" ht="21">
      <c r="A540" s="212" t="s">
        <v>729</v>
      </c>
      <c r="B540" s="256" t="s">
        <v>13</v>
      </c>
      <c r="C540" s="257" t="s">
        <v>38</v>
      </c>
      <c r="D540" s="218" t="s">
        <v>296</v>
      </c>
    </row>
    <row r="541" spans="1:4" ht="21">
      <c r="A541" s="212" t="s">
        <v>729</v>
      </c>
      <c r="B541" s="256" t="s">
        <v>13</v>
      </c>
      <c r="C541" s="257" t="s">
        <v>38</v>
      </c>
      <c r="D541" s="218" t="s">
        <v>296</v>
      </c>
    </row>
    <row r="542" spans="1:4" ht="21">
      <c r="A542" s="212" t="s">
        <v>729</v>
      </c>
      <c r="B542" s="256" t="s">
        <v>13</v>
      </c>
      <c r="C542" s="257" t="s">
        <v>38</v>
      </c>
      <c r="D542" s="218" t="s">
        <v>301</v>
      </c>
    </row>
    <row r="543" spans="1:4" ht="21">
      <c r="A543" s="212" t="s">
        <v>729</v>
      </c>
      <c r="B543" s="256" t="s">
        <v>13</v>
      </c>
      <c r="C543" s="257" t="s">
        <v>38</v>
      </c>
      <c r="D543" s="218" t="s">
        <v>301</v>
      </c>
    </row>
    <row r="544" spans="1:4" ht="21">
      <c r="A544" s="212" t="s">
        <v>729</v>
      </c>
      <c r="B544" s="256" t="s">
        <v>13</v>
      </c>
      <c r="C544" s="257" t="s">
        <v>38</v>
      </c>
      <c r="D544" s="218" t="s">
        <v>306</v>
      </c>
    </row>
    <row r="545" spans="1:4" ht="21">
      <c r="A545" s="212" t="s">
        <v>729</v>
      </c>
      <c r="B545" s="256" t="s">
        <v>13</v>
      </c>
      <c r="C545" s="257" t="s">
        <v>38</v>
      </c>
      <c r="D545" s="218" t="s">
        <v>306</v>
      </c>
    </row>
    <row r="546" spans="1:4" ht="21">
      <c r="A546" s="212" t="s">
        <v>729</v>
      </c>
      <c r="B546" s="256" t="s">
        <v>13</v>
      </c>
      <c r="C546" s="257" t="s">
        <v>38</v>
      </c>
      <c r="D546" s="218" t="s">
        <v>311</v>
      </c>
    </row>
    <row r="547" spans="1:4" ht="21">
      <c r="A547" s="215" t="s">
        <v>729</v>
      </c>
      <c r="B547" s="267" t="s">
        <v>13</v>
      </c>
      <c r="C547" s="268" t="s">
        <v>38</v>
      </c>
      <c r="D547" s="221" t="s">
        <v>311</v>
      </c>
    </row>
    <row r="548" spans="1:4" ht="21">
      <c r="A548" s="212" t="s">
        <v>729</v>
      </c>
      <c r="B548" s="256" t="s">
        <v>13</v>
      </c>
      <c r="C548" s="257" t="s">
        <v>65</v>
      </c>
      <c r="D548" s="218" t="s">
        <v>66</v>
      </c>
    </row>
    <row r="549" spans="1:4" ht="21">
      <c r="A549" s="212" t="s">
        <v>729</v>
      </c>
      <c r="B549" s="256" t="s">
        <v>13</v>
      </c>
      <c r="C549" s="257" t="s">
        <v>65</v>
      </c>
      <c r="D549" s="218" t="s">
        <v>66</v>
      </c>
    </row>
    <row r="550" spans="1:4" ht="21">
      <c r="A550" s="212" t="s">
        <v>729</v>
      </c>
      <c r="B550" s="256" t="s">
        <v>13</v>
      </c>
      <c r="C550" s="257" t="s">
        <v>65</v>
      </c>
      <c r="D550" s="218" t="s">
        <v>76</v>
      </c>
    </row>
    <row r="551" spans="1:4" ht="21">
      <c r="A551" s="212" t="s">
        <v>729</v>
      </c>
      <c r="B551" s="256" t="s">
        <v>13</v>
      </c>
      <c r="C551" s="257" t="s">
        <v>65</v>
      </c>
      <c r="D551" s="218" t="s">
        <v>76</v>
      </c>
    </row>
    <row r="552" spans="1:4" ht="21">
      <c r="A552" s="212" t="s">
        <v>729</v>
      </c>
      <c r="B552" s="256" t="s">
        <v>13</v>
      </c>
      <c r="C552" s="257" t="s">
        <v>65</v>
      </c>
      <c r="D552" s="218" t="s">
        <v>76</v>
      </c>
    </row>
    <row r="553" spans="1:4" ht="21">
      <c r="A553" s="212" t="s">
        <v>729</v>
      </c>
      <c r="B553" s="256" t="s">
        <v>13</v>
      </c>
      <c r="C553" s="257" t="s">
        <v>65</v>
      </c>
      <c r="D553" s="218" t="s">
        <v>87</v>
      </c>
    </row>
    <row r="554" spans="1:4" ht="21">
      <c r="A554" s="212" t="s">
        <v>729</v>
      </c>
      <c r="B554" s="256" t="s">
        <v>13</v>
      </c>
      <c r="C554" s="257" t="s">
        <v>65</v>
      </c>
      <c r="D554" s="218" t="s">
        <v>87</v>
      </c>
    </row>
    <row r="555" spans="1:4" ht="21">
      <c r="A555" s="212" t="s">
        <v>729</v>
      </c>
      <c r="B555" s="256" t="s">
        <v>13</v>
      </c>
      <c r="C555" s="257" t="s">
        <v>65</v>
      </c>
      <c r="D555" s="218" t="s">
        <v>92</v>
      </c>
    </row>
    <row r="556" spans="1:4" ht="21">
      <c r="A556" s="212" t="s">
        <v>729</v>
      </c>
      <c r="B556" s="256" t="s">
        <v>13</v>
      </c>
      <c r="C556" s="257" t="s">
        <v>65</v>
      </c>
      <c r="D556" s="218" t="s">
        <v>92</v>
      </c>
    </row>
    <row r="557" spans="1:4" ht="21">
      <c r="A557" s="212" t="s">
        <v>729</v>
      </c>
      <c r="B557" s="256" t="s">
        <v>13</v>
      </c>
      <c r="C557" s="257" t="s">
        <v>65</v>
      </c>
      <c r="D557" s="218" t="s">
        <v>346</v>
      </c>
    </row>
    <row r="558" spans="1:4" ht="21">
      <c r="A558" s="212" t="s">
        <v>729</v>
      </c>
      <c r="B558" s="256" t="s">
        <v>13</v>
      </c>
      <c r="C558" s="257" t="s">
        <v>65</v>
      </c>
      <c r="D558" s="218" t="s">
        <v>346</v>
      </c>
    </row>
    <row r="559" spans="1:4" ht="21">
      <c r="A559" s="212" t="s">
        <v>729</v>
      </c>
      <c r="B559" s="256" t="s">
        <v>13</v>
      </c>
      <c r="C559" s="257" t="s">
        <v>65</v>
      </c>
      <c r="D559" s="218" t="s">
        <v>349</v>
      </c>
    </row>
    <row r="560" spans="1:4" ht="21">
      <c r="A560" s="212" t="s">
        <v>729</v>
      </c>
      <c r="B560" s="256" t="s">
        <v>13</v>
      </c>
      <c r="C560" s="257" t="s">
        <v>65</v>
      </c>
      <c r="D560" s="218" t="s">
        <v>349</v>
      </c>
    </row>
    <row r="561" spans="1:4" ht="21">
      <c r="A561" s="212" t="s">
        <v>729</v>
      </c>
      <c r="B561" s="256" t="s">
        <v>13</v>
      </c>
      <c r="C561" s="257" t="s">
        <v>101</v>
      </c>
      <c r="D561" s="218" t="s">
        <v>102</v>
      </c>
    </row>
    <row r="562" spans="1:4" ht="21">
      <c r="A562" s="212" t="s">
        <v>729</v>
      </c>
      <c r="B562" s="256" t="s">
        <v>13</v>
      </c>
      <c r="C562" s="257" t="s">
        <v>101</v>
      </c>
      <c r="D562" s="218" t="s">
        <v>102</v>
      </c>
    </row>
    <row r="563" spans="1:4" ht="21">
      <c r="A563" s="212" t="s">
        <v>729</v>
      </c>
      <c r="B563" s="256" t="s">
        <v>13</v>
      </c>
      <c r="C563" s="257" t="s">
        <v>101</v>
      </c>
      <c r="D563" s="218" t="s">
        <v>106</v>
      </c>
    </row>
    <row r="564" spans="1:4" ht="21">
      <c r="A564" s="212" t="s">
        <v>729</v>
      </c>
      <c r="B564" s="256" t="s">
        <v>13</v>
      </c>
      <c r="C564" s="257" t="s">
        <v>101</v>
      </c>
      <c r="D564" s="218" t="s">
        <v>106</v>
      </c>
    </row>
    <row r="565" spans="1:4" ht="21">
      <c r="A565" s="212" t="s">
        <v>729</v>
      </c>
      <c r="B565" s="256" t="s">
        <v>13</v>
      </c>
      <c r="C565" s="257" t="s">
        <v>101</v>
      </c>
      <c r="D565" s="218" t="s">
        <v>113</v>
      </c>
    </row>
    <row r="566" spans="1:4" ht="21">
      <c r="A566" s="212" t="s">
        <v>729</v>
      </c>
      <c r="B566" s="256" t="s">
        <v>13</v>
      </c>
      <c r="C566" s="257" t="s">
        <v>101</v>
      </c>
      <c r="D566" s="218" t="s">
        <v>113</v>
      </c>
    </row>
    <row r="567" spans="1:4" ht="21">
      <c r="A567" s="212" t="s">
        <v>729</v>
      </c>
      <c r="B567" s="256" t="s">
        <v>13</v>
      </c>
      <c r="C567" s="257" t="s">
        <v>101</v>
      </c>
      <c r="D567" s="218" t="s">
        <v>117</v>
      </c>
    </row>
    <row r="568" spans="1:4" ht="21">
      <c r="A568" s="212" t="s">
        <v>729</v>
      </c>
      <c r="B568" s="256" t="s">
        <v>13</v>
      </c>
      <c r="C568" s="257" t="s">
        <v>101</v>
      </c>
      <c r="D568" s="218" t="s">
        <v>117</v>
      </c>
    </row>
    <row r="569" spans="1:4" ht="21">
      <c r="A569" s="212" t="s">
        <v>729</v>
      </c>
      <c r="B569" s="256" t="s">
        <v>13</v>
      </c>
      <c r="C569" s="257" t="s">
        <v>101</v>
      </c>
      <c r="D569" s="218" t="s">
        <v>117</v>
      </c>
    </row>
    <row r="570" spans="1:4" ht="21">
      <c r="A570" s="212" t="s">
        <v>729</v>
      </c>
      <c r="B570" s="256" t="s">
        <v>13</v>
      </c>
      <c r="C570" s="257" t="s">
        <v>101</v>
      </c>
      <c r="D570" s="218" t="s">
        <v>121</v>
      </c>
    </row>
    <row r="571" spans="1:4" ht="21">
      <c r="A571" s="212" t="s">
        <v>729</v>
      </c>
      <c r="B571" s="256" t="s">
        <v>13</v>
      </c>
      <c r="C571" s="257" t="s">
        <v>101</v>
      </c>
      <c r="D571" s="218" t="s">
        <v>121</v>
      </c>
    </row>
    <row r="572" spans="1:4" ht="21">
      <c r="A572" s="213" t="s">
        <v>729</v>
      </c>
      <c r="B572" s="211" t="s">
        <v>13</v>
      </c>
      <c r="C572" s="210" t="s">
        <v>101</v>
      </c>
      <c r="D572" s="219" t="s">
        <v>121</v>
      </c>
    </row>
    <row r="573" spans="1:4" ht="21">
      <c r="A573" s="212" t="s">
        <v>729</v>
      </c>
      <c r="B573" s="256" t="s">
        <v>13</v>
      </c>
      <c r="C573" s="257" t="s">
        <v>101</v>
      </c>
      <c r="D573" s="218" t="s">
        <v>124</v>
      </c>
    </row>
    <row r="574" spans="1:4" ht="21">
      <c r="A574" s="212" t="s">
        <v>729</v>
      </c>
      <c r="B574" s="256" t="s">
        <v>13</v>
      </c>
      <c r="C574" s="257" t="s">
        <v>101</v>
      </c>
      <c r="D574" s="218" t="s">
        <v>124</v>
      </c>
    </row>
    <row r="575" spans="1:4" ht="21">
      <c r="A575" s="213" t="s">
        <v>729</v>
      </c>
      <c r="B575" s="211" t="s">
        <v>13</v>
      </c>
      <c r="C575" s="210" t="s">
        <v>101</v>
      </c>
      <c r="D575" s="219" t="s">
        <v>124</v>
      </c>
    </row>
    <row r="576" spans="1:4" ht="21">
      <c r="A576" s="212" t="s">
        <v>729</v>
      </c>
      <c r="B576" s="256" t="s">
        <v>13</v>
      </c>
      <c r="C576" s="257" t="s">
        <v>101</v>
      </c>
      <c r="D576" s="218" t="s">
        <v>128</v>
      </c>
    </row>
    <row r="577" spans="1:4" ht="21">
      <c r="A577" s="212" t="s">
        <v>729</v>
      </c>
      <c r="B577" s="256" t="s">
        <v>13</v>
      </c>
      <c r="C577" s="257" t="s">
        <v>101</v>
      </c>
      <c r="D577" s="218" t="s">
        <v>128</v>
      </c>
    </row>
    <row r="578" spans="1:4" ht="21">
      <c r="A578" s="212" t="s">
        <v>729</v>
      </c>
      <c r="B578" s="256" t="s">
        <v>13</v>
      </c>
      <c r="C578" s="257" t="s">
        <v>101</v>
      </c>
      <c r="D578" s="218" t="s">
        <v>128</v>
      </c>
    </row>
    <row r="579" spans="1:4" ht="21">
      <c r="A579" s="212" t="s">
        <v>729</v>
      </c>
      <c r="B579" s="256" t="s">
        <v>13</v>
      </c>
      <c r="C579" s="257" t="s">
        <v>101</v>
      </c>
      <c r="D579" s="218" t="s">
        <v>132</v>
      </c>
    </row>
    <row r="580" spans="1:4" ht="21">
      <c r="A580" s="212" t="s">
        <v>729</v>
      </c>
      <c r="B580" s="256" t="s">
        <v>13</v>
      </c>
      <c r="C580" s="257" t="s">
        <v>101</v>
      </c>
      <c r="D580" s="218" t="s">
        <v>132</v>
      </c>
    </row>
    <row r="581" spans="1:4" ht="21">
      <c r="A581" s="212" t="s">
        <v>729</v>
      </c>
      <c r="B581" s="256" t="s">
        <v>13</v>
      </c>
      <c r="C581" s="257" t="s">
        <v>101</v>
      </c>
      <c r="D581" s="218" t="s">
        <v>132</v>
      </c>
    </row>
    <row r="582" spans="1:4" ht="21">
      <c r="A582" s="212" t="s">
        <v>729</v>
      </c>
      <c r="B582" s="256" t="s">
        <v>13</v>
      </c>
      <c r="C582" s="257" t="s">
        <v>101</v>
      </c>
      <c r="D582" s="218" t="s">
        <v>134</v>
      </c>
    </row>
    <row r="583" spans="1:4" ht="21">
      <c r="A583" s="212" t="s">
        <v>729</v>
      </c>
      <c r="B583" s="256" t="s">
        <v>13</v>
      </c>
      <c r="C583" s="257" t="s">
        <v>101</v>
      </c>
      <c r="D583" s="218" t="s">
        <v>134</v>
      </c>
    </row>
    <row r="584" spans="1:4" ht="21">
      <c r="A584" s="212" t="s">
        <v>729</v>
      </c>
      <c r="B584" s="256" t="s">
        <v>136</v>
      </c>
      <c r="C584" s="257" t="s">
        <v>38</v>
      </c>
      <c r="D584" s="218" t="s">
        <v>43</v>
      </c>
    </row>
    <row r="585" spans="1:4" ht="21">
      <c r="A585" s="212" t="s">
        <v>729</v>
      </c>
      <c r="B585" s="256" t="s">
        <v>136</v>
      </c>
      <c r="C585" s="257" t="s">
        <v>38</v>
      </c>
      <c r="D585" s="218" t="s">
        <v>43</v>
      </c>
    </row>
    <row r="586" spans="1:4" ht="21">
      <c r="A586" s="212" t="s">
        <v>729</v>
      </c>
      <c r="B586" s="256" t="s">
        <v>136</v>
      </c>
      <c r="C586" s="257" t="s">
        <v>38</v>
      </c>
      <c r="D586" s="218" t="s">
        <v>45</v>
      </c>
    </row>
    <row r="587" spans="1:4" ht="21">
      <c r="A587" s="212" t="s">
        <v>729</v>
      </c>
      <c r="B587" s="256" t="s">
        <v>136</v>
      </c>
      <c r="C587" s="257" t="s">
        <v>38</v>
      </c>
      <c r="D587" s="218" t="s">
        <v>45</v>
      </c>
    </row>
    <row r="588" spans="1:4" ht="21">
      <c r="A588" s="212" t="s">
        <v>729</v>
      </c>
      <c r="B588" s="256" t="s">
        <v>136</v>
      </c>
      <c r="C588" s="257" t="s">
        <v>38</v>
      </c>
      <c r="D588" s="218" t="s">
        <v>207</v>
      </c>
    </row>
    <row r="589" spans="1:4" ht="21">
      <c r="A589" s="212" t="s">
        <v>729</v>
      </c>
      <c r="B589" s="256" t="s">
        <v>136</v>
      </c>
      <c r="C589" s="257" t="s">
        <v>38</v>
      </c>
      <c r="D589" s="218" t="s">
        <v>207</v>
      </c>
    </row>
    <row r="590" spans="1:4" ht="21">
      <c r="A590" s="212" t="s">
        <v>729</v>
      </c>
      <c r="B590" s="256" t="s">
        <v>136</v>
      </c>
      <c r="C590" s="257" t="s">
        <v>38</v>
      </c>
      <c r="D590" s="218" t="s">
        <v>213</v>
      </c>
    </row>
    <row r="591" spans="1:4" ht="21">
      <c r="A591" s="212" t="s">
        <v>729</v>
      </c>
      <c r="B591" s="256" t="s">
        <v>136</v>
      </c>
      <c r="C591" s="257" t="s">
        <v>38</v>
      </c>
      <c r="D591" s="218" t="s">
        <v>213</v>
      </c>
    </row>
    <row r="592" spans="1:4" ht="21">
      <c r="A592" s="212" t="s">
        <v>729</v>
      </c>
      <c r="B592" s="256" t="s">
        <v>136</v>
      </c>
      <c r="C592" s="257" t="s">
        <v>38</v>
      </c>
      <c r="D592" s="218" t="s">
        <v>215</v>
      </c>
    </row>
    <row r="593" spans="1:4" ht="21">
      <c r="A593" s="212" t="s">
        <v>729</v>
      </c>
      <c r="B593" s="256" t="s">
        <v>136</v>
      </c>
      <c r="C593" s="257" t="s">
        <v>38</v>
      </c>
      <c r="D593" s="218" t="s">
        <v>215</v>
      </c>
    </row>
    <row r="594" spans="1:4" ht="21">
      <c r="A594" s="212" t="s">
        <v>729</v>
      </c>
      <c r="B594" s="256" t="s">
        <v>136</v>
      </c>
      <c r="C594" s="257" t="s">
        <v>38</v>
      </c>
      <c r="D594" s="218" t="s">
        <v>222</v>
      </c>
    </row>
    <row r="595" spans="1:4" ht="21">
      <c r="A595" s="212" t="s">
        <v>729</v>
      </c>
      <c r="B595" s="256" t="s">
        <v>136</v>
      </c>
      <c r="C595" s="257" t="s">
        <v>38</v>
      </c>
      <c r="D595" s="218" t="s">
        <v>222</v>
      </c>
    </row>
    <row r="596" spans="1:4" ht="21">
      <c r="A596" s="212" t="s">
        <v>729</v>
      </c>
      <c r="B596" s="256" t="s">
        <v>136</v>
      </c>
      <c r="C596" s="257" t="s">
        <v>38</v>
      </c>
      <c r="D596" s="218" t="s">
        <v>225</v>
      </c>
    </row>
    <row r="597" spans="1:4" ht="21">
      <c r="A597" s="212" t="s">
        <v>729</v>
      </c>
      <c r="B597" s="256" t="s">
        <v>136</v>
      </c>
      <c r="C597" s="257" t="s">
        <v>38</v>
      </c>
      <c r="D597" s="218" t="s">
        <v>225</v>
      </c>
    </row>
    <row r="598" spans="1:4" ht="21">
      <c r="A598" s="212" t="s">
        <v>729</v>
      </c>
      <c r="B598" s="256" t="s">
        <v>136</v>
      </c>
      <c r="C598" s="257" t="s">
        <v>38</v>
      </c>
      <c r="D598" s="218" t="s">
        <v>229</v>
      </c>
    </row>
    <row r="599" spans="1:4" ht="21">
      <c r="A599" s="212" t="s">
        <v>729</v>
      </c>
      <c r="B599" s="256" t="s">
        <v>136</v>
      </c>
      <c r="C599" s="257" t="s">
        <v>38</v>
      </c>
      <c r="D599" s="218" t="s">
        <v>229</v>
      </c>
    </row>
    <row r="600" spans="1:4" ht="21">
      <c r="A600" s="212" t="s">
        <v>729</v>
      </c>
      <c r="B600" s="256" t="s">
        <v>136</v>
      </c>
      <c r="C600" s="257" t="s">
        <v>38</v>
      </c>
      <c r="D600" s="218" t="s">
        <v>230</v>
      </c>
    </row>
    <row r="601" spans="1:4" ht="21">
      <c r="A601" s="212" t="s">
        <v>729</v>
      </c>
      <c r="B601" s="256" t="s">
        <v>136</v>
      </c>
      <c r="C601" s="257" t="s">
        <v>38</v>
      </c>
      <c r="D601" s="218" t="s">
        <v>230</v>
      </c>
    </row>
    <row r="602" spans="1:4" ht="21">
      <c r="A602" s="212" t="s">
        <v>729</v>
      </c>
      <c r="B602" s="256" t="s">
        <v>136</v>
      </c>
      <c r="C602" s="257" t="s">
        <v>38</v>
      </c>
      <c r="D602" s="218" t="s">
        <v>232</v>
      </c>
    </row>
    <row r="603" spans="1:4" ht="21">
      <c r="A603" s="212" t="s">
        <v>729</v>
      </c>
      <c r="B603" s="256" t="s">
        <v>136</v>
      </c>
      <c r="C603" s="257" t="s">
        <v>38</v>
      </c>
      <c r="D603" s="218" t="s">
        <v>232</v>
      </c>
    </row>
    <row r="604" spans="1:4" ht="21">
      <c r="A604" s="212" t="s">
        <v>729</v>
      </c>
      <c r="B604" s="256" t="s">
        <v>136</v>
      </c>
      <c r="C604" s="257" t="s">
        <v>38</v>
      </c>
      <c r="D604" s="218" t="s">
        <v>236</v>
      </c>
    </row>
    <row r="605" spans="1:4" ht="21">
      <c r="A605" s="212" t="s">
        <v>729</v>
      </c>
      <c r="B605" s="256" t="s">
        <v>136</v>
      </c>
      <c r="C605" s="257" t="s">
        <v>38</v>
      </c>
      <c r="D605" s="218" t="s">
        <v>236</v>
      </c>
    </row>
    <row r="606" spans="1:4" ht="21">
      <c r="A606" s="212" t="s">
        <v>729</v>
      </c>
      <c r="B606" s="256" t="s">
        <v>136</v>
      </c>
      <c r="C606" s="257" t="s">
        <v>38</v>
      </c>
      <c r="D606" s="218" t="s">
        <v>240</v>
      </c>
    </row>
    <row r="607" spans="1:4" ht="21">
      <c r="A607" s="212" t="s">
        <v>729</v>
      </c>
      <c r="B607" s="256" t="s">
        <v>136</v>
      </c>
      <c r="C607" s="257" t="s">
        <v>38</v>
      </c>
      <c r="D607" s="218" t="s">
        <v>240</v>
      </c>
    </row>
    <row r="608" spans="1:4" ht="21">
      <c r="A608" s="212" t="s">
        <v>729</v>
      </c>
      <c r="B608" s="256" t="s">
        <v>136</v>
      </c>
      <c r="C608" s="257" t="s">
        <v>38</v>
      </c>
      <c r="D608" s="218" t="s">
        <v>244</v>
      </c>
    </row>
    <row r="609" spans="1:4" ht="21">
      <c r="A609" s="212" t="s">
        <v>729</v>
      </c>
      <c r="B609" s="256" t="s">
        <v>136</v>
      </c>
      <c r="C609" s="257" t="s">
        <v>38</v>
      </c>
      <c r="D609" s="218" t="s">
        <v>244</v>
      </c>
    </row>
    <row r="610" spans="1:4" ht="21">
      <c r="A610" s="212" t="s">
        <v>729</v>
      </c>
      <c r="B610" s="256" t="s">
        <v>136</v>
      </c>
      <c r="C610" s="257" t="s">
        <v>38</v>
      </c>
      <c r="D610" s="218" t="s">
        <v>247</v>
      </c>
    </row>
    <row r="611" spans="1:4" ht="21">
      <c r="A611" s="212" t="s">
        <v>729</v>
      </c>
      <c r="B611" s="256" t="s">
        <v>136</v>
      </c>
      <c r="C611" s="257" t="s">
        <v>38</v>
      </c>
      <c r="D611" s="218" t="s">
        <v>247</v>
      </c>
    </row>
    <row r="612" spans="1:4" ht="21">
      <c r="A612" s="212" t="s">
        <v>729</v>
      </c>
      <c r="B612" s="256" t="s">
        <v>136</v>
      </c>
      <c r="C612" s="257" t="s">
        <v>38</v>
      </c>
      <c r="D612" s="218" t="s">
        <v>251</v>
      </c>
    </row>
    <row r="613" spans="1:4" ht="21">
      <c r="A613" s="212" t="s">
        <v>729</v>
      </c>
      <c r="B613" s="256" t="s">
        <v>136</v>
      </c>
      <c r="C613" s="257" t="s">
        <v>38</v>
      </c>
      <c r="D613" s="218" t="s">
        <v>251</v>
      </c>
    </row>
    <row r="614" spans="1:4" ht="21">
      <c r="A614" s="212" t="s">
        <v>729</v>
      </c>
      <c r="B614" s="256" t="s">
        <v>136</v>
      </c>
      <c r="C614" s="257" t="s">
        <v>38</v>
      </c>
      <c r="D614" s="218" t="s">
        <v>255</v>
      </c>
    </row>
    <row r="615" spans="1:4" ht="21">
      <c r="A615" s="212" t="s">
        <v>729</v>
      </c>
      <c r="B615" s="256" t="s">
        <v>136</v>
      </c>
      <c r="C615" s="257" t="s">
        <v>38</v>
      </c>
      <c r="D615" s="218" t="s">
        <v>255</v>
      </c>
    </row>
    <row r="616" spans="1:4" ht="21">
      <c r="A616" s="213" t="s">
        <v>729</v>
      </c>
      <c r="B616" s="211" t="s">
        <v>136</v>
      </c>
      <c r="C616" s="210" t="s">
        <v>38</v>
      </c>
      <c r="D616" s="219" t="s">
        <v>255</v>
      </c>
    </row>
    <row r="617" spans="1:4" ht="21">
      <c r="A617" s="212" t="s">
        <v>729</v>
      </c>
      <c r="B617" s="256" t="s">
        <v>136</v>
      </c>
      <c r="C617" s="257" t="s">
        <v>38</v>
      </c>
      <c r="D617" s="218" t="s">
        <v>257</v>
      </c>
    </row>
    <row r="618" spans="1:4" ht="21">
      <c r="A618" s="212" t="s">
        <v>729</v>
      </c>
      <c r="B618" s="256" t="s">
        <v>136</v>
      </c>
      <c r="C618" s="257" t="s">
        <v>38</v>
      </c>
      <c r="D618" s="218" t="s">
        <v>257</v>
      </c>
    </row>
    <row r="619" spans="1:4" ht="21">
      <c r="A619" s="212" t="s">
        <v>729</v>
      </c>
      <c r="B619" s="256" t="s">
        <v>136</v>
      </c>
      <c r="C619" s="257" t="s">
        <v>38</v>
      </c>
      <c r="D619" s="218" t="s">
        <v>259</v>
      </c>
    </row>
    <row r="620" spans="1:4" ht="21">
      <c r="A620" s="212" t="s">
        <v>729</v>
      </c>
      <c r="B620" s="256" t="s">
        <v>136</v>
      </c>
      <c r="C620" s="257" t="s">
        <v>38</v>
      </c>
      <c r="D620" s="218" t="s">
        <v>259</v>
      </c>
    </row>
    <row r="621" spans="1:4" ht="21">
      <c r="A621" s="212" t="s">
        <v>729</v>
      </c>
      <c r="B621" s="256" t="s">
        <v>136</v>
      </c>
      <c r="C621" s="257" t="s">
        <v>38</v>
      </c>
      <c r="D621" s="218" t="s">
        <v>260</v>
      </c>
    </row>
    <row r="622" spans="1:4" ht="21">
      <c r="A622" s="212" t="s">
        <v>729</v>
      </c>
      <c r="B622" s="256" t="s">
        <v>136</v>
      </c>
      <c r="C622" s="257" t="s">
        <v>38</v>
      </c>
      <c r="D622" s="218" t="s">
        <v>260</v>
      </c>
    </row>
    <row r="623" spans="1:4" ht="21">
      <c r="A623" s="212" t="s">
        <v>729</v>
      </c>
      <c r="B623" s="256" t="s">
        <v>136</v>
      </c>
      <c r="C623" s="257" t="s">
        <v>38</v>
      </c>
      <c r="D623" s="218" t="s">
        <v>263</v>
      </c>
    </row>
    <row r="624" spans="1:4" ht="21">
      <c r="A624" s="212" t="s">
        <v>729</v>
      </c>
      <c r="B624" s="256" t="s">
        <v>136</v>
      </c>
      <c r="C624" s="257" t="s">
        <v>38</v>
      </c>
      <c r="D624" s="218" t="s">
        <v>263</v>
      </c>
    </row>
    <row r="625" spans="1:4" ht="21">
      <c r="A625" s="212" t="s">
        <v>729</v>
      </c>
      <c r="B625" s="256" t="s">
        <v>136</v>
      </c>
      <c r="C625" s="257" t="s">
        <v>38</v>
      </c>
      <c r="D625" s="218" t="s">
        <v>268</v>
      </c>
    </row>
    <row r="626" spans="1:4" ht="21">
      <c r="A626" s="212" t="s">
        <v>729</v>
      </c>
      <c r="B626" s="256" t="s">
        <v>136</v>
      </c>
      <c r="C626" s="257" t="s">
        <v>38</v>
      </c>
      <c r="D626" s="218" t="s">
        <v>268</v>
      </c>
    </row>
    <row r="627" spans="1:4" ht="21">
      <c r="A627" s="215" t="s">
        <v>729</v>
      </c>
      <c r="B627" s="267" t="s">
        <v>136</v>
      </c>
      <c r="C627" s="268" t="s">
        <v>38</v>
      </c>
      <c r="D627" s="221" t="s">
        <v>271</v>
      </c>
    </row>
    <row r="628" spans="1:4" ht="21">
      <c r="A628" s="215" t="s">
        <v>729</v>
      </c>
      <c r="B628" s="267" t="s">
        <v>136</v>
      </c>
      <c r="C628" s="268" t="s">
        <v>38</v>
      </c>
      <c r="D628" s="221" t="s">
        <v>271</v>
      </c>
    </row>
    <row r="629" spans="1:4" ht="21">
      <c r="A629" s="212" t="s">
        <v>729</v>
      </c>
      <c r="B629" s="256" t="s">
        <v>136</v>
      </c>
      <c r="C629" s="257" t="s">
        <v>38</v>
      </c>
      <c r="D629" s="218" t="s">
        <v>277</v>
      </c>
    </row>
    <row r="630" spans="1:4" ht="21">
      <c r="A630" s="212" t="s">
        <v>729</v>
      </c>
      <c r="B630" s="256" t="s">
        <v>136</v>
      </c>
      <c r="C630" s="257" t="s">
        <v>38</v>
      </c>
      <c r="D630" s="218" t="s">
        <v>277</v>
      </c>
    </row>
    <row r="631" spans="1:4" ht="21">
      <c r="A631" s="212" t="s">
        <v>729</v>
      </c>
      <c r="B631" s="256" t="s">
        <v>136</v>
      </c>
      <c r="C631" s="257" t="s">
        <v>38</v>
      </c>
      <c r="D631" s="218" t="s">
        <v>52</v>
      </c>
    </row>
    <row r="632" spans="1:4" ht="21">
      <c r="A632" s="212" t="s">
        <v>729</v>
      </c>
      <c r="B632" s="256" t="s">
        <v>136</v>
      </c>
      <c r="C632" s="257" t="s">
        <v>38</v>
      </c>
      <c r="D632" s="218" t="s">
        <v>52</v>
      </c>
    </row>
    <row r="633" spans="1:4" ht="21">
      <c r="A633" s="212" t="s">
        <v>729</v>
      </c>
      <c r="B633" s="256" t="s">
        <v>136</v>
      </c>
      <c r="C633" s="257" t="s">
        <v>38</v>
      </c>
      <c r="D633" s="218" t="s">
        <v>55</v>
      </c>
    </row>
    <row r="634" spans="1:4" ht="21">
      <c r="A634" s="212" t="s">
        <v>729</v>
      </c>
      <c r="B634" s="256" t="s">
        <v>136</v>
      </c>
      <c r="C634" s="257" t="s">
        <v>38</v>
      </c>
      <c r="D634" s="218" t="s">
        <v>55</v>
      </c>
    </row>
    <row r="635" spans="1:4" ht="21">
      <c r="A635" s="212" t="s">
        <v>729</v>
      </c>
      <c r="B635" s="256" t="s">
        <v>136</v>
      </c>
      <c r="C635" s="257" t="s">
        <v>65</v>
      </c>
      <c r="D635" s="218" t="s">
        <v>66</v>
      </c>
    </row>
    <row r="636" spans="1:4" ht="21">
      <c r="A636" s="212" t="s">
        <v>729</v>
      </c>
      <c r="B636" s="256" t="s">
        <v>136</v>
      </c>
      <c r="C636" s="257" t="s">
        <v>65</v>
      </c>
      <c r="D636" s="218" t="s">
        <v>66</v>
      </c>
    </row>
    <row r="637" spans="1:4" ht="21">
      <c r="A637" s="212" t="s">
        <v>729</v>
      </c>
      <c r="B637" s="256" t="s">
        <v>136</v>
      </c>
      <c r="C637" s="257" t="s">
        <v>65</v>
      </c>
      <c r="D637" s="218" t="s">
        <v>66</v>
      </c>
    </row>
    <row r="638" spans="1:4" ht="21">
      <c r="A638" s="212" t="s">
        <v>729</v>
      </c>
      <c r="B638" s="256" t="s">
        <v>136</v>
      </c>
      <c r="C638" s="257" t="s">
        <v>65</v>
      </c>
      <c r="D638" s="218" t="s">
        <v>76</v>
      </c>
    </row>
    <row r="639" spans="1:4" ht="21">
      <c r="A639" s="212" t="s">
        <v>729</v>
      </c>
      <c r="B639" s="256" t="s">
        <v>136</v>
      </c>
      <c r="C639" s="257" t="s">
        <v>65</v>
      </c>
      <c r="D639" s="218" t="s">
        <v>76</v>
      </c>
    </row>
    <row r="640" spans="1:4" ht="21">
      <c r="A640" s="212" t="s">
        <v>729</v>
      </c>
      <c r="B640" s="256" t="s">
        <v>136</v>
      </c>
      <c r="C640" s="257" t="s">
        <v>65</v>
      </c>
      <c r="D640" s="218" t="s">
        <v>87</v>
      </c>
    </row>
    <row r="641" spans="1:4" ht="21">
      <c r="A641" s="212" t="s">
        <v>729</v>
      </c>
      <c r="B641" s="256" t="s">
        <v>136</v>
      </c>
      <c r="C641" s="257" t="s">
        <v>65</v>
      </c>
      <c r="D641" s="218" t="s">
        <v>87</v>
      </c>
    </row>
    <row r="642" spans="1:4" ht="21">
      <c r="A642" s="213" t="s">
        <v>729</v>
      </c>
      <c r="B642" s="211" t="s">
        <v>136</v>
      </c>
      <c r="C642" s="210" t="s">
        <v>65</v>
      </c>
      <c r="D642" s="219" t="s">
        <v>87</v>
      </c>
    </row>
    <row r="643" spans="1:4" ht="21">
      <c r="A643" s="212" t="s">
        <v>729</v>
      </c>
      <c r="B643" s="256" t="s">
        <v>136</v>
      </c>
      <c r="C643" s="257" t="s">
        <v>65</v>
      </c>
      <c r="D643" s="218" t="s">
        <v>92</v>
      </c>
    </row>
    <row r="644" spans="1:4" ht="21">
      <c r="A644" s="212" t="s">
        <v>729</v>
      </c>
      <c r="B644" s="256" t="s">
        <v>136</v>
      </c>
      <c r="C644" s="257" t="s">
        <v>65</v>
      </c>
      <c r="D644" s="218" t="s">
        <v>92</v>
      </c>
    </row>
    <row r="645" spans="1:4" ht="21">
      <c r="A645" s="212" t="s">
        <v>729</v>
      </c>
      <c r="B645" s="256" t="s">
        <v>136</v>
      </c>
      <c r="C645" s="257" t="s">
        <v>65</v>
      </c>
      <c r="D645" s="218" t="s">
        <v>92</v>
      </c>
    </row>
    <row r="646" spans="1:4" ht="21">
      <c r="A646" s="212" t="s">
        <v>729</v>
      </c>
      <c r="B646" s="256" t="s">
        <v>136</v>
      </c>
      <c r="C646" s="257" t="s">
        <v>65</v>
      </c>
      <c r="D646" s="218" t="s">
        <v>346</v>
      </c>
    </row>
    <row r="647" spans="1:4" ht="21">
      <c r="A647" s="212" t="s">
        <v>729</v>
      </c>
      <c r="B647" s="256" t="s">
        <v>136</v>
      </c>
      <c r="C647" s="257" t="s">
        <v>65</v>
      </c>
      <c r="D647" s="218" t="s">
        <v>346</v>
      </c>
    </row>
    <row r="648" spans="1:4" ht="21">
      <c r="A648" s="212" t="s">
        <v>729</v>
      </c>
      <c r="B648" s="256" t="s">
        <v>136</v>
      </c>
      <c r="C648" s="257" t="s">
        <v>65</v>
      </c>
      <c r="D648" s="218" t="s">
        <v>346</v>
      </c>
    </row>
    <row r="649" spans="1:4" ht="21">
      <c r="A649" s="212" t="s">
        <v>729</v>
      </c>
      <c r="B649" s="256" t="s">
        <v>136</v>
      </c>
      <c r="C649" s="257" t="s">
        <v>65</v>
      </c>
      <c r="D649" s="218" t="s">
        <v>349</v>
      </c>
    </row>
    <row r="650" spans="1:4" ht="21">
      <c r="A650" s="212" t="s">
        <v>729</v>
      </c>
      <c r="B650" s="256" t="s">
        <v>136</v>
      </c>
      <c r="C650" s="257" t="s">
        <v>65</v>
      </c>
      <c r="D650" s="218" t="s">
        <v>349</v>
      </c>
    </row>
    <row r="651" spans="1:4" ht="21">
      <c r="A651" s="212" t="s">
        <v>729</v>
      </c>
      <c r="B651" s="256" t="s">
        <v>136</v>
      </c>
      <c r="C651" s="257" t="s">
        <v>65</v>
      </c>
      <c r="D651" s="218" t="s">
        <v>354</v>
      </c>
    </row>
    <row r="652" spans="1:4" ht="21">
      <c r="A652" s="212" t="s">
        <v>729</v>
      </c>
      <c r="B652" s="256" t="s">
        <v>136</v>
      </c>
      <c r="C652" s="257" t="s">
        <v>65</v>
      </c>
      <c r="D652" s="218" t="s">
        <v>354</v>
      </c>
    </row>
    <row r="653" spans="1:4" ht="21">
      <c r="A653" s="212" t="s">
        <v>729</v>
      </c>
      <c r="B653" s="256" t="s">
        <v>136</v>
      </c>
      <c r="C653" s="257" t="s">
        <v>65</v>
      </c>
      <c r="D653" s="218" t="s">
        <v>358</v>
      </c>
    </row>
    <row r="654" spans="1:4" ht="21">
      <c r="A654" s="212" t="s">
        <v>729</v>
      </c>
      <c r="B654" s="256" t="s">
        <v>136</v>
      </c>
      <c r="C654" s="257" t="s">
        <v>65</v>
      </c>
      <c r="D654" s="218" t="s">
        <v>358</v>
      </c>
    </row>
    <row r="655" spans="1:4" ht="21">
      <c r="A655" s="212" t="s">
        <v>729</v>
      </c>
      <c r="B655" s="256" t="s">
        <v>136</v>
      </c>
      <c r="C655" s="257" t="s">
        <v>65</v>
      </c>
      <c r="D655" s="218" t="s">
        <v>367</v>
      </c>
    </row>
    <row r="656" spans="1:4" ht="21">
      <c r="A656" s="212" t="s">
        <v>729</v>
      </c>
      <c r="B656" s="256" t="s">
        <v>136</v>
      </c>
      <c r="C656" s="257" t="s">
        <v>65</v>
      </c>
      <c r="D656" s="218" t="s">
        <v>367</v>
      </c>
    </row>
    <row r="657" spans="1:4" ht="21">
      <c r="A657" s="212" t="s">
        <v>729</v>
      </c>
      <c r="B657" s="256" t="s">
        <v>136</v>
      </c>
      <c r="C657" s="257" t="s">
        <v>65</v>
      </c>
      <c r="D657" s="218" t="s">
        <v>371</v>
      </c>
    </row>
    <row r="658" spans="1:4" ht="21">
      <c r="A658" s="212" t="s">
        <v>729</v>
      </c>
      <c r="B658" s="256" t="s">
        <v>136</v>
      </c>
      <c r="C658" s="257" t="s">
        <v>65</v>
      </c>
      <c r="D658" s="218" t="s">
        <v>371</v>
      </c>
    </row>
    <row r="659" spans="1:4" ht="21">
      <c r="A659" s="212" t="s">
        <v>729</v>
      </c>
      <c r="B659" s="256" t="s">
        <v>136</v>
      </c>
      <c r="C659" s="257" t="s">
        <v>65</v>
      </c>
      <c r="D659" s="218" t="s">
        <v>376</v>
      </c>
    </row>
    <row r="660" spans="1:4" ht="21">
      <c r="A660" s="212" t="s">
        <v>729</v>
      </c>
      <c r="B660" s="256" t="s">
        <v>136</v>
      </c>
      <c r="C660" s="257" t="s">
        <v>65</v>
      </c>
      <c r="D660" s="218" t="s">
        <v>376</v>
      </c>
    </row>
    <row r="661" spans="1:4" ht="21">
      <c r="A661" s="212" t="s">
        <v>729</v>
      </c>
      <c r="B661" s="256" t="s">
        <v>136</v>
      </c>
      <c r="C661" s="257" t="s">
        <v>65</v>
      </c>
      <c r="D661" s="218" t="s">
        <v>382</v>
      </c>
    </row>
    <row r="662" spans="1:4" ht="21">
      <c r="A662" s="212" t="s">
        <v>729</v>
      </c>
      <c r="B662" s="256" t="s">
        <v>136</v>
      </c>
      <c r="C662" s="257" t="s">
        <v>65</v>
      </c>
      <c r="D662" s="218" t="s">
        <v>382</v>
      </c>
    </row>
    <row r="663" spans="1:4" ht="21">
      <c r="A663" s="212" t="s">
        <v>729</v>
      </c>
      <c r="B663" s="256" t="s">
        <v>136</v>
      </c>
      <c r="C663" s="257" t="s">
        <v>65</v>
      </c>
      <c r="D663" s="218" t="s">
        <v>382</v>
      </c>
    </row>
    <row r="664" spans="1:4" ht="21">
      <c r="A664" s="212" t="s">
        <v>729</v>
      </c>
      <c r="B664" s="256" t="s">
        <v>136</v>
      </c>
      <c r="C664" s="257" t="s">
        <v>65</v>
      </c>
      <c r="D664" s="218" t="s">
        <v>386</v>
      </c>
    </row>
    <row r="665" spans="1:4" ht="21">
      <c r="A665" s="212" t="s">
        <v>729</v>
      </c>
      <c r="B665" s="256" t="s">
        <v>136</v>
      </c>
      <c r="C665" s="257" t="s">
        <v>65</v>
      </c>
      <c r="D665" s="218" t="s">
        <v>386</v>
      </c>
    </row>
    <row r="666" spans="1:4" ht="21">
      <c r="A666" s="212" t="s">
        <v>729</v>
      </c>
      <c r="B666" s="256" t="s">
        <v>136</v>
      </c>
      <c r="C666" s="257" t="s">
        <v>101</v>
      </c>
      <c r="D666" s="218" t="s">
        <v>102</v>
      </c>
    </row>
    <row r="667" spans="1:4" ht="21">
      <c r="A667" s="212" t="s">
        <v>729</v>
      </c>
      <c r="B667" s="256" t="s">
        <v>136</v>
      </c>
      <c r="C667" s="257" t="s">
        <v>101</v>
      </c>
      <c r="D667" s="218" t="s">
        <v>102</v>
      </c>
    </row>
    <row r="668" spans="1:4" ht="21">
      <c r="A668" s="213" t="s">
        <v>729</v>
      </c>
      <c r="B668" s="211" t="s">
        <v>136</v>
      </c>
      <c r="C668" s="210" t="s">
        <v>101</v>
      </c>
      <c r="D668" s="219" t="s">
        <v>102</v>
      </c>
    </row>
    <row r="669" spans="1:4" ht="21">
      <c r="A669" s="212" t="s">
        <v>729</v>
      </c>
      <c r="B669" s="256" t="s">
        <v>136</v>
      </c>
      <c r="C669" s="257" t="s">
        <v>101</v>
      </c>
      <c r="D669" s="218" t="s">
        <v>106</v>
      </c>
    </row>
    <row r="670" spans="1:4" ht="21">
      <c r="A670" s="212" t="s">
        <v>729</v>
      </c>
      <c r="B670" s="256" t="s">
        <v>136</v>
      </c>
      <c r="C670" s="257" t="s">
        <v>101</v>
      </c>
      <c r="D670" s="218" t="s">
        <v>106</v>
      </c>
    </row>
    <row r="671" spans="1:4" ht="21">
      <c r="A671" s="212" t="s">
        <v>729</v>
      </c>
      <c r="B671" s="256" t="s">
        <v>136</v>
      </c>
      <c r="C671" s="257" t="s">
        <v>101</v>
      </c>
      <c r="D671" s="218" t="s">
        <v>113</v>
      </c>
    </row>
    <row r="672" spans="1:4" ht="21">
      <c r="A672" s="212" t="s">
        <v>729</v>
      </c>
      <c r="B672" s="256" t="s">
        <v>136</v>
      </c>
      <c r="C672" s="257" t="s">
        <v>101</v>
      </c>
      <c r="D672" s="218" t="s">
        <v>113</v>
      </c>
    </row>
    <row r="673" spans="1:4" ht="21">
      <c r="A673" s="213" t="s">
        <v>729</v>
      </c>
      <c r="B673" s="211" t="s">
        <v>136</v>
      </c>
      <c r="C673" s="210" t="s">
        <v>101</v>
      </c>
      <c r="D673" s="219" t="s">
        <v>113</v>
      </c>
    </row>
    <row r="674" spans="1:4" ht="21">
      <c r="A674" s="212" t="s">
        <v>729</v>
      </c>
      <c r="B674" s="256" t="s">
        <v>136</v>
      </c>
      <c r="C674" s="257" t="s">
        <v>101</v>
      </c>
      <c r="D674" s="218" t="s">
        <v>117</v>
      </c>
    </row>
    <row r="675" spans="1:4" ht="21">
      <c r="A675" s="212" t="s">
        <v>729</v>
      </c>
      <c r="B675" s="256" t="s">
        <v>136</v>
      </c>
      <c r="C675" s="257" t="s">
        <v>101</v>
      </c>
      <c r="D675" s="218" t="s">
        <v>117</v>
      </c>
    </row>
    <row r="676" spans="1:4" ht="21">
      <c r="A676" s="212" t="s">
        <v>729</v>
      </c>
      <c r="B676" s="256" t="s">
        <v>136</v>
      </c>
      <c r="C676" s="257" t="s">
        <v>101</v>
      </c>
      <c r="D676" s="218" t="s">
        <v>117</v>
      </c>
    </row>
    <row r="677" spans="1:4" ht="21">
      <c r="A677" s="212" t="s">
        <v>729</v>
      </c>
      <c r="B677" s="256" t="s">
        <v>136</v>
      </c>
      <c r="C677" s="257" t="s">
        <v>101</v>
      </c>
      <c r="D677" s="218" t="s">
        <v>121</v>
      </c>
    </row>
    <row r="678" spans="1:4" ht="21">
      <c r="A678" s="212" t="s">
        <v>729</v>
      </c>
      <c r="B678" s="256" t="s">
        <v>136</v>
      </c>
      <c r="C678" s="257" t="s">
        <v>101</v>
      </c>
      <c r="D678" s="218" t="s">
        <v>121</v>
      </c>
    </row>
    <row r="679" spans="1:4" ht="21">
      <c r="A679" s="212" t="s">
        <v>729</v>
      </c>
      <c r="B679" s="256" t="s">
        <v>136</v>
      </c>
      <c r="C679" s="257" t="s">
        <v>101</v>
      </c>
      <c r="D679" s="218" t="s">
        <v>121</v>
      </c>
    </row>
    <row r="680" spans="1:4" ht="21">
      <c r="A680" s="212" t="s">
        <v>729</v>
      </c>
      <c r="B680" s="256" t="s">
        <v>136</v>
      </c>
      <c r="C680" s="257" t="s">
        <v>101</v>
      </c>
      <c r="D680" s="218" t="s">
        <v>124</v>
      </c>
    </row>
    <row r="681" spans="1:4" ht="21">
      <c r="A681" s="212" t="s">
        <v>729</v>
      </c>
      <c r="B681" s="256" t="s">
        <v>136</v>
      </c>
      <c r="C681" s="257" t="s">
        <v>101</v>
      </c>
      <c r="D681" s="218" t="s">
        <v>124</v>
      </c>
    </row>
    <row r="682" spans="1:4" ht="21">
      <c r="A682" s="212" t="s">
        <v>729</v>
      </c>
      <c r="B682" s="256" t="s">
        <v>136</v>
      </c>
      <c r="C682" s="257" t="s">
        <v>101</v>
      </c>
      <c r="D682" s="218" t="s">
        <v>128</v>
      </c>
    </row>
    <row r="683" spans="1:4" ht="21">
      <c r="A683" s="214" t="s">
        <v>729</v>
      </c>
      <c r="B683" s="263" t="s">
        <v>136</v>
      </c>
      <c r="C683" s="264" t="s">
        <v>101</v>
      </c>
      <c r="D683" s="220" t="s">
        <v>128</v>
      </c>
    </row>
    <row r="684" spans="1:4" ht="21">
      <c r="A684" s="212" t="s">
        <v>729</v>
      </c>
      <c r="B684" s="256" t="s">
        <v>136</v>
      </c>
      <c r="C684" s="257" t="s">
        <v>101</v>
      </c>
      <c r="D684" s="218" t="s">
        <v>132</v>
      </c>
    </row>
    <row r="685" spans="1:4" ht="21">
      <c r="A685" s="212" t="s">
        <v>729</v>
      </c>
      <c r="B685" s="256" t="s">
        <v>136</v>
      </c>
      <c r="C685" s="257" t="s">
        <v>101</v>
      </c>
      <c r="D685" s="218" t="s">
        <v>132</v>
      </c>
    </row>
    <row r="686" spans="1:4" ht="21">
      <c r="A686" s="212" t="s">
        <v>729</v>
      </c>
      <c r="B686" s="256" t="s">
        <v>136</v>
      </c>
      <c r="C686" s="257" t="s">
        <v>101</v>
      </c>
      <c r="D686" s="218" t="s">
        <v>132</v>
      </c>
    </row>
    <row r="687" spans="1:4" ht="21">
      <c r="A687" s="212" t="s">
        <v>729</v>
      </c>
      <c r="B687" s="256" t="s">
        <v>136</v>
      </c>
      <c r="C687" s="257" t="s">
        <v>101</v>
      </c>
      <c r="D687" s="218" t="s">
        <v>134</v>
      </c>
    </row>
    <row r="688" spans="1:4" ht="21">
      <c r="A688" s="212" t="s">
        <v>729</v>
      </c>
      <c r="B688" s="256" t="s">
        <v>136</v>
      </c>
      <c r="C688" s="257" t="s">
        <v>101</v>
      </c>
      <c r="D688" s="218" t="s">
        <v>134</v>
      </c>
    </row>
    <row r="689" spans="1:4" ht="21">
      <c r="A689" s="212" t="s">
        <v>729</v>
      </c>
      <c r="B689" s="256" t="s">
        <v>136</v>
      </c>
      <c r="C689" s="257" t="s">
        <v>101</v>
      </c>
      <c r="D689" s="218" t="s">
        <v>134</v>
      </c>
    </row>
    <row r="690" spans="1:4" ht="21">
      <c r="A690" s="212" t="s">
        <v>729</v>
      </c>
      <c r="B690" s="256" t="s">
        <v>136</v>
      </c>
      <c r="C690" s="257" t="s">
        <v>101</v>
      </c>
      <c r="D690" s="218" t="s">
        <v>176</v>
      </c>
    </row>
    <row r="691" spans="1:4" ht="21">
      <c r="A691" s="212" t="s">
        <v>729</v>
      </c>
      <c r="B691" s="256" t="s">
        <v>136</v>
      </c>
      <c r="C691" s="257" t="s">
        <v>101</v>
      </c>
      <c r="D691" s="218" t="s">
        <v>176</v>
      </c>
    </row>
    <row r="692" spans="1:4" ht="21">
      <c r="A692" s="212" t="s">
        <v>729</v>
      </c>
      <c r="B692" s="256" t="s">
        <v>136</v>
      </c>
      <c r="C692" s="257" t="s">
        <v>101</v>
      </c>
      <c r="D692" s="218" t="s">
        <v>176</v>
      </c>
    </row>
    <row r="693" spans="1:4" ht="21">
      <c r="A693" s="212" t="s">
        <v>878</v>
      </c>
      <c r="B693" s="256" t="s">
        <v>13</v>
      </c>
      <c r="C693" s="257" t="s">
        <v>38</v>
      </c>
      <c r="D693" s="218" t="s">
        <v>39</v>
      </c>
    </row>
    <row r="694" spans="1:4" ht="21">
      <c r="A694" s="212" t="s">
        <v>878</v>
      </c>
      <c r="B694" s="256" t="s">
        <v>13</v>
      </c>
      <c r="C694" s="257" t="s">
        <v>38</v>
      </c>
      <c r="D694" s="218" t="s">
        <v>39</v>
      </c>
    </row>
    <row r="695" spans="1:4" ht="21">
      <c r="A695" s="212" t="s">
        <v>878</v>
      </c>
      <c r="B695" s="256" t="s">
        <v>13</v>
      </c>
      <c r="C695" s="257" t="s">
        <v>38</v>
      </c>
      <c r="D695" s="218" t="s">
        <v>434</v>
      </c>
    </row>
    <row r="696" spans="1:4" ht="21">
      <c r="A696" s="212" t="s">
        <v>878</v>
      </c>
      <c r="B696" s="256" t="s">
        <v>13</v>
      </c>
      <c r="C696" s="257" t="s">
        <v>38</v>
      </c>
      <c r="D696" s="218" t="s">
        <v>434</v>
      </c>
    </row>
    <row r="697" spans="1:4" ht="21">
      <c r="A697" s="212" t="s">
        <v>878</v>
      </c>
      <c r="B697" s="256" t="s">
        <v>13</v>
      </c>
      <c r="C697" s="257" t="s">
        <v>38</v>
      </c>
      <c r="D697" s="218" t="s">
        <v>232</v>
      </c>
    </row>
    <row r="698" spans="1:4" ht="21">
      <c r="A698" s="212" t="s">
        <v>878</v>
      </c>
      <c r="B698" s="256" t="s">
        <v>13</v>
      </c>
      <c r="C698" s="257" t="s">
        <v>38</v>
      </c>
      <c r="D698" s="218" t="s">
        <v>232</v>
      </c>
    </row>
    <row r="699" spans="1:4" ht="21">
      <c r="A699" s="212" t="s">
        <v>878</v>
      </c>
      <c r="B699" s="256" t="s">
        <v>13</v>
      </c>
      <c r="C699" s="257" t="s">
        <v>38</v>
      </c>
      <c r="D699" s="218" t="s">
        <v>236</v>
      </c>
    </row>
    <row r="700" spans="1:4" ht="21">
      <c r="A700" s="212" t="s">
        <v>878</v>
      </c>
      <c r="B700" s="256" t="s">
        <v>13</v>
      </c>
      <c r="C700" s="257" t="s">
        <v>38</v>
      </c>
      <c r="D700" s="218" t="s">
        <v>236</v>
      </c>
    </row>
    <row r="701" spans="1:4" ht="21">
      <c r="A701" s="212" t="s">
        <v>878</v>
      </c>
      <c r="B701" s="256" t="s">
        <v>13</v>
      </c>
      <c r="C701" s="257" t="s">
        <v>38</v>
      </c>
      <c r="D701" s="218" t="s">
        <v>240</v>
      </c>
    </row>
    <row r="702" spans="1:4" ht="21">
      <c r="A702" s="212" t="s">
        <v>878</v>
      </c>
      <c r="B702" s="256" t="s">
        <v>13</v>
      </c>
      <c r="C702" s="257" t="s">
        <v>38</v>
      </c>
      <c r="D702" s="218" t="s">
        <v>240</v>
      </c>
    </row>
    <row r="703" spans="1:4" ht="21">
      <c r="A703" s="212" t="s">
        <v>878</v>
      </c>
      <c r="B703" s="256" t="s">
        <v>13</v>
      </c>
      <c r="C703" s="257" t="s">
        <v>38</v>
      </c>
      <c r="D703" s="218" t="s">
        <v>244</v>
      </c>
    </row>
    <row r="704" spans="1:4" ht="21">
      <c r="A704" s="212" t="s">
        <v>878</v>
      </c>
      <c r="B704" s="256" t="s">
        <v>13</v>
      </c>
      <c r="C704" s="257" t="s">
        <v>38</v>
      </c>
      <c r="D704" s="218" t="s">
        <v>244</v>
      </c>
    </row>
    <row r="705" spans="1:4" ht="21">
      <c r="A705" s="212" t="s">
        <v>878</v>
      </c>
      <c r="B705" s="256" t="s">
        <v>13</v>
      </c>
      <c r="C705" s="257" t="s">
        <v>38</v>
      </c>
      <c r="D705" s="218" t="s">
        <v>247</v>
      </c>
    </row>
    <row r="706" spans="1:4" ht="21">
      <c r="A706" s="212" t="s">
        <v>878</v>
      </c>
      <c r="B706" s="256" t="s">
        <v>13</v>
      </c>
      <c r="C706" s="257" t="s">
        <v>38</v>
      </c>
      <c r="D706" s="218" t="s">
        <v>247</v>
      </c>
    </row>
    <row r="707" spans="1:4" ht="21">
      <c r="A707" s="213" t="s">
        <v>878</v>
      </c>
      <c r="B707" s="211" t="s">
        <v>13</v>
      </c>
      <c r="C707" s="210" t="s">
        <v>38</v>
      </c>
      <c r="D707" s="219" t="s">
        <v>247</v>
      </c>
    </row>
    <row r="708" spans="1:4" ht="21">
      <c r="A708" s="212" t="s">
        <v>878</v>
      </c>
      <c r="B708" s="256" t="s">
        <v>13</v>
      </c>
      <c r="C708" s="257" t="s">
        <v>38</v>
      </c>
      <c r="D708" s="218" t="s">
        <v>251</v>
      </c>
    </row>
    <row r="709" spans="1:4" ht="21">
      <c r="A709" s="212" t="s">
        <v>878</v>
      </c>
      <c r="B709" s="256" t="s">
        <v>13</v>
      </c>
      <c r="C709" s="257" t="s">
        <v>38</v>
      </c>
      <c r="D709" s="218" t="s">
        <v>251</v>
      </c>
    </row>
    <row r="710" spans="1:4" ht="21">
      <c r="A710" s="212" t="s">
        <v>878</v>
      </c>
      <c r="B710" s="256" t="s">
        <v>13</v>
      </c>
      <c r="C710" s="257" t="s">
        <v>38</v>
      </c>
      <c r="D710" s="218" t="s">
        <v>255</v>
      </c>
    </row>
    <row r="711" spans="1:4" ht="21">
      <c r="A711" s="212" t="s">
        <v>878</v>
      </c>
      <c r="B711" s="256" t="s">
        <v>13</v>
      </c>
      <c r="C711" s="257" t="s">
        <v>38</v>
      </c>
      <c r="D711" s="218" t="s">
        <v>255</v>
      </c>
    </row>
    <row r="712" spans="1:4" ht="21">
      <c r="A712" s="212" t="s">
        <v>878</v>
      </c>
      <c r="B712" s="256" t="s">
        <v>13</v>
      </c>
      <c r="C712" s="257" t="s">
        <v>38</v>
      </c>
      <c r="D712" s="218" t="s">
        <v>257</v>
      </c>
    </row>
    <row r="713" spans="1:4" ht="21">
      <c r="A713" s="212" t="s">
        <v>878</v>
      </c>
      <c r="B713" s="256" t="s">
        <v>13</v>
      </c>
      <c r="C713" s="257" t="s">
        <v>38</v>
      </c>
      <c r="D713" s="218" t="s">
        <v>257</v>
      </c>
    </row>
    <row r="714" spans="1:4" ht="21">
      <c r="A714" s="212" t="s">
        <v>878</v>
      </c>
      <c r="B714" s="256" t="s">
        <v>13</v>
      </c>
      <c r="C714" s="257" t="s">
        <v>38</v>
      </c>
      <c r="D714" s="218" t="s">
        <v>259</v>
      </c>
    </row>
    <row r="715" spans="1:4" ht="21">
      <c r="A715" s="212" t="s">
        <v>878</v>
      </c>
      <c r="B715" s="256" t="s">
        <v>13</v>
      </c>
      <c r="C715" s="257" t="s">
        <v>38</v>
      </c>
      <c r="D715" s="218" t="s">
        <v>259</v>
      </c>
    </row>
    <row r="716" spans="1:4" ht="21">
      <c r="A716" s="212" t="s">
        <v>878</v>
      </c>
      <c r="B716" s="256" t="s">
        <v>13</v>
      </c>
      <c r="C716" s="257" t="s">
        <v>38</v>
      </c>
      <c r="D716" s="218" t="s">
        <v>260</v>
      </c>
    </row>
    <row r="717" spans="1:4" ht="21">
      <c r="A717" s="212" t="s">
        <v>878</v>
      </c>
      <c r="B717" s="256" t="s">
        <v>13</v>
      </c>
      <c r="C717" s="257" t="s">
        <v>38</v>
      </c>
      <c r="D717" s="218" t="s">
        <v>260</v>
      </c>
    </row>
    <row r="718" spans="1:4" ht="21">
      <c r="A718" s="212" t="s">
        <v>878</v>
      </c>
      <c r="B718" s="256" t="s">
        <v>13</v>
      </c>
      <c r="C718" s="257" t="s">
        <v>38</v>
      </c>
      <c r="D718" s="218" t="s">
        <v>263</v>
      </c>
    </row>
    <row r="719" spans="1:4" ht="21">
      <c r="A719" s="212" t="s">
        <v>878</v>
      </c>
      <c r="B719" s="256" t="s">
        <v>13</v>
      </c>
      <c r="C719" s="257" t="s">
        <v>38</v>
      </c>
      <c r="D719" s="218" t="s">
        <v>263</v>
      </c>
    </row>
    <row r="720" spans="1:4" ht="21">
      <c r="A720" s="212" t="s">
        <v>878</v>
      </c>
      <c r="B720" s="256" t="s">
        <v>13</v>
      </c>
      <c r="C720" s="257" t="s">
        <v>38</v>
      </c>
      <c r="D720" s="218" t="s">
        <v>268</v>
      </c>
    </row>
    <row r="721" spans="1:4" ht="21">
      <c r="A721" s="212" t="s">
        <v>878</v>
      </c>
      <c r="B721" s="256" t="s">
        <v>13</v>
      </c>
      <c r="C721" s="257" t="s">
        <v>38</v>
      </c>
      <c r="D721" s="218" t="s">
        <v>268</v>
      </c>
    </row>
    <row r="722" spans="1:4" ht="21">
      <c r="A722" s="212" t="s">
        <v>878</v>
      </c>
      <c r="B722" s="256" t="s">
        <v>13</v>
      </c>
      <c r="C722" s="257" t="s">
        <v>38</v>
      </c>
      <c r="D722" s="218" t="s">
        <v>271</v>
      </c>
    </row>
    <row r="723" spans="1:4" ht="21">
      <c r="A723" s="212" t="s">
        <v>878</v>
      </c>
      <c r="B723" s="256" t="s">
        <v>13</v>
      </c>
      <c r="C723" s="257" t="s">
        <v>38</v>
      </c>
      <c r="D723" s="218" t="s">
        <v>271</v>
      </c>
    </row>
    <row r="724" spans="1:4" ht="21">
      <c r="A724" s="212" t="s">
        <v>878</v>
      </c>
      <c r="B724" s="256" t="s">
        <v>13</v>
      </c>
      <c r="C724" s="257" t="s">
        <v>38</v>
      </c>
      <c r="D724" s="218" t="s">
        <v>274</v>
      </c>
    </row>
    <row r="725" spans="1:4" ht="21">
      <c r="A725" s="212" t="s">
        <v>878</v>
      </c>
      <c r="B725" s="256" t="s">
        <v>13</v>
      </c>
      <c r="C725" s="257" t="s">
        <v>38</v>
      </c>
      <c r="D725" s="218" t="s">
        <v>274</v>
      </c>
    </row>
    <row r="726" spans="1:4" ht="21">
      <c r="A726" s="212" t="s">
        <v>878</v>
      </c>
      <c r="B726" s="256" t="s">
        <v>13</v>
      </c>
      <c r="C726" s="257" t="s">
        <v>38</v>
      </c>
      <c r="D726" s="218" t="s">
        <v>277</v>
      </c>
    </row>
    <row r="727" spans="1:4" ht="21">
      <c r="A727" s="212" t="s">
        <v>878</v>
      </c>
      <c r="B727" s="256" t="s">
        <v>13</v>
      </c>
      <c r="C727" s="257" t="s">
        <v>38</v>
      </c>
      <c r="D727" s="218" t="s">
        <v>277</v>
      </c>
    </row>
    <row r="728" spans="1:4" ht="21">
      <c r="A728" s="213" t="s">
        <v>878</v>
      </c>
      <c r="B728" s="211" t="s">
        <v>13</v>
      </c>
      <c r="C728" s="210" t="s">
        <v>38</v>
      </c>
      <c r="D728" s="219" t="s">
        <v>277</v>
      </c>
    </row>
    <row r="729" spans="1:4" ht="21">
      <c r="A729" s="212" t="s">
        <v>878</v>
      </c>
      <c r="B729" s="256" t="s">
        <v>13</v>
      </c>
      <c r="C729" s="257" t="s">
        <v>38</v>
      </c>
      <c r="D729" s="218" t="s">
        <v>52</v>
      </c>
    </row>
    <row r="730" spans="1:4" ht="21">
      <c r="A730" s="212" t="s">
        <v>878</v>
      </c>
      <c r="B730" s="256" t="s">
        <v>13</v>
      </c>
      <c r="C730" s="257" t="s">
        <v>38</v>
      </c>
      <c r="D730" s="218" t="s">
        <v>52</v>
      </c>
    </row>
    <row r="731" spans="1:4" ht="21">
      <c r="A731" s="212" t="s">
        <v>878</v>
      </c>
      <c r="B731" s="256" t="s">
        <v>13</v>
      </c>
      <c r="C731" s="257" t="s">
        <v>38</v>
      </c>
      <c r="D731" s="218" t="s">
        <v>55</v>
      </c>
    </row>
    <row r="732" spans="1:4" ht="21">
      <c r="A732" s="212" t="s">
        <v>878</v>
      </c>
      <c r="B732" s="256" t="s">
        <v>13</v>
      </c>
      <c r="C732" s="257" t="s">
        <v>38</v>
      </c>
      <c r="D732" s="218" t="s">
        <v>55</v>
      </c>
    </row>
    <row r="733" spans="1:4" ht="21">
      <c r="A733" s="212" t="s">
        <v>878</v>
      </c>
      <c r="B733" s="256" t="s">
        <v>13</v>
      </c>
      <c r="C733" s="257" t="s">
        <v>65</v>
      </c>
      <c r="D733" s="218" t="s">
        <v>66</v>
      </c>
    </row>
    <row r="734" spans="1:4" ht="21">
      <c r="A734" s="212" t="s">
        <v>878</v>
      </c>
      <c r="B734" s="256" t="s">
        <v>13</v>
      </c>
      <c r="C734" s="257" t="s">
        <v>65</v>
      </c>
      <c r="D734" s="218" t="s">
        <v>66</v>
      </c>
    </row>
    <row r="735" spans="1:4" ht="21">
      <c r="A735" s="213" t="s">
        <v>878</v>
      </c>
      <c r="B735" s="211" t="s">
        <v>13</v>
      </c>
      <c r="C735" s="210" t="s">
        <v>65</v>
      </c>
      <c r="D735" s="219" t="s">
        <v>66</v>
      </c>
    </row>
    <row r="736" spans="1:4" ht="21">
      <c r="A736" s="212" t="s">
        <v>878</v>
      </c>
      <c r="B736" s="256" t="s">
        <v>13</v>
      </c>
      <c r="C736" s="257" t="s">
        <v>65</v>
      </c>
      <c r="D736" s="218" t="s">
        <v>76</v>
      </c>
    </row>
    <row r="737" spans="1:4" ht="21">
      <c r="A737" s="212" t="s">
        <v>878</v>
      </c>
      <c r="B737" s="256" t="s">
        <v>13</v>
      </c>
      <c r="C737" s="257" t="s">
        <v>65</v>
      </c>
      <c r="D737" s="218" t="s">
        <v>76</v>
      </c>
    </row>
    <row r="738" spans="1:4" ht="21">
      <c r="A738" s="213" t="s">
        <v>878</v>
      </c>
      <c r="B738" s="211" t="s">
        <v>13</v>
      </c>
      <c r="C738" s="210" t="s">
        <v>65</v>
      </c>
      <c r="D738" s="219" t="s">
        <v>76</v>
      </c>
    </row>
    <row r="739" spans="1:4" ht="21">
      <c r="A739" s="212" t="s">
        <v>878</v>
      </c>
      <c r="B739" s="256" t="s">
        <v>13</v>
      </c>
      <c r="C739" s="257" t="s">
        <v>65</v>
      </c>
      <c r="D739" s="218" t="s">
        <v>87</v>
      </c>
    </row>
    <row r="740" spans="1:4" ht="21">
      <c r="A740" s="212" t="s">
        <v>878</v>
      </c>
      <c r="B740" s="256" t="s">
        <v>13</v>
      </c>
      <c r="C740" s="257" t="s">
        <v>65</v>
      </c>
      <c r="D740" s="218" t="s">
        <v>87</v>
      </c>
    </row>
    <row r="741" spans="1:4" ht="21">
      <c r="A741" s="212" t="s">
        <v>878</v>
      </c>
      <c r="B741" s="256" t="s">
        <v>13</v>
      </c>
      <c r="C741" s="257" t="s">
        <v>65</v>
      </c>
      <c r="D741" s="218" t="s">
        <v>92</v>
      </c>
    </row>
    <row r="742" spans="1:4" ht="21">
      <c r="A742" s="212" t="s">
        <v>878</v>
      </c>
      <c r="B742" s="256" t="s">
        <v>13</v>
      </c>
      <c r="C742" s="257" t="s">
        <v>65</v>
      </c>
      <c r="D742" s="218" t="s">
        <v>92</v>
      </c>
    </row>
    <row r="743" spans="1:4" ht="21">
      <c r="A743" s="213" t="s">
        <v>878</v>
      </c>
      <c r="B743" s="211" t="s">
        <v>13</v>
      </c>
      <c r="C743" s="210" t="s">
        <v>65</v>
      </c>
      <c r="D743" s="219" t="s">
        <v>92</v>
      </c>
    </row>
    <row r="744" spans="1:4" ht="21">
      <c r="A744" s="212" t="s">
        <v>878</v>
      </c>
      <c r="B744" s="256" t="s">
        <v>13</v>
      </c>
      <c r="C744" s="257" t="s">
        <v>65</v>
      </c>
      <c r="D744" s="218" t="s">
        <v>346</v>
      </c>
    </row>
    <row r="745" spans="1:4" ht="21">
      <c r="A745" s="212" t="s">
        <v>878</v>
      </c>
      <c r="B745" s="256" t="s">
        <v>13</v>
      </c>
      <c r="C745" s="257" t="s">
        <v>65</v>
      </c>
      <c r="D745" s="218" t="s">
        <v>346</v>
      </c>
    </row>
    <row r="746" spans="1:4" ht="21">
      <c r="A746" s="213" t="s">
        <v>878</v>
      </c>
      <c r="B746" s="211" t="s">
        <v>13</v>
      </c>
      <c r="C746" s="210" t="s">
        <v>65</v>
      </c>
      <c r="D746" s="219" t="s">
        <v>346</v>
      </c>
    </row>
    <row r="747" spans="1:4" ht="21">
      <c r="A747" s="212" t="s">
        <v>878</v>
      </c>
      <c r="B747" s="256" t="s">
        <v>13</v>
      </c>
      <c r="C747" s="257" t="s">
        <v>65</v>
      </c>
      <c r="D747" s="218" t="s">
        <v>349</v>
      </c>
    </row>
    <row r="748" spans="1:4" ht="21">
      <c r="A748" s="212" t="s">
        <v>878</v>
      </c>
      <c r="B748" s="256" t="s">
        <v>13</v>
      </c>
      <c r="C748" s="257" t="s">
        <v>65</v>
      </c>
      <c r="D748" s="218" t="s">
        <v>349</v>
      </c>
    </row>
    <row r="749" spans="1:4" ht="21">
      <c r="A749" s="212" t="s">
        <v>878</v>
      </c>
      <c r="B749" s="256" t="s">
        <v>13</v>
      </c>
      <c r="C749" s="257" t="s">
        <v>65</v>
      </c>
      <c r="D749" s="218" t="s">
        <v>354</v>
      </c>
    </row>
    <row r="750" spans="1:4" ht="21">
      <c r="A750" s="212" t="s">
        <v>878</v>
      </c>
      <c r="B750" s="256" t="s">
        <v>13</v>
      </c>
      <c r="C750" s="257" t="s">
        <v>65</v>
      </c>
      <c r="D750" s="218" t="s">
        <v>354</v>
      </c>
    </row>
    <row r="751" spans="1:4" ht="21">
      <c r="A751" s="212" t="s">
        <v>878</v>
      </c>
      <c r="B751" s="256" t="s">
        <v>13</v>
      </c>
      <c r="C751" s="257" t="s">
        <v>65</v>
      </c>
      <c r="D751" s="218" t="s">
        <v>358</v>
      </c>
    </row>
    <row r="752" spans="1:4" ht="21">
      <c r="A752" s="212" t="s">
        <v>878</v>
      </c>
      <c r="B752" s="256" t="s">
        <v>13</v>
      </c>
      <c r="C752" s="257" t="s">
        <v>65</v>
      </c>
      <c r="D752" s="218" t="s">
        <v>358</v>
      </c>
    </row>
    <row r="753" spans="1:4" ht="21">
      <c r="A753" s="212" t="s">
        <v>878</v>
      </c>
      <c r="B753" s="256" t="s">
        <v>13</v>
      </c>
      <c r="C753" s="257" t="s">
        <v>65</v>
      </c>
      <c r="D753" s="218" t="s">
        <v>362</v>
      </c>
    </row>
    <row r="754" spans="1:4" ht="21">
      <c r="A754" s="212" t="s">
        <v>878</v>
      </c>
      <c r="B754" s="256" t="s">
        <v>13</v>
      </c>
      <c r="C754" s="257" t="s">
        <v>65</v>
      </c>
      <c r="D754" s="218" t="s">
        <v>362</v>
      </c>
    </row>
    <row r="755" spans="1:4" ht="21">
      <c r="A755" s="212" t="s">
        <v>878</v>
      </c>
      <c r="B755" s="256" t="s">
        <v>13</v>
      </c>
      <c r="C755" s="257" t="s">
        <v>65</v>
      </c>
      <c r="D755" s="218" t="s">
        <v>367</v>
      </c>
    </row>
    <row r="756" spans="1:4" ht="20.45">
      <c r="A756" s="216" t="s">
        <v>878</v>
      </c>
      <c r="B756" s="269" t="s">
        <v>13</v>
      </c>
      <c r="C756" s="265" t="s">
        <v>65</v>
      </c>
      <c r="D756" s="222" t="s">
        <v>367</v>
      </c>
    </row>
    <row r="757" spans="1:4" ht="21">
      <c r="A757" s="212" t="s">
        <v>878</v>
      </c>
      <c r="B757" s="256" t="s">
        <v>13</v>
      </c>
      <c r="C757" s="257" t="s">
        <v>65</v>
      </c>
      <c r="D757" s="218" t="s">
        <v>371</v>
      </c>
    </row>
    <row r="758" spans="1:4" ht="21">
      <c r="A758" s="212" t="s">
        <v>878</v>
      </c>
      <c r="B758" s="256" t="s">
        <v>13</v>
      </c>
      <c r="C758" s="257" t="s">
        <v>65</v>
      </c>
      <c r="D758" s="218" t="s">
        <v>371</v>
      </c>
    </row>
    <row r="759" spans="1:4" ht="21">
      <c r="A759" s="212" t="s">
        <v>878</v>
      </c>
      <c r="B759" s="256" t="s">
        <v>13</v>
      </c>
      <c r="C759" s="257" t="s">
        <v>101</v>
      </c>
      <c r="D759" s="218" t="s">
        <v>117</v>
      </c>
    </row>
    <row r="760" spans="1:4" ht="21">
      <c r="A760" s="212" t="s">
        <v>878</v>
      </c>
      <c r="B760" s="256" t="s">
        <v>13</v>
      </c>
      <c r="C760" s="257" t="s">
        <v>101</v>
      </c>
      <c r="D760" s="218" t="s">
        <v>117</v>
      </c>
    </row>
    <row r="761" spans="1:4" ht="21">
      <c r="A761" s="212" t="s">
        <v>878</v>
      </c>
      <c r="B761" s="256" t="s">
        <v>13</v>
      </c>
      <c r="C761" s="257" t="s">
        <v>101</v>
      </c>
      <c r="D761" s="218" t="s">
        <v>117</v>
      </c>
    </row>
    <row r="762" spans="1:4" ht="21">
      <c r="A762" s="212" t="s">
        <v>878</v>
      </c>
      <c r="B762" s="256" t="s">
        <v>13</v>
      </c>
      <c r="C762" s="257" t="s">
        <v>101</v>
      </c>
      <c r="D762" s="218" t="s">
        <v>121</v>
      </c>
    </row>
    <row r="763" spans="1:4" ht="21">
      <c r="A763" s="212" t="s">
        <v>878</v>
      </c>
      <c r="B763" s="256" t="s">
        <v>13</v>
      </c>
      <c r="C763" s="257" t="s">
        <v>101</v>
      </c>
      <c r="D763" s="218" t="s">
        <v>121</v>
      </c>
    </row>
    <row r="764" spans="1:4" ht="21">
      <c r="A764" s="213" t="s">
        <v>878</v>
      </c>
      <c r="B764" s="211" t="s">
        <v>13</v>
      </c>
      <c r="C764" s="210" t="s">
        <v>101</v>
      </c>
      <c r="D764" s="219" t="s">
        <v>121</v>
      </c>
    </row>
    <row r="765" spans="1:4" ht="21">
      <c r="A765" s="212" t="s">
        <v>878</v>
      </c>
      <c r="B765" s="256" t="s">
        <v>13</v>
      </c>
      <c r="C765" s="257" t="s">
        <v>101</v>
      </c>
      <c r="D765" s="218" t="s">
        <v>124</v>
      </c>
    </row>
    <row r="766" spans="1:4" ht="21">
      <c r="A766" s="212" t="s">
        <v>878</v>
      </c>
      <c r="B766" s="256" t="s">
        <v>13</v>
      </c>
      <c r="C766" s="257" t="s">
        <v>101</v>
      </c>
      <c r="D766" s="218" t="s">
        <v>124</v>
      </c>
    </row>
    <row r="767" spans="1:4" ht="21">
      <c r="A767" s="212" t="s">
        <v>878</v>
      </c>
      <c r="B767" s="256" t="s">
        <v>13</v>
      </c>
      <c r="C767" s="257" t="s">
        <v>101</v>
      </c>
      <c r="D767" s="218" t="s">
        <v>132</v>
      </c>
    </row>
    <row r="768" spans="1:4" ht="21">
      <c r="A768" s="212" t="s">
        <v>878</v>
      </c>
      <c r="B768" s="256" t="s">
        <v>13</v>
      </c>
      <c r="C768" s="257" t="s">
        <v>101</v>
      </c>
      <c r="D768" s="218" t="s">
        <v>132</v>
      </c>
    </row>
    <row r="769" spans="1:4" ht="21">
      <c r="A769" s="212" t="s">
        <v>878</v>
      </c>
      <c r="B769" s="256" t="s">
        <v>13</v>
      </c>
      <c r="C769" s="257" t="s">
        <v>101</v>
      </c>
      <c r="D769" s="218" t="s">
        <v>132</v>
      </c>
    </row>
    <row r="770" spans="1:4" ht="21">
      <c r="A770" s="212" t="s">
        <v>878</v>
      </c>
      <c r="B770" s="256" t="s">
        <v>13</v>
      </c>
      <c r="C770" s="257" t="s">
        <v>101</v>
      </c>
      <c r="D770" s="218" t="s">
        <v>134</v>
      </c>
    </row>
    <row r="771" spans="1:4" ht="21">
      <c r="A771" s="212" t="s">
        <v>878</v>
      </c>
      <c r="B771" s="256" t="s">
        <v>13</v>
      </c>
      <c r="C771" s="257" t="s">
        <v>101</v>
      </c>
      <c r="D771" s="218" t="s">
        <v>134</v>
      </c>
    </row>
    <row r="772" spans="1:4" ht="21">
      <c r="A772" s="212" t="s">
        <v>878</v>
      </c>
      <c r="B772" s="256" t="s">
        <v>13</v>
      </c>
      <c r="C772" s="257" t="s">
        <v>101</v>
      </c>
      <c r="D772" s="218" t="s">
        <v>134</v>
      </c>
    </row>
    <row r="773" spans="1:4" ht="21">
      <c r="A773" s="212" t="s">
        <v>878</v>
      </c>
      <c r="B773" s="256" t="s">
        <v>13</v>
      </c>
      <c r="C773" s="257" t="s">
        <v>101</v>
      </c>
      <c r="D773" s="218" t="s">
        <v>176</v>
      </c>
    </row>
    <row r="774" spans="1:4" ht="21">
      <c r="A774" s="212" t="s">
        <v>878</v>
      </c>
      <c r="B774" s="256" t="s">
        <v>13</v>
      </c>
      <c r="C774" s="257" t="s">
        <v>101</v>
      </c>
      <c r="D774" s="218" t="s">
        <v>176</v>
      </c>
    </row>
    <row r="775" spans="1:4" ht="21">
      <c r="A775" s="212" t="s">
        <v>878</v>
      </c>
      <c r="B775" s="256" t="s">
        <v>13</v>
      </c>
      <c r="C775" s="257" t="s">
        <v>101</v>
      </c>
      <c r="D775" s="218" t="s">
        <v>176</v>
      </c>
    </row>
    <row r="776" spans="1:4" ht="21">
      <c r="A776" s="212" t="s">
        <v>878</v>
      </c>
      <c r="B776" s="256" t="s">
        <v>136</v>
      </c>
      <c r="C776" s="257" t="s">
        <v>38</v>
      </c>
      <c r="D776" s="218" t="s">
        <v>232</v>
      </c>
    </row>
    <row r="777" spans="1:4" ht="21">
      <c r="A777" s="212" t="s">
        <v>878</v>
      </c>
      <c r="B777" s="256" t="s">
        <v>136</v>
      </c>
      <c r="C777" s="257" t="s">
        <v>38</v>
      </c>
      <c r="D777" s="218" t="s">
        <v>232</v>
      </c>
    </row>
    <row r="778" spans="1:4" ht="21">
      <c r="A778" s="213" t="s">
        <v>878</v>
      </c>
      <c r="B778" s="211" t="s">
        <v>136</v>
      </c>
      <c r="C778" s="210" t="s">
        <v>38</v>
      </c>
      <c r="D778" s="219" t="s">
        <v>232</v>
      </c>
    </row>
    <row r="779" spans="1:4" ht="21">
      <c r="A779" s="212" t="s">
        <v>878</v>
      </c>
      <c r="B779" s="256" t="s">
        <v>136</v>
      </c>
      <c r="C779" s="257" t="s">
        <v>38</v>
      </c>
      <c r="D779" s="218" t="s">
        <v>236</v>
      </c>
    </row>
    <row r="780" spans="1:4" ht="21">
      <c r="A780" s="212" t="s">
        <v>878</v>
      </c>
      <c r="B780" s="256" t="s">
        <v>136</v>
      </c>
      <c r="C780" s="257" t="s">
        <v>38</v>
      </c>
      <c r="D780" s="218" t="s">
        <v>236</v>
      </c>
    </row>
    <row r="781" spans="1:4" ht="21">
      <c r="A781" s="212" t="s">
        <v>878</v>
      </c>
      <c r="B781" s="256" t="s">
        <v>136</v>
      </c>
      <c r="C781" s="257" t="s">
        <v>38</v>
      </c>
      <c r="D781" s="218" t="s">
        <v>240</v>
      </c>
    </row>
    <row r="782" spans="1:4" ht="21">
      <c r="A782" s="212" t="s">
        <v>878</v>
      </c>
      <c r="B782" s="256" t="s">
        <v>136</v>
      </c>
      <c r="C782" s="257" t="s">
        <v>38</v>
      </c>
      <c r="D782" s="218" t="s">
        <v>240</v>
      </c>
    </row>
    <row r="783" spans="1:4" ht="21">
      <c r="A783" s="213" t="s">
        <v>878</v>
      </c>
      <c r="B783" s="211" t="s">
        <v>136</v>
      </c>
      <c r="C783" s="210" t="s">
        <v>38</v>
      </c>
      <c r="D783" s="219" t="s">
        <v>240</v>
      </c>
    </row>
    <row r="784" spans="1:4" ht="21">
      <c r="A784" s="212" t="s">
        <v>878</v>
      </c>
      <c r="B784" s="256" t="s">
        <v>136</v>
      </c>
      <c r="C784" s="257" t="s">
        <v>38</v>
      </c>
      <c r="D784" s="218" t="s">
        <v>244</v>
      </c>
    </row>
    <row r="785" spans="1:4" ht="21">
      <c r="A785" s="212" t="s">
        <v>878</v>
      </c>
      <c r="B785" s="256" t="s">
        <v>136</v>
      </c>
      <c r="C785" s="257" t="s">
        <v>38</v>
      </c>
      <c r="D785" s="218" t="s">
        <v>244</v>
      </c>
    </row>
    <row r="786" spans="1:4" ht="21">
      <c r="A786" s="212" t="s">
        <v>878</v>
      </c>
      <c r="B786" s="256" t="s">
        <v>136</v>
      </c>
      <c r="C786" s="257" t="s">
        <v>38</v>
      </c>
      <c r="D786" s="218" t="s">
        <v>247</v>
      </c>
    </row>
    <row r="787" spans="1:4" ht="21">
      <c r="A787" s="212" t="s">
        <v>878</v>
      </c>
      <c r="B787" s="256" t="s">
        <v>136</v>
      </c>
      <c r="C787" s="257" t="s">
        <v>38</v>
      </c>
      <c r="D787" s="218" t="s">
        <v>247</v>
      </c>
    </row>
    <row r="788" spans="1:4" ht="21">
      <c r="A788" s="213" t="s">
        <v>878</v>
      </c>
      <c r="B788" s="211" t="s">
        <v>136</v>
      </c>
      <c r="C788" s="210" t="s">
        <v>38</v>
      </c>
      <c r="D788" s="219" t="s">
        <v>247</v>
      </c>
    </row>
    <row r="789" spans="1:4" ht="21">
      <c r="A789" s="212" t="s">
        <v>878</v>
      </c>
      <c r="B789" s="256" t="s">
        <v>136</v>
      </c>
      <c r="C789" s="257" t="s">
        <v>38</v>
      </c>
      <c r="D789" s="218" t="s">
        <v>251</v>
      </c>
    </row>
    <row r="790" spans="1:4" ht="21">
      <c r="A790" s="212" t="s">
        <v>878</v>
      </c>
      <c r="B790" s="256" t="s">
        <v>136</v>
      </c>
      <c r="C790" s="257" t="s">
        <v>38</v>
      </c>
      <c r="D790" s="218" t="s">
        <v>251</v>
      </c>
    </row>
    <row r="791" spans="1:4" ht="21">
      <c r="A791" s="212" t="s">
        <v>878</v>
      </c>
      <c r="B791" s="256" t="s">
        <v>136</v>
      </c>
      <c r="C791" s="257" t="s">
        <v>38</v>
      </c>
      <c r="D791" s="218" t="s">
        <v>255</v>
      </c>
    </row>
    <row r="792" spans="1:4" ht="21">
      <c r="A792" s="212" t="s">
        <v>878</v>
      </c>
      <c r="B792" s="256" t="s">
        <v>136</v>
      </c>
      <c r="C792" s="257" t="s">
        <v>38</v>
      </c>
      <c r="D792" s="218" t="s">
        <v>255</v>
      </c>
    </row>
    <row r="793" spans="1:4" ht="21">
      <c r="A793" s="212" t="s">
        <v>878</v>
      </c>
      <c r="B793" s="256" t="s">
        <v>136</v>
      </c>
      <c r="C793" s="257" t="s">
        <v>38</v>
      </c>
      <c r="D793" s="218" t="s">
        <v>257</v>
      </c>
    </row>
    <row r="794" spans="1:4" ht="21">
      <c r="A794" s="217" t="s">
        <v>878</v>
      </c>
      <c r="B794" s="271" t="s">
        <v>136</v>
      </c>
      <c r="C794" s="272" t="s">
        <v>38</v>
      </c>
      <c r="D794" s="223" t="s">
        <v>257</v>
      </c>
    </row>
    <row r="795" spans="1:4" ht="21">
      <c r="A795" s="217" t="s">
        <v>878</v>
      </c>
      <c r="B795" s="271" t="s">
        <v>136</v>
      </c>
      <c r="C795" s="272" t="s">
        <v>20</v>
      </c>
      <c r="D795" s="223" t="s">
        <v>20</v>
      </c>
    </row>
    <row r="796" spans="1:4" ht="21">
      <c r="A796" s="212" t="s">
        <v>878</v>
      </c>
      <c r="B796" s="256" t="s">
        <v>136</v>
      </c>
      <c r="C796" s="257" t="s">
        <v>38</v>
      </c>
      <c r="D796" s="218" t="s">
        <v>259</v>
      </c>
    </row>
    <row r="797" spans="1:4" ht="21">
      <c r="A797" s="212" t="s">
        <v>878</v>
      </c>
      <c r="B797" s="256" t="s">
        <v>136</v>
      </c>
      <c r="C797" s="257" t="s">
        <v>38</v>
      </c>
      <c r="D797" s="218" t="s">
        <v>259</v>
      </c>
    </row>
    <row r="798" spans="1:4" ht="21">
      <c r="A798" s="212" t="s">
        <v>878</v>
      </c>
      <c r="B798" s="256" t="s">
        <v>136</v>
      </c>
      <c r="C798" s="257" t="s">
        <v>38</v>
      </c>
      <c r="D798" s="218" t="s">
        <v>260</v>
      </c>
    </row>
    <row r="799" spans="1:4" ht="21">
      <c r="A799" s="212" t="s">
        <v>878</v>
      </c>
      <c r="B799" s="256" t="s">
        <v>136</v>
      </c>
      <c r="C799" s="257" t="s">
        <v>38</v>
      </c>
      <c r="D799" s="218" t="s">
        <v>260</v>
      </c>
    </row>
    <row r="800" spans="1:4" ht="21">
      <c r="A800" s="212" t="s">
        <v>878</v>
      </c>
      <c r="B800" s="256" t="s">
        <v>136</v>
      </c>
      <c r="C800" s="257" t="s">
        <v>38</v>
      </c>
      <c r="D800" s="218" t="s">
        <v>263</v>
      </c>
    </row>
    <row r="801" spans="1:4" ht="21">
      <c r="A801" s="212" t="s">
        <v>878</v>
      </c>
      <c r="B801" s="256" t="s">
        <v>136</v>
      </c>
      <c r="C801" s="257" t="s">
        <v>38</v>
      </c>
      <c r="D801" s="218" t="s">
        <v>263</v>
      </c>
    </row>
    <row r="802" spans="1:4" ht="21">
      <c r="A802" s="212" t="s">
        <v>878</v>
      </c>
      <c r="B802" s="256" t="s">
        <v>136</v>
      </c>
      <c r="C802" s="257" t="s">
        <v>38</v>
      </c>
      <c r="D802" s="218" t="s">
        <v>268</v>
      </c>
    </row>
    <row r="803" spans="1:4" ht="21">
      <c r="A803" s="212" t="s">
        <v>878</v>
      </c>
      <c r="B803" s="256" t="s">
        <v>136</v>
      </c>
      <c r="C803" s="257" t="s">
        <v>38</v>
      </c>
      <c r="D803" s="218" t="s">
        <v>268</v>
      </c>
    </row>
    <row r="804" spans="1:4" ht="21">
      <c r="A804" s="212" t="s">
        <v>878</v>
      </c>
      <c r="B804" s="256" t="s">
        <v>136</v>
      </c>
      <c r="C804" s="257" t="s">
        <v>38</v>
      </c>
      <c r="D804" s="218" t="s">
        <v>271</v>
      </c>
    </row>
    <row r="805" spans="1:4" ht="21">
      <c r="A805" s="215" t="s">
        <v>878</v>
      </c>
      <c r="B805" s="267" t="s">
        <v>136</v>
      </c>
      <c r="C805" s="268" t="s">
        <v>38</v>
      </c>
      <c r="D805" s="221" t="s">
        <v>271</v>
      </c>
    </row>
    <row r="806" spans="1:4" ht="21">
      <c r="A806" s="212" t="s">
        <v>878</v>
      </c>
      <c r="B806" s="256" t="s">
        <v>136</v>
      </c>
      <c r="C806" s="257" t="s">
        <v>65</v>
      </c>
      <c r="D806" s="218" t="s">
        <v>66</v>
      </c>
    </row>
    <row r="807" spans="1:4" ht="21">
      <c r="A807" s="212" t="s">
        <v>878</v>
      </c>
      <c r="B807" s="256" t="s">
        <v>136</v>
      </c>
      <c r="C807" s="257" t="s">
        <v>65</v>
      </c>
      <c r="D807" s="218" t="s">
        <v>66</v>
      </c>
    </row>
    <row r="808" spans="1:4" ht="21">
      <c r="A808" s="212" t="s">
        <v>878</v>
      </c>
      <c r="B808" s="256" t="s">
        <v>136</v>
      </c>
      <c r="C808" s="257" t="s">
        <v>65</v>
      </c>
      <c r="D808" s="218" t="s">
        <v>66</v>
      </c>
    </row>
    <row r="809" spans="1:4" ht="21">
      <c r="A809" s="212" t="s">
        <v>878</v>
      </c>
      <c r="B809" s="256" t="s">
        <v>136</v>
      </c>
      <c r="C809" s="257" t="s">
        <v>65</v>
      </c>
      <c r="D809" s="218" t="s">
        <v>76</v>
      </c>
    </row>
    <row r="810" spans="1:4" ht="21">
      <c r="A810" s="212" t="s">
        <v>878</v>
      </c>
      <c r="B810" s="256" t="s">
        <v>136</v>
      </c>
      <c r="C810" s="257" t="s">
        <v>65</v>
      </c>
      <c r="D810" s="218" t="s">
        <v>76</v>
      </c>
    </row>
    <row r="811" spans="1:4" ht="21">
      <c r="A811" s="213" t="s">
        <v>878</v>
      </c>
      <c r="B811" s="211" t="s">
        <v>136</v>
      </c>
      <c r="C811" s="210" t="s">
        <v>65</v>
      </c>
      <c r="D811" s="219" t="s">
        <v>76</v>
      </c>
    </row>
    <row r="812" spans="1:4" ht="21">
      <c r="A812" s="212" t="s">
        <v>878</v>
      </c>
      <c r="B812" s="256" t="s">
        <v>136</v>
      </c>
      <c r="C812" s="257" t="s">
        <v>65</v>
      </c>
      <c r="D812" s="218" t="s">
        <v>87</v>
      </c>
    </row>
    <row r="813" spans="1:4" ht="21">
      <c r="A813" s="212" t="s">
        <v>878</v>
      </c>
      <c r="B813" s="256" t="s">
        <v>136</v>
      </c>
      <c r="C813" s="257" t="s">
        <v>65</v>
      </c>
      <c r="D813" s="218" t="s">
        <v>87</v>
      </c>
    </row>
    <row r="814" spans="1:4" ht="21">
      <c r="A814" s="213" t="s">
        <v>878</v>
      </c>
      <c r="B814" s="211" t="s">
        <v>136</v>
      </c>
      <c r="C814" s="210" t="s">
        <v>65</v>
      </c>
      <c r="D814" s="219" t="s">
        <v>87</v>
      </c>
    </row>
    <row r="815" spans="1:4" ht="21">
      <c r="A815" s="212" t="s">
        <v>878</v>
      </c>
      <c r="B815" s="256" t="s">
        <v>136</v>
      </c>
      <c r="C815" s="257" t="s">
        <v>65</v>
      </c>
      <c r="D815" s="218" t="s">
        <v>92</v>
      </c>
    </row>
    <row r="816" spans="1:4" ht="21">
      <c r="A816" s="212" t="s">
        <v>878</v>
      </c>
      <c r="B816" s="256" t="s">
        <v>136</v>
      </c>
      <c r="C816" s="257" t="s">
        <v>65</v>
      </c>
      <c r="D816" s="218" t="s">
        <v>92</v>
      </c>
    </row>
    <row r="817" spans="1:4" ht="21">
      <c r="A817" s="212" t="s">
        <v>878</v>
      </c>
      <c r="B817" s="256" t="s">
        <v>136</v>
      </c>
      <c r="C817" s="257" t="s">
        <v>65</v>
      </c>
      <c r="D817" s="218" t="s">
        <v>92</v>
      </c>
    </row>
    <row r="818" spans="1:4" ht="21">
      <c r="A818" s="212" t="s">
        <v>878</v>
      </c>
      <c r="B818" s="256" t="s">
        <v>136</v>
      </c>
      <c r="C818" s="257" t="s">
        <v>65</v>
      </c>
      <c r="D818" s="218" t="s">
        <v>346</v>
      </c>
    </row>
    <row r="819" spans="1:4" ht="21">
      <c r="A819" s="212" t="s">
        <v>878</v>
      </c>
      <c r="B819" s="256" t="s">
        <v>136</v>
      </c>
      <c r="C819" s="257" t="s">
        <v>65</v>
      </c>
      <c r="D819" s="218" t="s">
        <v>346</v>
      </c>
    </row>
    <row r="820" spans="1:4" ht="21">
      <c r="A820" s="212" t="s">
        <v>878</v>
      </c>
      <c r="B820" s="256" t="s">
        <v>136</v>
      </c>
      <c r="C820" s="257" t="s">
        <v>65</v>
      </c>
      <c r="D820" s="218" t="s">
        <v>346</v>
      </c>
    </row>
    <row r="821" spans="1:4" ht="21">
      <c r="A821" s="212" t="s">
        <v>878</v>
      </c>
      <c r="B821" s="256" t="s">
        <v>136</v>
      </c>
      <c r="C821" s="257" t="s">
        <v>65</v>
      </c>
      <c r="D821" s="218" t="s">
        <v>349</v>
      </c>
    </row>
    <row r="822" spans="1:4" ht="21">
      <c r="A822" s="212" t="s">
        <v>878</v>
      </c>
      <c r="B822" s="256" t="s">
        <v>136</v>
      </c>
      <c r="C822" s="257" t="s">
        <v>65</v>
      </c>
      <c r="D822" s="218" t="s">
        <v>349</v>
      </c>
    </row>
    <row r="823" spans="1:4" ht="21">
      <c r="A823" s="212" t="s">
        <v>878</v>
      </c>
      <c r="B823" s="256" t="s">
        <v>136</v>
      </c>
      <c r="C823" s="257" t="s">
        <v>65</v>
      </c>
      <c r="D823" s="218" t="s">
        <v>354</v>
      </c>
    </row>
    <row r="824" spans="1:4" ht="21">
      <c r="A824" s="212" t="s">
        <v>878</v>
      </c>
      <c r="B824" s="256" t="s">
        <v>136</v>
      </c>
      <c r="C824" s="257" t="s">
        <v>65</v>
      </c>
      <c r="D824" s="218" t="s">
        <v>354</v>
      </c>
    </row>
    <row r="825" spans="1:4" ht="21">
      <c r="A825" s="212" t="s">
        <v>878</v>
      </c>
      <c r="B825" s="256" t="s">
        <v>136</v>
      </c>
      <c r="C825" s="257" t="s">
        <v>65</v>
      </c>
      <c r="D825" s="218" t="s">
        <v>358</v>
      </c>
    </row>
    <row r="826" spans="1:4" ht="21">
      <c r="A826" s="212" t="s">
        <v>878</v>
      </c>
      <c r="B826" s="256" t="s">
        <v>136</v>
      </c>
      <c r="C826" s="257" t="s">
        <v>65</v>
      </c>
      <c r="D826" s="218" t="s">
        <v>358</v>
      </c>
    </row>
    <row r="827" spans="1:4" ht="21">
      <c r="A827" s="212" t="s">
        <v>878</v>
      </c>
      <c r="B827" s="256" t="s">
        <v>136</v>
      </c>
      <c r="C827" s="257" t="s">
        <v>65</v>
      </c>
      <c r="D827" s="218" t="s">
        <v>362</v>
      </c>
    </row>
    <row r="828" spans="1:4" ht="21">
      <c r="A828" s="212" t="s">
        <v>878</v>
      </c>
      <c r="B828" s="256" t="s">
        <v>136</v>
      </c>
      <c r="C828" s="257" t="s">
        <v>65</v>
      </c>
      <c r="D828" s="218" t="s">
        <v>362</v>
      </c>
    </row>
    <row r="829" spans="1:4" ht="21">
      <c r="A829" s="212" t="s">
        <v>878</v>
      </c>
      <c r="B829" s="256" t="s">
        <v>136</v>
      </c>
      <c r="C829" s="257" t="s">
        <v>65</v>
      </c>
      <c r="D829" s="218" t="s">
        <v>367</v>
      </c>
    </row>
    <row r="830" spans="1:4" ht="21">
      <c r="A830" s="212" t="s">
        <v>878</v>
      </c>
      <c r="B830" s="256" t="s">
        <v>136</v>
      </c>
      <c r="C830" s="257" t="s">
        <v>65</v>
      </c>
      <c r="D830" s="218" t="s">
        <v>367</v>
      </c>
    </row>
    <row r="831" spans="1:4" ht="21">
      <c r="A831" s="212" t="s">
        <v>878</v>
      </c>
      <c r="B831" s="256" t="s">
        <v>136</v>
      </c>
      <c r="C831" s="257" t="s">
        <v>65</v>
      </c>
      <c r="D831" s="218" t="s">
        <v>371</v>
      </c>
    </row>
    <row r="832" spans="1:4" ht="21">
      <c r="A832" s="212" t="s">
        <v>878</v>
      </c>
      <c r="B832" s="256" t="s">
        <v>136</v>
      </c>
      <c r="C832" s="257" t="s">
        <v>65</v>
      </c>
      <c r="D832" s="218" t="s">
        <v>371</v>
      </c>
    </row>
    <row r="833" spans="1:4" ht="21">
      <c r="A833" s="212" t="s">
        <v>878</v>
      </c>
      <c r="B833" s="256" t="s">
        <v>136</v>
      </c>
      <c r="C833" s="257" t="s">
        <v>65</v>
      </c>
      <c r="D833" s="218" t="s">
        <v>382</v>
      </c>
    </row>
    <row r="834" spans="1:4" ht="21">
      <c r="A834" s="212" t="s">
        <v>878</v>
      </c>
      <c r="B834" s="256" t="s">
        <v>136</v>
      </c>
      <c r="C834" s="257" t="s">
        <v>65</v>
      </c>
      <c r="D834" s="218" t="s">
        <v>382</v>
      </c>
    </row>
    <row r="835" spans="1:4" ht="21">
      <c r="A835" s="212" t="s">
        <v>878</v>
      </c>
      <c r="B835" s="256" t="s">
        <v>136</v>
      </c>
      <c r="C835" s="257" t="s">
        <v>101</v>
      </c>
      <c r="D835" s="218" t="s">
        <v>117</v>
      </c>
    </row>
    <row r="836" spans="1:4" ht="21">
      <c r="A836" s="212" t="s">
        <v>878</v>
      </c>
      <c r="B836" s="256" t="s">
        <v>136</v>
      </c>
      <c r="C836" s="257" t="s">
        <v>101</v>
      </c>
      <c r="D836" s="218" t="s">
        <v>117</v>
      </c>
    </row>
    <row r="837" spans="1:4" ht="21">
      <c r="A837" s="212" t="s">
        <v>878</v>
      </c>
      <c r="B837" s="256" t="s">
        <v>136</v>
      </c>
      <c r="C837" s="257" t="s">
        <v>101</v>
      </c>
      <c r="D837" s="218" t="s">
        <v>117</v>
      </c>
    </row>
    <row r="838" spans="1:4" ht="21">
      <c r="A838" s="212" t="s">
        <v>878</v>
      </c>
      <c r="B838" s="256" t="s">
        <v>136</v>
      </c>
      <c r="C838" s="257" t="s">
        <v>101</v>
      </c>
      <c r="D838" s="218" t="s">
        <v>121</v>
      </c>
    </row>
    <row r="839" spans="1:4" ht="21">
      <c r="A839" s="212" t="s">
        <v>878</v>
      </c>
      <c r="B839" s="256" t="s">
        <v>136</v>
      </c>
      <c r="C839" s="257" t="s">
        <v>101</v>
      </c>
      <c r="D839" s="218" t="s">
        <v>121</v>
      </c>
    </row>
    <row r="840" spans="1:4" ht="21">
      <c r="A840" s="212" t="s">
        <v>878</v>
      </c>
      <c r="B840" s="256" t="s">
        <v>136</v>
      </c>
      <c r="C840" s="257" t="s">
        <v>101</v>
      </c>
      <c r="D840" s="218" t="s">
        <v>121</v>
      </c>
    </row>
    <row r="841" spans="1:4" ht="21">
      <c r="A841" s="212" t="s">
        <v>878</v>
      </c>
      <c r="B841" s="256" t="s">
        <v>136</v>
      </c>
      <c r="C841" s="257" t="s">
        <v>101</v>
      </c>
      <c r="D841" s="218" t="s">
        <v>124</v>
      </c>
    </row>
    <row r="842" spans="1:4" ht="21">
      <c r="A842" s="212" t="s">
        <v>878</v>
      </c>
      <c r="B842" s="256" t="s">
        <v>136</v>
      </c>
      <c r="C842" s="257" t="s">
        <v>101</v>
      </c>
      <c r="D842" s="218" t="s">
        <v>124</v>
      </c>
    </row>
    <row r="843" spans="1:4" ht="21">
      <c r="A843" s="213" t="s">
        <v>878</v>
      </c>
      <c r="B843" s="211" t="s">
        <v>136</v>
      </c>
      <c r="C843" s="210" t="s">
        <v>101</v>
      </c>
      <c r="D843" s="219" t="s">
        <v>124</v>
      </c>
    </row>
    <row r="844" spans="1:4" ht="21">
      <c r="A844" s="212" t="s">
        <v>878</v>
      </c>
      <c r="B844" s="256" t="s">
        <v>136</v>
      </c>
      <c r="C844" s="257" t="s">
        <v>101</v>
      </c>
      <c r="D844" s="218" t="s">
        <v>128</v>
      </c>
    </row>
    <row r="845" spans="1:4" ht="21">
      <c r="A845" s="212" t="s">
        <v>878</v>
      </c>
      <c r="B845" s="256" t="s">
        <v>136</v>
      </c>
      <c r="C845" s="257" t="s">
        <v>101</v>
      </c>
      <c r="D845" s="218" t="s">
        <v>128</v>
      </c>
    </row>
    <row r="846" spans="1:4" ht="21">
      <c r="A846" s="213" t="s">
        <v>878</v>
      </c>
      <c r="B846" s="211" t="s">
        <v>136</v>
      </c>
      <c r="C846" s="210" t="s">
        <v>101</v>
      </c>
      <c r="D846" s="219" t="s">
        <v>128</v>
      </c>
    </row>
    <row r="847" spans="1:4" ht="21">
      <c r="A847" s="212" t="s">
        <v>878</v>
      </c>
      <c r="B847" s="256" t="s">
        <v>136</v>
      </c>
      <c r="C847" s="257" t="s">
        <v>101</v>
      </c>
      <c r="D847" s="218" t="s">
        <v>132</v>
      </c>
    </row>
    <row r="848" spans="1:4" ht="21">
      <c r="A848" s="212" t="s">
        <v>878</v>
      </c>
      <c r="B848" s="256" t="s">
        <v>136</v>
      </c>
      <c r="C848" s="257" t="s">
        <v>101</v>
      </c>
      <c r="D848" s="218" t="s">
        <v>132</v>
      </c>
    </row>
    <row r="849" spans="1:4" ht="21">
      <c r="A849" s="212" t="s">
        <v>878</v>
      </c>
      <c r="B849" s="256" t="s">
        <v>136</v>
      </c>
      <c r="C849" s="257" t="s">
        <v>101</v>
      </c>
      <c r="D849" s="218" t="s">
        <v>132</v>
      </c>
    </row>
    <row r="850" spans="1:4" ht="21">
      <c r="A850" s="212" t="s">
        <v>878</v>
      </c>
      <c r="B850" s="256" t="s">
        <v>136</v>
      </c>
      <c r="C850" s="257" t="s">
        <v>101</v>
      </c>
      <c r="D850" s="218" t="s">
        <v>134</v>
      </c>
    </row>
    <row r="851" spans="1:4" ht="21">
      <c r="A851" s="214" t="s">
        <v>878</v>
      </c>
      <c r="B851" s="263" t="s">
        <v>136</v>
      </c>
      <c r="C851" s="264" t="s">
        <v>101</v>
      </c>
      <c r="D851" s="220" t="s">
        <v>134</v>
      </c>
    </row>
    <row r="852" spans="1:4" ht="21">
      <c r="A852" s="212" t="s">
        <v>878</v>
      </c>
      <c r="B852" s="256" t="s">
        <v>136</v>
      </c>
      <c r="C852" s="257" t="s">
        <v>101</v>
      </c>
      <c r="D852" s="218" t="s">
        <v>176</v>
      </c>
    </row>
    <row r="853" spans="1:4" ht="21">
      <c r="A853" s="212" t="s">
        <v>878</v>
      </c>
      <c r="B853" s="256" t="s">
        <v>136</v>
      </c>
      <c r="C853" s="257" t="s">
        <v>101</v>
      </c>
      <c r="D853" s="218" t="s">
        <v>176</v>
      </c>
    </row>
    <row r="854" spans="1:4" ht="21">
      <c r="A854" s="212" t="s">
        <v>878</v>
      </c>
      <c r="B854" s="256" t="s">
        <v>136</v>
      </c>
      <c r="C854" s="257" t="s">
        <v>101</v>
      </c>
      <c r="D854" s="218" t="s">
        <v>176</v>
      </c>
    </row>
    <row r="855" spans="1:4" ht="21">
      <c r="A855" s="212" t="s">
        <v>1024</v>
      </c>
      <c r="B855" s="256" t="s">
        <v>13</v>
      </c>
      <c r="C855" s="257" t="s">
        <v>38</v>
      </c>
      <c r="D855" s="218" t="s">
        <v>207</v>
      </c>
    </row>
    <row r="856" spans="1:4" ht="21">
      <c r="A856" s="212" t="s">
        <v>1024</v>
      </c>
      <c r="B856" s="256" t="s">
        <v>13</v>
      </c>
      <c r="C856" s="257" t="s">
        <v>38</v>
      </c>
      <c r="D856" s="218" t="s">
        <v>207</v>
      </c>
    </row>
    <row r="857" spans="1:4" ht="21">
      <c r="A857" s="212" t="s">
        <v>1024</v>
      </c>
      <c r="B857" s="256" t="s">
        <v>13</v>
      </c>
      <c r="C857" s="257" t="s">
        <v>38</v>
      </c>
      <c r="D857" s="218" t="s">
        <v>213</v>
      </c>
    </row>
    <row r="858" spans="1:4" ht="21">
      <c r="A858" s="212" t="s">
        <v>1024</v>
      </c>
      <c r="B858" s="256" t="s">
        <v>13</v>
      </c>
      <c r="C858" s="257" t="s">
        <v>38</v>
      </c>
      <c r="D858" s="218" t="s">
        <v>213</v>
      </c>
    </row>
    <row r="859" spans="1:4" ht="21">
      <c r="A859" s="212" t="s">
        <v>1024</v>
      </c>
      <c r="B859" s="256" t="s">
        <v>13</v>
      </c>
      <c r="C859" s="257" t="s">
        <v>38</v>
      </c>
      <c r="D859" s="218" t="s">
        <v>215</v>
      </c>
    </row>
    <row r="860" spans="1:4" ht="21">
      <c r="A860" s="212" t="s">
        <v>1024</v>
      </c>
      <c r="B860" s="256" t="s">
        <v>13</v>
      </c>
      <c r="C860" s="257" t="s">
        <v>38</v>
      </c>
      <c r="D860" s="218" t="s">
        <v>215</v>
      </c>
    </row>
    <row r="861" spans="1:4" ht="21">
      <c r="A861" s="212" t="s">
        <v>1024</v>
      </c>
      <c r="B861" s="256" t="s">
        <v>13</v>
      </c>
      <c r="C861" s="257" t="s">
        <v>38</v>
      </c>
      <c r="D861" s="218" t="s">
        <v>222</v>
      </c>
    </row>
    <row r="862" spans="1:4" ht="21">
      <c r="A862" s="212" t="s">
        <v>1024</v>
      </c>
      <c r="B862" s="256" t="s">
        <v>13</v>
      </c>
      <c r="C862" s="257" t="s">
        <v>38</v>
      </c>
      <c r="D862" s="218" t="s">
        <v>222</v>
      </c>
    </row>
    <row r="863" spans="1:4" ht="21">
      <c r="A863" s="212" t="s">
        <v>1024</v>
      </c>
      <c r="B863" s="256" t="s">
        <v>13</v>
      </c>
      <c r="C863" s="257" t="s">
        <v>38</v>
      </c>
      <c r="D863" s="218" t="s">
        <v>225</v>
      </c>
    </row>
    <row r="864" spans="1:4" ht="21">
      <c r="A864" s="212" t="s">
        <v>1024</v>
      </c>
      <c r="B864" s="256" t="s">
        <v>13</v>
      </c>
      <c r="C864" s="257" t="s">
        <v>38</v>
      </c>
      <c r="D864" s="218" t="s">
        <v>225</v>
      </c>
    </row>
    <row r="865" spans="1:4" ht="21">
      <c r="A865" s="212" t="s">
        <v>1024</v>
      </c>
      <c r="B865" s="256" t="s">
        <v>13</v>
      </c>
      <c r="C865" s="257" t="s">
        <v>38</v>
      </c>
      <c r="D865" s="218" t="s">
        <v>229</v>
      </c>
    </row>
    <row r="866" spans="1:4" ht="21">
      <c r="A866" s="212" t="s">
        <v>1024</v>
      </c>
      <c r="B866" s="256" t="s">
        <v>13</v>
      </c>
      <c r="C866" s="257" t="s">
        <v>38</v>
      </c>
      <c r="D866" s="218" t="s">
        <v>229</v>
      </c>
    </row>
    <row r="867" spans="1:4" ht="21">
      <c r="A867" s="212" t="s">
        <v>1024</v>
      </c>
      <c r="B867" s="256" t="s">
        <v>13</v>
      </c>
      <c r="C867" s="257" t="s">
        <v>38</v>
      </c>
      <c r="D867" s="218" t="s">
        <v>230</v>
      </c>
    </row>
    <row r="868" spans="1:4" ht="21">
      <c r="A868" s="212" t="s">
        <v>1024</v>
      </c>
      <c r="B868" s="256" t="s">
        <v>13</v>
      </c>
      <c r="C868" s="257" t="s">
        <v>38</v>
      </c>
      <c r="D868" s="218" t="s">
        <v>230</v>
      </c>
    </row>
    <row r="869" spans="1:4" ht="21">
      <c r="A869" s="212" t="s">
        <v>1024</v>
      </c>
      <c r="B869" s="256" t="s">
        <v>13</v>
      </c>
      <c r="C869" s="257" t="s">
        <v>38</v>
      </c>
      <c r="D869" s="218" t="s">
        <v>232</v>
      </c>
    </row>
    <row r="870" spans="1:4" ht="21">
      <c r="A870" s="212" t="s">
        <v>1024</v>
      </c>
      <c r="B870" s="256" t="s">
        <v>13</v>
      </c>
      <c r="C870" s="257" t="s">
        <v>38</v>
      </c>
      <c r="D870" s="218" t="s">
        <v>232</v>
      </c>
    </row>
    <row r="871" spans="1:4" ht="21">
      <c r="A871" s="212" t="s">
        <v>1024</v>
      </c>
      <c r="B871" s="256" t="s">
        <v>13</v>
      </c>
      <c r="C871" s="257" t="s">
        <v>38</v>
      </c>
      <c r="D871" s="218" t="s">
        <v>236</v>
      </c>
    </row>
    <row r="872" spans="1:4" ht="21">
      <c r="A872" s="212" t="s">
        <v>1024</v>
      </c>
      <c r="B872" s="256" t="s">
        <v>13</v>
      </c>
      <c r="C872" s="257" t="s">
        <v>38</v>
      </c>
      <c r="D872" s="218" t="s">
        <v>236</v>
      </c>
    </row>
    <row r="873" spans="1:4" ht="21">
      <c r="A873" s="212" t="s">
        <v>1024</v>
      </c>
      <c r="B873" s="256" t="s">
        <v>13</v>
      </c>
      <c r="C873" s="257" t="s">
        <v>38</v>
      </c>
      <c r="D873" s="218" t="s">
        <v>240</v>
      </c>
    </row>
    <row r="874" spans="1:4" ht="21">
      <c r="A874" s="212" t="s">
        <v>1024</v>
      </c>
      <c r="B874" s="256" t="s">
        <v>13</v>
      </c>
      <c r="C874" s="257" t="s">
        <v>38</v>
      </c>
      <c r="D874" s="218" t="s">
        <v>240</v>
      </c>
    </row>
    <row r="875" spans="1:4" ht="21">
      <c r="A875" s="212" t="s">
        <v>1024</v>
      </c>
      <c r="B875" s="256" t="s">
        <v>13</v>
      </c>
      <c r="C875" s="257" t="s">
        <v>38</v>
      </c>
      <c r="D875" s="218" t="s">
        <v>244</v>
      </c>
    </row>
    <row r="876" spans="1:4" ht="21">
      <c r="A876" s="212" t="s">
        <v>1024</v>
      </c>
      <c r="B876" s="256" t="s">
        <v>13</v>
      </c>
      <c r="C876" s="257" t="s">
        <v>38</v>
      </c>
      <c r="D876" s="218" t="s">
        <v>244</v>
      </c>
    </row>
    <row r="877" spans="1:4" ht="21">
      <c r="A877" s="212" t="s">
        <v>1024</v>
      </c>
      <c r="B877" s="256" t="s">
        <v>13</v>
      </c>
      <c r="C877" s="257" t="s">
        <v>38</v>
      </c>
      <c r="D877" s="218" t="s">
        <v>247</v>
      </c>
    </row>
    <row r="878" spans="1:4" ht="21">
      <c r="A878" s="212" t="s">
        <v>1024</v>
      </c>
      <c r="B878" s="256" t="s">
        <v>13</v>
      </c>
      <c r="C878" s="257" t="s">
        <v>38</v>
      </c>
      <c r="D878" s="218" t="s">
        <v>247</v>
      </c>
    </row>
    <row r="879" spans="1:4" ht="21">
      <c r="A879" s="212" t="s">
        <v>1024</v>
      </c>
      <c r="B879" s="256" t="s">
        <v>13</v>
      </c>
      <c r="C879" s="257" t="s">
        <v>38</v>
      </c>
      <c r="D879" s="218" t="s">
        <v>251</v>
      </c>
    </row>
    <row r="880" spans="1:4" ht="21">
      <c r="A880" s="212" t="s">
        <v>1024</v>
      </c>
      <c r="B880" s="256" t="s">
        <v>13</v>
      </c>
      <c r="C880" s="257" t="s">
        <v>38</v>
      </c>
      <c r="D880" s="218" t="s">
        <v>251</v>
      </c>
    </row>
    <row r="881" spans="1:4" ht="21">
      <c r="A881" s="212" t="s">
        <v>1024</v>
      </c>
      <c r="B881" s="256" t="s">
        <v>13</v>
      </c>
      <c r="C881" s="257" t="s">
        <v>38</v>
      </c>
      <c r="D881" s="218" t="s">
        <v>255</v>
      </c>
    </row>
    <row r="882" spans="1:4" ht="21">
      <c r="A882" s="212" t="s">
        <v>1024</v>
      </c>
      <c r="B882" s="256" t="s">
        <v>13</v>
      </c>
      <c r="C882" s="257" t="s">
        <v>38</v>
      </c>
      <c r="D882" s="218" t="s">
        <v>255</v>
      </c>
    </row>
    <row r="883" spans="1:4" ht="21">
      <c r="A883" s="212" t="s">
        <v>1024</v>
      </c>
      <c r="B883" s="256" t="s">
        <v>13</v>
      </c>
      <c r="C883" s="257" t="s">
        <v>38</v>
      </c>
      <c r="D883" s="218" t="s">
        <v>257</v>
      </c>
    </row>
    <row r="884" spans="1:4" ht="21">
      <c r="A884" s="212" t="s">
        <v>1024</v>
      </c>
      <c r="B884" s="256" t="s">
        <v>13</v>
      </c>
      <c r="C884" s="257" t="s">
        <v>38</v>
      </c>
      <c r="D884" s="218" t="s">
        <v>257</v>
      </c>
    </row>
    <row r="885" spans="1:4" ht="21">
      <c r="A885" s="212" t="s">
        <v>1024</v>
      </c>
      <c r="B885" s="256" t="s">
        <v>13</v>
      </c>
      <c r="C885" s="257" t="s">
        <v>38</v>
      </c>
      <c r="D885" s="218" t="s">
        <v>259</v>
      </c>
    </row>
    <row r="886" spans="1:4" ht="21">
      <c r="A886" s="212" t="s">
        <v>1024</v>
      </c>
      <c r="B886" s="256" t="s">
        <v>13</v>
      </c>
      <c r="C886" s="257" t="s">
        <v>38</v>
      </c>
      <c r="D886" s="218" t="s">
        <v>259</v>
      </c>
    </row>
    <row r="887" spans="1:4" ht="21">
      <c r="A887" s="212" t="s">
        <v>1024</v>
      </c>
      <c r="B887" s="256" t="s">
        <v>13</v>
      </c>
      <c r="C887" s="257" t="s">
        <v>38</v>
      </c>
      <c r="D887" s="218" t="s">
        <v>260</v>
      </c>
    </row>
    <row r="888" spans="1:4" ht="21">
      <c r="A888" s="212" t="s">
        <v>1024</v>
      </c>
      <c r="B888" s="256" t="s">
        <v>13</v>
      </c>
      <c r="C888" s="257" t="s">
        <v>38</v>
      </c>
      <c r="D888" s="218" t="s">
        <v>260</v>
      </c>
    </row>
    <row r="889" spans="1:4" ht="21">
      <c r="A889" s="212" t="s">
        <v>1024</v>
      </c>
      <c r="B889" s="256" t="s">
        <v>13</v>
      </c>
      <c r="C889" s="257" t="s">
        <v>38</v>
      </c>
      <c r="D889" s="218" t="s">
        <v>263</v>
      </c>
    </row>
    <row r="890" spans="1:4" ht="21">
      <c r="A890" s="212" t="s">
        <v>1024</v>
      </c>
      <c r="B890" s="256" t="s">
        <v>13</v>
      </c>
      <c r="C890" s="257" t="s">
        <v>38</v>
      </c>
      <c r="D890" s="218" t="s">
        <v>263</v>
      </c>
    </row>
    <row r="891" spans="1:4" ht="21">
      <c r="A891" s="212" t="s">
        <v>1024</v>
      </c>
      <c r="B891" s="256" t="s">
        <v>13</v>
      </c>
      <c r="C891" s="257" t="s">
        <v>38</v>
      </c>
      <c r="D891" s="218" t="s">
        <v>268</v>
      </c>
    </row>
    <row r="892" spans="1:4" ht="21">
      <c r="A892" s="212" t="s">
        <v>1024</v>
      </c>
      <c r="B892" s="256" t="s">
        <v>13</v>
      </c>
      <c r="C892" s="257" t="s">
        <v>38</v>
      </c>
      <c r="D892" s="218" t="s">
        <v>268</v>
      </c>
    </row>
    <row r="893" spans="1:4" ht="21">
      <c r="A893" s="212" t="s">
        <v>1024</v>
      </c>
      <c r="B893" s="256" t="s">
        <v>13</v>
      </c>
      <c r="C893" s="257" t="s">
        <v>38</v>
      </c>
      <c r="D893" s="218" t="s">
        <v>271</v>
      </c>
    </row>
    <row r="894" spans="1:4" ht="21">
      <c r="A894" s="212" t="s">
        <v>1024</v>
      </c>
      <c r="B894" s="256" t="s">
        <v>13</v>
      </c>
      <c r="C894" s="257" t="s">
        <v>38</v>
      </c>
      <c r="D894" s="218" t="s">
        <v>271</v>
      </c>
    </row>
    <row r="895" spans="1:4" ht="21">
      <c r="A895" s="212" t="s">
        <v>1024</v>
      </c>
      <c r="B895" s="256" t="s">
        <v>13</v>
      </c>
      <c r="C895" s="257" t="s">
        <v>38</v>
      </c>
      <c r="D895" s="218" t="s">
        <v>274</v>
      </c>
    </row>
    <row r="896" spans="1:4" ht="21">
      <c r="A896" s="212" t="s">
        <v>1024</v>
      </c>
      <c r="B896" s="256" t="s">
        <v>13</v>
      </c>
      <c r="C896" s="257" t="s">
        <v>38</v>
      </c>
      <c r="D896" s="218" t="s">
        <v>274</v>
      </c>
    </row>
    <row r="897" spans="1:4" ht="21">
      <c r="A897" s="212" t="s">
        <v>1024</v>
      </c>
      <c r="B897" s="256" t="s">
        <v>13</v>
      </c>
      <c r="C897" s="257" t="s">
        <v>38</v>
      </c>
      <c r="D897" s="218" t="s">
        <v>52</v>
      </c>
    </row>
    <row r="898" spans="1:4" ht="21">
      <c r="A898" s="212" t="s">
        <v>1024</v>
      </c>
      <c r="B898" s="256" t="s">
        <v>13</v>
      </c>
      <c r="C898" s="257" t="s">
        <v>38</v>
      </c>
      <c r="D898" s="218" t="s">
        <v>52</v>
      </c>
    </row>
    <row r="899" spans="1:4" ht="21">
      <c r="A899" s="212" t="s">
        <v>1024</v>
      </c>
      <c r="B899" s="256" t="s">
        <v>13</v>
      </c>
      <c r="C899" s="257" t="s">
        <v>38</v>
      </c>
      <c r="D899" s="218" t="s">
        <v>55</v>
      </c>
    </row>
    <row r="900" spans="1:4" ht="21">
      <c r="A900" s="212" t="s">
        <v>1024</v>
      </c>
      <c r="B900" s="256" t="s">
        <v>13</v>
      </c>
      <c r="C900" s="257" t="s">
        <v>38</v>
      </c>
      <c r="D900" s="218" t="s">
        <v>55</v>
      </c>
    </row>
    <row r="901" spans="1:4" ht="21">
      <c r="A901" s="212" t="s">
        <v>1024</v>
      </c>
      <c r="B901" s="256" t="s">
        <v>13</v>
      </c>
      <c r="C901" s="257" t="s">
        <v>38</v>
      </c>
      <c r="D901" s="218" t="s">
        <v>291</v>
      </c>
    </row>
    <row r="902" spans="1:4" ht="21">
      <c r="A902" s="212" t="s">
        <v>1024</v>
      </c>
      <c r="B902" s="256" t="s">
        <v>13</v>
      </c>
      <c r="C902" s="257" t="s">
        <v>38</v>
      </c>
      <c r="D902" s="218" t="s">
        <v>291</v>
      </c>
    </row>
    <row r="903" spans="1:4" ht="21">
      <c r="A903" s="212" t="s">
        <v>1024</v>
      </c>
      <c r="B903" s="256" t="s">
        <v>13</v>
      </c>
      <c r="C903" s="257" t="s">
        <v>38</v>
      </c>
      <c r="D903" s="218" t="s">
        <v>296</v>
      </c>
    </row>
    <row r="904" spans="1:4" ht="21">
      <c r="A904" s="212" t="s">
        <v>1024</v>
      </c>
      <c r="B904" s="256" t="s">
        <v>13</v>
      </c>
      <c r="C904" s="257" t="s">
        <v>38</v>
      </c>
      <c r="D904" s="218" t="s">
        <v>296</v>
      </c>
    </row>
    <row r="905" spans="1:4" ht="21">
      <c r="A905" s="212" t="s">
        <v>1024</v>
      </c>
      <c r="B905" s="256" t="s">
        <v>13</v>
      </c>
      <c r="C905" s="257" t="s">
        <v>38</v>
      </c>
      <c r="D905" s="218" t="s">
        <v>301</v>
      </c>
    </row>
    <row r="906" spans="1:4" ht="21">
      <c r="A906" s="212" t="s">
        <v>1024</v>
      </c>
      <c r="B906" s="256" t="s">
        <v>13</v>
      </c>
      <c r="C906" s="257" t="s">
        <v>38</v>
      </c>
      <c r="D906" s="218" t="s">
        <v>301</v>
      </c>
    </row>
    <row r="907" spans="1:4" ht="21">
      <c r="A907" s="212" t="s">
        <v>1024</v>
      </c>
      <c r="B907" s="256" t="s">
        <v>13</v>
      </c>
      <c r="C907" s="257" t="s">
        <v>38</v>
      </c>
      <c r="D907" s="218" t="s">
        <v>306</v>
      </c>
    </row>
    <row r="908" spans="1:4" ht="21">
      <c r="A908" s="212" t="s">
        <v>1024</v>
      </c>
      <c r="B908" s="256" t="s">
        <v>13</v>
      </c>
      <c r="C908" s="257" t="s">
        <v>38</v>
      </c>
      <c r="D908" s="218" t="s">
        <v>306</v>
      </c>
    </row>
    <row r="909" spans="1:4" ht="21">
      <c r="A909" s="212" t="s">
        <v>1024</v>
      </c>
      <c r="B909" s="256" t="s">
        <v>13</v>
      </c>
      <c r="C909" s="257" t="s">
        <v>38</v>
      </c>
      <c r="D909" s="218" t="s">
        <v>311</v>
      </c>
    </row>
    <row r="910" spans="1:4" ht="21">
      <c r="A910" s="212" t="s">
        <v>1024</v>
      </c>
      <c r="B910" s="256" t="s">
        <v>13</v>
      </c>
      <c r="C910" s="257" t="s">
        <v>38</v>
      </c>
      <c r="D910" s="218" t="s">
        <v>311</v>
      </c>
    </row>
    <row r="911" spans="1:4" ht="21">
      <c r="A911" s="212" t="s">
        <v>1024</v>
      </c>
      <c r="B911" s="256" t="s">
        <v>13</v>
      </c>
      <c r="C911" s="257" t="s">
        <v>38</v>
      </c>
      <c r="D911" s="218" t="s">
        <v>314</v>
      </c>
    </row>
    <row r="912" spans="1:4" ht="21">
      <c r="A912" s="212" t="s">
        <v>1024</v>
      </c>
      <c r="B912" s="256" t="s">
        <v>13</v>
      </c>
      <c r="C912" s="257" t="s">
        <v>38</v>
      </c>
      <c r="D912" s="218" t="s">
        <v>314</v>
      </c>
    </row>
    <row r="913" spans="1:4" ht="21">
      <c r="A913" s="212" t="s">
        <v>1024</v>
      </c>
      <c r="B913" s="256" t="s">
        <v>13</v>
      </c>
      <c r="C913" s="257" t="s">
        <v>38</v>
      </c>
      <c r="D913" s="218" t="s">
        <v>317</v>
      </c>
    </row>
    <row r="914" spans="1:4" ht="21">
      <c r="A914" s="212" t="s">
        <v>1024</v>
      </c>
      <c r="B914" s="256" t="s">
        <v>13</v>
      </c>
      <c r="C914" s="257" t="s">
        <v>38</v>
      </c>
      <c r="D914" s="218" t="s">
        <v>317</v>
      </c>
    </row>
    <row r="915" spans="1:4" ht="21">
      <c r="A915" s="212" t="s">
        <v>1024</v>
      </c>
      <c r="B915" s="256" t="s">
        <v>13</v>
      </c>
      <c r="C915" s="257" t="s">
        <v>65</v>
      </c>
      <c r="D915" s="218" t="s">
        <v>66</v>
      </c>
    </row>
    <row r="916" spans="1:4" ht="21">
      <c r="A916" s="212" t="s">
        <v>1024</v>
      </c>
      <c r="B916" s="256" t="s">
        <v>13</v>
      </c>
      <c r="C916" s="257" t="s">
        <v>65</v>
      </c>
      <c r="D916" s="218" t="s">
        <v>66</v>
      </c>
    </row>
    <row r="917" spans="1:4" ht="21">
      <c r="A917" s="212" t="s">
        <v>1024</v>
      </c>
      <c r="B917" s="256" t="s">
        <v>13</v>
      </c>
      <c r="C917" s="257" t="s">
        <v>65</v>
      </c>
      <c r="D917" s="218" t="s">
        <v>76</v>
      </c>
    </row>
    <row r="918" spans="1:4" ht="21">
      <c r="A918" s="212" t="s">
        <v>1024</v>
      </c>
      <c r="B918" s="256" t="s">
        <v>13</v>
      </c>
      <c r="C918" s="257" t="s">
        <v>65</v>
      </c>
      <c r="D918" s="218" t="s">
        <v>76</v>
      </c>
    </row>
    <row r="919" spans="1:4" ht="21">
      <c r="A919" s="212" t="s">
        <v>1024</v>
      </c>
      <c r="B919" s="256" t="s">
        <v>13</v>
      </c>
      <c r="C919" s="257" t="s">
        <v>65</v>
      </c>
      <c r="D919" s="218" t="s">
        <v>87</v>
      </c>
    </row>
    <row r="920" spans="1:4" ht="21">
      <c r="A920" s="212" t="s">
        <v>1024</v>
      </c>
      <c r="B920" s="256" t="s">
        <v>13</v>
      </c>
      <c r="C920" s="257" t="s">
        <v>65</v>
      </c>
      <c r="D920" s="218" t="s">
        <v>87</v>
      </c>
    </row>
    <row r="921" spans="1:4" ht="21">
      <c r="A921" s="212" t="s">
        <v>1024</v>
      </c>
      <c r="B921" s="256" t="s">
        <v>13</v>
      </c>
      <c r="C921" s="257" t="s">
        <v>65</v>
      </c>
      <c r="D921" s="218" t="s">
        <v>92</v>
      </c>
    </row>
    <row r="922" spans="1:4" ht="21">
      <c r="A922" s="212" t="s">
        <v>1024</v>
      </c>
      <c r="B922" s="256" t="s">
        <v>13</v>
      </c>
      <c r="C922" s="257" t="s">
        <v>65</v>
      </c>
      <c r="D922" s="218" t="s">
        <v>92</v>
      </c>
    </row>
    <row r="923" spans="1:4" ht="21">
      <c r="A923" s="212" t="s">
        <v>1024</v>
      </c>
      <c r="B923" s="256" t="s">
        <v>13</v>
      </c>
      <c r="C923" s="257" t="s">
        <v>65</v>
      </c>
      <c r="D923" s="218" t="s">
        <v>346</v>
      </c>
    </row>
    <row r="924" spans="1:4" ht="21">
      <c r="A924" s="212" t="s">
        <v>1024</v>
      </c>
      <c r="B924" s="256" t="s">
        <v>13</v>
      </c>
      <c r="C924" s="257" t="s">
        <v>65</v>
      </c>
      <c r="D924" s="218" t="s">
        <v>346</v>
      </c>
    </row>
    <row r="925" spans="1:4" ht="21">
      <c r="A925" s="212" t="s">
        <v>1024</v>
      </c>
      <c r="B925" s="256" t="s">
        <v>13</v>
      </c>
      <c r="C925" s="257" t="s">
        <v>65</v>
      </c>
      <c r="D925" s="218" t="s">
        <v>346</v>
      </c>
    </row>
    <row r="926" spans="1:4" ht="21">
      <c r="A926" s="212" t="s">
        <v>1024</v>
      </c>
      <c r="B926" s="256" t="s">
        <v>13</v>
      </c>
      <c r="C926" s="257" t="s">
        <v>65</v>
      </c>
      <c r="D926" s="218" t="s">
        <v>349</v>
      </c>
    </row>
    <row r="927" spans="1:4" ht="21">
      <c r="A927" s="212" t="s">
        <v>1024</v>
      </c>
      <c r="B927" s="256" t="s">
        <v>13</v>
      </c>
      <c r="C927" s="257" t="s">
        <v>65</v>
      </c>
      <c r="D927" s="218" t="s">
        <v>349</v>
      </c>
    </row>
    <row r="928" spans="1:4" ht="21">
      <c r="A928" s="212" t="s">
        <v>1024</v>
      </c>
      <c r="B928" s="256" t="s">
        <v>13</v>
      </c>
      <c r="C928" s="257" t="s">
        <v>65</v>
      </c>
      <c r="D928" s="218" t="s">
        <v>354</v>
      </c>
    </row>
    <row r="929" spans="1:4" ht="21">
      <c r="A929" s="212" t="s">
        <v>1024</v>
      </c>
      <c r="B929" s="256" t="s">
        <v>13</v>
      </c>
      <c r="C929" s="257" t="s">
        <v>65</v>
      </c>
      <c r="D929" s="218" t="s">
        <v>354</v>
      </c>
    </row>
    <row r="930" spans="1:4" ht="21">
      <c r="A930" s="212" t="s">
        <v>1024</v>
      </c>
      <c r="B930" s="256" t="s">
        <v>13</v>
      </c>
      <c r="C930" s="257" t="s">
        <v>65</v>
      </c>
      <c r="D930" s="218" t="s">
        <v>358</v>
      </c>
    </row>
    <row r="931" spans="1:4" ht="21">
      <c r="A931" s="212" t="s">
        <v>1024</v>
      </c>
      <c r="B931" s="256" t="s">
        <v>13</v>
      </c>
      <c r="C931" s="257" t="s">
        <v>65</v>
      </c>
      <c r="D931" s="218" t="s">
        <v>358</v>
      </c>
    </row>
    <row r="932" spans="1:4" ht="21">
      <c r="A932" s="212" t="s">
        <v>1024</v>
      </c>
      <c r="B932" s="256" t="s">
        <v>13</v>
      </c>
      <c r="C932" s="257" t="s">
        <v>65</v>
      </c>
      <c r="D932" s="218" t="s">
        <v>362</v>
      </c>
    </row>
    <row r="933" spans="1:4" ht="21">
      <c r="A933" s="212" t="s">
        <v>1024</v>
      </c>
      <c r="B933" s="256" t="s">
        <v>13</v>
      </c>
      <c r="C933" s="257" t="s">
        <v>65</v>
      </c>
      <c r="D933" s="218" t="s">
        <v>362</v>
      </c>
    </row>
    <row r="934" spans="1:4" ht="21">
      <c r="A934" s="212" t="s">
        <v>1024</v>
      </c>
      <c r="B934" s="256" t="s">
        <v>13</v>
      </c>
      <c r="C934" s="257" t="s">
        <v>65</v>
      </c>
      <c r="D934" s="218" t="s">
        <v>367</v>
      </c>
    </row>
    <row r="935" spans="1:4" ht="21">
      <c r="A935" s="212" t="s">
        <v>1024</v>
      </c>
      <c r="B935" s="256" t="s">
        <v>13</v>
      </c>
      <c r="C935" s="257" t="s">
        <v>65</v>
      </c>
      <c r="D935" s="218" t="s">
        <v>367</v>
      </c>
    </row>
    <row r="936" spans="1:4" ht="21">
      <c r="A936" s="212" t="s">
        <v>1024</v>
      </c>
      <c r="B936" s="256" t="s">
        <v>13</v>
      </c>
      <c r="C936" s="257" t="s">
        <v>65</v>
      </c>
      <c r="D936" s="218" t="s">
        <v>371</v>
      </c>
    </row>
    <row r="937" spans="1:4" ht="21">
      <c r="A937" s="212" t="s">
        <v>1024</v>
      </c>
      <c r="B937" s="256" t="s">
        <v>13</v>
      </c>
      <c r="C937" s="257" t="s">
        <v>65</v>
      </c>
      <c r="D937" s="218" t="s">
        <v>371</v>
      </c>
    </row>
    <row r="938" spans="1:4" ht="21">
      <c r="A938" s="212" t="s">
        <v>1024</v>
      </c>
      <c r="B938" s="256" t="s">
        <v>13</v>
      </c>
      <c r="C938" s="257" t="s">
        <v>65</v>
      </c>
      <c r="D938" s="218" t="s">
        <v>376</v>
      </c>
    </row>
    <row r="939" spans="1:4" ht="21">
      <c r="A939" s="212" t="s">
        <v>1024</v>
      </c>
      <c r="B939" s="256" t="s">
        <v>13</v>
      </c>
      <c r="C939" s="257" t="s">
        <v>65</v>
      </c>
      <c r="D939" s="218" t="s">
        <v>376</v>
      </c>
    </row>
    <row r="940" spans="1:4" ht="21">
      <c r="A940" s="212" t="s">
        <v>1024</v>
      </c>
      <c r="B940" s="256" t="s">
        <v>13</v>
      </c>
      <c r="C940" s="257" t="s">
        <v>65</v>
      </c>
      <c r="D940" s="218" t="s">
        <v>382</v>
      </c>
    </row>
    <row r="941" spans="1:4" ht="21">
      <c r="A941" s="212" t="s">
        <v>1024</v>
      </c>
      <c r="B941" s="256" t="s">
        <v>13</v>
      </c>
      <c r="C941" s="257" t="s">
        <v>65</v>
      </c>
      <c r="D941" s="218" t="s">
        <v>382</v>
      </c>
    </row>
    <row r="942" spans="1:4" ht="21">
      <c r="A942" s="212" t="s">
        <v>1024</v>
      </c>
      <c r="B942" s="256" t="s">
        <v>13</v>
      </c>
      <c r="C942" s="257" t="s">
        <v>65</v>
      </c>
      <c r="D942" s="218" t="s">
        <v>386</v>
      </c>
    </row>
    <row r="943" spans="1:4" ht="21">
      <c r="A943" s="212" t="s">
        <v>1024</v>
      </c>
      <c r="B943" s="256" t="s">
        <v>13</v>
      </c>
      <c r="C943" s="257" t="s">
        <v>65</v>
      </c>
      <c r="D943" s="218" t="s">
        <v>386</v>
      </c>
    </row>
    <row r="944" spans="1:4" ht="21">
      <c r="A944" s="212" t="s">
        <v>1024</v>
      </c>
      <c r="B944" s="256" t="s">
        <v>13</v>
      </c>
      <c r="C944" s="257" t="s">
        <v>65</v>
      </c>
      <c r="D944" s="218" t="s">
        <v>391</v>
      </c>
    </row>
    <row r="945" spans="1:4" ht="21">
      <c r="A945" s="212" t="s">
        <v>1024</v>
      </c>
      <c r="B945" s="256" t="s">
        <v>13</v>
      </c>
      <c r="C945" s="257" t="s">
        <v>65</v>
      </c>
      <c r="D945" s="218" t="s">
        <v>391</v>
      </c>
    </row>
    <row r="946" spans="1:4" ht="21">
      <c r="A946" s="212" t="s">
        <v>1024</v>
      </c>
      <c r="B946" s="256" t="s">
        <v>13</v>
      </c>
      <c r="C946" s="257" t="s">
        <v>65</v>
      </c>
      <c r="D946" s="218" t="s">
        <v>395</v>
      </c>
    </row>
    <row r="947" spans="1:4" ht="21">
      <c r="A947" s="212" t="s">
        <v>1024</v>
      </c>
      <c r="B947" s="256" t="s">
        <v>13</v>
      </c>
      <c r="C947" s="257" t="s">
        <v>65</v>
      </c>
      <c r="D947" s="218" t="s">
        <v>395</v>
      </c>
    </row>
    <row r="948" spans="1:4" ht="21">
      <c r="A948" s="212" t="s">
        <v>1024</v>
      </c>
      <c r="B948" s="256" t="s">
        <v>13</v>
      </c>
      <c r="C948" s="257" t="s">
        <v>101</v>
      </c>
      <c r="D948" s="218" t="s">
        <v>102</v>
      </c>
    </row>
    <row r="949" spans="1:4" ht="21">
      <c r="A949" s="212" t="s">
        <v>1024</v>
      </c>
      <c r="B949" s="256" t="s">
        <v>13</v>
      </c>
      <c r="C949" s="257" t="s">
        <v>101</v>
      </c>
      <c r="D949" s="218" t="s">
        <v>102</v>
      </c>
    </row>
    <row r="950" spans="1:4" ht="21">
      <c r="A950" s="212" t="s">
        <v>1024</v>
      </c>
      <c r="B950" s="256" t="s">
        <v>13</v>
      </c>
      <c r="C950" s="257" t="s">
        <v>101</v>
      </c>
      <c r="D950" s="218" t="s">
        <v>106</v>
      </c>
    </row>
    <row r="951" spans="1:4" ht="21">
      <c r="A951" s="212" t="s">
        <v>1024</v>
      </c>
      <c r="B951" s="256" t="s">
        <v>13</v>
      </c>
      <c r="C951" s="257" t="s">
        <v>101</v>
      </c>
      <c r="D951" s="218" t="s">
        <v>106</v>
      </c>
    </row>
    <row r="952" spans="1:4" ht="21">
      <c r="A952" s="212" t="s">
        <v>1024</v>
      </c>
      <c r="B952" s="256" t="s">
        <v>13</v>
      </c>
      <c r="C952" s="257" t="s">
        <v>101</v>
      </c>
      <c r="D952" s="218" t="s">
        <v>113</v>
      </c>
    </row>
    <row r="953" spans="1:4" ht="21">
      <c r="A953" s="212" t="s">
        <v>1024</v>
      </c>
      <c r="B953" s="256" t="s">
        <v>13</v>
      </c>
      <c r="C953" s="257" t="s">
        <v>101</v>
      </c>
      <c r="D953" s="218" t="s">
        <v>113</v>
      </c>
    </row>
    <row r="954" spans="1:4" ht="21">
      <c r="A954" s="212" t="s">
        <v>1024</v>
      </c>
      <c r="B954" s="256" t="s">
        <v>13</v>
      </c>
      <c r="C954" s="257" t="s">
        <v>101</v>
      </c>
      <c r="D954" s="218" t="s">
        <v>117</v>
      </c>
    </row>
    <row r="955" spans="1:4" ht="21">
      <c r="A955" s="212" t="s">
        <v>1024</v>
      </c>
      <c r="B955" s="256" t="s">
        <v>13</v>
      </c>
      <c r="C955" s="257" t="s">
        <v>101</v>
      </c>
      <c r="D955" s="218" t="s">
        <v>117</v>
      </c>
    </row>
    <row r="956" spans="1:4" ht="21">
      <c r="A956" s="212" t="s">
        <v>1024</v>
      </c>
      <c r="B956" s="256" t="s">
        <v>13</v>
      </c>
      <c r="C956" s="257" t="s">
        <v>101</v>
      </c>
      <c r="D956" s="218" t="s">
        <v>121</v>
      </c>
    </row>
    <row r="957" spans="1:4" ht="21">
      <c r="A957" s="212" t="s">
        <v>1024</v>
      </c>
      <c r="B957" s="256" t="s">
        <v>13</v>
      </c>
      <c r="C957" s="257" t="s">
        <v>101</v>
      </c>
      <c r="D957" s="218" t="s">
        <v>121</v>
      </c>
    </row>
    <row r="958" spans="1:4" ht="21">
      <c r="A958" s="212" t="s">
        <v>1024</v>
      </c>
      <c r="B958" s="256" t="s">
        <v>13</v>
      </c>
      <c r="C958" s="257" t="s">
        <v>101</v>
      </c>
      <c r="D958" s="218" t="s">
        <v>121</v>
      </c>
    </row>
    <row r="959" spans="1:4" ht="21">
      <c r="A959" s="212" t="s">
        <v>1024</v>
      </c>
      <c r="B959" s="256" t="s">
        <v>13</v>
      </c>
      <c r="C959" s="257" t="s">
        <v>101</v>
      </c>
      <c r="D959" s="218" t="s">
        <v>124</v>
      </c>
    </row>
    <row r="960" spans="1:4" ht="21">
      <c r="A960" s="212" t="s">
        <v>1024</v>
      </c>
      <c r="B960" s="256" t="s">
        <v>13</v>
      </c>
      <c r="C960" s="257" t="s">
        <v>101</v>
      </c>
      <c r="D960" s="218" t="s">
        <v>124</v>
      </c>
    </row>
    <row r="961" spans="1:4" ht="21">
      <c r="A961" s="212" t="s">
        <v>1024</v>
      </c>
      <c r="B961" s="256" t="s">
        <v>13</v>
      </c>
      <c r="C961" s="257" t="s">
        <v>101</v>
      </c>
      <c r="D961" s="218" t="s">
        <v>128</v>
      </c>
    </row>
    <row r="962" spans="1:4" ht="21">
      <c r="A962" s="212" t="s">
        <v>1024</v>
      </c>
      <c r="B962" s="256" t="s">
        <v>13</v>
      </c>
      <c r="C962" s="257" t="s">
        <v>101</v>
      </c>
      <c r="D962" s="218" t="s">
        <v>128</v>
      </c>
    </row>
    <row r="963" spans="1:4" ht="21">
      <c r="A963" s="212" t="s">
        <v>1024</v>
      </c>
      <c r="B963" s="256" t="s">
        <v>13</v>
      </c>
      <c r="C963" s="257" t="s">
        <v>101</v>
      </c>
      <c r="D963" s="218" t="s">
        <v>132</v>
      </c>
    </row>
    <row r="964" spans="1:4" ht="21">
      <c r="A964" s="212" t="s">
        <v>1024</v>
      </c>
      <c r="B964" s="256" t="s">
        <v>13</v>
      </c>
      <c r="C964" s="257" t="s">
        <v>101</v>
      </c>
      <c r="D964" s="218" t="s">
        <v>132</v>
      </c>
    </row>
    <row r="965" spans="1:4" ht="21">
      <c r="A965" s="212" t="s">
        <v>1024</v>
      </c>
      <c r="B965" s="256" t="s">
        <v>13</v>
      </c>
      <c r="C965" s="257" t="s">
        <v>101</v>
      </c>
      <c r="D965" s="218" t="s">
        <v>132</v>
      </c>
    </row>
    <row r="966" spans="1:4" ht="21">
      <c r="A966" s="212" t="s">
        <v>1024</v>
      </c>
      <c r="B966" s="256" t="s">
        <v>13</v>
      </c>
      <c r="C966" s="257" t="s">
        <v>101</v>
      </c>
      <c r="D966" s="218" t="s">
        <v>134</v>
      </c>
    </row>
    <row r="967" spans="1:4" ht="21">
      <c r="A967" s="212" t="s">
        <v>1024</v>
      </c>
      <c r="B967" s="256" t="s">
        <v>13</v>
      </c>
      <c r="C967" s="257" t="s">
        <v>101</v>
      </c>
      <c r="D967" s="218" t="s">
        <v>134</v>
      </c>
    </row>
    <row r="968" spans="1:4" ht="21">
      <c r="A968" s="212" t="s">
        <v>1024</v>
      </c>
      <c r="B968" s="256" t="s">
        <v>13</v>
      </c>
      <c r="C968" s="257" t="s">
        <v>101</v>
      </c>
      <c r="D968" s="218" t="s">
        <v>134</v>
      </c>
    </row>
    <row r="969" spans="1:4" ht="21">
      <c r="A969" s="212" t="s">
        <v>1024</v>
      </c>
      <c r="B969" s="256" t="s">
        <v>13</v>
      </c>
      <c r="C969" s="257" t="s">
        <v>101</v>
      </c>
      <c r="D969" s="218" t="s">
        <v>176</v>
      </c>
    </row>
    <row r="970" spans="1:4" ht="21">
      <c r="A970" s="212" t="s">
        <v>1024</v>
      </c>
      <c r="B970" s="256" t="s">
        <v>13</v>
      </c>
      <c r="C970" s="257" t="s">
        <v>101</v>
      </c>
      <c r="D970" s="218" t="s">
        <v>176</v>
      </c>
    </row>
    <row r="971" spans="1:4" ht="21">
      <c r="A971" s="212" t="s">
        <v>1024</v>
      </c>
      <c r="B971" s="256" t="s">
        <v>136</v>
      </c>
      <c r="C971" s="257" t="s">
        <v>38</v>
      </c>
      <c r="D971" s="218" t="s">
        <v>232</v>
      </c>
    </row>
    <row r="972" spans="1:4" ht="21">
      <c r="A972" s="212" t="s">
        <v>1024</v>
      </c>
      <c r="B972" s="256" t="s">
        <v>136</v>
      </c>
      <c r="C972" s="257" t="s">
        <v>38</v>
      </c>
      <c r="D972" s="218" t="s">
        <v>232</v>
      </c>
    </row>
    <row r="973" spans="1:4" ht="21">
      <c r="A973" s="212" t="s">
        <v>1024</v>
      </c>
      <c r="B973" s="256" t="s">
        <v>136</v>
      </c>
      <c r="C973" s="257" t="s">
        <v>38</v>
      </c>
      <c r="D973" s="218" t="s">
        <v>236</v>
      </c>
    </row>
    <row r="974" spans="1:4" ht="21">
      <c r="A974" s="212" t="s">
        <v>1024</v>
      </c>
      <c r="B974" s="256" t="s">
        <v>136</v>
      </c>
      <c r="C974" s="257" t="s">
        <v>38</v>
      </c>
      <c r="D974" s="218" t="s">
        <v>236</v>
      </c>
    </row>
    <row r="975" spans="1:4" ht="21">
      <c r="A975" s="212" t="s">
        <v>1024</v>
      </c>
      <c r="B975" s="256" t="s">
        <v>136</v>
      </c>
      <c r="C975" s="257" t="s">
        <v>38</v>
      </c>
      <c r="D975" s="218" t="s">
        <v>240</v>
      </c>
    </row>
    <row r="976" spans="1:4" ht="21">
      <c r="A976" s="212" t="s">
        <v>1024</v>
      </c>
      <c r="B976" s="256" t="s">
        <v>136</v>
      </c>
      <c r="C976" s="257" t="s">
        <v>38</v>
      </c>
      <c r="D976" s="218" t="s">
        <v>240</v>
      </c>
    </row>
    <row r="977" spans="1:4" ht="21">
      <c r="A977" s="212" t="s">
        <v>1024</v>
      </c>
      <c r="B977" s="256" t="s">
        <v>136</v>
      </c>
      <c r="C977" s="257" t="s">
        <v>38</v>
      </c>
      <c r="D977" s="218" t="s">
        <v>244</v>
      </c>
    </row>
    <row r="978" spans="1:4" ht="21">
      <c r="A978" s="212" t="s">
        <v>1024</v>
      </c>
      <c r="B978" s="256" t="s">
        <v>136</v>
      </c>
      <c r="C978" s="257" t="s">
        <v>38</v>
      </c>
      <c r="D978" s="218" t="s">
        <v>244</v>
      </c>
    </row>
    <row r="979" spans="1:4" ht="21">
      <c r="A979" s="212" t="s">
        <v>1024</v>
      </c>
      <c r="B979" s="256" t="s">
        <v>136</v>
      </c>
      <c r="C979" s="257" t="s">
        <v>38</v>
      </c>
      <c r="D979" s="218" t="s">
        <v>247</v>
      </c>
    </row>
    <row r="980" spans="1:4" ht="21">
      <c r="A980" s="212" t="s">
        <v>1024</v>
      </c>
      <c r="B980" s="256" t="s">
        <v>136</v>
      </c>
      <c r="C980" s="257" t="s">
        <v>38</v>
      </c>
      <c r="D980" s="218" t="s">
        <v>247</v>
      </c>
    </row>
    <row r="981" spans="1:4" ht="21">
      <c r="A981" s="212" t="s">
        <v>1024</v>
      </c>
      <c r="B981" s="256" t="s">
        <v>136</v>
      </c>
      <c r="C981" s="257" t="s">
        <v>38</v>
      </c>
      <c r="D981" s="218" t="s">
        <v>251</v>
      </c>
    </row>
    <row r="982" spans="1:4" ht="21">
      <c r="A982" s="212" t="s">
        <v>1024</v>
      </c>
      <c r="B982" s="256" t="s">
        <v>136</v>
      </c>
      <c r="C982" s="257" t="s">
        <v>38</v>
      </c>
      <c r="D982" s="218" t="s">
        <v>251</v>
      </c>
    </row>
    <row r="983" spans="1:4" ht="21">
      <c r="A983" s="212" t="s">
        <v>1024</v>
      </c>
      <c r="B983" s="256" t="s">
        <v>136</v>
      </c>
      <c r="C983" s="257" t="s">
        <v>38</v>
      </c>
      <c r="D983" s="218" t="s">
        <v>255</v>
      </c>
    </row>
    <row r="984" spans="1:4" ht="21">
      <c r="A984" s="212" t="s">
        <v>1024</v>
      </c>
      <c r="B984" s="256" t="s">
        <v>136</v>
      </c>
      <c r="C984" s="257" t="s">
        <v>38</v>
      </c>
      <c r="D984" s="218" t="s">
        <v>255</v>
      </c>
    </row>
    <row r="985" spans="1:4" ht="21">
      <c r="A985" s="212" t="s">
        <v>1024</v>
      </c>
      <c r="B985" s="256" t="s">
        <v>136</v>
      </c>
      <c r="C985" s="257" t="s">
        <v>38</v>
      </c>
      <c r="D985" s="218" t="s">
        <v>257</v>
      </c>
    </row>
    <row r="986" spans="1:4" ht="21">
      <c r="A986" s="212" t="s">
        <v>1024</v>
      </c>
      <c r="B986" s="256" t="s">
        <v>136</v>
      </c>
      <c r="C986" s="257" t="s">
        <v>38</v>
      </c>
      <c r="D986" s="218" t="s">
        <v>257</v>
      </c>
    </row>
    <row r="987" spans="1:4" ht="21">
      <c r="A987" s="212" t="s">
        <v>1024</v>
      </c>
      <c r="B987" s="256" t="s">
        <v>136</v>
      </c>
      <c r="C987" s="257" t="s">
        <v>38</v>
      </c>
      <c r="D987" s="218" t="s">
        <v>259</v>
      </c>
    </row>
    <row r="988" spans="1:4" ht="21">
      <c r="A988" s="212" t="s">
        <v>1024</v>
      </c>
      <c r="B988" s="256" t="s">
        <v>136</v>
      </c>
      <c r="C988" s="257" t="s">
        <v>38</v>
      </c>
      <c r="D988" s="218" t="s">
        <v>259</v>
      </c>
    </row>
    <row r="989" spans="1:4" ht="21">
      <c r="A989" s="212" t="s">
        <v>1024</v>
      </c>
      <c r="B989" s="256" t="s">
        <v>136</v>
      </c>
      <c r="C989" s="257" t="s">
        <v>38</v>
      </c>
      <c r="D989" s="218" t="s">
        <v>260</v>
      </c>
    </row>
    <row r="990" spans="1:4" ht="21">
      <c r="A990" s="212" t="s">
        <v>1024</v>
      </c>
      <c r="B990" s="256" t="s">
        <v>136</v>
      </c>
      <c r="C990" s="257" t="s">
        <v>38</v>
      </c>
      <c r="D990" s="218" t="s">
        <v>260</v>
      </c>
    </row>
    <row r="991" spans="1:4" ht="21">
      <c r="A991" s="214" t="s">
        <v>1024</v>
      </c>
      <c r="B991" s="263" t="s">
        <v>136</v>
      </c>
      <c r="C991" s="264" t="s">
        <v>38</v>
      </c>
      <c r="D991" s="220" t="s">
        <v>60</v>
      </c>
    </row>
    <row r="992" spans="1:4" ht="21">
      <c r="A992" s="214" t="s">
        <v>1024</v>
      </c>
      <c r="B992" s="263" t="s">
        <v>136</v>
      </c>
      <c r="C992" s="264" t="s">
        <v>38</v>
      </c>
      <c r="D992" s="220" t="s">
        <v>60</v>
      </c>
    </row>
    <row r="993" spans="1:4" ht="21">
      <c r="A993" s="212" t="s">
        <v>1024</v>
      </c>
      <c r="B993" s="256" t="s">
        <v>136</v>
      </c>
      <c r="C993" s="257" t="s">
        <v>65</v>
      </c>
      <c r="D993" s="218" t="s">
        <v>66</v>
      </c>
    </row>
    <row r="994" spans="1:4" ht="21">
      <c r="A994" s="212" t="s">
        <v>1024</v>
      </c>
      <c r="B994" s="256" t="s">
        <v>136</v>
      </c>
      <c r="C994" s="257" t="s">
        <v>65</v>
      </c>
      <c r="D994" s="218" t="s">
        <v>66</v>
      </c>
    </row>
    <row r="995" spans="1:4" ht="21">
      <c r="A995" s="212" t="s">
        <v>1024</v>
      </c>
      <c r="B995" s="256" t="s">
        <v>136</v>
      </c>
      <c r="C995" s="257" t="s">
        <v>65</v>
      </c>
      <c r="D995" s="218" t="s">
        <v>76</v>
      </c>
    </row>
    <row r="996" spans="1:4" ht="21">
      <c r="A996" s="212" t="s">
        <v>1024</v>
      </c>
      <c r="B996" s="256" t="s">
        <v>136</v>
      </c>
      <c r="C996" s="257" t="s">
        <v>65</v>
      </c>
      <c r="D996" s="218" t="s">
        <v>76</v>
      </c>
    </row>
    <row r="997" spans="1:4" ht="21">
      <c r="A997" s="212" t="s">
        <v>1024</v>
      </c>
      <c r="B997" s="256" t="s">
        <v>136</v>
      </c>
      <c r="C997" s="257" t="s">
        <v>65</v>
      </c>
      <c r="D997" s="218" t="s">
        <v>87</v>
      </c>
    </row>
    <row r="998" spans="1:4" ht="21">
      <c r="A998" s="212" t="s">
        <v>1024</v>
      </c>
      <c r="B998" s="256" t="s">
        <v>136</v>
      </c>
      <c r="C998" s="257" t="s">
        <v>65</v>
      </c>
      <c r="D998" s="218" t="s">
        <v>87</v>
      </c>
    </row>
    <row r="999" spans="1:4" ht="21">
      <c r="A999" s="212" t="s">
        <v>1024</v>
      </c>
      <c r="B999" s="256" t="s">
        <v>136</v>
      </c>
      <c r="C999" s="257" t="s">
        <v>65</v>
      </c>
      <c r="D999" s="218" t="s">
        <v>92</v>
      </c>
    </row>
    <row r="1000" spans="1:4" ht="21">
      <c r="A1000" s="212" t="s">
        <v>1024</v>
      </c>
      <c r="B1000" s="256" t="s">
        <v>136</v>
      </c>
      <c r="C1000" s="257" t="s">
        <v>65</v>
      </c>
      <c r="D1000" s="218" t="s">
        <v>92</v>
      </c>
    </row>
    <row r="1001" spans="1:4" ht="21">
      <c r="A1001" s="212" t="s">
        <v>1024</v>
      </c>
      <c r="B1001" s="256" t="s">
        <v>136</v>
      </c>
      <c r="C1001" s="257" t="s">
        <v>65</v>
      </c>
      <c r="D1001" s="218" t="s">
        <v>346</v>
      </c>
    </row>
    <row r="1002" spans="1:4" ht="21">
      <c r="A1002" s="212" t="s">
        <v>1024</v>
      </c>
      <c r="B1002" s="256" t="s">
        <v>136</v>
      </c>
      <c r="C1002" s="257" t="s">
        <v>65</v>
      </c>
      <c r="D1002" s="218" t="s">
        <v>346</v>
      </c>
    </row>
    <row r="1003" spans="1:4" ht="21">
      <c r="A1003" s="212" t="s">
        <v>1024</v>
      </c>
      <c r="B1003" s="256" t="s">
        <v>136</v>
      </c>
      <c r="C1003" s="257" t="s">
        <v>101</v>
      </c>
      <c r="D1003" s="218" t="s">
        <v>102</v>
      </c>
    </row>
    <row r="1004" spans="1:4" ht="21">
      <c r="A1004" s="212" t="s">
        <v>1024</v>
      </c>
      <c r="B1004" s="256" t="s">
        <v>136</v>
      </c>
      <c r="C1004" s="257" t="s">
        <v>101</v>
      </c>
      <c r="D1004" s="218" t="s">
        <v>102</v>
      </c>
    </row>
    <row r="1005" spans="1:4" ht="21">
      <c r="A1005" s="212" t="s">
        <v>1024</v>
      </c>
      <c r="B1005" s="256" t="s">
        <v>136</v>
      </c>
      <c r="C1005" s="257" t="s">
        <v>101</v>
      </c>
      <c r="D1005" s="218" t="s">
        <v>102</v>
      </c>
    </row>
    <row r="1006" spans="1:4" ht="21">
      <c r="A1006" s="212" t="s">
        <v>1024</v>
      </c>
      <c r="B1006" s="256" t="s">
        <v>136</v>
      </c>
      <c r="C1006" s="257" t="s">
        <v>101</v>
      </c>
      <c r="D1006" s="218" t="s">
        <v>106</v>
      </c>
    </row>
    <row r="1007" spans="1:4" ht="21">
      <c r="A1007" s="212" t="s">
        <v>1024</v>
      </c>
      <c r="B1007" s="256" t="s">
        <v>136</v>
      </c>
      <c r="C1007" s="257" t="s">
        <v>101</v>
      </c>
      <c r="D1007" s="218" t="s">
        <v>106</v>
      </c>
    </row>
    <row r="1008" spans="1:4" ht="21">
      <c r="A1008" s="212" t="s">
        <v>1024</v>
      </c>
      <c r="B1008" s="256" t="s">
        <v>136</v>
      </c>
      <c r="C1008" s="257" t="s">
        <v>101</v>
      </c>
      <c r="D1008" s="218" t="s">
        <v>113</v>
      </c>
    </row>
    <row r="1009" spans="1:4" ht="21">
      <c r="A1009" s="212" t="s">
        <v>1024</v>
      </c>
      <c r="B1009" s="256" t="s">
        <v>136</v>
      </c>
      <c r="C1009" s="257" t="s">
        <v>101</v>
      </c>
      <c r="D1009" s="218" t="s">
        <v>113</v>
      </c>
    </row>
    <row r="1010" spans="1:4" ht="21">
      <c r="A1010" s="212" t="s">
        <v>1024</v>
      </c>
      <c r="B1010" s="256" t="s">
        <v>136</v>
      </c>
      <c r="C1010" s="257" t="s">
        <v>101</v>
      </c>
      <c r="D1010" s="218" t="s">
        <v>117</v>
      </c>
    </row>
    <row r="1011" spans="1:4" ht="21">
      <c r="A1011" s="212" t="s">
        <v>1024</v>
      </c>
      <c r="B1011" s="256" t="s">
        <v>136</v>
      </c>
      <c r="C1011" s="257" t="s">
        <v>101</v>
      </c>
      <c r="D1011" s="218" t="s">
        <v>117</v>
      </c>
    </row>
    <row r="1012" spans="1:4" ht="21">
      <c r="A1012" s="212" t="s">
        <v>1024</v>
      </c>
      <c r="B1012" s="256" t="s">
        <v>136</v>
      </c>
      <c r="C1012" s="257" t="s">
        <v>101</v>
      </c>
      <c r="D1012" s="218" t="s">
        <v>117</v>
      </c>
    </row>
    <row r="1013" spans="1:4" ht="21">
      <c r="A1013" s="212" t="s">
        <v>1024</v>
      </c>
      <c r="B1013" s="256" t="s">
        <v>136</v>
      </c>
      <c r="C1013" s="257" t="s">
        <v>101</v>
      </c>
      <c r="D1013" s="218" t="s">
        <v>121</v>
      </c>
    </row>
    <row r="1014" spans="1:4" ht="21">
      <c r="A1014" s="212" t="s">
        <v>1024</v>
      </c>
      <c r="B1014" s="256" t="s">
        <v>136</v>
      </c>
      <c r="C1014" s="257" t="s">
        <v>101</v>
      </c>
      <c r="D1014" s="218" t="s">
        <v>121</v>
      </c>
    </row>
    <row r="1015" spans="1:4" ht="21">
      <c r="A1015" s="212" t="s">
        <v>1024</v>
      </c>
      <c r="B1015" s="256" t="s">
        <v>136</v>
      </c>
      <c r="C1015" s="257" t="s">
        <v>101</v>
      </c>
      <c r="D1015" s="218" t="s">
        <v>124</v>
      </c>
    </row>
    <row r="1016" spans="1:4" ht="21">
      <c r="A1016" s="212" t="s">
        <v>1024</v>
      </c>
      <c r="B1016" s="256" t="s">
        <v>136</v>
      </c>
      <c r="C1016" s="257" t="s">
        <v>101</v>
      </c>
      <c r="D1016" s="218" t="s">
        <v>124</v>
      </c>
    </row>
    <row r="1017" spans="1:4" ht="21">
      <c r="A1017" s="212" t="s">
        <v>1024</v>
      </c>
      <c r="B1017" s="256" t="s">
        <v>136</v>
      </c>
      <c r="C1017" s="257" t="s">
        <v>101</v>
      </c>
      <c r="D1017" s="218" t="s">
        <v>128</v>
      </c>
    </row>
    <row r="1018" spans="1:4" ht="21">
      <c r="A1018" s="212" t="s">
        <v>1024</v>
      </c>
      <c r="B1018" s="256" t="s">
        <v>136</v>
      </c>
      <c r="C1018" s="257" t="s">
        <v>101</v>
      </c>
      <c r="D1018" s="218" t="s">
        <v>128</v>
      </c>
    </row>
    <row r="1019" spans="1:4" ht="21">
      <c r="A1019" s="212" t="s">
        <v>1024</v>
      </c>
      <c r="B1019" s="256" t="s">
        <v>136</v>
      </c>
      <c r="C1019" s="257" t="s">
        <v>101</v>
      </c>
      <c r="D1019" s="218" t="s">
        <v>132</v>
      </c>
    </row>
    <row r="1020" spans="1:4" ht="21">
      <c r="A1020" s="214" t="s">
        <v>1024</v>
      </c>
      <c r="B1020" s="263" t="s">
        <v>136</v>
      </c>
      <c r="C1020" s="264" t="s">
        <v>101</v>
      </c>
      <c r="D1020" s="220" t="s">
        <v>132</v>
      </c>
    </row>
    <row r="1021" spans="1:4" ht="21">
      <c r="A1021" s="212" t="s">
        <v>1024</v>
      </c>
      <c r="B1021" s="256" t="s">
        <v>136</v>
      </c>
      <c r="C1021" s="257" t="s">
        <v>101</v>
      </c>
      <c r="D1021" s="218" t="s">
        <v>134</v>
      </c>
    </row>
    <row r="1022" spans="1:4" ht="21">
      <c r="A1022" s="212" t="s">
        <v>1024</v>
      </c>
      <c r="B1022" s="256" t="s">
        <v>136</v>
      </c>
      <c r="C1022" s="257" t="s">
        <v>101</v>
      </c>
      <c r="D1022" s="218" t="s">
        <v>134</v>
      </c>
    </row>
    <row r="1023" spans="1:4" ht="21">
      <c r="A1023" s="212" t="s">
        <v>1024</v>
      </c>
      <c r="B1023" s="256" t="s">
        <v>136</v>
      </c>
      <c r="C1023" s="257" t="s">
        <v>101</v>
      </c>
      <c r="D1023" s="218" t="s">
        <v>134</v>
      </c>
    </row>
    <row r="1024" spans="1:4" ht="21">
      <c r="A1024" s="212" t="s">
        <v>1024</v>
      </c>
      <c r="B1024" s="256" t="s">
        <v>136</v>
      </c>
      <c r="C1024" s="257" t="s">
        <v>101</v>
      </c>
      <c r="D1024" s="218" t="s">
        <v>176</v>
      </c>
    </row>
    <row r="1025" spans="1:4" ht="21">
      <c r="A1025" s="212" t="s">
        <v>1024</v>
      </c>
      <c r="B1025" s="256" t="s">
        <v>136</v>
      </c>
      <c r="C1025" s="257" t="s">
        <v>101</v>
      </c>
      <c r="D1025" s="218" t="s">
        <v>176</v>
      </c>
    </row>
    <row r="1026" spans="1:4" ht="21">
      <c r="A1026" s="212" t="s">
        <v>1143</v>
      </c>
      <c r="B1026" s="256" t="s">
        <v>13</v>
      </c>
      <c r="C1026" s="257" t="s">
        <v>38</v>
      </c>
      <c r="D1026" s="218" t="s">
        <v>232</v>
      </c>
    </row>
    <row r="1027" spans="1:4" ht="21">
      <c r="A1027" s="212" t="s">
        <v>1143</v>
      </c>
      <c r="B1027" s="256" t="s">
        <v>13</v>
      </c>
      <c r="C1027" s="257" t="s">
        <v>38</v>
      </c>
      <c r="D1027" s="218" t="s">
        <v>232</v>
      </c>
    </row>
    <row r="1028" spans="1:4" ht="21">
      <c r="A1028" s="212" t="s">
        <v>1143</v>
      </c>
      <c r="B1028" s="256" t="s">
        <v>13</v>
      </c>
      <c r="C1028" s="257" t="s">
        <v>38</v>
      </c>
      <c r="D1028" s="218" t="s">
        <v>236</v>
      </c>
    </row>
    <row r="1029" spans="1:4" ht="21">
      <c r="A1029" s="212" t="s">
        <v>1143</v>
      </c>
      <c r="B1029" s="256" t="s">
        <v>13</v>
      </c>
      <c r="C1029" s="257" t="s">
        <v>38</v>
      </c>
      <c r="D1029" s="218" t="s">
        <v>236</v>
      </c>
    </row>
    <row r="1030" spans="1:4" ht="21">
      <c r="A1030" s="212" t="s">
        <v>1143</v>
      </c>
      <c r="B1030" s="256" t="s">
        <v>13</v>
      </c>
      <c r="C1030" s="257" t="s">
        <v>38</v>
      </c>
      <c r="D1030" s="218" t="s">
        <v>240</v>
      </c>
    </row>
    <row r="1031" spans="1:4" ht="21">
      <c r="A1031" s="212" t="s">
        <v>1143</v>
      </c>
      <c r="B1031" s="256" t="s">
        <v>13</v>
      </c>
      <c r="C1031" s="257" t="s">
        <v>38</v>
      </c>
      <c r="D1031" s="218" t="s">
        <v>240</v>
      </c>
    </row>
    <row r="1032" spans="1:4" ht="21">
      <c r="A1032" s="212" t="s">
        <v>1143</v>
      </c>
      <c r="B1032" s="256" t="s">
        <v>13</v>
      </c>
      <c r="C1032" s="257" t="s">
        <v>38</v>
      </c>
      <c r="D1032" s="218" t="s">
        <v>244</v>
      </c>
    </row>
    <row r="1033" spans="1:4" ht="21">
      <c r="A1033" s="212" t="s">
        <v>1143</v>
      </c>
      <c r="B1033" s="256" t="s">
        <v>13</v>
      </c>
      <c r="C1033" s="257" t="s">
        <v>38</v>
      </c>
      <c r="D1033" s="218" t="s">
        <v>244</v>
      </c>
    </row>
    <row r="1034" spans="1:4" ht="21">
      <c r="A1034" s="212" t="s">
        <v>1143</v>
      </c>
      <c r="B1034" s="256" t="s">
        <v>13</v>
      </c>
      <c r="C1034" s="257" t="s">
        <v>38</v>
      </c>
      <c r="D1034" s="218" t="s">
        <v>247</v>
      </c>
    </row>
    <row r="1035" spans="1:4" ht="21">
      <c r="A1035" s="212" t="s">
        <v>1143</v>
      </c>
      <c r="B1035" s="256" t="s">
        <v>13</v>
      </c>
      <c r="C1035" s="257" t="s">
        <v>38</v>
      </c>
      <c r="D1035" s="218" t="s">
        <v>247</v>
      </c>
    </row>
    <row r="1036" spans="1:4" ht="21">
      <c r="A1036" s="212" t="s">
        <v>1143</v>
      </c>
      <c r="B1036" s="256" t="s">
        <v>13</v>
      </c>
      <c r="C1036" s="257" t="s">
        <v>38</v>
      </c>
      <c r="D1036" s="218" t="s">
        <v>251</v>
      </c>
    </row>
    <row r="1037" spans="1:4" ht="21">
      <c r="A1037" s="212" t="s">
        <v>1143</v>
      </c>
      <c r="B1037" s="256" t="s">
        <v>13</v>
      </c>
      <c r="C1037" s="257" t="s">
        <v>38</v>
      </c>
      <c r="D1037" s="218" t="s">
        <v>251</v>
      </c>
    </row>
    <row r="1038" spans="1:4" ht="21">
      <c r="A1038" s="212" t="s">
        <v>1143</v>
      </c>
      <c r="B1038" s="256" t="s">
        <v>13</v>
      </c>
      <c r="C1038" s="257" t="s">
        <v>38</v>
      </c>
      <c r="D1038" s="218" t="s">
        <v>255</v>
      </c>
    </row>
    <row r="1039" spans="1:4" ht="21">
      <c r="A1039" s="212" t="s">
        <v>1143</v>
      </c>
      <c r="B1039" s="256" t="s">
        <v>13</v>
      </c>
      <c r="C1039" s="257" t="s">
        <v>38</v>
      </c>
      <c r="D1039" s="218" t="s">
        <v>255</v>
      </c>
    </row>
    <row r="1040" spans="1:4" ht="21">
      <c r="A1040" s="212" t="s">
        <v>1143</v>
      </c>
      <c r="B1040" s="256" t="s">
        <v>13</v>
      </c>
      <c r="C1040" s="257" t="s">
        <v>38</v>
      </c>
      <c r="D1040" s="218" t="s">
        <v>257</v>
      </c>
    </row>
    <row r="1041" spans="1:4" ht="21">
      <c r="A1041" s="212" t="s">
        <v>1143</v>
      </c>
      <c r="B1041" s="256" t="s">
        <v>13</v>
      </c>
      <c r="C1041" s="257" t="s">
        <v>38</v>
      </c>
      <c r="D1041" s="218" t="s">
        <v>257</v>
      </c>
    </row>
    <row r="1042" spans="1:4" ht="21">
      <c r="A1042" s="212" t="s">
        <v>1143</v>
      </c>
      <c r="B1042" s="256" t="s">
        <v>13</v>
      </c>
      <c r="C1042" s="257" t="s">
        <v>38</v>
      </c>
      <c r="D1042" s="218" t="s">
        <v>277</v>
      </c>
    </row>
    <row r="1043" spans="1:4" ht="21">
      <c r="A1043" s="215" t="s">
        <v>1143</v>
      </c>
      <c r="B1043" s="267" t="s">
        <v>13</v>
      </c>
      <c r="C1043" s="268" t="s">
        <v>38</v>
      </c>
      <c r="D1043" s="221" t="s">
        <v>277</v>
      </c>
    </row>
    <row r="1044" spans="1:4" ht="21">
      <c r="A1044" s="212" t="s">
        <v>1143</v>
      </c>
      <c r="B1044" s="256" t="s">
        <v>13</v>
      </c>
      <c r="C1044" s="257" t="s">
        <v>38</v>
      </c>
      <c r="D1044" s="218" t="s">
        <v>52</v>
      </c>
    </row>
    <row r="1045" spans="1:4" ht="21">
      <c r="A1045" s="212" t="s">
        <v>1143</v>
      </c>
      <c r="B1045" s="256" t="s">
        <v>13</v>
      </c>
      <c r="C1045" s="257" t="s">
        <v>38</v>
      </c>
      <c r="D1045" s="218" t="s">
        <v>52</v>
      </c>
    </row>
    <row r="1046" spans="1:4" ht="21">
      <c r="A1046" s="212" t="s">
        <v>1143</v>
      </c>
      <c r="B1046" s="256" t="s">
        <v>13</v>
      </c>
      <c r="C1046" s="257" t="s">
        <v>38</v>
      </c>
      <c r="D1046" s="218" t="s">
        <v>55</v>
      </c>
    </row>
    <row r="1047" spans="1:4" ht="21">
      <c r="A1047" s="212" t="s">
        <v>1143</v>
      </c>
      <c r="B1047" s="256" t="s">
        <v>13</v>
      </c>
      <c r="C1047" s="257" t="s">
        <v>38</v>
      </c>
      <c r="D1047" s="218" t="s">
        <v>55</v>
      </c>
    </row>
    <row r="1048" spans="1:4" ht="21">
      <c r="A1048" s="212" t="s">
        <v>1143</v>
      </c>
      <c r="B1048" s="256" t="s">
        <v>13</v>
      </c>
      <c r="C1048" s="257" t="s">
        <v>38</v>
      </c>
      <c r="D1048" s="218" t="s">
        <v>291</v>
      </c>
    </row>
    <row r="1049" spans="1:4" ht="21">
      <c r="A1049" s="212" t="s">
        <v>1143</v>
      </c>
      <c r="B1049" s="256" t="s">
        <v>13</v>
      </c>
      <c r="C1049" s="257" t="s">
        <v>38</v>
      </c>
      <c r="D1049" s="218" t="s">
        <v>291</v>
      </c>
    </row>
    <row r="1050" spans="1:4" ht="21">
      <c r="A1050" s="212" t="s">
        <v>1143</v>
      </c>
      <c r="B1050" s="256" t="s">
        <v>13</v>
      </c>
      <c r="C1050" s="257" t="s">
        <v>38</v>
      </c>
      <c r="D1050" s="218" t="s">
        <v>296</v>
      </c>
    </row>
    <row r="1051" spans="1:4" ht="21">
      <c r="A1051" s="212" t="s">
        <v>1143</v>
      </c>
      <c r="B1051" s="256" t="s">
        <v>13</v>
      </c>
      <c r="C1051" s="257" t="s">
        <v>38</v>
      </c>
      <c r="D1051" s="218" t="s">
        <v>296</v>
      </c>
    </row>
    <row r="1052" spans="1:4" ht="21">
      <c r="A1052" s="212" t="s">
        <v>1143</v>
      </c>
      <c r="B1052" s="256" t="s">
        <v>13</v>
      </c>
      <c r="C1052" s="257" t="s">
        <v>65</v>
      </c>
      <c r="D1052" s="218" t="s">
        <v>66</v>
      </c>
    </row>
    <row r="1053" spans="1:4" ht="21">
      <c r="A1053" s="212" t="s">
        <v>1143</v>
      </c>
      <c r="B1053" s="256" t="s">
        <v>13</v>
      </c>
      <c r="C1053" s="257" t="s">
        <v>65</v>
      </c>
      <c r="D1053" s="218" t="s">
        <v>66</v>
      </c>
    </row>
    <row r="1054" spans="1:4" ht="21">
      <c r="A1054" s="212" t="s">
        <v>1143</v>
      </c>
      <c r="B1054" s="256" t="s">
        <v>13</v>
      </c>
      <c r="C1054" s="257" t="s">
        <v>65</v>
      </c>
      <c r="D1054" s="218" t="s">
        <v>76</v>
      </c>
    </row>
    <row r="1055" spans="1:4" ht="21">
      <c r="A1055" s="212" t="s">
        <v>1143</v>
      </c>
      <c r="B1055" s="256" t="s">
        <v>13</v>
      </c>
      <c r="C1055" s="257" t="s">
        <v>65</v>
      </c>
      <c r="D1055" s="218" t="s">
        <v>76</v>
      </c>
    </row>
    <row r="1056" spans="1:4" ht="21">
      <c r="A1056" s="212" t="s">
        <v>1143</v>
      </c>
      <c r="B1056" s="256" t="s">
        <v>13</v>
      </c>
      <c r="C1056" s="257" t="s">
        <v>65</v>
      </c>
      <c r="D1056" s="218" t="s">
        <v>87</v>
      </c>
    </row>
    <row r="1057" spans="1:4" ht="21">
      <c r="A1057" s="212" t="s">
        <v>1143</v>
      </c>
      <c r="B1057" s="256" t="s">
        <v>13</v>
      </c>
      <c r="C1057" s="257" t="s">
        <v>65</v>
      </c>
      <c r="D1057" s="218" t="s">
        <v>87</v>
      </c>
    </row>
    <row r="1058" spans="1:4" ht="21">
      <c r="A1058" s="212" t="s">
        <v>1143</v>
      </c>
      <c r="B1058" s="256" t="s">
        <v>13</v>
      </c>
      <c r="C1058" s="257" t="s">
        <v>65</v>
      </c>
      <c r="D1058" s="218" t="s">
        <v>92</v>
      </c>
    </row>
    <row r="1059" spans="1:4" ht="21">
      <c r="A1059" s="212" t="s">
        <v>1143</v>
      </c>
      <c r="B1059" s="256" t="s">
        <v>13</v>
      </c>
      <c r="C1059" s="257" t="s">
        <v>65</v>
      </c>
      <c r="D1059" s="218" t="s">
        <v>92</v>
      </c>
    </row>
    <row r="1060" spans="1:4" ht="21">
      <c r="A1060" s="212" t="s">
        <v>1143</v>
      </c>
      <c r="B1060" s="256" t="s">
        <v>13</v>
      </c>
      <c r="C1060" s="257" t="s">
        <v>101</v>
      </c>
      <c r="D1060" s="218" t="s">
        <v>117</v>
      </c>
    </row>
    <row r="1061" spans="1:4" ht="21">
      <c r="A1061" s="212" t="s">
        <v>1143</v>
      </c>
      <c r="B1061" s="256" t="s">
        <v>13</v>
      </c>
      <c r="C1061" s="257" t="s">
        <v>101</v>
      </c>
      <c r="D1061" s="218" t="s">
        <v>117</v>
      </c>
    </row>
    <row r="1062" spans="1:4" ht="21">
      <c r="A1062" s="212" t="s">
        <v>1143</v>
      </c>
      <c r="B1062" s="256" t="s">
        <v>13</v>
      </c>
      <c r="C1062" s="257" t="s">
        <v>101</v>
      </c>
      <c r="D1062" s="218" t="s">
        <v>117</v>
      </c>
    </row>
    <row r="1063" spans="1:4" ht="21">
      <c r="A1063" s="212" t="s">
        <v>1143</v>
      </c>
      <c r="B1063" s="256" t="s">
        <v>13</v>
      </c>
      <c r="C1063" s="257" t="s">
        <v>101</v>
      </c>
      <c r="D1063" s="218" t="s">
        <v>121</v>
      </c>
    </row>
    <row r="1064" spans="1:4" ht="21">
      <c r="A1064" s="212" t="s">
        <v>1143</v>
      </c>
      <c r="B1064" s="256" t="s">
        <v>13</v>
      </c>
      <c r="C1064" s="257" t="s">
        <v>101</v>
      </c>
      <c r="D1064" s="218" t="s">
        <v>121</v>
      </c>
    </row>
    <row r="1065" spans="1:4" ht="21">
      <c r="A1065" s="212" t="s">
        <v>1143</v>
      </c>
      <c r="B1065" s="256" t="s">
        <v>13</v>
      </c>
      <c r="C1065" s="257" t="s">
        <v>101</v>
      </c>
      <c r="D1065" s="218" t="s">
        <v>124</v>
      </c>
    </row>
    <row r="1066" spans="1:4" ht="21">
      <c r="A1066" s="212" t="s">
        <v>1143</v>
      </c>
      <c r="B1066" s="256" t="s">
        <v>13</v>
      </c>
      <c r="C1066" s="257" t="s">
        <v>101</v>
      </c>
      <c r="D1066" s="218" t="s">
        <v>124</v>
      </c>
    </row>
    <row r="1067" spans="1:4" ht="21">
      <c r="A1067" s="212" t="s">
        <v>1143</v>
      </c>
      <c r="B1067" s="256" t="s">
        <v>13</v>
      </c>
      <c r="C1067" s="257" t="s">
        <v>101</v>
      </c>
      <c r="D1067" s="218" t="s">
        <v>128</v>
      </c>
    </row>
    <row r="1068" spans="1:4" ht="21">
      <c r="A1068" s="212" t="s">
        <v>1143</v>
      </c>
      <c r="B1068" s="256" t="s">
        <v>13</v>
      </c>
      <c r="C1068" s="257" t="s">
        <v>101</v>
      </c>
      <c r="D1068" s="218" t="s">
        <v>128</v>
      </c>
    </row>
    <row r="1069" spans="1:4" ht="21">
      <c r="A1069" s="212" t="s">
        <v>1143</v>
      </c>
      <c r="B1069" s="256" t="s">
        <v>13</v>
      </c>
      <c r="C1069" s="257" t="s">
        <v>101</v>
      </c>
      <c r="D1069" s="218" t="s">
        <v>132</v>
      </c>
    </row>
    <row r="1070" spans="1:4" ht="21">
      <c r="A1070" s="212" t="s">
        <v>1143</v>
      </c>
      <c r="B1070" s="256" t="s">
        <v>13</v>
      </c>
      <c r="C1070" s="257" t="s">
        <v>101</v>
      </c>
      <c r="D1070" s="218" t="s">
        <v>132</v>
      </c>
    </row>
    <row r="1071" spans="1:4" ht="21">
      <c r="A1071" s="212" t="s">
        <v>1143</v>
      </c>
      <c r="B1071" s="256" t="s">
        <v>13</v>
      </c>
      <c r="C1071" s="257" t="s">
        <v>101</v>
      </c>
      <c r="D1071" s="218" t="s">
        <v>132</v>
      </c>
    </row>
    <row r="1072" spans="1:4" ht="21">
      <c r="A1072" s="212" t="s">
        <v>1143</v>
      </c>
      <c r="B1072" s="256" t="s">
        <v>13</v>
      </c>
      <c r="C1072" s="257" t="s">
        <v>101</v>
      </c>
      <c r="D1072" s="218" t="s">
        <v>134</v>
      </c>
    </row>
    <row r="1073" spans="1:4" ht="21">
      <c r="A1073" s="212" t="s">
        <v>1143</v>
      </c>
      <c r="B1073" s="256" t="s">
        <v>13</v>
      </c>
      <c r="C1073" s="257" t="s">
        <v>101</v>
      </c>
      <c r="D1073" s="218" t="s">
        <v>134</v>
      </c>
    </row>
    <row r="1074" spans="1:4" ht="21">
      <c r="A1074" s="212" t="s">
        <v>1143</v>
      </c>
      <c r="B1074" s="256" t="s">
        <v>13</v>
      </c>
      <c r="C1074" s="257" t="s">
        <v>101</v>
      </c>
      <c r="D1074" s="218" t="s">
        <v>134</v>
      </c>
    </row>
    <row r="1075" spans="1:4" ht="21">
      <c r="A1075" s="212" t="s">
        <v>1143</v>
      </c>
      <c r="B1075" s="256" t="s">
        <v>13</v>
      </c>
      <c r="C1075" s="257" t="s">
        <v>101</v>
      </c>
      <c r="D1075" s="218" t="s">
        <v>176</v>
      </c>
    </row>
    <row r="1076" spans="1:4" ht="21">
      <c r="A1076" s="212" t="s">
        <v>1143</v>
      </c>
      <c r="B1076" s="256" t="s">
        <v>13</v>
      </c>
      <c r="C1076" s="257" t="s">
        <v>101</v>
      </c>
      <c r="D1076" s="218" t="s">
        <v>176</v>
      </c>
    </row>
    <row r="1077" spans="1:4" ht="21">
      <c r="A1077" s="212" t="s">
        <v>1143</v>
      </c>
      <c r="B1077" s="256" t="s">
        <v>13</v>
      </c>
      <c r="C1077" s="257" t="s">
        <v>101</v>
      </c>
      <c r="D1077" s="218" t="s">
        <v>176</v>
      </c>
    </row>
    <row r="1078" spans="1:4" ht="21">
      <c r="A1078" s="212" t="s">
        <v>1143</v>
      </c>
      <c r="B1078" s="256" t="s">
        <v>136</v>
      </c>
      <c r="C1078" s="257" t="s">
        <v>38</v>
      </c>
      <c r="D1078" s="218" t="s">
        <v>232</v>
      </c>
    </row>
    <row r="1079" spans="1:4" ht="21">
      <c r="A1079" s="212" t="s">
        <v>1143</v>
      </c>
      <c r="B1079" s="256" t="s">
        <v>136</v>
      </c>
      <c r="C1079" s="257" t="s">
        <v>38</v>
      </c>
      <c r="D1079" s="218" t="s">
        <v>232</v>
      </c>
    </row>
    <row r="1080" spans="1:4" ht="21">
      <c r="A1080" s="212" t="s">
        <v>1143</v>
      </c>
      <c r="B1080" s="256" t="s">
        <v>136</v>
      </c>
      <c r="C1080" s="257" t="s">
        <v>38</v>
      </c>
      <c r="D1080" s="218" t="s">
        <v>236</v>
      </c>
    </row>
    <row r="1081" spans="1:4" ht="21">
      <c r="A1081" s="212" t="s">
        <v>1143</v>
      </c>
      <c r="B1081" s="256" t="s">
        <v>136</v>
      </c>
      <c r="C1081" s="257" t="s">
        <v>38</v>
      </c>
      <c r="D1081" s="218" t="s">
        <v>236</v>
      </c>
    </row>
    <row r="1082" spans="1:4" ht="21">
      <c r="A1082" s="212" t="s">
        <v>1143</v>
      </c>
      <c r="B1082" s="256" t="s">
        <v>136</v>
      </c>
      <c r="C1082" s="257" t="s">
        <v>38</v>
      </c>
      <c r="D1082" s="218" t="s">
        <v>240</v>
      </c>
    </row>
    <row r="1083" spans="1:4" ht="21">
      <c r="A1083" s="212" t="s">
        <v>1143</v>
      </c>
      <c r="B1083" s="256" t="s">
        <v>136</v>
      </c>
      <c r="C1083" s="257" t="s">
        <v>38</v>
      </c>
      <c r="D1083" s="218" t="s">
        <v>240</v>
      </c>
    </row>
    <row r="1084" spans="1:4" ht="21">
      <c r="A1084" s="212" t="s">
        <v>1143</v>
      </c>
      <c r="B1084" s="256" t="s">
        <v>136</v>
      </c>
      <c r="C1084" s="257" t="s">
        <v>38</v>
      </c>
      <c r="D1084" s="218" t="s">
        <v>244</v>
      </c>
    </row>
    <row r="1085" spans="1:4" ht="21">
      <c r="A1085" s="212" t="s">
        <v>1143</v>
      </c>
      <c r="B1085" s="256" t="s">
        <v>136</v>
      </c>
      <c r="C1085" s="257" t="s">
        <v>38</v>
      </c>
      <c r="D1085" s="218" t="s">
        <v>244</v>
      </c>
    </row>
    <row r="1086" spans="1:4" ht="21">
      <c r="A1086" s="212" t="s">
        <v>1143</v>
      </c>
      <c r="B1086" s="256" t="s">
        <v>136</v>
      </c>
      <c r="C1086" s="257" t="s">
        <v>38</v>
      </c>
      <c r="D1086" s="218" t="s">
        <v>247</v>
      </c>
    </row>
    <row r="1087" spans="1:4" ht="21">
      <c r="A1087" s="212" t="s">
        <v>1143</v>
      </c>
      <c r="B1087" s="256" t="s">
        <v>136</v>
      </c>
      <c r="C1087" s="257" t="s">
        <v>38</v>
      </c>
      <c r="D1087" s="218" t="s">
        <v>247</v>
      </c>
    </row>
    <row r="1088" spans="1:4" ht="21">
      <c r="A1088" s="212" t="s">
        <v>1143</v>
      </c>
      <c r="B1088" s="256" t="s">
        <v>136</v>
      </c>
      <c r="C1088" s="257" t="s">
        <v>38</v>
      </c>
      <c r="D1088" s="218" t="s">
        <v>251</v>
      </c>
    </row>
    <row r="1089" spans="1:4" ht="21">
      <c r="A1089" s="212" t="s">
        <v>1143</v>
      </c>
      <c r="B1089" s="256" t="s">
        <v>136</v>
      </c>
      <c r="C1089" s="257" t="s">
        <v>38</v>
      </c>
      <c r="D1089" s="218" t="s">
        <v>251</v>
      </c>
    </row>
    <row r="1090" spans="1:4" ht="21">
      <c r="A1090" s="212" t="s">
        <v>1143</v>
      </c>
      <c r="B1090" s="256" t="s">
        <v>136</v>
      </c>
      <c r="C1090" s="257" t="s">
        <v>65</v>
      </c>
      <c r="D1090" s="218" t="s">
        <v>66</v>
      </c>
    </row>
    <row r="1091" spans="1:4" ht="21">
      <c r="A1091" s="212" t="s">
        <v>1143</v>
      </c>
      <c r="B1091" s="256" t="s">
        <v>136</v>
      </c>
      <c r="C1091" s="257" t="s">
        <v>65</v>
      </c>
      <c r="D1091" s="218" t="s">
        <v>66</v>
      </c>
    </row>
    <row r="1092" spans="1:4" ht="21">
      <c r="A1092" s="212" t="s">
        <v>1143</v>
      </c>
      <c r="B1092" s="256" t="s">
        <v>136</v>
      </c>
      <c r="C1092" s="257" t="s">
        <v>65</v>
      </c>
      <c r="D1092" s="218" t="s">
        <v>76</v>
      </c>
    </row>
    <row r="1093" spans="1:4" ht="21">
      <c r="A1093" s="212" t="s">
        <v>1143</v>
      </c>
      <c r="B1093" s="256" t="s">
        <v>136</v>
      </c>
      <c r="C1093" s="257" t="s">
        <v>65</v>
      </c>
      <c r="D1093" s="218" t="s">
        <v>76</v>
      </c>
    </row>
    <row r="1094" spans="1:4" ht="21">
      <c r="A1094" s="212" t="s">
        <v>1143</v>
      </c>
      <c r="B1094" s="256" t="s">
        <v>136</v>
      </c>
      <c r="C1094" s="257" t="s">
        <v>65</v>
      </c>
      <c r="D1094" s="218" t="s">
        <v>87</v>
      </c>
    </row>
    <row r="1095" spans="1:4" ht="21">
      <c r="A1095" s="212" t="s">
        <v>1143</v>
      </c>
      <c r="B1095" s="256" t="s">
        <v>136</v>
      </c>
      <c r="C1095" s="257" t="s">
        <v>65</v>
      </c>
      <c r="D1095" s="218" t="s">
        <v>87</v>
      </c>
    </row>
    <row r="1096" spans="1:4" ht="21">
      <c r="A1096" s="212" t="s">
        <v>1143</v>
      </c>
      <c r="B1096" s="256" t="s">
        <v>136</v>
      </c>
      <c r="C1096" s="257" t="s">
        <v>65</v>
      </c>
      <c r="D1096" s="218" t="s">
        <v>87</v>
      </c>
    </row>
    <row r="1097" spans="1:4" ht="21">
      <c r="A1097" s="212" t="s">
        <v>1143</v>
      </c>
      <c r="B1097" s="256" t="s">
        <v>136</v>
      </c>
      <c r="C1097" s="257" t="s">
        <v>65</v>
      </c>
      <c r="D1097" s="218" t="s">
        <v>92</v>
      </c>
    </row>
    <row r="1098" spans="1:4" ht="21">
      <c r="A1098" s="212" t="s">
        <v>1143</v>
      </c>
      <c r="B1098" s="256" t="s">
        <v>136</v>
      </c>
      <c r="C1098" s="257" t="s">
        <v>65</v>
      </c>
      <c r="D1098" s="218" t="s">
        <v>92</v>
      </c>
    </row>
    <row r="1099" spans="1:4" ht="21">
      <c r="A1099" s="212" t="s">
        <v>1143</v>
      </c>
      <c r="B1099" s="256" t="s">
        <v>136</v>
      </c>
      <c r="C1099" s="257" t="s">
        <v>65</v>
      </c>
      <c r="D1099" s="218" t="s">
        <v>346</v>
      </c>
    </row>
    <row r="1100" spans="1:4" ht="21">
      <c r="A1100" s="212" t="s">
        <v>1143</v>
      </c>
      <c r="B1100" s="256" t="s">
        <v>136</v>
      </c>
      <c r="C1100" s="257" t="s">
        <v>65</v>
      </c>
      <c r="D1100" s="218" t="s">
        <v>346</v>
      </c>
    </row>
    <row r="1101" spans="1:4" ht="21">
      <c r="A1101" s="212" t="s">
        <v>1143</v>
      </c>
      <c r="B1101" s="256" t="s">
        <v>136</v>
      </c>
      <c r="C1101" s="257" t="s">
        <v>65</v>
      </c>
      <c r="D1101" s="218" t="s">
        <v>349</v>
      </c>
    </row>
    <row r="1102" spans="1:4" ht="21">
      <c r="A1102" s="212" t="s">
        <v>1143</v>
      </c>
      <c r="B1102" s="256" t="s">
        <v>136</v>
      </c>
      <c r="C1102" s="257" t="s">
        <v>65</v>
      </c>
      <c r="D1102" s="218" t="s">
        <v>349</v>
      </c>
    </row>
    <row r="1103" spans="1:4" ht="21">
      <c r="A1103" s="212" t="s">
        <v>1143</v>
      </c>
      <c r="B1103" s="256" t="s">
        <v>136</v>
      </c>
      <c r="C1103" s="257" t="s">
        <v>65</v>
      </c>
      <c r="D1103" s="218" t="s">
        <v>354</v>
      </c>
    </row>
    <row r="1104" spans="1:4" ht="21">
      <c r="A1104" s="212" t="s">
        <v>1143</v>
      </c>
      <c r="B1104" s="256" t="s">
        <v>136</v>
      </c>
      <c r="C1104" s="257" t="s">
        <v>65</v>
      </c>
      <c r="D1104" s="218" t="s">
        <v>354</v>
      </c>
    </row>
    <row r="1105" spans="1:4" ht="21">
      <c r="A1105" s="212" t="s">
        <v>1143</v>
      </c>
      <c r="B1105" s="256" t="s">
        <v>136</v>
      </c>
      <c r="C1105" s="257" t="s">
        <v>65</v>
      </c>
      <c r="D1105" s="218" t="s">
        <v>358</v>
      </c>
    </row>
    <row r="1106" spans="1:4" ht="21">
      <c r="A1106" s="212" t="s">
        <v>1143</v>
      </c>
      <c r="B1106" s="256" t="s">
        <v>136</v>
      </c>
      <c r="C1106" s="257" t="s">
        <v>65</v>
      </c>
      <c r="D1106" s="218" t="s">
        <v>358</v>
      </c>
    </row>
    <row r="1107" spans="1:4" ht="21">
      <c r="A1107" s="212" t="s">
        <v>1143</v>
      </c>
      <c r="B1107" s="256" t="s">
        <v>136</v>
      </c>
      <c r="C1107" s="257" t="s">
        <v>101</v>
      </c>
      <c r="D1107" s="218" t="s">
        <v>102</v>
      </c>
    </row>
    <row r="1108" spans="1:4" ht="21">
      <c r="A1108" s="212" t="s">
        <v>1143</v>
      </c>
      <c r="B1108" s="256" t="s">
        <v>136</v>
      </c>
      <c r="C1108" s="257" t="s">
        <v>101</v>
      </c>
      <c r="D1108" s="218" t="s">
        <v>102</v>
      </c>
    </row>
    <row r="1109" spans="1:4" ht="21">
      <c r="A1109" s="212" t="s">
        <v>1143</v>
      </c>
      <c r="B1109" s="256" t="s">
        <v>136</v>
      </c>
      <c r="C1109" s="257" t="s">
        <v>101</v>
      </c>
      <c r="D1109" s="218" t="s">
        <v>106</v>
      </c>
    </row>
    <row r="1110" spans="1:4" ht="21">
      <c r="A1110" s="212" t="s">
        <v>1143</v>
      </c>
      <c r="B1110" s="256" t="s">
        <v>136</v>
      </c>
      <c r="C1110" s="257" t="s">
        <v>101</v>
      </c>
      <c r="D1110" s="218" t="s">
        <v>106</v>
      </c>
    </row>
    <row r="1111" spans="1:4" ht="21">
      <c r="A1111" s="212" t="s">
        <v>1143</v>
      </c>
      <c r="B1111" s="256" t="s">
        <v>136</v>
      </c>
      <c r="C1111" s="257" t="s">
        <v>101</v>
      </c>
      <c r="D1111" s="218" t="s">
        <v>113</v>
      </c>
    </row>
    <row r="1112" spans="1:4" ht="21">
      <c r="A1112" s="212" t="s">
        <v>1143</v>
      </c>
      <c r="B1112" s="256" t="s">
        <v>136</v>
      </c>
      <c r="C1112" s="257" t="s">
        <v>101</v>
      </c>
      <c r="D1112" s="218" t="s">
        <v>113</v>
      </c>
    </row>
    <row r="1113" spans="1:4" ht="21">
      <c r="A1113" s="212" t="s">
        <v>1143</v>
      </c>
      <c r="B1113" s="256" t="s">
        <v>136</v>
      </c>
      <c r="C1113" s="257" t="s">
        <v>101</v>
      </c>
      <c r="D1113" s="218" t="s">
        <v>117</v>
      </c>
    </row>
    <row r="1114" spans="1:4" ht="21">
      <c r="A1114" s="212" t="s">
        <v>1143</v>
      </c>
      <c r="B1114" s="256" t="s">
        <v>136</v>
      </c>
      <c r="C1114" s="257" t="s">
        <v>101</v>
      </c>
      <c r="D1114" s="218" t="s">
        <v>117</v>
      </c>
    </row>
    <row r="1115" spans="1:4" ht="21">
      <c r="A1115" s="212" t="s">
        <v>1143</v>
      </c>
      <c r="B1115" s="256" t="s">
        <v>136</v>
      </c>
      <c r="C1115" s="257" t="s">
        <v>101</v>
      </c>
      <c r="D1115" s="218" t="s">
        <v>117</v>
      </c>
    </row>
    <row r="1116" spans="1:4" ht="21">
      <c r="A1116" s="212" t="s">
        <v>1143</v>
      </c>
      <c r="B1116" s="256" t="s">
        <v>136</v>
      </c>
      <c r="C1116" s="257" t="s">
        <v>101</v>
      </c>
      <c r="D1116" s="218" t="s">
        <v>121</v>
      </c>
    </row>
    <row r="1117" spans="1:4" ht="21">
      <c r="A1117" s="214" t="s">
        <v>1143</v>
      </c>
      <c r="B1117" s="263" t="s">
        <v>136</v>
      </c>
      <c r="C1117" s="264" t="s">
        <v>101</v>
      </c>
      <c r="D1117" s="220" t="s">
        <v>121</v>
      </c>
    </row>
    <row r="1118" spans="1:4" ht="21">
      <c r="A1118" s="212" t="s">
        <v>1143</v>
      </c>
      <c r="B1118" s="256" t="s">
        <v>136</v>
      </c>
      <c r="C1118" s="257" t="s">
        <v>101</v>
      </c>
      <c r="D1118" s="218" t="s">
        <v>124</v>
      </c>
    </row>
    <row r="1119" spans="1:4" ht="21">
      <c r="A1119" s="214" t="s">
        <v>1143</v>
      </c>
      <c r="B1119" s="263" t="s">
        <v>136</v>
      </c>
      <c r="C1119" s="264" t="s">
        <v>101</v>
      </c>
      <c r="D1119" s="220" t="s">
        <v>124</v>
      </c>
    </row>
    <row r="1120" spans="1:4" ht="21">
      <c r="A1120" s="212" t="s">
        <v>1143</v>
      </c>
      <c r="B1120" s="256" t="s">
        <v>136</v>
      </c>
      <c r="C1120" s="257" t="s">
        <v>101</v>
      </c>
      <c r="D1120" s="218" t="s">
        <v>132</v>
      </c>
    </row>
    <row r="1121" spans="1:4" ht="21">
      <c r="A1121" s="212" t="s">
        <v>1143</v>
      </c>
      <c r="B1121" s="256" t="s">
        <v>136</v>
      </c>
      <c r="C1121" s="257" t="s">
        <v>101</v>
      </c>
      <c r="D1121" s="218" t="s">
        <v>132</v>
      </c>
    </row>
    <row r="1122" spans="1:4" ht="21">
      <c r="A1122" s="212" t="s">
        <v>1143</v>
      </c>
      <c r="B1122" s="256" t="s">
        <v>136</v>
      </c>
      <c r="C1122" s="257" t="s">
        <v>101</v>
      </c>
      <c r="D1122" s="218" t="s">
        <v>134</v>
      </c>
    </row>
    <row r="1123" spans="1:4" ht="21">
      <c r="A1123" s="212" t="s">
        <v>1143</v>
      </c>
      <c r="B1123" s="256" t="s">
        <v>136</v>
      </c>
      <c r="C1123" s="257" t="s">
        <v>101</v>
      </c>
      <c r="D1123" s="218" t="s">
        <v>134</v>
      </c>
    </row>
    <row r="1124" spans="1:4" ht="21">
      <c r="A1124" s="212" t="s">
        <v>1143</v>
      </c>
      <c r="B1124" s="256" t="s">
        <v>136</v>
      </c>
      <c r="C1124" s="257" t="s">
        <v>101</v>
      </c>
      <c r="D1124" s="218" t="s">
        <v>134</v>
      </c>
    </row>
    <row r="1125" spans="1:4" ht="21">
      <c r="A1125" s="212" t="s">
        <v>1143</v>
      </c>
      <c r="B1125" s="256" t="s">
        <v>136</v>
      </c>
      <c r="C1125" s="257" t="s">
        <v>101</v>
      </c>
      <c r="D1125" s="218" t="s">
        <v>176</v>
      </c>
    </row>
    <row r="1126" spans="1:4" ht="21">
      <c r="A1126" s="212" t="s">
        <v>1143</v>
      </c>
      <c r="B1126" s="256" t="s">
        <v>136</v>
      </c>
      <c r="C1126" s="257" t="s">
        <v>101</v>
      </c>
      <c r="D1126" s="218" t="s">
        <v>176</v>
      </c>
    </row>
    <row r="1127" spans="1:4" ht="21">
      <c r="A1127" s="227" t="s">
        <v>1143</v>
      </c>
      <c r="B1127" s="228" t="s">
        <v>136</v>
      </c>
      <c r="C1127" s="229" t="s">
        <v>101</v>
      </c>
      <c r="D1127" s="230" t="s">
        <v>176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1815-6718-43C1-8EFF-FE38002CE07E}">
  <dimension ref="A1:R87"/>
  <sheetViews>
    <sheetView workbookViewId="0">
      <selection activeCell="Q11" sqref="Q11"/>
    </sheetView>
  </sheetViews>
  <sheetFormatPr defaultRowHeight="13.9"/>
  <cols>
    <col min="1" max="1" width="5.75" customWidth="1"/>
    <col min="2" max="2" width="12.125" customWidth="1"/>
    <col min="3" max="3" width="15.625" customWidth="1"/>
    <col min="4" max="4" width="3.875" customWidth="1"/>
    <col min="5" max="5" width="32.875" customWidth="1"/>
    <col min="6" max="8" width="3.875" customWidth="1"/>
    <col min="9" max="9" width="16" customWidth="1"/>
    <col min="10" max="10" width="11" customWidth="1"/>
    <col min="11" max="11" width="8" customWidth="1"/>
    <col min="12" max="12" width="4.75" customWidth="1"/>
    <col min="14" max="14" width="0" hidden="1" customWidth="1"/>
    <col min="18" max="18" width="11" customWidth="1"/>
  </cols>
  <sheetData>
    <row r="1" spans="1:18" ht="20.45">
      <c r="A1" s="253" t="s">
        <v>1244</v>
      </c>
      <c r="B1" s="253" t="s">
        <v>0</v>
      </c>
      <c r="C1" s="254" t="s">
        <v>1</v>
      </c>
      <c r="D1" s="254" t="s">
        <v>2</v>
      </c>
      <c r="E1" s="254" t="s">
        <v>3</v>
      </c>
      <c r="F1" s="254" t="s">
        <v>4</v>
      </c>
      <c r="G1" s="254" t="s">
        <v>5</v>
      </c>
      <c r="H1" s="254" t="s">
        <v>6</v>
      </c>
      <c r="I1" s="254" t="s">
        <v>7</v>
      </c>
      <c r="J1" s="254" t="s">
        <v>8</v>
      </c>
      <c r="K1" s="254" t="s">
        <v>9</v>
      </c>
      <c r="L1" s="254" t="s">
        <v>1645</v>
      </c>
      <c r="M1" s="255" t="s">
        <v>1646</v>
      </c>
      <c r="N1" s="255" t="s">
        <v>1647</v>
      </c>
      <c r="O1" s="152" t="s">
        <v>1246</v>
      </c>
      <c r="P1" s="253" t="s">
        <v>1247</v>
      </c>
      <c r="Q1" s="253" t="s">
        <v>1248</v>
      </c>
      <c r="R1" s="201" t="s">
        <v>10</v>
      </c>
    </row>
    <row r="2" spans="1:18" ht="21">
      <c r="A2" s="250">
        <v>18</v>
      </c>
      <c r="B2" s="250" t="s">
        <v>12</v>
      </c>
      <c r="C2" s="256" t="s">
        <v>13</v>
      </c>
      <c r="D2" s="257" t="s">
        <v>21</v>
      </c>
      <c r="E2" s="256" t="s">
        <v>73</v>
      </c>
      <c r="F2" s="257" t="s">
        <v>70</v>
      </c>
      <c r="G2" s="257" t="s">
        <v>21</v>
      </c>
      <c r="H2" s="257" t="s">
        <v>74</v>
      </c>
      <c r="I2" s="256" t="s">
        <v>75</v>
      </c>
      <c r="J2" s="257" t="s">
        <v>65</v>
      </c>
      <c r="K2" s="257" t="s">
        <v>76</v>
      </c>
      <c r="L2" s="257" t="s">
        <v>77</v>
      </c>
      <c r="M2" s="257" t="s">
        <v>1652</v>
      </c>
      <c r="N2" s="257" t="s">
        <v>1802</v>
      </c>
      <c r="O2" s="2" t="s">
        <v>1281</v>
      </c>
      <c r="P2" s="2" t="s">
        <v>1803</v>
      </c>
      <c r="Q2" s="2" t="s">
        <v>1804</v>
      </c>
      <c r="R2" s="71">
        <v>0</v>
      </c>
    </row>
    <row r="3" spans="1:18" ht="21">
      <c r="A3" s="250">
        <v>24</v>
      </c>
      <c r="B3" s="250" t="s">
        <v>23</v>
      </c>
      <c r="C3" s="256" t="s">
        <v>13</v>
      </c>
      <c r="D3" s="257" t="s">
        <v>90</v>
      </c>
      <c r="E3" s="256" t="s">
        <v>98</v>
      </c>
      <c r="F3" s="257" t="s">
        <v>99</v>
      </c>
      <c r="G3" s="257" t="s">
        <v>21</v>
      </c>
      <c r="H3" s="257" t="s">
        <v>99</v>
      </c>
      <c r="I3" s="256" t="s">
        <v>1658</v>
      </c>
      <c r="J3" s="257" t="s">
        <v>101</v>
      </c>
      <c r="K3" s="257" t="s">
        <v>102</v>
      </c>
      <c r="L3" s="257" t="s">
        <v>103</v>
      </c>
      <c r="M3" s="257" t="s">
        <v>1652</v>
      </c>
      <c r="N3" s="257" t="s">
        <v>1802</v>
      </c>
      <c r="O3" s="2" t="s">
        <v>1281</v>
      </c>
      <c r="P3" s="2" t="s">
        <v>1805</v>
      </c>
      <c r="Q3" s="2" t="s">
        <v>1806</v>
      </c>
      <c r="R3" s="71">
        <v>0</v>
      </c>
    </row>
    <row r="4" spans="1:18" ht="21">
      <c r="A4" s="250">
        <v>27</v>
      </c>
      <c r="B4" s="250" t="s">
        <v>23</v>
      </c>
      <c r="C4" s="256" t="s">
        <v>13</v>
      </c>
      <c r="D4" s="257" t="s">
        <v>90</v>
      </c>
      <c r="E4" s="256" t="s">
        <v>98</v>
      </c>
      <c r="F4" s="257" t="s">
        <v>99</v>
      </c>
      <c r="G4" s="257" t="s">
        <v>21</v>
      </c>
      <c r="H4" s="257" t="s">
        <v>99</v>
      </c>
      <c r="I4" s="256" t="s">
        <v>1658</v>
      </c>
      <c r="J4" s="257" t="s">
        <v>101</v>
      </c>
      <c r="K4" s="257" t="s">
        <v>106</v>
      </c>
      <c r="L4" s="257" t="s">
        <v>107</v>
      </c>
      <c r="M4" s="257" t="s">
        <v>1652</v>
      </c>
      <c r="N4" s="257" t="s">
        <v>1802</v>
      </c>
      <c r="O4" s="2" t="s">
        <v>1281</v>
      </c>
      <c r="P4" s="2" t="s">
        <v>1807</v>
      </c>
      <c r="Q4" s="2" t="s">
        <v>1808</v>
      </c>
      <c r="R4" s="71">
        <v>0</v>
      </c>
    </row>
    <row r="5" spans="1:18" ht="21">
      <c r="A5" s="250">
        <v>51</v>
      </c>
      <c r="B5" s="250" t="s">
        <v>23</v>
      </c>
      <c r="C5" s="256" t="s">
        <v>136</v>
      </c>
      <c r="D5" s="257" t="s">
        <v>16</v>
      </c>
      <c r="E5" s="256" t="s">
        <v>137</v>
      </c>
      <c r="F5" s="257" t="s">
        <v>17</v>
      </c>
      <c r="G5" s="257" t="s">
        <v>17</v>
      </c>
      <c r="H5" s="257" t="s">
        <v>22</v>
      </c>
      <c r="I5" s="256" t="s">
        <v>168</v>
      </c>
      <c r="J5" s="257" t="s">
        <v>101</v>
      </c>
      <c r="K5" s="257" t="s">
        <v>132</v>
      </c>
      <c r="L5" s="257" t="s">
        <v>169</v>
      </c>
      <c r="M5" s="257" t="s">
        <v>1652</v>
      </c>
      <c r="N5" s="257" t="s">
        <v>1802</v>
      </c>
      <c r="O5" s="2" t="s">
        <v>1281</v>
      </c>
      <c r="P5" s="2" t="s">
        <v>1809</v>
      </c>
      <c r="Q5" s="2" t="s">
        <v>1810</v>
      </c>
      <c r="R5" s="71" t="s">
        <v>1811</v>
      </c>
    </row>
    <row r="6" spans="1:18" ht="21">
      <c r="A6" s="250">
        <v>82</v>
      </c>
      <c r="B6" s="250" t="s">
        <v>179</v>
      </c>
      <c r="C6" s="256" t="s">
        <v>13</v>
      </c>
      <c r="D6" s="257" t="s">
        <v>24</v>
      </c>
      <c r="E6" s="256" t="s">
        <v>249</v>
      </c>
      <c r="F6" s="257" t="s">
        <v>90</v>
      </c>
      <c r="G6" s="257" t="s">
        <v>21</v>
      </c>
      <c r="H6" s="257" t="s">
        <v>246</v>
      </c>
      <c r="I6" s="256" t="s">
        <v>250</v>
      </c>
      <c r="J6" s="257" t="s">
        <v>38</v>
      </c>
      <c r="K6" s="257" t="s">
        <v>247</v>
      </c>
      <c r="L6" s="257" t="s">
        <v>248</v>
      </c>
      <c r="M6" s="250" t="s">
        <v>1652</v>
      </c>
      <c r="N6" s="257" t="s">
        <v>1802</v>
      </c>
      <c r="O6" s="2" t="s">
        <v>1281</v>
      </c>
      <c r="P6" s="2" t="s">
        <v>1812</v>
      </c>
      <c r="Q6" s="2" t="s">
        <v>1813</v>
      </c>
      <c r="R6" s="71" t="s">
        <v>1811</v>
      </c>
    </row>
    <row r="7" spans="1:18" ht="21">
      <c r="A7" s="250">
        <v>86</v>
      </c>
      <c r="B7" s="250" t="s">
        <v>179</v>
      </c>
      <c r="C7" s="256" t="s">
        <v>13</v>
      </c>
      <c r="D7" s="257" t="s">
        <v>24</v>
      </c>
      <c r="E7" s="256" t="s">
        <v>249</v>
      </c>
      <c r="F7" s="257" t="s">
        <v>28</v>
      </c>
      <c r="G7" s="257" t="s">
        <v>21</v>
      </c>
      <c r="H7" s="257" t="s">
        <v>74</v>
      </c>
      <c r="I7" s="256" t="s">
        <v>250</v>
      </c>
      <c r="J7" s="257" t="s">
        <v>38</v>
      </c>
      <c r="K7" s="257" t="s">
        <v>255</v>
      </c>
      <c r="L7" s="257" t="s">
        <v>235</v>
      </c>
      <c r="M7" s="250" t="s">
        <v>1652</v>
      </c>
      <c r="N7" s="257" t="s">
        <v>1802</v>
      </c>
      <c r="O7" s="2" t="s">
        <v>1281</v>
      </c>
      <c r="P7" s="2" t="s">
        <v>1814</v>
      </c>
      <c r="Q7" s="2" t="s">
        <v>1815</v>
      </c>
      <c r="R7" s="71">
        <v>0</v>
      </c>
    </row>
    <row r="8" spans="1:18" ht="21">
      <c r="A8" s="250">
        <v>88</v>
      </c>
      <c r="B8" s="250" t="s">
        <v>179</v>
      </c>
      <c r="C8" s="256" t="s">
        <v>13</v>
      </c>
      <c r="D8" s="257" t="s">
        <v>24</v>
      </c>
      <c r="E8" s="256" t="s">
        <v>249</v>
      </c>
      <c r="F8" s="257" t="s">
        <v>28</v>
      </c>
      <c r="G8" s="257" t="s">
        <v>21</v>
      </c>
      <c r="H8" s="257" t="s">
        <v>74</v>
      </c>
      <c r="I8" s="256" t="s">
        <v>250</v>
      </c>
      <c r="J8" s="257" t="s">
        <v>38</v>
      </c>
      <c r="K8" s="257" t="s">
        <v>257</v>
      </c>
      <c r="L8" s="257" t="s">
        <v>238</v>
      </c>
      <c r="M8" s="250" t="s">
        <v>1652</v>
      </c>
      <c r="N8" s="257" t="s">
        <v>1802</v>
      </c>
      <c r="O8" s="2" t="s">
        <v>1281</v>
      </c>
      <c r="P8" s="2" t="s">
        <v>1803</v>
      </c>
      <c r="Q8" s="2" t="s">
        <v>1804</v>
      </c>
      <c r="R8" s="71">
        <v>0</v>
      </c>
    </row>
    <row r="9" spans="1:18" ht="21">
      <c r="A9" s="250">
        <v>89</v>
      </c>
      <c r="B9" s="250" t="s">
        <v>179</v>
      </c>
      <c r="C9" s="256" t="s">
        <v>13</v>
      </c>
      <c r="D9" s="257" t="s">
        <v>17</v>
      </c>
      <c r="E9" s="256" t="s">
        <v>203</v>
      </c>
      <c r="F9" s="257" t="s">
        <v>28</v>
      </c>
      <c r="G9" s="257" t="s">
        <v>16</v>
      </c>
      <c r="H9" s="257" t="s">
        <v>253</v>
      </c>
      <c r="I9" s="256" t="s">
        <v>250</v>
      </c>
      <c r="J9" s="257" t="s">
        <v>38</v>
      </c>
      <c r="K9" s="257" t="s">
        <v>259</v>
      </c>
      <c r="L9" s="257" t="s">
        <v>256</v>
      </c>
      <c r="M9" s="250" t="s">
        <v>1652</v>
      </c>
      <c r="N9" s="257" t="s">
        <v>1802</v>
      </c>
      <c r="O9" s="2" t="s">
        <v>1281</v>
      </c>
      <c r="P9" s="2" t="s">
        <v>1376</v>
      </c>
      <c r="Q9" s="2" t="s">
        <v>1816</v>
      </c>
      <c r="R9" s="71">
        <v>0</v>
      </c>
    </row>
    <row r="10" spans="1:18" ht="21">
      <c r="A10" s="250">
        <v>90</v>
      </c>
      <c r="B10" s="250" t="s">
        <v>179</v>
      </c>
      <c r="C10" s="256" t="s">
        <v>13</v>
      </c>
      <c r="D10" s="257" t="s">
        <v>24</v>
      </c>
      <c r="E10" s="256" t="s">
        <v>249</v>
      </c>
      <c r="F10" s="257" t="s">
        <v>35</v>
      </c>
      <c r="G10" s="257" t="s">
        <v>21</v>
      </c>
      <c r="H10" s="257" t="s">
        <v>220</v>
      </c>
      <c r="I10" s="256" t="s">
        <v>250</v>
      </c>
      <c r="J10" s="257" t="s">
        <v>38</v>
      </c>
      <c r="K10" s="257" t="s">
        <v>259</v>
      </c>
      <c r="L10" s="257" t="s">
        <v>223</v>
      </c>
      <c r="M10" s="250" t="s">
        <v>1652</v>
      </c>
      <c r="N10" s="257" t="s">
        <v>1802</v>
      </c>
      <c r="O10" s="2" t="s">
        <v>1252</v>
      </c>
      <c r="P10" s="2" t="s">
        <v>1817</v>
      </c>
      <c r="Q10" s="2" t="s">
        <v>1818</v>
      </c>
      <c r="R10" s="71">
        <v>0</v>
      </c>
    </row>
    <row r="11" spans="1:18" ht="21">
      <c r="A11" s="250">
        <v>91</v>
      </c>
      <c r="B11" s="250" t="s">
        <v>179</v>
      </c>
      <c r="C11" s="256" t="s">
        <v>13</v>
      </c>
      <c r="D11" s="257" t="s">
        <v>17</v>
      </c>
      <c r="E11" s="256" t="s">
        <v>203</v>
      </c>
      <c r="F11" s="257" t="s">
        <v>28</v>
      </c>
      <c r="G11" s="257" t="s">
        <v>16</v>
      </c>
      <c r="H11" s="257" t="s">
        <v>253</v>
      </c>
      <c r="I11" s="256" t="s">
        <v>250</v>
      </c>
      <c r="J11" s="257" t="s">
        <v>38</v>
      </c>
      <c r="K11" s="257" t="s">
        <v>260</v>
      </c>
      <c r="L11" s="257" t="s">
        <v>258</v>
      </c>
      <c r="M11" s="250" t="s">
        <v>1652</v>
      </c>
      <c r="N11" s="257" t="s">
        <v>1802</v>
      </c>
      <c r="O11" s="2" t="s">
        <v>1281</v>
      </c>
      <c r="P11" s="2" t="s">
        <v>1819</v>
      </c>
      <c r="Q11" s="2" t="s">
        <v>1820</v>
      </c>
      <c r="R11" s="71">
        <v>0</v>
      </c>
    </row>
    <row r="12" spans="1:18" ht="21">
      <c r="A12" s="250">
        <v>92</v>
      </c>
      <c r="B12" s="250" t="s">
        <v>179</v>
      </c>
      <c r="C12" s="256" t="s">
        <v>13</v>
      </c>
      <c r="D12" s="257" t="s">
        <v>24</v>
      </c>
      <c r="E12" s="256" t="s">
        <v>249</v>
      </c>
      <c r="F12" s="257" t="s">
        <v>35</v>
      </c>
      <c r="G12" s="257" t="s">
        <v>21</v>
      </c>
      <c r="H12" s="257" t="s">
        <v>220</v>
      </c>
      <c r="I12" s="256" t="s">
        <v>250</v>
      </c>
      <c r="J12" s="257" t="s">
        <v>38</v>
      </c>
      <c r="K12" s="257" t="s">
        <v>260</v>
      </c>
      <c r="L12" s="257" t="s">
        <v>226</v>
      </c>
      <c r="M12" s="250" t="s">
        <v>1652</v>
      </c>
      <c r="N12" s="257" t="s">
        <v>1802</v>
      </c>
      <c r="O12" s="2" t="s">
        <v>1281</v>
      </c>
      <c r="P12" s="2" t="s">
        <v>1821</v>
      </c>
      <c r="Q12" s="2" t="s">
        <v>1822</v>
      </c>
      <c r="R12" s="71">
        <v>0</v>
      </c>
    </row>
    <row r="13" spans="1:18" ht="21">
      <c r="A13" s="250">
        <v>93</v>
      </c>
      <c r="B13" s="250" t="s">
        <v>179</v>
      </c>
      <c r="C13" s="256" t="s">
        <v>13</v>
      </c>
      <c r="D13" s="257" t="s">
        <v>17</v>
      </c>
      <c r="E13" s="256" t="s">
        <v>203</v>
      </c>
      <c r="F13" s="257" t="s">
        <v>35</v>
      </c>
      <c r="G13" s="257" t="s">
        <v>16</v>
      </c>
      <c r="H13" s="257" t="s">
        <v>261</v>
      </c>
      <c r="I13" s="256" t="s">
        <v>1673</v>
      </c>
      <c r="J13" s="257" t="s">
        <v>38</v>
      </c>
      <c r="K13" s="257" t="s">
        <v>263</v>
      </c>
      <c r="L13" s="257" t="s">
        <v>264</v>
      </c>
      <c r="M13" s="250" t="s">
        <v>1652</v>
      </c>
      <c r="N13" s="257" t="s">
        <v>1802</v>
      </c>
      <c r="O13" s="2" t="s">
        <v>1281</v>
      </c>
      <c r="P13" s="2" t="s">
        <v>1454</v>
      </c>
      <c r="Q13" s="2" t="s">
        <v>1823</v>
      </c>
      <c r="R13" s="71">
        <v>0</v>
      </c>
    </row>
    <row r="14" spans="1:18" ht="21">
      <c r="A14" s="250">
        <v>97</v>
      </c>
      <c r="B14" s="250" t="s">
        <v>179</v>
      </c>
      <c r="C14" s="256" t="s">
        <v>13</v>
      </c>
      <c r="D14" s="257" t="s">
        <v>17</v>
      </c>
      <c r="E14" s="256" t="s">
        <v>203</v>
      </c>
      <c r="F14" s="257" t="s">
        <v>68</v>
      </c>
      <c r="G14" s="257" t="s">
        <v>16</v>
      </c>
      <c r="H14" s="257" t="s">
        <v>261</v>
      </c>
      <c r="I14" s="256" t="s">
        <v>1673</v>
      </c>
      <c r="J14" s="257" t="s">
        <v>38</v>
      </c>
      <c r="K14" s="257" t="s">
        <v>271</v>
      </c>
      <c r="L14" s="257" t="s">
        <v>264</v>
      </c>
      <c r="M14" s="250" t="s">
        <v>1652</v>
      </c>
      <c r="N14" s="257" t="s">
        <v>1802</v>
      </c>
      <c r="O14" s="2" t="s">
        <v>1281</v>
      </c>
      <c r="P14" s="2" t="s">
        <v>1824</v>
      </c>
      <c r="Q14" s="2" t="s">
        <v>1825</v>
      </c>
      <c r="R14" s="71">
        <v>0</v>
      </c>
    </row>
    <row r="15" spans="1:18" ht="21">
      <c r="A15" s="250">
        <v>99</v>
      </c>
      <c r="B15" s="250" t="s">
        <v>179</v>
      </c>
      <c r="C15" s="256" t="s">
        <v>13</v>
      </c>
      <c r="D15" s="257" t="s">
        <v>17</v>
      </c>
      <c r="E15" s="256" t="s">
        <v>203</v>
      </c>
      <c r="F15" s="257" t="s">
        <v>68</v>
      </c>
      <c r="G15" s="257" t="s">
        <v>16</v>
      </c>
      <c r="H15" s="257" t="s">
        <v>261</v>
      </c>
      <c r="I15" s="256" t="s">
        <v>1673</v>
      </c>
      <c r="J15" s="257" t="s">
        <v>38</v>
      </c>
      <c r="K15" s="257" t="s">
        <v>274</v>
      </c>
      <c r="L15" s="257" t="s">
        <v>269</v>
      </c>
      <c r="M15" s="250" t="s">
        <v>1652</v>
      </c>
      <c r="N15" s="257" t="s">
        <v>1802</v>
      </c>
      <c r="O15" s="2" t="s">
        <v>1281</v>
      </c>
      <c r="P15" s="2" t="s">
        <v>1826</v>
      </c>
      <c r="Q15" s="2" t="s">
        <v>1827</v>
      </c>
      <c r="R15" s="71">
        <v>0</v>
      </c>
    </row>
    <row r="16" spans="1:18" ht="21">
      <c r="A16" s="250">
        <v>107</v>
      </c>
      <c r="B16" s="250" t="s">
        <v>179</v>
      </c>
      <c r="C16" s="256" t="s">
        <v>13</v>
      </c>
      <c r="D16" s="257" t="s">
        <v>14</v>
      </c>
      <c r="E16" s="256" t="s">
        <v>282</v>
      </c>
      <c r="F16" s="257" t="s">
        <v>99</v>
      </c>
      <c r="G16" s="257" t="s">
        <v>16</v>
      </c>
      <c r="H16" s="257" t="s">
        <v>253</v>
      </c>
      <c r="I16" s="256" t="s">
        <v>1678</v>
      </c>
      <c r="J16" s="257" t="s">
        <v>38</v>
      </c>
      <c r="K16" s="257" t="s">
        <v>291</v>
      </c>
      <c r="L16" s="257" t="s">
        <v>256</v>
      </c>
      <c r="M16" s="250" t="s">
        <v>1652</v>
      </c>
      <c r="N16" s="257" t="s">
        <v>1802</v>
      </c>
      <c r="O16" s="2" t="s">
        <v>1281</v>
      </c>
      <c r="P16" s="2" t="s">
        <v>1828</v>
      </c>
      <c r="Q16" s="2" t="s">
        <v>1829</v>
      </c>
      <c r="R16" s="71">
        <v>0</v>
      </c>
    </row>
    <row r="17" spans="1:18" ht="21">
      <c r="A17" s="250">
        <v>109</v>
      </c>
      <c r="B17" s="250" t="s">
        <v>179</v>
      </c>
      <c r="C17" s="256" t="s">
        <v>13</v>
      </c>
      <c r="D17" s="257" t="s">
        <v>14</v>
      </c>
      <c r="E17" s="256" t="s">
        <v>282</v>
      </c>
      <c r="F17" s="257" t="s">
        <v>99</v>
      </c>
      <c r="G17" s="257" t="s">
        <v>16</v>
      </c>
      <c r="H17" s="257" t="s">
        <v>253</v>
      </c>
      <c r="I17" s="256" t="s">
        <v>1678</v>
      </c>
      <c r="J17" s="257" t="s">
        <v>38</v>
      </c>
      <c r="K17" s="257" t="s">
        <v>296</v>
      </c>
      <c r="L17" s="257" t="s">
        <v>258</v>
      </c>
      <c r="M17" s="250" t="s">
        <v>1652</v>
      </c>
      <c r="N17" s="257" t="s">
        <v>1802</v>
      </c>
      <c r="O17" s="2" t="s">
        <v>1281</v>
      </c>
      <c r="P17" s="2" t="s">
        <v>1830</v>
      </c>
      <c r="Q17" s="2" t="s">
        <v>1446</v>
      </c>
      <c r="R17" s="71">
        <v>0</v>
      </c>
    </row>
    <row r="18" spans="1:18" ht="21">
      <c r="A18" s="250">
        <v>259</v>
      </c>
      <c r="B18" s="250" t="s">
        <v>179</v>
      </c>
      <c r="C18" s="256" t="s">
        <v>136</v>
      </c>
      <c r="D18" s="257" t="s">
        <v>78</v>
      </c>
      <c r="E18" s="256" t="s">
        <v>518</v>
      </c>
      <c r="F18" s="257" t="s">
        <v>16</v>
      </c>
      <c r="G18" s="257" t="s">
        <v>17</v>
      </c>
      <c r="H18" s="257" t="s">
        <v>18</v>
      </c>
      <c r="I18" s="256" t="s">
        <v>1707</v>
      </c>
      <c r="J18" s="257" t="s">
        <v>101</v>
      </c>
      <c r="K18" s="257" t="s">
        <v>124</v>
      </c>
      <c r="L18" s="257" t="s">
        <v>109</v>
      </c>
      <c r="M18" s="250" t="s">
        <v>1652</v>
      </c>
      <c r="N18" s="257" t="s">
        <v>1802</v>
      </c>
      <c r="O18" s="2" t="s">
        <v>1281</v>
      </c>
      <c r="P18" s="2" t="s">
        <v>1831</v>
      </c>
      <c r="Q18" s="2" t="s">
        <v>1832</v>
      </c>
      <c r="R18" s="71">
        <v>0</v>
      </c>
    </row>
    <row r="19" spans="1:18" ht="21">
      <c r="A19" s="250">
        <v>261</v>
      </c>
      <c r="B19" s="250" t="s">
        <v>179</v>
      </c>
      <c r="C19" s="256" t="s">
        <v>136</v>
      </c>
      <c r="D19" s="257" t="s">
        <v>37</v>
      </c>
      <c r="E19" s="256" t="s">
        <v>425</v>
      </c>
      <c r="F19" s="257" t="s">
        <v>17</v>
      </c>
      <c r="G19" s="257" t="s">
        <v>17</v>
      </c>
      <c r="H19" s="257" t="s">
        <v>22</v>
      </c>
      <c r="I19" s="256" t="s">
        <v>522</v>
      </c>
      <c r="J19" s="257" t="s">
        <v>101</v>
      </c>
      <c r="K19" s="257" t="s">
        <v>128</v>
      </c>
      <c r="L19" s="257" t="s">
        <v>169</v>
      </c>
      <c r="M19" s="250" t="s">
        <v>1652</v>
      </c>
      <c r="N19" s="257" t="s">
        <v>1802</v>
      </c>
      <c r="O19" s="2" t="s">
        <v>1281</v>
      </c>
      <c r="P19" s="2" t="s">
        <v>1830</v>
      </c>
      <c r="Q19" s="2" t="s">
        <v>1446</v>
      </c>
      <c r="R19" s="71">
        <v>0</v>
      </c>
    </row>
    <row r="20" spans="1:18" ht="21">
      <c r="A20" s="250">
        <v>265</v>
      </c>
      <c r="B20" s="250" t="s">
        <v>179</v>
      </c>
      <c r="C20" s="256" t="s">
        <v>136</v>
      </c>
      <c r="D20" s="257" t="s">
        <v>47</v>
      </c>
      <c r="E20" s="256" t="s">
        <v>528</v>
      </c>
      <c r="F20" s="257" t="s">
        <v>99</v>
      </c>
      <c r="G20" s="257" t="s">
        <v>21</v>
      </c>
      <c r="H20" s="257" t="s">
        <v>191</v>
      </c>
      <c r="I20" s="256" t="s">
        <v>1707</v>
      </c>
      <c r="J20" s="257" t="s">
        <v>101</v>
      </c>
      <c r="K20" s="257" t="s">
        <v>134</v>
      </c>
      <c r="L20" s="257" t="s">
        <v>509</v>
      </c>
      <c r="M20" s="250" t="s">
        <v>1652</v>
      </c>
      <c r="N20" s="257" t="s">
        <v>1802</v>
      </c>
      <c r="O20" s="2" t="s">
        <v>1281</v>
      </c>
      <c r="P20" s="2" t="s">
        <v>1803</v>
      </c>
      <c r="Q20" s="2" t="s">
        <v>1804</v>
      </c>
      <c r="R20" s="71">
        <v>0</v>
      </c>
    </row>
    <row r="21" spans="1:18" ht="21">
      <c r="A21" s="250">
        <v>288</v>
      </c>
      <c r="B21" s="250" t="s">
        <v>532</v>
      </c>
      <c r="C21" s="256" t="s">
        <v>13</v>
      </c>
      <c r="D21" s="257" t="s">
        <v>16</v>
      </c>
      <c r="E21" s="256" t="s">
        <v>551</v>
      </c>
      <c r="F21" s="257" t="s">
        <v>401</v>
      </c>
      <c r="G21" s="257" t="s">
        <v>16</v>
      </c>
      <c r="H21" s="257" t="s">
        <v>182</v>
      </c>
      <c r="I21" s="256" t="s">
        <v>1416</v>
      </c>
      <c r="J21" s="257" t="s">
        <v>38</v>
      </c>
      <c r="K21" s="257" t="s">
        <v>229</v>
      </c>
      <c r="L21" s="257" t="s">
        <v>559</v>
      </c>
      <c r="M21" s="250" t="s">
        <v>1652</v>
      </c>
      <c r="N21" s="257" t="s">
        <v>1802</v>
      </c>
      <c r="O21" s="2" t="s">
        <v>1281</v>
      </c>
      <c r="P21" s="2" t="s">
        <v>1376</v>
      </c>
      <c r="Q21" s="2" t="s">
        <v>1816</v>
      </c>
      <c r="R21" s="71">
        <v>0</v>
      </c>
    </row>
    <row r="22" spans="1:18" ht="21">
      <c r="A22" s="250">
        <v>289</v>
      </c>
      <c r="B22" s="250" t="s">
        <v>532</v>
      </c>
      <c r="C22" s="256" t="s">
        <v>13</v>
      </c>
      <c r="D22" s="257" t="s">
        <v>35</v>
      </c>
      <c r="E22" s="256" t="s">
        <v>553</v>
      </c>
      <c r="F22" s="257" t="s">
        <v>17</v>
      </c>
      <c r="G22" s="257" t="s">
        <v>21</v>
      </c>
      <c r="H22" s="257" t="s">
        <v>220</v>
      </c>
      <c r="I22" s="256" t="s">
        <v>1710</v>
      </c>
      <c r="J22" s="257" t="s">
        <v>38</v>
      </c>
      <c r="K22" s="257" t="s">
        <v>229</v>
      </c>
      <c r="L22" s="257" t="s">
        <v>226</v>
      </c>
      <c r="M22" s="250" t="s">
        <v>1652</v>
      </c>
      <c r="N22" s="257" t="s">
        <v>1802</v>
      </c>
      <c r="O22" s="2" t="s">
        <v>1281</v>
      </c>
      <c r="P22" s="2" t="s">
        <v>1807</v>
      </c>
      <c r="Q22" s="2" t="s">
        <v>1808</v>
      </c>
      <c r="R22" s="71">
        <v>0</v>
      </c>
    </row>
    <row r="23" spans="1:18" ht="21">
      <c r="A23" s="250">
        <v>296</v>
      </c>
      <c r="B23" s="250" t="s">
        <v>532</v>
      </c>
      <c r="C23" s="256" t="s">
        <v>13</v>
      </c>
      <c r="D23" s="257" t="s">
        <v>16</v>
      </c>
      <c r="E23" s="256" t="s">
        <v>551</v>
      </c>
      <c r="F23" s="257" t="s">
        <v>204</v>
      </c>
      <c r="G23" s="257" t="s">
        <v>16</v>
      </c>
      <c r="H23" s="257" t="s">
        <v>253</v>
      </c>
      <c r="I23" s="256" t="s">
        <v>562</v>
      </c>
      <c r="J23" s="257" t="s">
        <v>38</v>
      </c>
      <c r="K23" s="257" t="s">
        <v>240</v>
      </c>
      <c r="L23" s="257" t="s">
        <v>258</v>
      </c>
      <c r="M23" s="250" t="s">
        <v>1652</v>
      </c>
      <c r="N23" s="257" t="s">
        <v>1802</v>
      </c>
      <c r="O23" s="2" t="s">
        <v>1281</v>
      </c>
      <c r="P23" s="2" t="s">
        <v>1830</v>
      </c>
      <c r="Q23" s="2" t="s">
        <v>1446</v>
      </c>
      <c r="R23" s="71">
        <v>0</v>
      </c>
    </row>
    <row r="24" spans="1:18" ht="21">
      <c r="A24" s="250">
        <v>326</v>
      </c>
      <c r="B24" s="250" t="s">
        <v>532</v>
      </c>
      <c r="C24" s="256" t="s">
        <v>13</v>
      </c>
      <c r="D24" s="257" t="s">
        <v>21</v>
      </c>
      <c r="E24" s="256" t="s">
        <v>584</v>
      </c>
      <c r="F24" s="257" t="s">
        <v>16</v>
      </c>
      <c r="G24" s="257" t="s">
        <v>16</v>
      </c>
      <c r="H24" s="257" t="s">
        <v>22</v>
      </c>
      <c r="I24" s="256" t="s">
        <v>562</v>
      </c>
      <c r="J24" s="257" t="s">
        <v>38</v>
      </c>
      <c r="K24" s="257" t="s">
        <v>296</v>
      </c>
      <c r="L24" s="257" t="s">
        <v>586</v>
      </c>
      <c r="M24" s="250" t="s">
        <v>1652</v>
      </c>
      <c r="N24" s="257" t="s">
        <v>1802</v>
      </c>
      <c r="O24" s="2" t="s">
        <v>1281</v>
      </c>
      <c r="P24" s="2" t="s">
        <v>1826</v>
      </c>
      <c r="Q24" s="2" t="s">
        <v>1827</v>
      </c>
      <c r="R24" s="71">
        <v>0</v>
      </c>
    </row>
    <row r="25" spans="1:18" ht="21">
      <c r="A25" s="250">
        <v>349</v>
      </c>
      <c r="B25" s="250" t="s">
        <v>532</v>
      </c>
      <c r="C25" s="256" t="s">
        <v>13</v>
      </c>
      <c r="D25" s="257" t="s">
        <v>14</v>
      </c>
      <c r="E25" s="256" t="s">
        <v>360</v>
      </c>
      <c r="F25" s="257" t="s">
        <v>210</v>
      </c>
      <c r="G25" s="257" t="s">
        <v>21</v>
      </c>
      <c r="H25" s="257" t="s">
        <v>85</v>
      </c>
      <c r="I25" s="256" t="s">
        <v>1717</v>
      </c>
      <c r="J25" s="257" t="s">
        <v>65</v>
      </c>
      <c r="K25" s="257" t="s">
        <v>92</v>
      </c>
      <c r="L25" s="257" t="s">
        <v>93</v>
      </c>
      <c r="M25" s="250" t="s">
        <v>1652</v>
      </c>
      <c r="N25" s="257" t="s">
        <v>1802</v>
      </c>
      <c r="O25" s="2" t="s">
        <v>1281</v>
      </c>
      <c r="P25" s="2" t="s">
        <v>1812</v>
      </c>
      <c r="Q25" s="2" t="s">
        <v>1813</v>
      </c>
      <c r="R25" s="71">
        <v>0</v>
      </c>
    </row>
    <row r="26" spans="1:18" ht="21">
      <c r="A26" s="250">
        <v>375</v>
      </c>
      <c r="B26" s="250" t="s">
        <v>532</v>
      </c>
      <c r="C26" s="256" t="s">
        <v>13</v>
      </c>
      <c r="D26" s="257" t="s">
        <v>47</v>
      </c>
      <c r="E26" s="256" t="s">
        <v>635</v>
      </c>
      <c r="F26" s="257" t="s">
        <v>90</v>
      </c>
      <c r="G26" s="257" t="s">
        <v>21</v>
      </c>
      <c r="H26" s="257" t="s">
        <v>246</v>
      </c>
      <c r="I26" s="256" t="s">
        <v>636</v>
      </c>
      <c r="J26" s="257" t="s">
        <v>101</v>
      </c>
      <c r="K26" s="257" t="s">
        <v>128</v>
      </c>
      <c r="L26" s="257" t="s">
        <v>142</v>
      </c>
      <c r="M26" s="250" t="s">
        <v>1652</v>
      </c>
      <c r="N26" s="257" t="s">
        <v>1802</v>
      </c>
      <c r="O26" s="2" t="s">
        <v>1281</v>
      </c>
      <c r="P26" s="2" t="s">
        <v>1809</v>
      </c>
      <c r="Q26" s="2" t="s">
        <v>1810</v>
      </c>
      <c r="R26" s="71" t="s">
        <v>1833</v>
      </c>
    </row>
    <row r="27" spans="1:18" ht="21">
      <c r="A27" s="250">
        <v>377</v>
      </c>
      <c r="B27" s="250" t="s">
        <v>532</v>
      </c>
      <c r="C27" s="256" t="s">
        <v>13</v>
      </c>
      <c r="D27" s="257" t="s">
        <v>47</v>
      </c>
      <c r="E27" s="256" t="s">
        <v>635</v>
      </c>
      <c r="F27" s="257" t="s">
        <v>28</v>
      </c>
      <c r="G27" s="257" t="s">
        <v>21</v>
      </c>
      <c r="H27" s="257" t="s">
        <v>63</v>
      </c>
      <c r="I27" s="256" t="s">
        <v>636</v>
      </c>
      <c r="J27" s="257" t="s">
        <v>101</v>
      </c>
      <c r="K27" s="257" t="s">
        <v>132</v>
      </c>
      <c r="L27" s="257" t="s">
        <v>67</v>
      </c>
      <c r="M27" s="250" t="s">
        <v>1652</v>
      </c>
      <c r="N27" s="257" t="s">
        <v>1802</v>
      </c>
      <c r="O27" s="2" t="s">
        <v>1281</v>
      </c>
      <c r="P27" s="2" t="s">
        <v>1834</v>
      </c>
      <c r="Q27" s="2" t="s">
        <v>1835</v>
      </c>
      <c r="R27" s="71">
        <v>0</v>
      </c>
    </row>
    <row r="28" spans="1:18" ht="21">
      <c r="A28" s="250">
        <v>383</v>
      </c>
      <c r="B28" s="250" t="s">
        <v>532</v>
      </c>
      <c r="C28" s="256" t="s">
        <v>13</v>
      </c>
      <c r="D28" s="257" t="s">
        <v>47</v>
      </c>
      <c r="E28" s="256" t="s">
        <v>635</v>
      </c>
      <c r="F28" s="257" t="s">
        <v>35</v>
      </c>
      <c r="G28" s="257" t="s">
        <v>21</v>
      </c>
      <c r="H28" s="257" t="s">
        <v>63</v>
      </c>
      <c r="I28" s="256" t="s">
        <v>636</v>
      </c>
      <c r="J28" s="257" t="s">
        <v>101</v>
      </c>
      <c r="K28" s="257" t="s">
        <v>176</v>
      </c>
      <c r="L28" s="257" t="s">
        <v>67</v>
      </c>
      <c r="M28" s="250" t="s">
        <v>1652</v>
      </c>
      <c r="N28" s="257" t="s">
        <v>1802</v>
      </c>
      <c r="O28" s="2" t="s">
        <v>1281</v>
      </c>
      <c r="P28" s="2" t="s">
        <v>1836</v>
      </c>
      <c r="Q28" s="2" t="s">
        <v>1837</v>
      </c>
      <c r="R28" s="71">
        <v>0</v>
      </c>
    </row>
    <row r="29" spans="1:18" ht="21">
      <c r="A29" s="250">
        <v>395</v>
      </c>
      <c r="B29" s="250" t="s">
        <v>532</v>
      </c>
      <c r="C29" s="256" t="s">
        <v>136</v>
      </c>
      <c r="D29" s="257" t="s">
        <v>21</v>
      </c>
      <c r="E29" s="256" t="s">
        <v>653</v>
      </c>
      <c r="F29" s="257" t="s">
        <v>660</v>
      </c>
      <c r="G29" s="257" t="s">
        <v>16</v>
      </c>
      <c r="H29" s="257" t="s">
        <v>205</v>
      </c>
      <c r="I29" s="256" t="s">
        <v>656</v>
      </c>
      <c r="J29" s="257" t="s">
        <v>38</v>
      </c>
      <c r="K29" s="257" t="s">
        <v>251</v>
      </c>
      <c r="L29" s="257" t="s">
        <v>216</v>
      </c>
      <c r="M29" s="250" t="s">
        <v>1652</v>
      </c>
      <c r="N29" s="257" t="s">
        <v>1802</v>
      </c>
      <c r="O29" s="2" t="s">
        <v>1281</v>
      </c>
      <c r="P29" s="2" t="s">
        <v>1807</v>
      </c>
      <c r="Q29" s="2" t="s">
        <v>1808</v>
      </c>
      <c r="R29" s="71">
        <v>0</v>
      </c>
    </row>
    <row r="30" spans="1:18" ht="21">
      <c r="A30" s="250">
        <v>399</v>
      </c>
      <c r="B30" s="250" t="s">
        <v>532</v>
      </c>
      <c r="C30" s="256" t="s">
        <v>136</v>
      </c>
      <c r="D30" s="257" t="s">
        <v>16</v>
      </c>
      <c r="E30" s="256" t="s">
        <v>662</v>
      </c>
      <c r="F30" s="257" t="s">
        <v>99</v>
      </c>
      <c r="G30" s="257" t="s">
        <v>16</v>
      </c>
      <c r="H30" s="257" t="s">
        <v>261</v>
      </c>
      <c r="I30" s="256" t="s">
        <v>580</v>
      </c>
      <c r="J30" s="257" t="s">
        <v>38</v>
      </c>
      <c r="K30" s="257" t="s">
        <v>257</v>
      </c>
      <c r="L30" s="257" t="s">
        <v>269</v>
      </c>
      <c r="M30" s="250" t="s">
        <v>1652</v>
      </c>
      <c r="N30" s="257" t="s">
        <v>1802</v>
      </c>
      <c r="O30" s="2" t="s">
        <v>1281</v>
      </c>
      <c r="P30" s="2" t="s">
        <v>1838</v>
      </c>
      <c r="Q30" s="2" t="s">
        <v>1839</v>
      </c>
      <c r="R30" s="71">
        <v>0</v>
      </c>
    </row>
    <row r="31" spans="1:18" ht="21">
      <c r="A31" s="250">
        <v>404</v>
      </c>
      <c r="B31" s="250" t="s">
        <v>532</v>
      </c>
      <c r="C31" s="256" t="s">
        <v>136</v>
      </c>
      <c r="D31" s="257" t="s">
        <v>35</v>
      </c>
      <c r="E31" s="256" t="s">
        <v>661</v>
      </c>
      <c r="F31" s="257" t="s">
        <v>17</v>
      </c>
      <c r="G31" s="257" t="s">
        <v>17</v>
      </c>
      <c r="H31" s="257" t="s">
        <v>63</v>
      </c>
      <c r="I31" s="256" t="s">
        <v>1725</v>
      </c>
      <c r="J31" s="257" t="s">
        <v>38</v>
      </c>
      <c r="K31" s="257" t="s">
        <v>260</v>
      </c>
      <c r="L31" s="257" t="s">
        <v>245</v>
      </c>
      <c r="M31" s="250" t="s">
        <v>1652</v>
      </c>
      <c r="N31" s="257" t="s">
        <v>1802</v>
      </c>
      <c r="O31" s="2" t="s">
        <v>1281</v>
      </c>
      <c r="P31" s="2" t="s">
        <v>1834</v>
      </c>
      <c r="Q31" s="2" t="s">
        <v>1835</v>
      </c>
      <c r="R31" s="71">
        <v>0</v>
      </c>
    </row>
    <row r="32" spans="1:18" ht="21">
      <c r="A32" s="250">
        <v>419</v>
      </c>
      <c r="B32" s="250" t="s">
        <v>532</v>
      </c>
      <c r="C32" s="256" t="s">
        <v>136</v>
      </c>
      <c r="D32" s="257" t="s">
        <v>219</v>
      </c>
      <c r="E32" s="256" t="s">
        <v>644</v>
      </c>
      <c r="F32" s="257" t="s">
        <v>193</v>
      </c>
      <c r="G32" s="257" t="s">
        <v>16</v>
      </c>
      <c r="H32" s="257" t="s">
        <v>31</v>
      </c>
      <c r="I32" s="256" t="s">
        <v>646</v>
      </c>
      <c r="J32" s="257" t="s">
        <v>38</v>
      </c>
      <c r="K32" s="257" t="s">
        <v>296</v>
      </c>
      <c r="L32" s="257" t="s">
        <v>237</v>
      </c>
      <c r="M32" s="250" t="s">
        <v>1652</v>
      </c>
      <c r="N32" s="257" t="s">
        <v>1802</v>
      </c>
      <c r="O32" s="2" t="s">
        <v>1281</v>
      </c>
      <c r="P32" s="2" t="s">
        <v>1454</v>
      </c>
      <c r="Q32" s="2" t="s">
        <v>1823</v>
      </c>
      <c r="R32" s="71">
        <v>0</v>
      </c>
    </row>
    <row r="33" spans="1:18" ht="21">
      <c r="A33" s="250">
        <v>442</v>
      </c>
      <c r="B33" s="250" t="s">
        <v>532</v>
      </c>
      <c r="C33" s="256" t="s">
        <v>136</v>
      </c>
      <c r="D33" s="257" t="s">
        <v>200</v>
      </c>
      <c r="E33" s="256" t="s">
        <v>651</v>
      </c>
      <c r="F33" s="257" t="s">
        <v>21</v>
      </c>
      <c r="G33" s="257" t="s">
        <v>16</v>
      </c>
      <c r="H33" s="257" t="s">
        <v>175</v>
      </c>
      <c r="I33" s="256" t="s">
        <v>652</v>
      </c>
      <c r="J33" s="257" t="s">
        <v>65</v>
      </c>
      <c r="K33" s="257" t="s">
        <v>354</v>
      </c>
      <c r="L33" s="257" t="s">
        <v>615</v>
      </c>
      <c r="M33" s="250" t="s">
        <v>1652</v>
      </c>
      <c r="N33" s="257" t="s">
        <v>1802</v>
      </c>
      <c r="O33" s="2" t="s">
        <v>1281</v>
      </c>
      <c r="P33" s="2" t="s">
        <v>1840</v>
      </c>
      <c r="Q33" s="2" t="s">
        <v>1841</v>
      </c>
      <c r="R33" s="71">
        <v>0</v>
      </c>
    </row>
    <row r="34" spans="1:18" ht="21">
      <c r="A34" s="250">
        <v>458</v>
      </c>
      <c r="B34" s="250" t="s">
        <v>532</v>
      </c>
      <c r="C34" s="256" t="s">
        <v>136</v>
      </c>
      <c r="D34" s="257" t="s">
        <v>94</v>
      </c>
      <c r="E34" s="256" t="s">
        <v>715</v>
      </c>
      <c r="F34" s="257" t="s">
        <v>99</v>
      </c>
      <c r="G34" s="257" t="s">
        <v>21</v>
      </c>
      <c r="H34" s="257" t="s">
        <v>191</v>
      </c>
      <c r="I34" s="256" t="s">
        <v>1731</v>
      </c>
      <c r="J34" s="257" t="s">
        <v>101</v>
      </c>
      <c r="K34" s="257" t="s">
        <v>117</v>
      </c>
      <c r="L34" s="257" t="s">
        <v>509</v>
      </c>
      <c r="M34" s="250" t="s">
        <v>1652</v>
      </c>
      <c r="N34" s="257" t="s">
        <v>1802</v>
      </c>
      <c r="O34" s="2" t="s">
        <v>1281</v>
      </c>
      <c r="P34" s="2" t="s">
        <v>1836</v>
      </c>
      <c r="Q34" s="2" t="s">
        <v>1842</v>
      </c>
      <c r="R34" s="71">
        <v>0</v>
      </c>
    </row>
    <row r="35" spans="1:18" ht="21">
      <c r="A35" s="250">
        <v>461</v>
      </c>
      <c r="B35" s="250" t="s">
        <v>532</v>
      </c>
      <c r="C35" s="256" t="s">
        <v>136</v>
      </c>
      <c r="D35" s="257" t="s">
        <v>37</v>
      </c>
      <c r="E35" s="256" t="s">
        <v>718</v>
      </c>
      <c r="F35" s="257" t="s">
        <v>16</v>
      </c>
      <c r="G35" s="257" t="s">
        <v>17</v>
      </c>
      <c r="H35" s="257" t="s">
        <v>18</v>
      </c>
      <c r="I35" s="256" t="s">
        <v>1731</v>
      </c>
      <c r="J35" s="257" t="s">
        <v>101</v>
      </c>
      <c r="K35" s="257" t="s">
        <v>121</v>
      </c>
      <c r="L35" s="257" t="s">
        <v>109</v>
      </c>
      <c r="M35" s="250" t="s">
        <v>1652</v>
      </c>
      <c r="N35" s="257" t="s">
        <v>1802</v>
      </c>
      <c r="O35" s="2" t="s">
        <v>1281</v>
      </c>
      <c r="P35" s="2" t="s">
        <v>1843</v>
      </c>
      <c r="Q35" s="2" t="s">
        <v>1806</v>
      </c>
      <c r="R35" s="71">
        <v>0</v>
      </c>
    </row>
    <row r="36" spans="1:18" ht="21">
      <c r="A36" s="250">
        <v>466</v>
      </c>
      <c r="B36" s="250" t="s">
        <v>532</v>
      </c>
      <c r="C36" s="256" t="s">
        <v>136</v>
      </c>
      <c r="D36" s="257" t="s">
        <v>47</v>
      </c>
      <c r="E36" s="256" t="s">
        <v>723</v>
      </c>
      <c r="F36" s="257" t="s">
        <v>17</v>
      </c>
      <c r="G36" s="257" t="s">
        <v>17</v>
      </c>
      <c r="H36" s="257" t="s">
        <v>22</v>
      </c>
      <c r="I36" s="256" t="s">
        <v>1733</v>
      </c>
      <c r="J36" s="257" t="s">
        <v>101</v>
      </c>
      <c r="K36" s="257" t="s">
        <v>134</v>
      </c>
      <c r="L36" s="257" t="s">
        <v>169</v>
      </c>
      <c r="M36" s="250" t="s">
        <v>1652</v>
      </c>
      <c r="N36" s="257" t="s">
        <v>1802</v>
      </c>
      <c r="O36" s="2" t="s">
        <v>1281</v>
      </c>
      <c r="P36" s="2" t="s">
        <v>1376</v>
      </c>
      <c r="Q36" s="2" t="s">
        <v>1816</v>
      </c>
      <c r="R36" s="71">
        <v>0</v>
      </c>
    </row>
    <row r="37" spans="1:18" ht="21">
      <c r="A37" s="250">
        <v>490</v>
      </c>
      <c r="B37" s="250" t="s">
        <v>729</v>
      </c>
      <c r="C37" s="256" t="s">
        <v>13</v>
      </c>
      <c r="D37" s="257" t="s">
        <v>78</v>
      </c>
      <c r="E37" s="256" t="s">
        <v>757</v>
      </c>
      <c r="F37" s="257" t="s">
        <v>30</v>
      </c>
      <c r="G37" s="257" t="s">
        <v>21</v>
      </c>
      <c r="H37" s="257" t="s">
        <v>344</v>
      </c>
      <c r="I37" s="256" t="s">
        <v>758</v>
      </c>
      <c r="J37" s="257" t="s">
        <v>38</v>
      </c>
      <c r="K37" s="257" t="s">
        <v>240</v>
      </c>
      <c r="L37" s="257" t="s">
        <v>596</v>
      </c>
      <c r="M37" s="250" t="s">
        <v>1652</v>
      </c>
      <c r="N37" s="257" t="s">
        <v>1802</v>
      </c>
      <c r="O37" s="2" t="s">
        <v>1281</v>
      </c>
      <c r="P37" s="2" t="s">
        <v>1836</v>
      </c>
      <c r="Q37" s="2" t="s">
        <v>1842</v>
      </c>
      <c r="R37" s="71">
        <v>0</v>
      </c>
    </row>
    <row r="38" spans="1:18" ht="21">
      <c r="A38" s="250">
        <v>508</v>
      </c>
      <c r="B38" s="250" t="s">
        <v>729</v>
      </c>
      <c r="C38" s="256" t="s">
        <v>13</v>
      </c>
      <c r="D38" s="257" t="s">
        <v>21</v>
      </c>
      <c r="E38" s="256" t="s">
        <v>759</v>
      </c>
      <c r="F38" s="257" t="s">
        <v>14</v>
      </c>
      <c r="G38" s="257" t="s">
        <v>16</v>
      </c>
      <c r="H38" s="257" t="s">
        <v>63</v>
      </c>
      <c r="I38" s="256" t="s">
        <v>1734</v>
      </c>
      <c r="J38" s="257" t="s">
        <v>38</v>
      </c>
      <c r="K38" s="257" t="s">
        <v>268</v>
      </c>
      <c r="L38" s="257" t="s">
        <v>245</v>
      </c>
      <c r="M38" s="250" t="s">
        <v>1652</v>
      </c>
      <c r="N38" s="257" t="s">
        <v>1802</v>
      </c>
      <c r="O38" s="2" t="s">
        <v>1281</v>
      </c>
      <c r="P38" s="2" t="s">
        <v>1826</v>
      </c>
      <c r="Q38" s="2" t="s">
        <v>1827</v>
      </c>
      <c r="R38" s="71">
        <v>0</v>
      </c>
    </row>
    <row r="39" spans="1:18" ht="21">
      <c r="A39" s="250">
        <v>520</v>
      </c>
      <c r="B39" s="250" t="s">
        <v>729</v>
      </c>
      <c r="C39" s="256" t="s">
        <v>13</v>
      </c>
      <c r="D39" s="257" t="s">
        <v>37</v>
      </c>
      <c r="E39" s="256" t="s">
        <v>767</v>
      </c>
      <c r="F39" s="257" t="s">
        <v>21</v>
      </c>
      <c r="G39" s="257" t="s">
        <v>21</v>
      </c>
      <c r="H39" s="257" t="s">
        <v>138</v>
      </c>
      <c r="I39" s="256" t="s">
        <v>1736</v>
      </c>
      <c r="J39" s="257" t="s">
        <v>38</v>
      </c>
      <c r="K39" s="257" t="s">
        <v>306</v>
      </c>
      <c r="L39" s="257" t="s">
        <v>770</v>
      </c>
      <c r="M39" s="250" t="s">
        <v>1652</v>
      </c>
      <c r="N39" s="257" t="s">
        <v>1802</v>
      </c>
      <c r="O39" s="2" t="s">
        <v>1281</v>
      </c>
      <c r="P39" s="2" t="s">
        <v>1844</v>
      </c>
      <c r="Q39" s="2" t="s">
        <v>1845</v>
      </c>
      <c r="R39" s="71">
        <v>0</v>
      </c>
    </row>
    <row r="40" spans="1:18" ht="21">
      <c r="A40" s="250">
        <v>526</v>
      </c>
      <c r="B40" s="250" t="s">
        <v>729</v>
      </c>
      <c r="C40" s="256" t="s">
        <v>13</v>
      </c>
      <c r="D40" s="257" t="s">
        <v>204</v>
      </c>
      <c r="E40" s="256" t="s">
        <v>774</v>
      </c>
      <c r="F40" s="257" t="s">
        <v>16</v>
      </c>
      <c r="G40" s="257" t="s">
        <v>17</v>
      </c>
      <c r="H40" s="257" t="s">
        <v>403</v>
      </c>
      <c r="I40" s="256" t="s">
        <v>775</v>
      </c>
      <c r="J40" s="257" t="s">
        <v>65</v>
      </c>
      <c r="K40" s="257" t="s">
        <v>76</v>
      </c>
      <c r="L40" s="257" t="s">
        <v>416</v>
      </c>
      <c r="M40" s="250" t="s">
        <v>1652</v>
      </c>
      <c r="N40" s="257" t="s">
        <v>1802</v>
      </c>
      <c r="O40" s="2" t="s">
        <v>1252</v>
      </c>
      <c r="P40" s="2" t="s">
        <v>1846</v>
      </c>
      <c r="Q40" s="2" t="s">
        <v>1847</v>
      </c>
      <c r="R40" s="71">
        <v>0</v>
      </c>
    </row>
    <row r="41" spans="1:18" ht="21">
      <c r="A41" s="250">
        <v>545</v>
      </c>
      <c r="B41" s="250" t="s">
        <v>729</v>
      </c>
      <c r="C41" s="256" t="s">
        <v>13</v>
      </c>
      <c r="D41" s="257" t="s">
        <v>90</v>
      </c>
      <c r="E41" s="256" t="s">
        <v>795</v>
      </c>
      <c r="F41" s="257" t="s">
        <v>28</v>
      </c>
      <c r="G41" s="257" t="s">
        <v>21</v>
      </c>
      <c r="H41" s="257" t="s">
        <v>74</v>
      </c>
      <c r="I41" s="256" t="s">
        <v>1742</v>
      </c>
      <c r="J41" s="257" t="s">
        <v>101</v>
      </c>
      <c r="K41" s="257" t="s">
        <v>121</v>
      </c>
      <c r="L41" s="257" t="s">
        <v>77</v>
      </c>
      <c r="M41" s="250" t="s">
        <v>1652</v>
      </c>
      <c r="N41" s="257" t="s">
        <v>1802</v>
      </c>
      <c r="O41" s="2" t="s">
        <v>1252</v>
      </c>
      <c r="P41" s="2" t="s">
        <v>1817</v>
      </c>
      <c r="Q41" s="2" t="s">
        <v>1818</v>
      </c>
      <c r="R41" s="71">
        <v>0</v>
      </c>
    </row>
    <row r="42" spans="1:18" ht="21">
      <c r="A42" s="250">
        <v>550</v>
      </c>
      <c r="B42" s="250" t="s">
        <v>729</v>
      </c>
      <c r="C42" s="256" t="s">
        <v>13</v>
      </c>
      <c r="D42" s="257" t="s">
        <v>90</v>
      </c>
      <c r="E42" s="256" t="s">
        <v>795</v>
      </c>
      <c r="F42" s="257" t="s">
        <v>35</v>
      </c>
      <c r="G42" s="257" t="s">
        <v>21</v>
      </c>
      <c r="H42" s="257" t="s">
        <v>246</v>
      </c>
      <c r="I42" s="256" t="s">
        <v>1742</v>
      </c>
      <c r="J42" s="257" t="s">
        <v>101</v>
      </c>
      <c r="K42" s="257" t="s">
        <v>128</v>
      </c>
      <c r="L42" s="257" t="s">
        <v>142</v>
      </c>
      <c r="M42" s="250" t="s">
        <v>1652</v>
      </c>
      <c r="N42" s="257" t="s">
        <v>1802</v>
      </c>
      <c r="O42" s="2" t="s">
        <v>1281</v>
      </c>
      <c r="P42" s="2" t="s">
        <v>1809</v>
      </c>
      <c r="Q42" s="2" t="s">
        <v>1810</v>
      </c>
      <c r="R42" s="71" t="s">
        <v>1833</v>
      </c>
    </row>
    <row r="43" spans="1:18" ht="21">
      <c r="A43" s="250">
        <v>553</v>
      </c>
      <c r="B43" s="250" t="s">
        <v>729</v>
      </c>
      <c r="C43" s="256" t="s">
        <v>13</v>
      </c>
      <c r="D43" s="257" t="s">
        <v>90</v>
      </c>
      <c r="E43" s="256" t="s">
        <v>795</v>
      </c>
      <c r="F43" s="257" t="s">
        <v>90</v>
      </c>
      <c r="G43" s="257" t="s">
        <v>21</v>
      </c>
      <c r="H43" s="257" t="s">
        <v>63</v>
      </c>
      <c r="I43" s="256" t="s">
        <v>1742</v>
      </c>
      <c r="J43" s="257" t="s">
        <v>101</v>
      </c>
      <c r="K43" s="257" t="s">
        <v>132</v>
      </c>
      <c r="L43" s="257" t="s">
        <v>67</v>
      </c>
      <c r="M43" s="250" t="s">
        <v>1652</v>
      </c>
      <c r="N43" s="257" t="s">
        <v>1802</v>
      </c>
      <c r="O43" s="2" t="s">
        <v>1281</v>
      </c>
      <c r="P43" s="2" t="s">
        <v>1840</v>
      </c>
      <c r="Q43" s="2" t="s">
        <v>1841</v>
      </c>
      <c r="R43" s="71">
        <v>0</v>
      </c>
    </row>
    <row r="44" spans="1:18" ht="21">
      <c r="A44" s="250">
        <v>576</v>
      </c>
      <c r="B44" s="250" t="s">
        <v>729</v>
      </c>
      <c r="C44" s="256" t="s">
        <v>136</v>
      </c>
      <c r="D44" s="257" t="s">
        <v>90</v>
      </c>
      <c r="E44" s="256" t="s">
        <v>813</v>
      </c>
      <c r="F44" s="257" t="s">
        <v>17</v>
      </c>
      <c r="G44" s="257" t="s">
        <v>17</v>
      </c>
      <c r="H44" s="257" t="s">
        <v>63</v>
      </c>
      <c r="I44" s="256" t="s">
        <v>1745</v>
      </c>
      <c r="J44" s="257" t="s">
        <v>38</v>
      </c>
      <c r="K44" s="257" t="s">
        <v>232</v>
      </c>
      <c r="L44" s="257" t="s">
        <v>245</v>
      </c>
      <c r="M44" s="250" t="s">
        <v>1652</v>
      </c>
      <c r="N44" s="257" t="s">
        <v>1802</v>
      </c>
      <c r="O44" s="2" t="s">
        <v>1281</v>
      </c>
      <c r="P44" s="2" t="s">
        <v>1844</v>
      </c>
      <c r="Q44" s="2" t="s">
        <v>1845</v>
      </c>
      <c r="R44" s="71">
        <v>0</v>
      </c>
    </row>
    <row r="45" spans="1:18" ht="21">
      <c r="A45" s="250">
        <v>594</v>
      </c>
      <c r="B45" s="250" t="s">
        <v>729</v>
      </c>
      <c r="C45" s="256" t="s">
        <v>136</v>
      </c>
      <c r="D45" s="257" t="s">
        <v>204</v>
      </c>
      <c r="E45" s="256" t="s">
        <v>822</v>
      </c>
      <c r="F45" s="257" t="s">
        <v>16</v>
      </c>
      <c r="G45" s="257" t="s">
        <v>17</v>
      </c>
      <c r="H45" s="257" t="s">
        <v>31</v>
      </c>
      <c r="I45" s="256" t="s">
        <v>1662</v>
      </c>
      <c r="J45" s="257" t="s">
        <v>38</v>
      </c>
      <c r="K45" s="257" t="s">
        <v>260</v>
      </c>
      <c r="L45" s="257" t="s">
        <v>237</v>
      </c>
      <c r="M45" s="257" t="s">
        <v>1652</v>
      </c>
      <c r="N45" s="257" t="s">
        <v>1802</v>
      </c>
      <c r="O45" s="2" t="s">
        <v>1281</v>
      </c>
      <c r="P45" s="2" t="s">
        <v>1840</v>
      </c>
      <c r="Q45" s="2" t="s">
        <v>1841</v>
      </c>
      <c r="R45" s="71">
        <v>0</v>
      </c>
    </row>
    <row r="46" spans="1:18" ht="21">
      <c r="A46" s="250">
        <v>631</v>
      </c>
      <c r="B46" s="250" t="s">
        <v>729</v>
      </c>
      <c r="C46" s="256" t="s">
        <v>136</v>
      </c>
      <c r="D46" s="257" t="s">
        <v>280</v>
      </c>
      <c r="E46" s="256" t="s">
        <v>860</v>
      </c>
      <c r="F46" s="257" t="s">
        <v>861</v>
      </c>
      <c r="G46" s="257" t="s">
        <v>164</v>
      </c>
      <c r="H46" s="257" t="s">
        <v>309</v>
      </c>
      <c r="I46" s="256" t="s">
        <v>1439</v>
      </c>
      <c r="J46" s="257" t="s">
        <v>65</v>
      </c>
      <c r="K46" s="257" t="s">
        <v>382</v>
      </c>
      <c r="L46" s="257" t="s">
        <v>862</v>
      </c>
      <c r="M46" s="250" t="s">
        <v>1652</v>
      </c>
      <c r="N46" s="257" t="s">
        <v>1802</v>
      </c>
      <c r="O46" s="2" t="s">
        <v>1281</v>
      </c>
      <c r="P46" s="2" t="s">
        <v>1812</v>
      </c>
      <c r="Q46" s="2" t="s">
        <v>1813</v>
      </c>
      <c r="R46" s="71" t="s">
        <v>1811</v>
      </c>
    </row>
    <row r="47" spans="1:18" ht="21">
      <c r="A47" s="250">
        <v>634</v>
      </c>
      <c r="B47" s="250" t="s">
        <v>729</v>
      </c>
      <c r="C47" s="256" t="s">
        <v>136</v>
      </c>
      <c r="D47" s="257" t="s">
        <v>280</v>
      </c>
      <c r="E47" s="256" t="s">
        <v>860</v>
      </c>
      <c r="F47" s="257" t="s">
        <v>861</v>
      </c>
      <c r="G47" s="257" t="s">
        <v>164</v>
      </c>
      <c r="H47" s="257" t="s">
        <v>309</v>
      </c>
      <c r="I47" s="256" t="s">
        <v>1439</v>
      </c>
      <c r="J47" s="257" t="s">
        <v>65</v>
      </c>
      <c r="K47" s="257" t="s">
        <v>386</v>
      </c>
      <c r="L47" s="257" t="s">
        <v>864</v>
      </c>
      <c r="M47" s="250" t="s">
        <v>1652</v>
      </c>
      <c r="N47" s="257" t="s">
        <v>1802</v>
      </c>
      <c r="O47" s="2" t="s">
        <v>1281</v>
      </c>
      <c r="P47" s="2" t="s">
        <v>1838</v>
      </c>
      <c r="Q47" s="2" t="s">
        <v>1839</v>
      </c>
      <c r="R47" s="71">
        <v>0</v>
      </c>
    </row>
    <row r="48" spans="1:18" ht="21">
      <c r="A48" s="250">
        <v>638</v>
      </c>
      <c r="B48" s="250" t="s">
        <v>729</v>
      </c>
      <c r="C48" s="256" t="s">
        <v>136</v>
      </c>
      <c r="D48" s="257" t="s">
        <v>185</v>
      </c>
      <c r="E48" s="256" t="s">
        <v>868</v>
      </c>
      <c r="F48" s="257" t="s">
        <v>21</v>
      </c>
      <c r="G48" s="257" t="s">
        <v>17</v>
      </c>
      <c r="H48" s="257" t="s">
        <v>279</v>
      </c>
      <c r="I48" s="256" t="s">
        <v>1704</v>
      </c>
      <c r="J48" s="257" t="s">
        <v>101</v>
      </c>
      <c r="K48" s="257" t="s">
        <v>106</v>
      </c>
      <c r="L48" s="257" t="s">
        <v>421</v>
      </c>
      <c r="M48" s="250" t="s">
        <v>1652</v>
      </c>
      <c r="N48" s="257" t="s">
        <v>1802</v>
      </c>
      <c r="O48" s="2" t="s">
        <v>1281</v>
      </c>
      <c r="P48" s="2" t="s">
        <v>1454</v>
      </c>
      <c r="Q48" s="2" t="s">
        <v>1823</v>
      </c>
      <c r="R48" s="71">
        <v>0</v>
      </c>
    </row>
    <row r="49" spans="1:18" ht="21">
      <c r="A49" s="250">
        <v>644</v>
      </c>
      <c r="B49" s="250" t="s">
        <v>729</v>
      </c>
      <c r="C49" s="256" t="s">
        <v>136</v>
      </c>
      <c r="D49" s="257" t="s">
        <v>16</v>
      </c>
      <c r="E49" s="256" t="s">
        <v>662</v>
      </c>
      <c r="F49" s="257" t="s">
        <v>204</v>
      </c>
      <c r="G49" s="257" t="s">
        <v>16</v>
      </c>
      <c r="H49" s="257" t="s">
        <v>205</v>
      </c>
      <c r="I49" s="256" t="s">
        <v>398</v>
      </c>
      <c r="J49" s="257" t="s">
        <v>101</v>
      </c>
      <c r="K49" s="257" t="s">
        <v>121</v>
      </c>
      <c r="L49" s="257" t="s">
        <v>871</v>
      </c>
      <c r="M49" s="250" t="s">
        <v>1652</v>
      </c>
      <c r="N49" s="257" t="s">
        <v>1802</v>
      </c>
      <c r="O49" s="2" t="s">
        <v>1281</v>
      </c>
      <c r="P49" s="2" t="s">
        <v>1848</v>
      </c>
      <c r="Q49" s="2" t="s">
        <v>1849</v>
      </c>
      <c r="R49" s="71">
        <v>0</v>
      </c>
    </row>
    <row r="50" spans="1:18" ht="21">
      <c r="A50" s="250">
        <v>654</v>
      </c>
      <c r="B50" s="250" t="s">
        <v>729</v>
      </c>
      <c r="C50" s="256" t="s">
        <v>136</v>
      </c>
      <c r="D50" s="257" t="s">
        <v>16</v>
      </c>
      <c r="E50" s="256" t="s">
        <v>662</v>
      </c>
      <c r="F50" s="257" t="s">
        <v>147</v>
      </c>
      <c r="G50" s="257" t="s">
        <v>16</v>
      </c>
      <c r="H50" s="257" t="s">
        <v>220</v>
      </c>
      <c r="I50" s="256" t="s">
        <v>398</v>
      </c>
      <c r="J50" s="257" t="s">
        <v>101</v>
      </c>
      <c r="K50" s="257" t="s">
        <v>134</v>
      </c>
      <c r="L50" s="257" t="s">
        <v>342</v>
      </c>
      <c r="M50" s="250" t="s">
        <v>1652</v>
      </c>
      <c r="N50" s="257" t="s">
        <v>1802</v>
      </c>
      <c r="O50" s="2" t="s">
        <v>1281</v>
      </c>
      <c r="P50" s="2" t="s">
        <v>1834</v>
      </c>
      <c r="Q50" s="2" t="s">
        <v>1835</v>
      </c>
      <c r="R50" s="71">
        <v>0</v>
      </c>
    </row>
    <row r="51" spans="1:18" ht="21">
      <c r="A51" s="250">
        <v>658</v>
      </c>
      <c r="B51" s="250" t="s">
        <v>729</v>
      </c>
      <c r="C51" s="256" t="s">
        <v>136</v>
      </c>
      <c r="D51" s="257" t="s">
        <v>78</v>
      </c>
      <c r="E51" s="256" t="s">
        <v>877</v>
      </c>
      <c r="F51" s="257" t="s">
        <v>99</v>
      </c>
      <c r="G51" s="257" t="s">
        <v>17</v>
      </c>
      <c r="H51" s="257" t="s">
        <v>293</v>
      </c>
      <c r="I51" s="256" t="s">
        <v>1707</v>
      </c>
      <c r="J51" s="257" t="s">
        <v>101</v>
      </c>
      <c r="K51" s="257" t="s">
        <v>176</v>
      </c>
      <c r="L51" s="257" t="s">
        <v>720</v>
      </c>
      <c r="M51" s="250" t="s">
        <v>1652</v>
      </c>
      <c r="N51" s="257" t="s">
        <v>1802</v>
      </c>
      <c r="O51" s="2" t="s">
        <v>1281</v>
      </c>
      <c r="P51" s="2" t="s">
        <v>1814</v>
      </c>
      <c r="Q51" s="2" t="s">
        <v>1815</v>
      </c>
      <c r="R51" s="71">
        <v>0</v>
      </c>
    </row>
    <row r="52" spans="1:18" ht="21">
      <c r="A52" s="250">
        <v>664</v>
      </c>
      <c r="B52" s="250" t="s">
        <v>878</v>
      </c>
      <c r="C52" s="256" t="s">
        <v>13</v>
      </c>
      <c r="D52" s="257" t="s">
        <v>16</v>
      </c>
      <c r="E52" s="256" t="s">
        <v>899</v>
      </c>
      <c r="F52" s="257" t="s">
        <v>18</v>
      </c>
      <c r="G52" s="257" t="s">
        <v>16</v>
      </c>
      <c r="H52" s="257" t="s">
        <v>293</v>
      </c>
      <c r="I52" s="256" t="s">
        <v>1752</v>
      </c>
      <c r="J52" s="257" t="s">
        <v>38</v>
      </c>
      <c r="K52" s="257" t="s">
        <v>232</v>
      </c>
      <c r="L52" s="257" t="s">
        <v>295</v>
      </c>
      <c r="M52" s="250" t="s">
        <v>1652</v>
      </c>
      <c r="N52" s="257" t="s">
        <v>1802</v>
      </c>
      <c r="O52" s="2" t="s">
        <v>1281</v>
      </c>
      <c r="P52" s="2" t="s">
        <v>1828</v>
      </c>
      <c r="Q52" s="2" t="s">
        <v>1829</v>
      </c>
      <c r="R52" s="71">
        <v>0</v>
      </c>
    </row>
    <row r="53" spans="1:18" ht="21">
      <c r="A53" s="250">
        <v>674</v>
      </c>
      <c r="B53" s="250" t="s">
        <v>878</v>
      </c>
      <c r="C53" s="256" t="s">
        <v>13</v>
      </c>
      <c r="D53" s="257" t="s">
        <v>16</v>
      </c>
      <c r="E53" s="256" t="s">
        <v>899</v>
      </c>
      <c r="F53" s="257" t="s">
        <v>68</v>
      </c>
      <c r="G53" s="257" t="s">
        <v>16</v>
      </c>
      <c r="H53" s="257" t="s">
        <v>261</v>
      </c>
      <c r="I53" s="256" t="s">
        <v>1746</v>
      </c>
      <c r="J53" s="257" t="s">
        <v>38</v>
      </c>
      <c r="K53" s="257" t="s">
        <v>251</v>
      </c>
      <c r="L53" s="257" t="s">
        <v>269</v>
      </c>
      <c r="M53" s="250" t="s">
        <v>1652</v>
      </c>
      <c r="N53" s="257" t="s">
        <v>1802</v>
      </c>
      <c r="O53" s="2" t="s">
        <v>1281</v>
      </c>
      <c r="P53" s="2" t="s">
        <v>1850</v>
      </c>
      <c r="Q53" s="2" t="s">
        <v>1851</v>
      </c>
      <c r="R53" s="71">
        <v>0</v>
      </c>
    </row>
    <row r="54" spans="1:18" ht="21">
      <c r="A54" s="250">
        <v>678</v>
      </c>
      <c r="B54" s="250" t="s">
        <v>878</v>
      </c>
      <c r="C54" s="256" t="s">
        <v>13</v>
      </c>
      <c r="D54" s="257" t="s">
        <v>35</v>
      </c>
      <c r="E54" s="256" t="s">
        <v>905</v>
      </c>
      <c r="F54" s="257" t="s">
        <v>16</v>
      </c>
      <c r="G54" s="257" t="s">
        <v>21</v>
      </c>
      <c r="H54" s="257" t="s">
        <v>253</v>
      </c>
      <c r="I54" s="256" t="s">
        <v>187</v>
      </c>
      <c r="J54" s="257" t="s">
        <v>38</v>
      </c>
      <c r="K54" s="257" t="s">
        <v>257</v>
      </c>
      <c r="L54" s="257" t="s">
        <v>258</v>
      </c>
      <c r="M54" s="250" t="s">
        <v>1652</v>
      </c>
      <c r="N54" s="257" t="s">
        <v>1802</v>
      </c>
      <c r="O54" s="2" t="s">
        <v>1281</v>
      </c>
      <c r="P54" s="2" t="s">
        <v>1852</v>
      </c>
      <c r="Q54" s="2" t="s">
        <v>1853</v>
      </c>
      <c r="R54" s="71">
        <v>0</v>
      </c>
    </row>
    <row r="55" spans="1:18" ht="21">
      <c r="A55" s="250">
        <v>679</v>
      </c>
      <c r="B55" s="250" t="s">
        <v>878</v>
      </c>
      <c r="C55" s="256" t="s">
        <v>13</v>
      </c>
      <c r="D55" s="257" t="s">
        <v>219</v>
      </c>
      <c r="E55" s="256" t="s">
        <v>906</v>
      </c>
      <c r="F55" s="257" t="s">
        <v>154</v>
      </c>
      <c r="G55" s="257" t="s">
        <v>16</v>
      </c>
      <c r="H55" s="257" t="s">
        <v>191</v>
      </c>
      <c r="I55" s="256" t="s">
        <v>1716</v>
      </c>
      <c r="J55" s="257" t="s">
        <v>38</v>
      </c>
      <c r="K55" s="257" t="s">
        <v>257</v>
      </c>
      <c r="L55" s="257" t="s">
        <v>326</v>
      </c>
      <c r="M55" s="250" t="s">
        <v>1652</v>
      </c>
      <c r="N55" s="257" t="s">
        <v>1802</v>
      </c>
      <c r="O55" s="2" t="s">
        <v>1252</v>
      </c>
      <c r="P55" s="2" t="s">
        <v>1817</v>
      </c>
      <c r="Q55" s="2" t="s">
        <v>1818</v>
      </c>
      <c r="R55" s="71">
        <v>0</v>
      </c>
    </row>
    <row r="56" spans="1:18" ht="21">
      <c r="A56" s="250">
        <v>693</v>
      </c>
      <c r="B56" s="250" t="s">
        <v>878</v>
      </c>
      <c r="C56" s="256" t="s">
        <v>13</v>
      </c>
      <c r="D56" s="257" t="s">
        <v>287</v>
      </c>
      <c r="E56" s="256" t="s">
        <v>908</v>
      </c>
      <c r="F56" s="257" t="s">
        <v>21</v>
      </c>
      <c r="G56" s="257" t="s">
        <v>21</v>
      </c>
      <c r="H56" s="257" t="s">
        <v>418</v>
      </c>
      <c r="I56" s="256" t="s">
        <v>909</v>
      </c>
      <c r="J56" s="257" t="s">
        <v>38</v>
      </c>
      <c r="K56" s="257" t="s">
        <v>277</v>
      </c>
      <c r="L56" s="257" t="s">
        <v>1166</v>
      </c>
      <c r="M56" s="250" t="s">
        <v>1652</v>
      </c>
      <c r="N56" s="257" t="s">
        <v>1802</v>
      </c>
      <c r="O56" s="2" t="s">
        <v>1281</v>
      </c>
      <c r="P56" s="2" t="s">
        <v>1854</v>
      </c>
      <c r="Q56" s="2" t="s">
        <v>1855</v>
      </c>
      <c r="R56" s="71">
        <v>0</v>
      </c>
    </row>
    <row r="57" spans="1:18" ht="21">
      <c r="A57" s="250">
        <v>695</v>
      </c>
      <c r="B57" s="250" t="s">
        <v>878</v>
      </c>
      <c r="C57" s="256" t="s">
        <v>13</v>
      </c>
      <c r="D57" s="257" t="s">
        <v>287</v>
      </c>
      <c r="E57" s="256" t="s">
        <v>908</v>
      </c>
      <c r="F57" s="257" t="s">
        <v>21</v>
      </c>
      <c r="G57" s="257" t="s">
        <v>21</v>
      </c>
      <c r="H57" s="257" t="s">
        <v>418</v>
      </c>
      <c r="I57" s="256" t="s">
        <v>909</v>
      </c>
      <c r="J57" s="257" t="s">
        <v>38</v>
      </c>
      <c r="K57" s="257" t="s">
        <v>52</v>
      </c>
      <c r="L57" s="257" t="s">
        <v>571</v>
      </c>
      <c r="M57" s="250" t="s">
        <v>1652</v>
      </c>
      <c r="N57" s="257" t="s">
        <v>1802</v>
      </c>
      <c r="O57" s="2" t="s">
        <v>1281</v>
      </c>
      <c r="P57" s="2" t="s">
        <v>1814</v>
      </c>
      <c r="Q57" s="2" t="s">
        <v>1815</v>
      </c>
      <c r="R57" s="71">
        <v>0</v>
      </c>
    </row>
    <row r="58" spans="1:18" ht="21">
      <c r="A58" s="250">
        <v>730</v>
      </c>
      <c r="B58" s="250" t="s">
        <v>878</v>
      </c>
      <c r="C58" s="256" t="s">
        <v>13</v>
      </c>
      <c r="D58" s="257" t="s">
        <v>185</v>
      </c>
      <c r="E58" s="256" t="s">
        <v>953</v>
      </c>
      <c r="F58" s="257" t="s">
        <v>99</v>
      </c>
      <c r="G58" s="257" t="s">
        <v>21</v>
      </c>
      <c r="H58" s="257" t="s">
        <v>191</v>
      </c>
      <c r="I58" s="256" t="s">
        <v>522</v>
      </c>
      <c r="J58" s="257" t="s">
        <v>101</v>
      </c>
      <c r="K58" s="257" t="s">
        <v>134</v>
      </c>
      <c r="L58" s="257" t="s">
        <v>509</v>
      </c>
      <c r="M58" s="250" t="s">
        <v>1652</v>
      </c>
      <c r="N58" s="257" t="s">
        <v>1802</v>
      </c>
      <c r="O58" s="2" t="s">
        <v>1281</v>
      </c>
      <c r="P58" s="2" t="s">
        <v>1844</v>
      </c>
      <c r="Q58" s="2" t="s">
        <v>1845</v>
      </c>
      <c r="R58" s="71">
        <v>0</v>
      </c>
    </row>
    <row r="59" spans="1:18" ht="21">
      <c r="A59" s="250">
        <v>743</v>
      </c>
      <c r="B59" s="250" t="s">
        <v>878</v>
      </c>
      <c r="C59" s="256" t="s">
        <v>136</v>
      </c>
      <c r="D59" s="257" t="s">
        <v>401</v>
      </c>
      <c r="E59" s="256" t="s">
        <v>970</v>
      </c>
      <c r="F59" s="257" t="s">
        <v>439</v>
      </c>
      <c r="G59" s="257" t="s">
        <v>17</v>
      </c>
      <c r="H59" s="257" t="s">
        <v>85</v>
      </c>
      <c r="I59" s="256" t="s">
        <v>971</v>
      </c>
      <c r="J59" s="257" t="s">
        <v>38</v>
      </c>
      <c r="K59" s="257" t="s">
        <v>244</v>
      </c>
      <c r="L59" s="257" t="s">
        <v>270</v>
      </c>
      <c r="M59" s="250" t="s">
        <v>1652</v>
      </c>
      <c r="N59" s="257" t="s">
        <v>1802</v>
      </c>
      <c r="O59" s="2" t="s">
        <v>1281</v>
      </c>
      <c r="P59" s="2" t="s">
        <v>1819</v>
      </c>
      <c r="Q59" s="2" t="s">
        <v>1820</v>
      </c>
      <c r="R59" s="71">
        <v>0</v>
      </c>
    </row>
    <row r="60" spans="1:18" ht="21">
      <c r="A60" s="250">
        <v>746</v>
      </c>
      <c r="B60" s="250" t="s">
        <v>878</v>
      </c>
      <c r="C60" s="256" t="s">
        <v>136</v>
      </c>
      <c r="D60" s="257" t="s">
        <v>204</v>
      </c>
      <c r="E60" s="256" t="s">
        <v>973</v>
      </c>
      <c r="F60" s="257" t="s">
        <v>16</v>
      </c>
      <c r="G60" s="257" t="s">
        <v>17</v>
      </c>
      <c r="H60" s="257" t="s">
        <v>403</v>
      </c>
      <c r="I60" s="256" t="s">
        <v>1763</v>
      </c>
      <c r="J60" s="257" t="s">
        <v>38</v>
      </c>
      <c r="K60" s="257" t="s">
        <v>251</v>
      </c>
      <c r="L60" s="257" t="s">
        <v>450</v>
      </c>
      <c r="M60" s="250" t="s">
        <v>1652</v>
      </c>
      <c r="N60" s="257" t="s">
        <v>1802</v>
      </c>
      <c r="O60" s="2" t="s">
        <v>1281</v>
      </c>
      <c r="P60" s="2" t="s">
        <v>1850</v>
      </c>
      <c r="Q60" s="2" t="s">
        <v>1851</v>
      </c>
      <c r="R60" s="71">
        <v>0</v>
      </c>
    </row>
    <row r="61" spans="1:18" ht="21">
      <c r="A61" s="250">
        <v>780</v>
      </c>
      <c r="B61" s="250" t="s">
        <v>878</v>
      </c>
      <c r="C61" s="256" t="s">
        <v>136</v>
      </c>
      <c r="D61" s="257" t="s">
        <v>138</v>
      </c>
      <c r="E61" s="256" t="s">
        <v>964</v>
      </c>
      <c r="F61" s="257" t="s">
        <v>17</v>
      </c>
      <c r="G61" s="257" t="s">
        <v>16</v>
      </c>
      <c r="H61" s="257" t="s">
        <v>74</v>
      </c>
      <c r="I61" s="256" t="s">
        <v>1769</v>
      </c>
      <c r="J61" s="257" t="s">
        <v>65</v>
      </c>
      <c r="K61" s="257" t="s">
        <v>358</v>
      </c>
      <c r="L61" s="257" t="s">
        <v>380</v>
      </c>
      <c r="M61" s="250" t="s">
        <v>1652</v>
      </c>
      <c r="N61" s="257" t="s">
        <v>1802</v>
      </c>
      <c r="O61" s="2" t="s">
        <v>1281</v>
      </c>
      <c r="P61" s="2" t="s">
        <v>1843</v>
      </c>
      <c r="Q61" s="2" t="s">
        <v>1806</v>
      </c>
      <c r="R61" s="71">
        <v>0</v>
      </c>
    </row>
    <row r="62" spans="1:18" ht="21">
      <c r="A62" s="250">
        <v>796</v>
      </c>
      <c r="B62" s="250" t="s">
        <v>878</v>
      </c>
      <c r="C62" s="256" t="s">
        <v>136</v>
      </c>
      <c r="D62" s="257" t="s">
        <v>68</v>
      </c>
      <c r="E62" s="256" t="s">
        <v>1014</v>
      </c>
      <c r="F62" s="257" t="s">
        <v>17</v>
      </c>
      <c r="G62" s="257" t="s">
        <v>17</v>
      </c>
      <c r="H62" s="257" t="s">
        <v>22</v>
      </c>
      <c r="I62" s="256" t="s">
        <v>1015</v>
      </c>
      <c r="J62" s="257" t="s">
        <v>101</v>
      </c>
      <c r="K62" s="257" t="s">
        <v>124</v>
      </c>
      <c r="L62" s="257" t="s">
        <v>169</v>
      </c>
      <c r="M62" s="250" t="s">
        <v>1652</v>
      </c>
      <c r="N62" s="257" t="s">
        <v>1802</v>
      </c>
      <c r="O62" s="2" t="s">
        <v>1281</v>
      </c>
      <c r="P62" s="2" t="s">
        <v>1854</v>
      </c>
      <c r="Q62" s="2" t="s">
        <v>1855</v>
      </c>
      <c r="R62" s="71">
        <v>0</v>
      </c>
    </row>
    <row r="63" spans="1:18" ht="21">
      <c r="A63" s="250">
        <v>797</v>
      </c>
      <c r="B63" s="250" t="s">
        <v>878</v>
      </c>
      <c r="C63" s="256" t="s">
        <v>136</v>
      </c>
      <c r="D63" s="257" t="s">
        <v>78</v>
      </c>
      <c r="E63" s="256" t="s">
        <v>1010</v>
      </c>
      <c r="F63" s="257" t="s">
        <v>33</v>
      </c>
      <c r="G63" s="257" t="s">
        <v>21</v>
      </c>
      <c r="H63" s="257" t="s">
        <v>655</v>
      </c>
      <c r="I63" s="256" t="s">
        <v>1771</v>
      </c>
      <c r="J63" s="257" t="s">
        <v>101</v>
      </c>
      <c r="K63" s="257" t="s">
        <v>124</v>
      </c>
      <c r="L63" s="257" t="s">
        <v>657</v>
      </c>
      <c r="M63" s="250" t="s">
        <v>1652</v>
      </c>
      <c r="N63" s="257" t="s">
        <v>1802</v>
      </c>
      <c r="O63" s="2" t="s">
        <v>1281</v>
      </c>
      <c r="P63" s="2" t="s">
        <v>1821</v>
      </c>
      <c r="Q63" s="2" t="s">
        <v>1822</v>
      </c>
      <c r="R63" s="71">
        <v>0</v>
      </c>
    </row>
    <row r="64" spans="1:18" ht="21">
      <c r="A64" s="250">
        <v>798</v>
      </c>
      <c r="B64" s="250" t="s">
        <v>878</v>
      </c>
      <c r="C64" s="256" t="s">
        <v>136</v>
      </c>
      <c r="D64" s="257" t="s">
        <v>35</v>
      </c>
      <c r="E64" s="256" t="s">
        <v>1016</v>
      </c>
      <c r="F64" s="257" t="s">
        <v>16</v>
      </c>
      <c r="G64" s="257" t="s">
        <v>17</v>
      </c>
      <c r="H64" s="257" t="s">
        <v>111</v>
      </c>
      <c r="I64" s="256" t="s">
        <v>1017</v>
      </c>
      <c r="J64" s="257" t="s">
        <v>101</v>
      </c>
      <c r="K64" s="257" t="s">
        <v>128</v>
      </c>
      <c r="L64" s="257" t="s">
        <v>114</v>
      </c>
      <c r="M64" s="250" t="s">
        <v>1652</v>
      </c>
      <c r="N64" s="257" t="s">
        <v>1802</v>
      </c>
      <c r="O64" s="2" t="s">
        <v>1281</v>
      </c>
      <c r="P64" s="2" t="s">
        <v>1852</v>
      </c>
      <c r="Q64" s="2" t="s">
        <v>1853</v>
      </c>
      <c r="R64" s="71">
        <v>0</v>
      </c>
    </row>
    <row r="65" spans="1:18" ht="21">
      <c r="A65" s="250">
        <v>869</v>
      </c>
      <c r="B65" s="250" t="s">
        <v>1024</v>
      </c>
      <c r="C65" s="256" t="s">
        <v>13</v>
      </c>
      <c r="D65" s="257" t="s">
        <v>401</v>
      </c>
      <c r="E65" s="256" t="s">
        <v>1047</v>
      </c>
      <c r="F65" s="257" t="s">
        <v>16</v>
      </c>
      <c r="G65" s="257" t="s">
        <v>17</v>
      </c>
      <c r="H65" s="257" t="s">
        <v>239</v>
      </c>
      <c r="I65" s="256" t="s">
        <v>1017</v>
      </c>
      <c r="J65" s="257" t="s">
        <v>65</v>
      </c>
      <c r="K65" s="257" t="s">
        <v>66</v>
      </c>
      <c r="L65" s="257" t="s">
        <v>576</v>
      </c>
      <c r="M65" s="250" t="s">
        <v>1652</v>
      </c>
      <c r="N65" s="257" t="s">
        <v>1802</v>
      </c>
      <c r="O65" s="2" t="s">
        <v>1281</v>
      </c>
      <c r="P65" s="2" t="s">
        <v>1852</v>
      </c>
      <c r="Q65" s="2" t="s">
        <v>1853</v>
      </c>
      <c r="R65" s="71">
        <v>0</v>
      </c>
    </row>
    <row r="66" spans="1:18" ht="21">
      <c r="A66" s="250">
        <v>910</v>
      </c>
      <c r="B66" s="250" t="s">
        <v>1024</v>
      </c>
      <c r="C66" s="256" t="s">
        <v>13</v>
      </c>
      <c r="D66" s="257" t="s">
        <v>35</v>
      </c>
      <c r="E66" s="256" t="s">
        <v>1076</v>
      </c>
      <c r="F66" s="257" t="s">
        <v>90</v>
      </c>
      <c r="G66" s="257" t="s">
        <v>21</v>
      </c>
      <c r="H66" s="257" t="s">
        <v>246</v>
      </c>
      <c r="I66" s="256" t="s">
        <v>1778</v>
      </c>
      <c r="J66" s="257" t="s">
        <v>101</v>
      </c>
      <c r="K66" s="257" t="s">
        <v>121</v>
      </c>
      <c r="L66" s="257" t="s">
        <v>1078</v>
      </c>
      <c r="M66" s="250" t="s">
        <v>1652</v>
      </c>
      <c r="N66" s="257" t="s">
        <v>1802</v>
      </c>
      <c r="O66" s="2" t="s">
        <v>1856</v>
      </c>
      <c r="P66" s="2" t="s">
        <v>1857</v>
      </c>
      <c r="Q66" s="2" t="s">
        <v>1858</v>
      </c>
      <c r="R66" s="71">
        <v>0</v>
      </c>
    </row>
    <row r="67" spans="1:18" ht="21">
      <c r="A67" s="250">
        <v>913</v>
      </c>
      <c r="B67" s="250" t="s">
        <v>1024</v>
      </c>
      <c r="C67" s="256" t="s">
        <v>13</v>
      </c>
      <c r="D67" s="257" t="s">
        <v>35</v>
      </c>
      <c r="E67" s="256" t="s">
        <v>1076</v>
      </c>
      <c r="F67" s="257" t="s">
        <v>90</v>
      </c>
      <c r="G67" s="257" t="s">
        <v>21</v>
      </c>
      <c r="H67" s="257" t="s">
        <v>246</v>
      </c>
      <c r="I67" s="256" t="s">
        <v>1778</v>
      </c>
      <c r="J67" s="257" t="s">
        <v>101</v>
      </c>
      <c r="K67" s="257" t="s">
        <v>124</v>
      </c>
      <c r="L67" s="257" t="s">
        <v>1079</v>
      </c>
      <c r="M67" s="250" t="s">
        <v>1652</v>
      </c>
      <c r="N67" s="257" t="s">
        <v>1802</v>
      </c>
      <c r="O67" s="2" t="s">
        <v>1281</v>
      </c>
      <c r="P67" s="2" t="s">
        <v>1859</v>
      </c>
      <c r="Q67" s="2" t="s">
        <v>1860</v>
      </c>
      <c r="R67" s="71">
        <v>0</v>
      </c>
    </row>
    <row r="68" spans="1:18" ht="21">
      <c r="A68" s="250">
        <v>920</v>
      </c>
      <c r="B68" s="250" t="s">
        <v>1024</v>
      </c>
      <c r="C68" s="256" t="s">
        <v>13</v>
      </c>
      <c r="D68" s="257" t="s">
        <v>35</v>
      </c>
      <c r="E68" s="256" t="s">
        <v>1076</v>
      </c>
      <c r="F68" s="257" t="s">
        <v>35</v>
      </c>
      <c r="G68" s="257" t="s">
        <v>21</v>
      </c>
      <c r="H68" s="257" t="s">
        <v>246</v>
      </c>
      <c r="I68" s="256" t="s">
        <v>1077</v>
      </c>
      <c r="J68" s="257" t="s">
        <v>101</v>
      </c>
      <c r="K68" s="257" t="s">
        <v>134</v>
      </c>
      <c r="L68" s="257" t="s">
        <v>142</v>
      </c>
      <c r="M68" s="250" t="s">
        <v>1652</v>
      </c>
      <c r="N68" s="257" t="s">
        <v>1802</v>
      </c>
      <c r="O68" s="2" t="s">
        <v>1281</v>
      </c>
      <c r="P68" s="2" t="s">
        <v>1854</v>
      </c>
      <c r="Q68" s="2" t="s">
        <v>1855</v>
      </c>
      <c r="R68" s="71">
        <v>0</v>
      </c>
    </row>
    <row r="69" spans="1:18" ht="21">
      <c r="A69" s="250">
        <v>923</v>
      </c>
      <c r="B69" s="250" t="s">
        <v>1024</v>
      </c>
      <c r="C69" s="256" t="s">
        <v>13</v>
      </c>
      <c r="D69" s="257" t="s">
        <v>68</v>
      </c>
      <c r="E69" s="256" t="s">
        <v>1084</v>
      </c>
      <c r="F69" s="257" t="s">
        <v>99</v>
      </c>
      <c r="G69" s="257" t="s">
        <v>21</v>
      </c>
      <c r="H69" s="257" t="s">
        <v>191</v>
      </c>
      <c r="I69" s="256" t="s">
        <v>1779</v>
      </c>
      <c r="J69" s="257" t="s">
        <v>101</v>
      </c>
      <c r="K69" s="257" t="s">
        <v>176</v>
      </c>
      <c r="L69" s="257" t="s">
        <v>509</v>
      </c>
      <c r="M69" s="250" t="s">
        <v>1652</v>
      </c>
      <c r="N69" s="257" t="s">
        <v>1802</v>
      </c>
      <c r="O69" s="2" t="s">
        <v>1281</v>
      </c>
      <c r="P69" s="2" t="s">
        <v>1824</v>
      </c>
      <c r="Q69" s="2" t="s">
        <v>1825</v>
      </c>
      <c r="R69" s="71">
        <v>0</v>
      </c>
    </row>
    <row r="70" spans="1:18" ht="21">
      <c r="A70" s="250">
        <v>934</v>
      </c>
      <c r="B70" s="250" t="s">
        <v>1024</v>
      </c>
      <c r="C70" s="256" t="s">
        <v>136</v>
      </c>
      <c r="D70" s="257" t="s">
        <v>401</v>
      </c>
      <c r="E70" s="256" t="s">
        <v>1103</v>
      </c>
      <c r="F70" s="257" t="s">
        <v>30</v>
      </c>
      <c r="G70" s="257" t="s">
        <v>21</v>
      </c>
      <c r="H70" s="257" t="s">
        <v>220</v>
      </c>
      <c r="I70" s="256" t="s">
        <v>1104</v>
      </c>
      <c r="J70" s="257" t="s">
        <v>38</v>
      </c>
      <c r="K70" s="257" t="s">
        <v>251</v>
      </c>
      <c r="L70" s="257" t="s">
        <v>226</v>
      </c>
      <c r="M70" s="250" t="s">
        <v>1652</v>
      </c>
      <c r="N70" s="257" t="s">
        <v>1802</v>
      </c>
      <c r="O70" s="2" t="s">
        <v>1856</v>
      </c>
      <c r="P70" s="2" t="s">
        <v>1857</v>
      </c>
      <c r="Q70" s="2" t="s">
        <v>1858</v>
      </c>
      <c r="R70" s="71">
        <v>0</v>
      </c>
    </row>
    <row r="71" spans="1:18" ht="21">
      <c r="A71" s="250">
        <v>943</v>
      </c>
      <c r="B71" s="250" t="s">
        <v>1024</v>
      </c>
      <c r="C71" s="256" t="s">
        <v>136</v>
      </c>
      <c r="D71" s="257" t="s">
        <v>185</v>
      </c>
      <c r="E71" s="256" t="s">
        <v>1107</v>
      </c>
      <c r="F71" s="257" t="s">
        <v>439</v>
      </c>
      <c r="G71" s="257" t="s">
        <v>17</v>
      </c>
      <c r="H71" s="257" t="s">
        <v>34</v>
      </c>
      <c r="I71" s="256" t="s">
        <v>1104</v>
      </c>
      <c r="J71" s="257" t="s">
        <v>38</v>
      </c>
      <c r="K71" s="257" t="s">
        <v>260</v>
      </c>
      <c r="L71" s="257" t="s">
        <v>335</v>
      </c>
      <c r="M71" s="250" t="s">
        <v>1652</v>
      </c>
      <c r="N71" s="257" t="s">
        <v>1802</v>
      </c>
      <c r="O71" s="2" t="s">
        <v>1281</v>
      </c>
      <c r="P71" s="2" t="s">
        <v>1838</v>
      </c>
      <c r="Q71" s="2" t="s">
        <v>1839</v>
      </c>
      <c r="R71" s="71">
        <v>0</v>
      </c>
    </row>
    <row r="72" spans="1:18" ht="21">
      <c r="A72" s="250">
        <v>964</v>
      </c>
      <c r="B72" s="250" t="s">
        <v>1024</v>
      </c>
      <c r="C72" s="256" t="s">
        <v>136</v>
      </c>
      <c r="D72" s="257" t="s">
        <v>35</v>
      </c>
      <c r="E72" s="256" t="s">
        <v>186</v>
      </c>
      <c r="F72" s="257" t="s">
        <v>16</v>
      </c>
      <c r="G72" s="257" t="s">
        <v>17</v>
      </c>
      <c r="H72" s="257" t="s">
        <v>18</v>
      </c>
      <c r="I72" s="256" t="s">
        <v>1127</v>
      </c>
      <c r="J72" s="257" t="s">
        <v>101</v>
      </c>
      <c r="K72" s="257" t="s">
        <v>121</v>
      </c>
      <c r="L72" s="257" t="s">
        <v>109</v>
      </c>
      <c r="M72" s="250" t="s">
        <v>1652</v>
      </c>
      <c r="N72" s="257" t="s">
        <v>1802</v>
      </c>
      <c r="O72" s="2" t="s">
        <v>1281</v>
      </c>
      <c r="P72" s="2" t="s">
        <v>1843</v>
      </c>
      <c r="Q72" s="2" t="s">
        <v>1806</v>
      </c>
      <c r="R72" s="71">
        <v>0</v>
      </c>
    </row>
    <row r="73" spans="1:18" ht="21">
      <c r="A73" s="250">
        <v>966</v>
      </c>
      <c r="B73" s="250" t="s">
        <v>1024</v>
      </c>
      <c r="C73" s="256" t="s">
        <v>136</v>
      </c>
      <c r="D73" s="257" t="s">
        <v>68</v>
      </c>
      <c r="E73" s="256" t="s">
        <v>1128</v>
      </c>
      <c r="F73" s="257" t="s">
        <v>99</v>
      </c>
      <c r="G73" s="257" t="s">
        <v>16</v>
      </c>
      <c r="H73" s="257" t="s">
        <v>182</v>
      </c>
      <c r="I73" s="256" t="s">
        <v>1127</v>
      </c>
      <c r="J73" s="257" t="s">
        <v>101</v>
      </c>
      <c r="K73" s="257" t="s">
        <v>124</v>
      </c>
      <c r="L73" s="257" t="s">
        <v>406</v>
      </c>
      <c r="M73" s="250" t="s">
        <v>1652</v>
      </c>
      <c r="N73" s="257" t="s">
        <v>1802</v>
      </c>
      <c r="O73" s="2" t="s">
        <v>1305</v>
      </c>
      <c r="P73" s="2" t="s">
        <v>1861</v>
      </c>
      <c r="Q73" s="2" t="s">
        <v>1862</v>
      </c>
      <c r="R73" s="71">
        <v>0</v>
      </c>
    </row>
    <row r="74" spans="1:18" ht="21">
      <c r="A74" s="250">
        <v>975</v>
      </c>
      <c r="B74" s="250" t="s">
        <v>1024</v>
      </c>
      <c r="C74" s="256" t="s">
        <v>136</v>
      </c>
      <c r="D74" s="257" t="s">
        <v>78</v>
      </c>
      <c r="E74" s="256" t="s">
        <v>1140</v>
      </c>
      <c r="F74" s="257" t="s">
        <v>99</v>
      </c>
      <c r="G74" s="257" t="s">
        <v>17</v>
      </c>
      <c r="H74" s="257" t="s">
        <v>191</v>
      </c>
      <c r="I74" s="256" t="s">
        <v>1141</v>
      </c>
      <c r="J74" s="257" t="s">
        <v>101</v>
      </c>
      <c r="K74" s="257" t="s">
        <v>176</v>
      </c>
      <c r="L74" s="257" t="s">
        <v>509</v>
      </c>
      <c r="M74" s="250" t="s">
        <v>1652</v>
      </c>
      <c r="N74" s="257" t="s">
        <v>1802</v>
      </c>
      <c r="O74" s="2" t="s">
        <v>1281</v>
      </c>
      <c r="P74" s="2" t="s">
        <v>1824</v>
      </c>
      <c r="Q74" s="2" t="s">
        <v>1825</v>
      </c>
      <c r="R74" s="71">
        <v>0</v>
      </c>
    </row>
    <row r="75" spans="1:18" ht="21">
      <c r="A75" s="250">
        <v>982</v>
      </c>
      <c r="B75" s="250" t="s">
        <v>1143</v>
      </c>
      <c r="C75" s="256" t="s">
        <v>13</v>
      </c>
      <c r="D75" s="257" t="s">
        <v>78</v>
      </c>
      <c r="E75" s="256" t="s">
        <v>1148</v>
      </c>
      <c r="F75" s="257" t="s">
        <v>16</v>
      </c>
      <c r="G75" s="257" t="s">
        <v>21</v>
      </c>
      <c r="H75" s="257" t="s">
        <v>131</v>
      </c>
      <c r="I75" s="256" t="s">
        <v>1156</v>
      </c>
      <c r="J75" s="257" t="s">
        <v>38</v>
      </c>
      <c r="K75" s="257" t="s">
        <v>240</v>
      </c>
      <c r="L75" s="257" t="s">
        <v>1157</v>
      </c>
      <c r="M75" s="250" t="s">
        <v>1652</v>
      </c>
      <c r="N75" s="257" t="s">
        <v>1802</v>
      </c>
      <c r="O75" s="2" t="s">
        <v>1281</v>
      </c>
      <c r="P75" s="2" t="s">
        <v>1828</v>
      </c>
      <c r="Q75" s="2" t="s">
        <v>1829</v>
      </c>
      <c r="R75" s="71">
        <v>0</v>
      </c>
    </row>
    <row r="76" spans="1:18" ht="21">
      <c r="A76" s="250">
        <v>984</v>
      </c>
      <c r="B76" s="250" t="s">
        <v>1143</v>
      </c>
      <c r="C76" s="256" t="s">
        <v>13</v>
      </c>
      <c r="D76" s="257" t="s">
        <v>78</v>
      </c>
      <c r="E76" s="256" t="s">
        <v>1148</v>
      </c>
      <c r="F76" s="257" t="s">
        <v>21</v>
      </c>
      <c r="G76" s="257" t="s">
        <v>21</v>
      </c>
      <c r="H76" s="257" t="s">
        <v>418</v>
      </c>
      <c r="I76" s="256" t="s">
        <v>1156</v>
      </c>
      <c r="J76" s="257" t="s">
        <v>38</v>
      </c>
      <c r="K76" s="257" t="s">
        <v>244</v>
      </c>
      <c r="L76" s="257" t="s">
        <v>570</v>
      </c>
      <c r="M76" s="250" t="s">
        <v>1652</v>
      </c>
      <c r="N76" s="257" t="s">
        <v>1802</v>
      </c>
      <c r="O76" s="2" t="s">
        <v>1281</v>
      </c>
      <c r="P76" s="2" t="s">
        <v>1821</v>
      </c>
      <c r="Q76" s="2" t="s">
        <v>1822</v>
      </c>
      <c r="R76" s="71">
        <v>0</v>
      </c>
    </row>
    <row r="77" spans="1:18" ht="21">
      <c r="A77" s="250">
        <v>1012</v>
      </c>
      <c r="B77" s="250" t="s">
        <v>1143</v>
      </c>
      <c r="C77" s="256" t="s">
        <v>13</v>
      </c>
      <c r="D77" s="257" t="s">
        <v>24</v>
      </c>
      <c r="E77" s="256" t="s">
        <v>1181</v>
      </c>
      <c r="F77" s="257" t="s">
        <v>90</v>
      </c>
      <c r="G77" s="257" t="s">
        <v>21</v>
      </c>
      <c r="H77" s="257" t="s">
        <v>246</v>
      </c>
      <c r="I77" s="256" t="s">
        <v>1182</v>
      </c>
      <c r="J77" s="257" t="s">
        <v>101</v>
      </c>
      <c r="K77" s="257" t="s">
        <v>117</v>
      </c>
      <c r="L77" s="257" t="s">
        <v>142</v>
      </c>
      <c r="M77" s="250" t="s">
        <v>1652</v>
      </c>
      <c r="N77" s="257" t="s">
        <v>1802</v>
      </c>
      <c r="O77" s="2" t="s">
        <v>1281</v>
      </c>
      <c r="P77" s="2" t="s">
        <v>1850</v>
      </c>
      <c r="Q77" s="2" t="s">
        <v>1851</v>
      </c>
      <c r="R77" s="71">
        <v>0</v>
      </c>
    </row>
    <row r="78" spans="1:18" ht="21">
      <c r="A78" s="250">
        <v>1014</v>
      </c>
      <c r="B78" s="250" t="s">
        <v>1143</v>
      </c>
      <c r="C78" s="256" t="s">
        <v>13</v>
      </c>
      <c r="D78" s="257" t="s">
        <v>24</v>
      </c>
      <c r="E78" s="256" t="s">
        <v>1181</v>
      </c>
      <c r="F78" s="257" t="s">
        <v>28</v>
      </c>
      <c r="G78" s="257" t="s">
        <v>21</v>
      </c>
      <c r="H78" s="257" t="s">
        <v>74</v>
      </c>
      <c r="I78" s="256" t="s">
        <v>1182</v>
      </c>
      <c r="J78" s="257" t="s">
        <v>101</v>
      </c>
      <c r="K78" s="257" t="s">
        <v>121</v>
      </c>
      <c r="L78" s="257" t="s">
        <v>77</v>
      </c>
      <c r="M78" s="250" t="s">
        <v>1652</v>
      </c>
      <c r="N78" s="257" t="s">
        <v>1802</v>
      </c>
      <c r="O78" s="2" t="s">
        <v>1281</v>
      </c>
      <c r="P78" s="2" t="s">
        <v>1848</v>
      </c>
      <c r="Q78" s="2" t="s">
        <v>1849</v>
      </c>
      <c r="R78" s="71">
        <v>0</v>
      </c>
    </row>
    <row r="79" spans="1:18" ht="21">
      <c r="A79" s="250">
        <v>1016</v>
      </c>
      <c r="B79" s="250" t="s">
        <v>1143</v>
      </c>
      <c r="C79" s="256" t="s">
        <v>13</v>
      </c>
      <c r="D79" s="257" t="s">
        <v>24</v>
      </c>
      <c r="E79" s="256" t="s">
        <v>1181</v>
      </c>
      <c r="F79" s="257" t="s">
        <v>35</v>
      </c>
      <c r="G79" s="257" t="s">
        <v>21</v>
      </c>
      <c r="H79" s="257" t="s">
        <v>246</v>
      </c>
      <c r="I79" s="256" t="s">
        <v>1182</v>
      </c>
      <c r="J79" s="257" t="s">
        <v>101</v>
      </c>
      <c r="K79" s="257" t="s">
        <v>124</v>
      </c>
      <c r="L79" s="257" t="s">
        <v>142</v>
      </c>
      <c r="M79" s="250" t="s">
        <v>1652</v>
      </c>
      <c r="N79" s="257" t="s">
        <v>1802</v>
      </c>
      <c r="O79" s="2" t="s">
        <v>1856</v>
      </c>
      <c r="P79" s="2" t="s">
        <v>1857</v>
      </c>
      <c r="Q79" s="2" t="s">
        <v>1858</v>
      </c>
      <c r="R79" s="71">
        <v>0</v>
      </c>
    </row>
    <row r="80" spans="1:18" ht="21">
      <c r="A80" s="250">
        <v>1018</v>
      </c>
      <c r="B80" s="250" t="s">
        <v>1143</v>
      </c>
      <c r="C80" s="256" t="s">
        <v>13</v>
      </c>
      <c r="D80" s="257" t="s">
        <v>35</v>
      </c>
      <c r="E80" s="256" t="s">
        <v>1184</v>
      </c>
      <c r="F80" s="257" t="s">
        <v>439</v>
      </c>
      <c r="G80" s="257" t="s">
        <v>17</v>
      </c>
      <c r="H80" s="257" t="s">
        <v>18</v>
      </c>
      <c r="I80" s="256" t="s">
        <v>519</v>
      </c>
      <c r="J80" s="257" t="s">
        <v>101</v>
      </c>
      <c r="K80" s="257" t="s">
        <v>128</v>
      </c>
      <c r="L80" s="257" t="s">
        <v>109</v>
      </c>
      <c r="M80" s="250" t="s">
        <v>1652</v>
      </c>
      <c r="N80" s="257" t="s">
        <v>1802</v>
      </c>
      <c r="O80" s="2" t="s">
        <v>1305</v>
      </c>
      <c r="P80" s="2" t="s">
        <v>1861</v>
      </c>
      <c r="Q80" s="2" t="s">
        <v>1862</v>
      </c>
      <c r="R80" s="71">
        <v>0</v>
      </c>
    </row>
    <row r="81" spans="1:18" ht="21">
      <c r="A81" s="250">
        <v>1024</v>
      </c>
      <c r="B81" s="250" t="s">
        <v>1143</v>
      </c>
      <c r="C81" s="256" t="s">
        <v>13</v>
      </c>
      <c r="D81" s="257" t="s">
        <v>35</v>
      </c>
      <c r="E81" s="256" t="s">
        <v>1184</v>
      </c>
      <c r="F81" s="257" t="s">
        <v>501</v>
      </c>
      <c r="G81" s="257" t="s">
        <v>17</v>
      </c>
      <c r="H81" s="257" t="s">
        <v>111</v>
      </c>
      <c r="I81" s="256" t="s">
        <v>1707</v>
      </c>
      <c r="J81" s="257" t="s">
        <v>101</v>
      </c>
      <c r="K81" s="257" t="s">
        <v>134</v>
      </c>
      <c r="L81" s="257" t="s">
        <v>114</v>
      </c>
      <c r="M81" s="250" t="s">
        <v>1652</v>
      </c>
      <c r="N81" s="257" t="s">
        <v>1802</v>
      </c>
      <c r="O81" s="2" t="s">
        <v>1281</v>
      </c>
      <c r="P81" s="2" t="s">
        <v>1831</v>
      </c>
      <c r="Q81" s="2" t="s">
        <v>1832</v>
      </c>
      <c r="R81" s="71">
        <v>0</v>
      </c>
    </row>
    <row r="82" spans="1:18" ht="21">
      <c r="A82" s="250">
        <v>1027</v>
      </c>
      <c r="B82" s="250" t="s">
        <v>1143</v>
      </c>
      <c r="C82" s="256" t="s">
        <v>13</v>
      </c>
      <c r="D82" s="257" t="s">
        <v>28</v>
      </c>
      <c r="E82" s="256" t="s">
        <v>1189</v>
      </c>
      <c r="F82" s="257" t="s">
        <v>99</v>
      </c>
      <c r="G82" s="257" t="s">
        <v>21</v>
      </c>
      <c r="H82" s="257" t="s">
        <v>191</v>
      </c>
      <c r="I82" s="256" t="s">
        <v>1190</v>
      </c>
      <c r="J82" s="257" t="s">
        <v>101</v>
      </c>
      <c r="K82" s="257" t="s">
        <v>176</v>
      </c>
      <c r="L82" s="257" t="s">
        <v>509</v>
      </c>
      <c r="M82" s="250" t="s">
        <v>1652</v>
      </c>
      <c r="N82" s="257" t="s">
        <v>1802</v>
      </c>
      <c r="O82" s="2" t="s">
        <v>1281</v>
      </c>
      <c r="P82" s="2" t="s">
        <v>1859</v>
      </c>
      <c r="Q82" s="2" t="s">
        <v>1863</v>
      </c>
      <c r="R82" s="71">
        <v>0</v>
      </c>
    </row>
    <row r="83" spans="1:18" ht="21">
      <c r="A83" s="250">
        <v>1035</v>
      </c>
      <c r="B83" s="250" t="s">
        <v>1143</v>
      </c>
      <c r="C83" s="256" t="s">
        <v>136</v>
      </c>
      <c r="D83" s="257" t="s">
        <v>68</v>
      </c>
      <c r="E83" s="256" t="s">
        <v>1199</v>
      </c>
      <c r="F83" s="257" t="s">
        <v>30</v>
      </c>
      <c r="G83" s="257" t="s">
        <v>21</v>
      </c>
      <c r="H83" s="257" t="s">
        <v>220</v>
      </c>
      <c r="I83" s="256" t="s">
        <v>1789</v>
      </c>
      <c r="J83" s="257" t="s">
        <v>38</v>
      </c>
      <c r="K83" s="257" t="s">
        <v>244</v>
      </c>
      <c r="L83" s="257" t="s">
        <v>226</v>
      </c>
      <c r="M83" s="250" t="s">
        <v>1652</v>
      </c>
      <c r="N83" s="257" t="s">
        <v>1802</v>
      </c>
      <c r="O83" s="2" t="s">
        <v>1281</v>
      </c>
      <c r="P83" s="2" t="s">
        <v>1831</v>
      </c>
      <c r="Q83" s="2" t="s">
        <v>1832</v>
      </c>
      <c r="R83" s="71">
        <v>0</v>
      </c>
    </row>
    <row r="84" spans="1:18" ht="21">
      <c r="A84" s="250">
        <v>1062</v>
      </c>
      <c r="B84" s="250" t="s">
        <v>1143</v>
      </c>
      <c r="C84" s="256" t="s">
        <v>136</v>
      </c>
      <c r="D84" s="257" t="s">
        <v>24</v>
      </c>
      <c r="E84" s="256" t="s">
        <v>1226</v>
      </c>
      <c r="F84" s="257" t="s">
        <v>17</v>
      </c>
      <c r="G84" s="257" t="s">
        <v>17</v>
      </c>
      <c r="H84" s="257" t="s">
        <v>182</v>
      </c>
      <c r="I84" s="256" t="s">
        <v>1793</v>
      </c>
      <c r="J84" s="257" t="s">
        <v>101</v>
      </c>
      <c r="K84" s="257" t="s">
        <v>113</v>
      </c>
      <c r="L84" s="257" t="s">
        <v>406</v>
      </c>
      <c r="M84" s="250" t="s">
        <v>1652</v>
      </c>
      <c r="N84" s="257" t="s">
        <v>1802</v>
      </c>
      <c r="O84" s="2" t="s">
        <v>1281</v>
      </c>
      <c r="P84" s="2" t="s">
        <v>1848</v>
      </c>
      <c r="Q84" s="2" t="s">
        <v>1849</v>
      </c>
      <c r="R84" s="71">
        <v>0</v>
      </c>
    </row>
    <row r="85" spans="1:18" ht="21">
      <c r="A85" s="250">
        <v>1064</v>
      </c>
      <c r="B85" s="250" t="s">
        <v>1143</v>
      </c>
      <c r="C85" s="256" t="s">
        <v>136</v>
      </c>
      <c r="D85" s="257" t="s">
        <v>90</v>
      </c>
      <c r="E85" s="256" t="s">
        <v>1229</v>
      </c>
      <c r="F85" s="257" t="s">
        <v>99</v>
      </c>
      <c r="G85" s="257" t="s">
        <v>16</v>
      </c>
      <c r="H85" s="257" t="s">
        <v>182</v>
      </c>
      <c r="I85" s="256" t="s">
        <v>1230</v>
      </c>
      <c r="J85" s="257" t="s">
        <v>101</v>
      </c>
      <c r="K85" s="257" t="s">
        <v>117</v>
      </c>
      <c r="L85" s="257" t="s">
        <v>406</v>
      </c>
      <c r="M85" s="250" t="s">
        <v>1652</v>
      </c>
      <c r="N85" s="257" t="s">
        <v>1802</v>
      </c>
      <c r="O85" s="2" t="s">
        <v>1281</v>
      </c>
      <c r="P85" s="2" t="s">
        <v>1859</v>
      </c>
      <c r="Q85" s="2" t="s">
        <v>1863</v>
      </c>
      <c r="R85" s="71">
        <v>0</v>
      </c>
    </row>
    <row r="86" spans="1:18" ht="21">
      <c r="A86" s="250">
        <v>1069</v>
      </c>
      <c r="B86" s="250" t="s">
        <v>1143</v>
      </c>
      <c r="C86" s="256" t="s">
        <v>136</v>
      </c>
      <c r="D86" s="257" t="s">
        <v>35</v>
      </c>
      <c r="E86" s="256" t="s">
        <v>1233</v>
      </c>
      <c r="F86" s="257" t="s">
        <v>439</v>
      </c>
      <c r="G86" s="257" t="s">
        <v>17</v>
      </c>
      <c r="H86" s="257" t="s">
        <v>1234</v>
      </c>
      <c r="I86" s="256" t="s">
        <v>1235</v>
      </c>
      <c r="J86" s="257" t="s">
        <v>101</v>
      </c>
      <c r="K86" s="257" t="s">
        <v>124</v>
      </c>
      <c r="L86" s="257" t="s">
        <v>1237</v>
      </c>
      <c r="M86" s="250" t="s">
        <v>1652</v>
      </c>
      <c r="N86" s="257" t="s">
        <v>1802</v>
      </c>
      <c r="O86" s="2" t="s">
        <v>1281</v>
      </c>
      <c r="P86" s="2" t="s">
        <v>1819</v>
      </c>
      <c r="Q86" s="2" t="s">
        <v>1820</v>
      </c>
      <c r="R86" s="71">
        <v>0</v>
      </c>
    </row>
    <row r="87" spans="1:18" ht="21">
      <c r="A87" s="250">
        <v>1076</v>
      </c>
      <c r="B87" s="250" t="s">
        <v>1143</v>
      </c>
      <c r="C87" s="256" t="s">
        <v>136</v>
      </c>
      <c r="D87" s="257" t="s">
        <v>94</v>
      </c>
      <c r="E87" s="256" t="s">
        <v>1240</v>
      </c>
      <c r="F87" s="257" t="s">
        <v>21</v>
      </c>
      <c r="G87" s="257" t="s">
        <v>17</v>
      </c>
      <c r="H87" s="257" t="s">
        <v>279</v>
      </c>
      <c r="I87" s="256" t="s">
        <v>1794</v>
      </c>
      <c r="J87" s="257" t="s">
        <v>101</v>
      </c>
      <c r="K87" s="257" t="s">
        <v>176</v>
      </c>
      <c r="L87" s="257" t="s">
        <v>421</v>
      </c>
      <c r="M87" s="250" t="s">
        <v>1652</v>
      </c>
      <c r="N87" s="257" t="s">
        <v>1802</v>
      </c>
      <c r="O87" s="2" t="s">
        <v>1305</v>
      </c>
      <c r="P87" s="2" t="s">
        <v>1861</v>
      </c>
      <c r="Q87" s="2" t="s">
        <v>1862</v>
      </c>
      <c r="R87" s="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3910-B4D7-44D8-9B35-EEF13B693AB3}">
  <sheetPr filterMode="1"/>
  <dimension ref="A1:Q1124"/>
  <sheetViews>
    <sheetView zoomScale="102" zoomScaleNormal="102" workbookViewId="0">
      <selection activeCell="M1" sqref="M1"/>
    </sheetView>
  </sheetViews>
  <sheetFormatPr defaultRowHeight="13.9"/>
  <cols>
    <col min="1" max="1" width="5.25" customWidth="1"/>
    <col min="2" max="2" width="10.25" customWidth="1"/>
    <col min="3" max="3" width="15" customWidth="1"/>
    <col min="4" max="4" width="26.625" customWidth="1"/>
    <col min="5" max="5" width="4.625" bestFit="1" customWidth="1"/>
    <col min="6" max="6" width="4.75" bestFit="1" customWidth="1"/>
    <col min="7" max="7" width="4" bestFit="1" customWidth="1"/>
    <col min="8" max="8" width="20.375" customWidth="1"/>
    <col min="9" max="9" width="10" customWidth="1"/>
    <col min="10" max="10" width="8" customWidth="1"/>
    <col min="11" max="11" width="12.75" customWidth="1"/>
    <col min="12" max="12" width="7.375" style="55" customWidth="1"/>
    <col min="13" max="13" width="12.75" style="55" customWidth="1"/>
    <col min="14" max="14" width="11" style="55" customWidth="1"/>
    <col min="15" max="15" width="19.25" customWidth="1"/>
    <col min="21" max="21" width="12.75" customWidth="1"/>
  </cols>
  <sheetData>
    <row r="1" spans="1:15" ht="61.15">
      <c r="A1" s="248" t="s">
        <v>1244</v>
      </c>
      <c r="B1" s="248" t="s">
        <v>0</v>
      </c>
      <c r="C1" s="248" t="s">
        <v>1</v>
      </c>
      <c r="D1" s="248" t="s">
        <v>3</v>
      </c>
      <c r="E1" s="248" t="s">
        <v>4</v>
      </c>
      <c r="F1" s="248" t="s">
        <v>5</v>
      </c>
      <c r="G1" s="248" t="s">
        <v>6</v>
      </c>
      <c r="H1" s="248" t="s">
        <v>7</v>
      </c>
      <c r="I1" s="248" t="s">
        <v>8</v>
      </c>
      <c r="J1" s="248" t="s">
        <v>9</v>
      </c>
      <c r="K1" s="248" t="s">
        <v>1245</v>
      </c>
      <c r="L1" s="276" t="s">
        <v>1246</v>
      </c>
      <c r="M1" s="276" t="s">
        <v>1247</v>
      </c>
      <c r="N1" s="276" t="s">
        <v>1248</v>
      </c>
      <c r="O1" s="249" t="s">
        <v>1864</v>
      </c>
    </row>
    <row r="2" spans="1:15" ht="21" hidden="1">
      <c r="A2" s="277">
        <v>60</v>
      </c>
      <c r="B2" s="277" t="s">
        <v>179</v>
      </c>
      <c r="C2" s="278" t="s">
        <v>13</v>
      </c>
      <c r="D2" s="278" t="s">
        <v>1299</v>
      </c>
      <c r="E2" s="277">
        <v>901</v>
      </c>
      <c r="F2" s="277">
        <v>1</v>
      </c>
      <c r="G2" s="277">
        <v>29</v>
      </c>
      <c r="H2" s="278" t="s">
        <v>1519</v>
      </c>
      <c r="I2" s="277" t="s">
        <v>1250</v>
      </c>
      <c r="J2" s="277" t="s">
        <v>1287</v>
      </c>
      <c r="K2" s="277" t="s">
        <v>1664</v>
      </c>
      <c r="L2" s="278" t="s">
        <v>1252</v>
      </c>
      <c r="M2" s="279" t="s">
        <v>1865</v>
      </c>
      <c r="N2" s="279" t="s">
        <v>1866</v>
      </c>
      <c r="O2" s="280"/>
    </row>
    <row r="3" spans="1:15" ht="21" hidden="1">
      <c r="A3" s="277">
        <v>64</v>
      </c>
      <c r="B3" s="277" t="s">
        <v>179</v>
      </c>
      <c r="C3" s="278" t="s">
        <v>13</v>
      </c>
      <c r="D3" s="278" t="s">
        <v>1299</v>
      </c>
      <c r="E3" s="277">
        <v>902</v>
      </c>
      <c r="F3" s="277">
        <v>1</v>
      </c>
      <c r="G3" s="277">
        <v>35</v>
      </c>
      <c r="H3" s="278" t="s">
        <v>1519</v>
      </c>
      <c r="I3" s="277" t="s">
        <v>1250</v>
      </c>
      <c r="J3" s="277" t="s">
        <v>1289</v>
      </c>
      <c r="K3" s="277" t="s">
        <v>1664</v>
      </c>
      <c r="L3" s="278" t="s">
        <v>1252</v>
      </c>
      <c r="M3" s="279" t="s">
        <v>1867</v>
      </c>
      <c r="N3" s="279" t="s">
        <v>1868</v>
      </c>
      <c r="O3" s="280"/>
    </row>
    <row r="4" spans="1:15" ht="21" hidden="1">
      <c r="A4" s="277">
        <v>152</v>
      </c>
      <c r="B4" s="277" t="s">
        <v>179</v>
      </c>
      <c r="C4" s="278" t="s">
        <v>13</v>
      </c>
      <c r="D4" s="278" t="s">
        <v>1869</v>
      </c>
      <c r="E4" s="277">
        <v>93</v>
      </c>
      <c r="F4" s="277">
        <v>3</v>
      </c>
      <c r="G4" s="277">
        <v>34</v>
      </c>
      <c r="H4" s="278" t="s">
        <v>196</v>
      </c>
      <c r="I4" s="277" t="s">
        <v>1268</v>
      </c>
      <c r="J4" s="277" t="s">
        <v>1363</v>
      </c>
      <c r="K4" s="277" t="s">
        <v>1664</v>
      </c>
      <c r="L4" s="278" t="s">
        <v>1281</v>
      </c>
      <c r="M4" s="279" t="s">
        <v>1625</v>
      </c>
      <c r="N4" s="279" t="s">
        <v>1870</v>
      </c>
      <c r="O4" s="280"/>
    </row>
    <row r="5" spans="1:15" ht="21" hidden="1">
      <c r="A5" s="277">
        <v>154</v>
      </c>
      <c r="B5" s="277" t="s">
        <v>179</v>
      </c>
      <c r="C5" s="278" t="s">
        <v>13</v>
      </c>
      <c r="D5" s="278" t="s">
        <v>1869</v>
      </c>
      <c r="E5" s="277">
        <v>93</v>
      </c>
      <c r="F5" s="277">
        <v>3</v>
      </c>
      <c r="G5" s="277">
        <v>34</v>
      </c>
      <c r="H5" s="278" t="s">
        <v>196</v>
      </c>
      <c r="I5" s="277" t="s">
        <v>1268</v>
      </c>
      <c r="J5" s="277" t="s">
        <v>1871</v>
      </c>
      <c r="K5" s="277" t="s">
        <v>1664</v>
      </c>
      <c r="L5" s="278" t="s">
        <v>1281</v>
      </c>
      <c r="M5" s="279" t="s">
        <v>1872</v>
      </c>
      <c r="N5" s="279" t="s">
        <v>1873</v>
      </c>
      <c r="O5" s="280"/>
    </row>
    <row r="6" spans="1:15" ht="21" hidden="1">
      <c r="A6" s="277">
        <v>155</v>
      </c>
      <c r="B6" s="277" t="s">
        <v>179</v>
      </c>
      <c r="C6" s="278" t="s">
        <v>13</v>
      </c>
      <c r="D6" s="278" t="s">
        <v>1302</v>
      </c>
      <c r="E6" s="277">
        <v>93</v>
      </c>
      <c r="F6" s="277">
        <v>2</v>
      </c>
      <c r="G6" s="277">
        <v>57</v>
      </c>
      <c r="H6" s="278" t="s">
        <v>196</v>
      </c>
      <c r="I6" s="277" t="s">
        <v>1268</v>
      </c>
      <c r="J6" s="277" t="s">
        <v>1335</v>
      </c>
      <c r="K6" s="277" t="s">
        <v>1664</v>
      </c>
      <c r="L6" s="278" t="s">
        <v>1252</v>
      </c>
      <c r="M6" s="279" t="s">
        <v>1874</v>
      </c>
      <c r="N6" s="279" t="s">
        <v>1875</v>
      </c>
      <c r="O6" s="280"/>
    </row>
    <row r="7" spans="1:15" ht="21" hidden="1">
      <c r="A7" s="277">
        <v>158</v>
      </c>
      <c r="B7" s="277" t="s">
        <v>179</v>
      </c>
      <c r="C7" s="278" t="s">
        <v>13</v>
      </c>
      <c r="D7" s="278" t="s">
        <v>1302</v>
      </c>
      <c r="E7" s="277">
        <v>93</v>
      </c>
      <c r="F7" s="277">
        <v>2</v>
      </c>
      <c r="G7" s="277">
        <v>57</v>
      </c>
      <c r="H7" s="278" t="s">
        <v>196</v>
      </c>
      <c r="I7" s="277" t="s">
        <v>1268</v>
      </c>
      <c r="J7" s="277" t="s">
        <v>1303</v>
      </c>
      <c r="K7" s="277" t="s">
        <v>1664</v>
      </c>
      <c r="L7" s="278" t="s">
        <v>1252</v>
      </c>
      <c r="M7" s="279" t="s">
        <v>1876</v>
      </c>
      <c r="N7" s="279" t="s">
        <v>1877</v>
      </c>
      <c r="O7" s="280"/>
    </row>
    <row r="8" spans="1:15" ht="21" hidden="1">
      <c r="A8" s="277">
        <v>276</v>
      </c>
      <c r="B8" s="277" t="s">
        <v>532</v>
      </c>
      <c r="C8" s="278" t="s">
        <v>13</v>
      </c>
      <c r="D8" s="278" t="s">
        <v>1274</v>
      </c>
      <c r="E8" s="277">
        <v>2</v>
      </c>
      <c r="F8" s="277">
        <v>2</v>
      </c>
      <c r="G8" s="277">
        <v>32</v>
      </c>
      <c r="H8" s="278" t="s">
        <v>144</v>
      </c>
      <c r="I8" s="277" t="s">
        <v>1250</v>
      </c>
      <c r="J8" s="277" t="s">
        <v>1256</v>
      </c>
      <c r="K8" s="277" t="s">
        <v>1664</v>
      </c>
      <c r="L8" s="278" t="s">
        <v>1281</v>
      </c>
      <c r="M8" s="279" t="s">
        <v>1878</v>
      </c>
      <c r="N8" s="279" t="s">
        <v>1879</v>
      </c>
      <c r="O8" s="280"/>
    </row>
    <row r="9" spans="1:15" ht="21" hidden="1">
      <c r="A9" s="277">
        <v>353</v>
      </c>
      <c r="B9" s="277" t="s">
        <v>532</v>
      </c>
      <c r="C9" s="278" t="s">
        <v>13</v>
      </c>
      <c r="D9" s="278" t="s">
        <v>1880</v>
      </c>
      <c r="E9" s="277">
        <v>2</v>
      </c>
      <c r="F9" s="277">
        <v>1</v>
      </c>
      <c r="G9" s="277">
        <v>35</v>
      </c>
      <c r="H9" s="278" t="s">
        <v>1718</v>
      </c>
      <c r="I9" s="277" t="s">
        <v>1268</v>
      </c>
      <c r="J9" s="277" t="s">
        <v>1881</v>
      </c>
      <c r="K9" s="277" t="s">
        <v>1664</v>
      </c>
      <c r="L9" s="278" t="s">
        <v>1281</v>
      </c>
      <c r="M9" s="279" t="s">
        <v>1872</v>
      </c>
      <c r="N9" s="279" t="s">
        <v>1873</v>
      </c>
      <c r="O9" s="280"/>
    </row>
    <row r="10" spans="1:15" ht="21" hidden="1">
      <c r="A10" s="277">
        <v>355</v>
      </c>
      <c r="B10" s="277" t="s">
        <v>532</v>
      </c>
      <c r="C10" s="278" t="s">
        <v>13</v>
      </c>
      <c r="D10" s="278" t="s">
        <v>1880</v>
      </c>
      <c r="E10" s="277">
        <v>2</v>
      </c>
      <c r="F10" s="277">
        <v>1</v>
      </c>
      <c r="G10" s="277">
        <v>35</v>
      </c>
      <c r="H10" s="278" t="s">
        <v>1718</v>
      </c>
      <c r="I10" s="277" t="s">
        <v>1268</v>
      </c>
      <c r="J10" s="277" t="s">
        <v>1644</v>
      </c>
      <c r="K10" s="277" t="s">
        <v>1664</v>
      </c>
      <c r="L10" s="278" t="s">
        <v>1281</v>
      </c>
      <c r="M10" s="279" t="s">
        <v>1882</v>
      </c>
      <c r="N10" s="279" t="s">
        <v>1883</v>
      </c>
      <c r="O10" s="280"/>
    </row>
    <row r="11" spans="1:15" ht="21" hidden="1">
      <c r="A11" s="277">
        <v>357</v>
      </c>
      <c r="B11" s="277" t="s">
        <v>532</v>
      </c>
      <c r="C11" s="278" t="s">
        <v>13</v>
      </c>
      <c r="D11" s="278" t="s">
        <v>1880</v>
      </c>
      <c r="E11" s="277">
        <v>1</v>
      </c>
      <c r="F11" s="277">
        <v>1</v>
      </c>
      <c r="G11" s="277">
        <v>28</v>
      </c>
      <c r="H11" s="278" t="s">
        <v>1718</v>
      </c>
      <c r="I11" s="277" t="s">
        <v>1268</v>
      </c>
      <c r="J11" s="277" t="s">
        <v>1301</v>
      </c>
      <c r="K11" s="277" t="s">
        <v>1664</v>
      </c>
      <c r="L11" s="278" t="s">
        <v>1252</v>
      </c>
      <c r="M11" s="279" t="s">
        <v>1874</v>
      </c>
      <c r="N11" s="279" t="s">
        <v>1875</v>
      </c>
      <c r="O11" s="280"/>
    </row>
    <row r="12" spans="1:15" ht="21" hidden="1">
      <c r="A12" s="277">
        <v>359</v>
      </c>
      <c r="B12" s="277" t="s">
        <v>532</v>
      </c>
      <c r="C12" s="278" t="s">
        <v>13</v>
      </c>
      <c r="D12" s="278" t="s">
        <v>1880</v>
      </c>
      <c r="E12" s="277">
        <v>1</v>
      </c>
      <c r="F12" s="277">
        <v>1</v>
      </c>
      <c r="G12" s="277">
        <v>28</v>
      </c>
      <c r="H12" s="278" t="s">
        <v>1718</v>
      </c>
      <c r="I12" s="277" t="s">
        <v>1268</v>
      </c>
      <c r="J12" s="277" t="s">
        <v>1333</v>
      </c>
      <c r="K12" s="277" t="s">
        <v>1664</v>
      </c>
      <c r="L12" s="278" t="s">
        <v>1252</v>
      </c>
      <c r="M12" s="279" t="s">
        <v>1876</v>
      </c>
      <c r="N12" s="279" t="s">
        <v>1877</v>
      </c>
      <c r="O12" s="280"/>
    </row>
    <row r="13" spans="1:15" ht="21" hidden="1">
      <c r="A13" s="277">
        <v>365</v>
      </c>
      <c r="B13" s="277" t="s">
        <v>532</v>
      </c>
      <c r="C13" s="278" t="s">
        <v>13</v>
      </c>
      <c r="D13" s="278" t="s">
        <v>1884</v>
      </c>
      <c r="E13" s="277">
        <v>93</v>
      </c>
      <c r="F13" s="277">
        <v>3</v>
      </c>
      <c r="G13" s="277">
        <v>15</v>
      </c>
      <c r="H13" s="278" t="s">
        <v>1722</v>
      </c>
      <c r="I13" s="277" t="s">
        <v>1268</v>
      </c>
      <c r="J13" s="277" t="s">
        <v>1608</v>
      </c>
      <c r="K13" s="277" t="s">
        <v>1664</v>
      </c>
      <c r="L13" s="278" t="s">
        <v>1281</v>
      </c>
      <c r="M13" s="279" t="s">
        <v>1885</v>
      </c>
      <c r="N13" s="279" t="s">
        <v>1886</v>
      </c>
      <c r="O13" s="280"/>
    </row>
    <row r="14" spans="1:15" ht="21" hidden="1">
      <c r="A14" s="277">
        <v>523</v>
      </c>
      <c r="B14" s="277" t="s">
        <v>729</v>
      </c>
      <c r="C14" s="278" t="s">
        <v>13</v>
      </c>
      <c r="D14" s="278" t="s">
        <v>1887</v>
      </c>
      <c r="E14" s="277">
        <v>1</v>
      </c>
      <c r="F14" s="277">
        <v>1</v>
      </c>
      <c r="G14" s="277">
        <v>28</v>
      </c>
      <c r="H14" s="278" t="s">
        <v>1738</v>
      </c>
      <c r="I14" s="277" t="s">
        <v>1268</v>
      </c>
      <c r="J14" s="277" t="s">
        <v>1317</v>
      </c>
      <c r="K14" s="277" t="s">
        <v>1664</v>
      </c>
      <c r="L14" s="278" t="s">
        <v>1252</v>
      </c>
      <c r="M14" s="279" t="s">
        <v>1888</v>
      </c>
      <c r="N14" s="279" t="s">
        <v>1889</v>
      </c>
      <c r="O14" s="280"/>
    </row>
    <row r="15" spans="1:15" ht="21" hidden="1">
      <c r="A15" s="277">
        <v>525</v>
      </c>
      <c r="B15" s="277" t="s">
        <v>729</v>
      </c>
      <c r="C15" s="278" t="s">
        <v>13</v>
      </c>
      <c r="D15" s="278" t="s">
        <v>1887</v>
      </c>
      <c r="E15" s="277">
        <v>2</v>
      </c>
      <c r="F15" s="277">
        <v>1</v>
      </c>
      <c r="G15" s="277">
        <v>36</v>
      </c>
      <c r="H15" s="278" t="s">
        <v>1738</v>
      </c>
      <c r="I15" s="277" t="s">
        <v>1268</v>
      </c>
      <c r="J15" s="277" t="s">
        <v>1315</v>
      </c>
      <c r="K15" s="277" t="s">
        <v>1664</v>
      </c>
      <c r="L15" s="278" t="s">
        <v>1281</v>
      </c>
      <c r="M15" s="279" t="s">
        <v>1872</v>
      </c>
      <c r="N15" s="279" t="s">
        <v>1873</v>
      </c>
      <c r="O15" s="280"/>
    </row>
    <row r="16" spans="1:15" ht="21" hidden="1">
      <c r="A16" s="277">
        <v>528</v>
      </c>
      <c r="B16" s="277" t="s">
        <v>729</v>
      </c>
      <c r="C16" s="278" t="s">
        <v>13</v>
      </c>
      <c r="D16" s="278" t="s">
        <v>1890</v>
      </c>
      <c r="E16" s="277">
        <v>1</v>
      </c>
      <c r="F16" s="277">
        <v>2</v>
      </c>
      <c r="G16" s="277">
        <v>34</v>
      </c>
      <c r="H16" s="278" t="s">
        <v>1740</v>
      </c>
      <c r="I16" s="277" t="s">
        <v>1268</v>
      </c>
      <c r="J16" s="277" t="s">
        <v>1269</v>
      </c>
      <c r="K16" s="277" t="s">
        <v>1664</v>
      </c>
      <c r="L16" s="278" t="s">
        <v>1252</v>
      </c>
      <c r="M16" s="279" t="s">
        <v>1867</v>
      </c>
      <c r="N16" s="279" t="s">
        <v>1868</v>
      </c>
      <c r="O16" s="280"/>
    </row>
    <row r="17" spans="1:15" ht="21" hidden="1">
      <c r="A17" s="277">
        <v>533</v>
      </c>
      <c r="B17" s="277" t="s">
        <v>729</v>
      </c>
      <c r="C17" s="278" t="s">
        <v>13</v>
      </c>
      <c r="D17" s="278" t="s">
        <v>1890</v>
      </c>
      <c r="E17" s="277">
        <v>2</v>
      </c>
      <c r="F17" s="277">
        <v>2</v>
      </c>
      <c r="G17" s="277">
        <v>22</v>
      </c>
      <c r="H17" s="278" t="s">
        <v>1740</v>
      </c>
      <c r="I17" s="277" t="s">
        <v>1268</v>
      </c>
      <c r="J17" s="277" t="s">
        <v>1330</v>
      </c>
      <c r="K17" s="277" t="s">
        <v>1664</v>
      </c>
      <c r="L17" s="278" t="s">
        <v>1252</v>
      </c>
      <c r="M17" s="279" t="s">
        <v>1865</v>
      </c>
      <c r="N17" s="279" t="s">
        <v>1866</v>
      </c>
      <c r="O17" s="280"/>
    </row>
    <row r="18" spans="1:15" ht="21" hidden="1">
      <c r="A18" s="277">
        <v>535</v>
      </c>
      <c r="B18" s="277" t="s">
        <v>729</v>
      </c>
      <c r="C18" s="278" t="s">
        <v>13</v>
      </c>
      <c r="D18" s="278" t="s">
        <v>1891</v>
      </c>
      <c r="E18" s="277">
        <v>93</v>
      </c>
      <c r="F18" s="277">
        <v>3</v>
      </c>
      <c r="G18" s="277">
        <v>14</v>
      </c>
      <c r="H18" s="278" t="s">
        <v>789</v>
      </c>
      <c r="I18" s="277" t="s">
        <v>1268</v>
      </c>
      <c r="J18" s="277" t="s">
        <v>1881</v>
      </c>
      <c r="K18" s="277" t="s">
        <v>1664</v>
      </c>
      <c r="L18" s="278" t="s">
        <v>1281</v>
      </c>
      <c r="M18" s="279" t="s">
        <v>1878</v>
      </c>
      <c r="N18" s="279" t="s">
        <v>1879</v>
      </c>
      <c r="O18" s="280"/>
    </row>
    <row r="19" spans="1:15" ht="21" hidden="1">
      <c r="A19" s="277">
        <v>700</v>
      </c>
      <c r="B19" s="277" t="s">
        <v>878</v>
      </c>
      <c r="C19" s="278" t="s">
        <v>13</v>
      </c>
      <c r="D19" s="278" t="s">
        <v>1892</v>
      </c>
      <c r="E19" s="277">
        <v>1</v>
      </c>
      <c r="F19" s="277">
        <v>1</v>
      </c>
      <c r="G19" s="277">
        <v>29</v>
      </c>
      <c r="H19" s="278" t="s">
        <v>921</v>
      </c>
      <c r="I19" s="277" t="s">
        <v>1268</v>
      </c>
      <c r="J19" s="277" t="s">
        <v>1315</v>
      </c>
      <c r="K19" s="277" t="s">
        <v>1664</v>
      </c>
      <c r="L19" s="278" t="s">
        <v>1281</v>
      </c>
      <c r="M19" s="279" t="s">
        <v>1882</v>
      </c>
      <c r="N19" s="279" t="s">
        <v>1883</v>
      </c>
      <c r="O19" s="280"/>
    </row>
    <row r="20" spans="1:15" ht="21" hidden="1">
      <c r="A20" s="277">
        <v>704</v>
      </c>
      <c r="B20" s="277" t="s">
        <v>878</v>
      </c>
      <c r="C20" s="278" t="s">
        <v>13</v>
      </c>
      <c r="D20" s="278" t="s">
        <v>1892</v>
      </c>
      <c r="E20" s="277">
        <v>2</v>
      </c>
      <c r="F20" s="277">
        <v>1</v>
      </c>
      <c r="G20" s="277">
        <v>35</v>
      </c>
      <c r="H20" s="278" t="s">
        <v>921</v>
      </c>
      <c r="I20" s="277" t="s">
        <v>1268</v>
      </c>
      <c r="J20" s="277" t="s">
        <v>1354</v>
      </c>
      <c r="K20" s="277" t="s">
        <v>1664</v>
      </c>
      <c r="L20" s="278" t="s">
        <v>1252</v>
      </c>
      <c r="M20" s="279" t="s">
        <v>1865</v>
      </c>
      <c r="N20" s="279" t="s">
        <v>1866</v>
      </c>
      <c r="O20" s="280"/>
    </row>
    <row r="21" spans="1:15" ht="21" hidden="1">
      <c r="A21" s="277">
        <v>712</v>
      </c>
      <c r="B21" s="277" t="s">
        <v>878</v>
      </c>
      <c r="C21" s="278" t="s">
        <v>13</v>
      </c>
      <c r="D21" s="278" t="s">
        <v>1893</v>
      </c>
      <c r="E21" s="277">
        <v>93</v>
      </c>
      <c r="F21" s="277">
        <v>3</v>
      </c>
      <c r="G21" s="277">
        <v>23</v>
      </c>
      <c r="H21" s="278" t="s">
        <v>887</v>
      </c>
      <c r="I21" s="277" t="s">
        <v>1268</v>
      </c>
      <c r="J21" s="277" t="s">
        <v>1301</v>
      </c>
      <c r="K21" s="277" t="s">
        <v>1664</v>
      </c>
      <c r="L21" s="278" t="s">
        <v>1252</v>
      </c>
      <c r="M21" s="279" t="s">
        <v>1876</v>
      </c>
      <c r="N21" s="279" t="s">
        <v>1877</v>
      </c>
      <c r="O21" s="280"/>
    </row>
    <row r="22" spans="1:15" ht="21" hidden="1">
      <c r="A22" s="277">
        <v>789</v>
      </c>
      <c r="B22" s="277" t="s">
        <v>878</v>
      </c>
      <c r="C22" s="278" t="s">
        <v>136</v>
      </c>
      <c r="D22" s="278" t="s">
        <v>1894</v>
      </c>
      <c r="E22" s="277"/>
      <c r="F22" s="277"/>
      <c r="G22" s="277"/>
      <c r="H22" s="278"/>
      <c r="I22" s="277" t="s">
        <v>1268</v>
      </c>
      <c r="J22" s="277" t="s">
        <v>1303</v>
      </c>
      <c r="K22" s="277" t="s">
        <v>1664</v>
      </c>
      <c r="L22" s="278" t="s">
        <v>1281</v>
      </c>
      <c r="M22" s="279" t="s">
        <v>1625</v>
      </c>
      <c r="N22" s="279" t="s">
        <v>1870</v>
      </c>
      <c r="O22" s="280"/>
    </row>
    <row r="23" spans="1:15" ht="21" hidden="1">
      <c r="A23" s="277">
        <v>849</v>
      </c>
      <c r="B23" s="277" t="s">
        <v>1024</v>
      </c>
      <c r="C23" s="278" t="s">
        <v>13</v>
      </c>
      <c r="D23" s="278" t="s">
        <v>1286</v>
      </c>
      <c r="E23" s="277"/>
      <c r="F23" s="277"/>
      <c r="G23" s="277"/>
      <c r="H23" s="278"/>
      <c r="I23" s="277" t="s">
        <v>1250</v>
      </c>
      <c r="J23" s="277" t="s">
        <v>1471</v>
      </c>
      <c r="K23" s="277" t="s">
        <v>1664</v>
      </c>
      <c r="L23" s="278" t="s">
        <v>1281</v>
      </c>
      <c r="M23" s="279" t="s">
        <v>1878</v>
      </c>
      <c r="N23" s="279" t="s">
        <v>1879</v>
      </c>
      <c r="O23" s="280"/>
    </row>
    <row r="24" spans="1:15" ht="21" hidden="1">
      <c r="A24" s="277">
        <v>853</v>
      </c>
      <c r="B24" s="277" t="s">
        <v>1024</v>
      </c>
      <c r="C24" s="278" t="s">
        <v>13</v>
      </c>
      <c r="D24" s="278" t="s">
        <v>1286</v>
      </c>
      <c r="E24" s="277"/>
      <c r="F24" s="277"/>
      <c r="G24" s="277"/>
      <c r="H24" s="278"/>
      <c r="I24" s="277" t="s">
        <v>1250</v>
      </c>
      <c r="J24" s="277" t="s">
        <v>1261</v>
      </c>
      <c r="K24" s="277" t="s">
        <v>1664</v>
      </c>
      <c r="L24" s="278" t="s">
        <v>1281</v>
      </c>
      <c r="M24" s="279" t="s">
        <v>1625</v>
      </c>
      <c r="N24" s="279" t="s">
        <v>1870</v>
      </c>
      <c r="O24" s="280"/>
    </row>
    <row r="25" spans="1:15" ht="21" hidden="1">
      <c r="A25" s="277">
        <v>892</v>
      </c>
      <c r="B25" s="277" t="s">
        <v>1024</v>
      </c>
      <c r="C25" s="278" t="s">
        <v>13</v>
      </c>
      <c r="D25" s="278" t="s">
        <v>1895</v>
      </c>
      <c r="E25" s="277">
        <v>93</v>
      </c>
      <c r="F25" s="277">
        <v>3</v>
      </c>
      <c r="G25" s="277">
        <v>43</v>
      </c>
      <c r="H25" s="278" t="s">
        <v>1069</v>
      </c>
      <c r="I25" s="277" t="s">
        <v>1268</v>
      </c>
      <c r="J25" s="277" t="s">
        <v>1335</v>
      </c>
      <c r="K25" s="277" t="s">
        <v>1664</v>
      </c>
      <c r="L25" s="278" t="s">
        <v>1252</v>
      </c>
      <c r="M25" s="279" t="s">
        <v>1874</v>
      </c>
      <c r="N25" s="279" t="s">
        <v>1875</v>
      </c>
      <c r="O25" s="280"/>
    </row>
    <row r="26" spans="1:15" ht="21" hidden="1">
      <c r="A26" s="277">
        <v>895</v>
      </c>
      <c r="B26" s="277" t="s">
        <v>1024</v>
      </c>
      <c r="C26" s="278" t="s">
        <v>13</v>
      </c>
      <c r="D26" s="278" t="s">
        <v>1895</v>
      </c>
      <c r="E26" s="277">
        <v>93</v>
      </c>
      <c r="F26" s="277">
        <v>3</v>
      </c>
      <c r="G26" s="277">
        <v>43</v>
      </c>
      <c r="H26" s="278" t="s">
        <v>1069</v>
      </c>
      <c r="I26" s="277" t="s">
        <v>1268</v>
      </c>
      <c r="J26" s="277" t="s">
        <v>1608</v>
      </c>
      <c r="K26" s="277" t="s">
        <v>1664</v>
      </c>
      <c r="L26" s="278" t="s">
        <v>1252</v>
      </c>
      <c r="M26" s="279" t="s">
        <v>1867</v>
      </c>
      <c r="N26" s="279" t="s">
        <v>1868</v>
      </c>
      <c r="O26" s="280"/>
    </row>
    <row r="27" spans="1:15" ht="21" hidden="1">
      <c r="A27" s="277">
        <v>900</v>
      </c>
      <c r="B27" s="277" t="s">
        <v>1024</v>
      </c>
      <c r="C27" s="278" t="s">
        <v>13</v>
      </c>
      <c r="D27" s="278" t="s">
        <v>1334</v>
      </c>
      <c r="E27" s="277"/>
      <c r="F27" s="277"/>
      <c r="G27" s="277"/>
      <c r="H27" s="278"/>
      <c r="I27" s="277" t="s">
        <v>1268</v>
      </c>
      <c r="J27" s="277" t="s">
        <v>1533</v>
      </c>
      <c r="K27" s="277" t="s">
        <v>1664</v>
      </c>
      <c r="L27" s="278" t="s">
        <v>1281</v>
      </c>
      <c r="M27" s="279" t="s">
        <v>1882</v>
      </c>
      <c r="N27" s="279" t="s">
        <v>1883</v>
      </c>
      <c r="O27" s="280"/>
    </row>
    <row r="28" spans="1:15" ht="21" hidden="1">
      <c r="A28" s="281">
        <v>20</v>
      </c>
      <c r="B28" s="281" t="s">
        <v>12</v>
      </c>
      <c r="C28" s="282" t="s">
        <v>13</v>
      </c>
      <c r="D28" s="282" t="s">
        <v>1896</v>
      </c>
      <c r="E28" s="281">
        <v>91</v>
      </c>
      <c r="F28" s="281">
        <v>3</v>
      </c>
      <c r="G28" s="281">
        <v>55</v>
      </c>
      <c r="H28" s="282"/>
      <c r="I28" s="281" t="s">
        <v>1268</v>
      </c>
      <c r="J28" s="281" t="s">
        <v>1269</v>
      </c>
      <c r="K28" s="281" t="s">
        <v>1656</v>
      </c>
      <c r="L28" s="281" t="s">
        <v>1281</v>
      </c>
      <c r="M28" s="283" t="s">
        <v>1897</v>
      </c>
      <c r="N28" s="284" t="s">
        <v>1898</v>
      </c>
      <c r="O28" s="285"/>
    </row>
    <row r="29" spans="1:15" ht="21" hidden="1">
      <c r="A29" s="281">
        <v>43</v>
      </c>
      <c r="B29" s="281" t="s">
        <v>23</v>
      </c>
      <c r="C29" s="282" t="s">
        <v>136</v>
      </c>
      <c r="D29" s="282" t="s">
        <v>1899</v>
      </c>
      <c r="E29" s="281">
        <v>91</v>
      </c>
      <c r="F29" s="281">
        <v>4</v>
      </c>
      <c r="G29" s="281">
        <v>37</v>
      </c>
      <c r="H29" s="282"/>
      <c r="I29" s="281" t="s">
        <v>1268</v>
      </c>
      <c r="J29" s="281" t="s">
        <v>1317</v>
      </c>
      <c r="K29" s="281" t="s">
        <v>1656</v>
      </c>
      <c r="L29" s="281" t="s">
        <v>1252</v>
      </c>
      <c r="M29" s="286" t="s">
        <v>1900</v>
      </c>
      <c r="N29" s="284" t="s">
        <v>1901</v>
      </c>
      <c r="O29" s="285"/>
    </row>
    <row r="30" spans="1:15" ht="21" hidden="1">
      <c r="A30" s="281">
        <v>76</v>
      </c>
      <c r="B30" s="281" t="s">
        <v>179</v>
      </c>
      <c r="C30" s="282" t="s">
        <v>13</v>
      </c>
      <c r="D30" s="282" t="s">
        <v>1299</v>
      </c>
      <c r="E30" s="281">
        <v>908</v>
      </c>
      <c r="F30" s="281">
        <v>1</v>
      </c>
      <c r="G30" s="281">
        <v>38</v>
      </c>
      <c r="H30" s="282"/>
      <c r="I30" s="281" t="s">
        <v>1250</v>
      </c>
      <c r="J30" s="281" t="s">
        <v>1293</v>
      </c>
      <c r="K30" s="281" t="s">
        <v>1656</v>
      </c>
      <c r="L30" s="281" t="s">
        <v>1252</v>
      </c>
      <c r="M30" s="283" t="s">
        <v>1902</v>
      </c>
      <c r="N30" s="284" t="s">
        <v>1903</v>
      </c>
      <c r="O30" s="285"/>
    </row>
    <row r="31" spans="1:15" ht="21" hidden="1">
      <c r="A31" s="281">
        <v>139</v>
      </c>
      <c r="B31" s="281" t="s">
        <v>179</v>
      </c>
      <c r="C31" s="282" t="s">
        <v>13</v>
      </c>
      <c r="D31" s="282" t="s">
        <v>1299</v>
      </c>
      <c r="E31" s="281">
        <v>91</v>
      </c>
      <c r="F31" s="281">
        <v>1</v>
      </c>
      <c r="G31" s="281">
        <v>55</v>
      </c>
      <c r="H31" s="282"/>
      <c r="I31" s="281" t="s">
        <v>1268</v>
      </c>
      <c r="J31" s="281" t="s">
        <v>1354</v>
      </c>
      <c r="K31" s="281" t="s">
        <v>1656</v>
      </c>
      <c r="L31" s="281" t="s">
        <v>1252</v>
      </c>
      <c r="M31" s="283" t="s">
        <v>1904</v>
      </c>
      <c r="N31" s="284" t="s">
        <v>1905</v>
      </c>
      <c r="O31" s="285"/>
    </row>
    <row r="32" spans="1:15" ht="21" hidden="1">
      <c r="A32" s="281">
        <v>141</v>
      </c>
      <c r="B32" s="281" t="s">
        <v>179</v>
      </c>
      <c r="C32" s="282" t="s">
        <v>13</v>
      </c>
      <c r="D32" s="282" t="s">
        <v>1299</v>
      </c>
      <c r="E32" s="281">
        <v>903</v>
      </c>
      <c r="F32" s="281">
        <v>1</v>
      </c>
      <c r="G32" s="281">
        <v>45</v>
      </c>
      <c r="H32" s="282" t="s">
        <v>1691</v>
      </c>
      <c r="I32" s="281" t="s">
        <v>1268</v>
      </c>
      <c r="J32" s="281" t="s">
        <v>1330</v>
      </c>
      <c r="K32" s="281" t="s">
        <v>1656</v>
      </c>
      <c r="L32" s="281" t="s">
        <v>1281</v>
      </c>
      <c r="M32" s="283" t="s">
        <v>1906</v>
      </c>
      <c r="N32" s="284" t="s">
        <v>1907</v>
      </c>
      <c r="O32" s="285"/>
    </row>
    <row r="33" spans="1:15" ht="21" hidden="1">
      <c r="A33" s="281">
        <v>151</v>
      </c>
      <c r="B33" s="281" t="s">
        <v>179</v>
      </c>
      <c r="C33" s="282" t="s">
        <v>13</v>
      </c>
      <c r="D33" s="282" t="s">
        <v>1299</v>
      </c>
      <c r="E33" s="281">
        <v>905</v>
      </c>
      <c r="F33" s="281">
        <v>1</v>
      </c>
      <c r="G33" s="281">
        <v>46</v>
      </c>
      <c r="H33" s="282" t="s">
        <v>1692</v>
      </c>
      <c r="I33" s="281" t="s">
        <v>1268</v>
      </c>
      <c r="J33" s="281" t="s">
        <v>1363</v>
      </c>
      <c r="K33" s="281" t="s">
        <v>1656</v>
      </c>
      <c r="L33" s="281" t="s">
        <v>1252</v>
      </c>
      <c r="M33" s="283" t="s">
        <v>1908</v>
      </c>
      <c r="N33" s="284" t="s">
        <v>1909</v>
      </c>
      <c r="O33" s="285"/>
    </row>
    <row r="34" spans="1:15" ht="21" hidden="1">
      <c r="A34" s="281">
        <v>153</v>
      </c>
      <c r="B34" s="281" t="s">
        <v>179</v>
      </c>
      <c r="C34" s="282" t="s">
        <v>13</v>
      </c>
      <c r="D34" s="282" t="s">
        <v>1299</v>
      </c>
      <c r="E34" s="281">
        <v>905</v>
      </c>
      <c r="F34" s="281">
        <v>1</v>
      </c>
      <c r="G34" s="281">
        <v>46</v>
      </c>
      <c r="H34" s="282" t="s">
        <v>1692</v>
      </c>
      <c r="I34" s="281" t="s">
        <v>1268</v>
      </c>
      <c r="J34" s="281" t="s">
        <v>1871</v>
      </c>
      <c r="K34" s="281" t="s">
        <v>1656</v>
      </c>
      <c r="L34" s="281" t="s">
        <v>1252</v>
      </c>
      <c r="M34" s="283" t="s">
        <v>1910</v>
      </c>
      <c r="N34" s="284" t="s">
        <v>1911</v>
      </c>
      <c r="O34" s="285"/>
    </row>
    <row r="35" spans="1:15" ht="21" hidden="1">
      <c r="A35" s="281">
        <v>156</v>
      </c>
      <c r="B35" s="281" t="s">
        <v>179</v>
      </c>
      <c r="C35" s="282" t="s">
        <v>13</v>
      </c>
      <c r="D35" s="282" t="s">
        <v>1912</v>
      </c>
      <c r="E35" s="281">
        <v>91</v>
      </c>
      <c r="F35" s="281">
        <v>2</v>
      </c>
      <c r="G35" s="281">
        <v>38</v>
      </c>
      <c r="H35" s="282"/>
      <c r="I35" s="281" t="s">
        <v>1268</v>
      </c>
      <c r="J35" s="281" t="s">
        <v>1335</v>
      </c>
      <c r="K35" s="281" t="s">
        <v>1656</v>
      </c>
      <c r="L35" s="281" t="s">
        <v>1252</v>
      </c>
      <c r="M35" s="283" t="s">
        <v>1494</v>
      </c>
      <c r="N35" s="284" t="s">
        <v>1913</v>
      </c>
      <c r="O35" s="285"/>
    </row>
    <row r="36" spans="1:15" ht="21" hidden="1">
      <c r="A36" s="281">
        <v>157</v>
      </c>
      <c r="B36" s="281" t="s">
        <v>179</v>
      </c>
      <c r="C36" s="282" t="s">
        <v>13</v>
      </c>
      <c r="D36" s="282" t="s">
        <v>1299</v>
      </c>
      <c r="E36" s="281">
        <v>904</v>
      </c>
      <c r="F36" s="281">
        <v>1</v>
      </c>
      <c r="G36" s="281">
        <v>36</v>
      </c>
      <c r="H36" s="282" t="s">
        <v>1692</v>
      </c>
      <c r="I36" s="281" t="s">
        <v>1268</v>
      </c>
      <c r="J36" s="281" t="s">
        <v>1303</v>
      </c>
      <c r="K36" s="281" t="s">
        <v>1656</v>
      </c>
      <c r="L36" s="281" t="s">
        <v>1281</v>
      </c>
      <c r="M36" s="283" t="s">
        <v>1897</v>
      </c>
      <c r="N36" s="284" t="s">
        <v>1898</v>
      </c>
      <c r="O36" s="285"/>
    </row>
    <row r="37" spans="1:15" ht="21" hidden="1">
      <c r="A37" s="281">
        <v>161</v>
      </c>
      <c r="B37" s="281" t="s">
        <v>179</v>
      </c>
      <c r="C37" s="282" t="s">
        <v>13</v>
      </c>
      <c r="D37" s="282" t="s">
        <v>1912</v>
      </c>
      <c r="E37" s="281">
        <v>91</v>
      </c>
      <c r="F37" s="281">
        <v>2</v>
      </c>
      <c r="G37" s="281">
        <v>38</v>
      </c>
      <c r="H37" s="282" t="s">
        <v>1694</v>
      </c>
      <c r="I37" s="281" t="s">
        <v>1268</v>
      </c>
      <c r="J37" s="281" t="s">
        <v>1608</v>
      </c>
      <c r="K37" s="281" t="s">
        <v>1656</v>
      </c>
      <c r="L37" s="281" t="s">
        <v>1252</v>
      </c>
      <c r="M37" s="283" t="s">
        <v>1914</v>
      </c>
      <c r="N37" s="284" t="s">
        <v>1915</v>
      </c>
      <c r="O37" s="285"/>
    </row>
    <row r="38" spans="1:15" ht="21" hidden="1">
      <c r="A38" s="281">
        <v>231</v>
      </c>
      <c r="B38" s="281" t="s">
        <v>179</v>
      </c>
      <c r="C38" s="282" t="s">
        <v>136</v>
      </c>
      <c r="D38" s="282" t="s">
        <v>1617</v>
      </c>
      <c r="E38" s="281">
        <v>1</v>
      </c>
      <c r="F38" s="281">
        <v>3</v>
      </c>
      <c r="G38" s="281">
        <v>52</v>
      </c>
      <c r="H38" s="282"/>
      <c r="I38" s="281" t="s">
        <v>1268</v>
      </c>
      <c r="J38" s="281" t="s">
        <v>1354</v>
      </c>
      <c r="K38" s="281" t="s">
        <v>1656</v>
      </c>
      <c r="L38" s="281" t="s">
        <v>1916</v>
      </c>
      <c r="M38" s="283" t="s">
        <v>1917</v>
      </c>
      <c r="N38" s="284" t="s">
        <v>1918</v>
      </c>
      <c r="O38" s="285"/>
    </row>
    <row r="39" spans="1:15" ht="21" hidden="1">
      <c r="A39" s="281">
        <v>237</v>
      </c>
      <c r="B39" s="281" t="s">
        <v>179</v>
      </c>
      <c r="C39" s="282" t="s">
        <v>136</v>
      </c>
      <c r="D39" s="282" t="s">
        <v>1919</v>
      </c>
      <c r="E39" s="281">
        <v>34</v>
      </c>
      <c r="F39" s="281">
        <v>3</v>
      </c>
      <c r="G39" s="281">
        <v>26</v>
      </c>
      <c r="H39" s="282"/>
      <c r="I39" s="281" t="s">
        <v>1268</v>
      </c>
      <c r="J39" s="281" t="s">
        <v>1644</v>
      </c>
      <c r="K39" s="281" t="s">
        <v>1656</v>
      </c>
      <c r="L39" s="281" t="s">
        <v>1916</v>
      </c>
      <c r="M39" s="283" t="s">
        <v>1920</v>
      </c>
      <c r="N39" s="284" t="s">
        <v>1921</v>
      </c>
      <c r="O39" s="285"/>
    </row>
    <row r="40" spans="1:15" ht="21" hidden="1">
      <c r="A40" s="281">
        <v>346</v>
      </c>
      <c r="B40" s="281" t="s">
        <v>532</v>
      </c>
      <c r="C40" s="282" t="s">
        <v>13</v>
      </c>
      <c r="D40" s="282" t="s">
        <v>1895</v>
      </c>
      <c r="E40" s="281">
        <v>901</v>
      </c>
      <c r="F40" s="281">
        <v>2</v>
      </c>
      <c r="G40" s="281">
        <v>55</v>
      </c>
      <c r="H40" s="282"/>
      <c r="I40" s="281" t="s">
        <v>1268</v>
      </c>
      <c r="J40" s="281" t="s">
        <v>1269</v>
      </c>
      <c r="K40" s="281" t="s">
        <v>1656</v>
      </c>
      <c r="L40" s="281" t="s">
        <v>1916</v>
      </c>
      <c r="M40" s="283" t="s">
        <v>1922</v>
      </c>
      <c r="N40" s="284" t="s">
        <v>1923</v>
      </c>
      <c r="O40" s="285"/>
    </row>
    <row r="41" spans="1:15" ht="21" hidden="1">
      <c r="A41" s="281">
        <v>360</v>
      </c>
      <c r="B41" s="281" t="s">
        <v>532</v>
      </c>
      <c r="C41" s="282" t="s">
        <v>13</v>
      </c>
      <c r="D41" s="282" t="s">
        <v>1924</v>
      </c>
      <c r="E41" s="281">
        <v>24</v>
      </c>
      <c r="F41" s="281">
        <v>2</v>
      </c>
      <c r="G41" s="281">
        <v>28</v>
      </c>
      <c r="H41" s="282"/>
      <c r="I41" s="281" t="s">
        <v>1268</v>
      </c>
      <c r="J41" s="281" t="s">
        <v>1333</v>
      </c>
      <c r="K41" s="281" t="s">
        <v>1656</v>
      </c>
      <c r="L41" s="281" t="s">
        <v>1916</v>
      </c>
      <c r="M41" s="283" t="s">
        <v>1917</v>
      </c>
      <c r="N41" s="284" t="s">
        <v>1918</v>
      </c>
      <c r="O41" s="285"/>
    </row>
    <row r="42" spans="1:15" ht="21" hidden="1">
      <c r="A42" s="281">
        <v>432</v>
      </c>
      <c r="B42" s="281" t="s">
        <v>532</v>
      </c>
      <c r="C42" s="282" t="s">
        <v>136</v>
      </c>
      <c r="D42" s="282" t="s">
        <v>1585</v>
      </c>
      <c r="E42" s="281">
        <v>903</v>
      </c>
      <c r="F42" s="281">
        <v>1</v>
      </c>
      <c r="G42" s="281">
        <v>33</v>
      </c>
      <c r="H42" s="282" t="s">
        <v>686</v>
      </c>
      <c r="I42" s="281" t="s">
        <v>1268</v>
      </c>
      <c r="J42" s="281" t="s">
        <v>1269</v>
      </c>
      <c r="K42" s="281" t="s">
        <v>1656</v>
      </c>
      <c r="L42" s="281" t="s">
        <v>1916</v>
      </c>
      <c r="M42" s="283" t="s">
        <v>1917</v>
      </c>
      <c r="N42" s="284" t="s">
        <v>1918</v>
      </c>
      <c r="O42" s="285"/>
    </row>
    <row r="43" spans="1:15" ht="21" hidden="1">
      <c r="A43" s="281">
        <v>434</v>
      </c>
      <c r="B43" s="281" t="s">
        <v>532</v>
      </c>
      <c r="C43" s="282" t="s">
        <v>136</v>
      </c>
      <c r="D43" s="282" t="s">
        <v>1585</v>
      </c>
      <c r="E43" s="281">
        <v>901</v>
      </c>
      <c r="F43" s="281">
        <v>1</v>
      </c>
      <c r="G43" s="281">
        <v>31</v>
      </c>
      <c r="H43" s="282" t="s">
        <v>686</v>
      </c>
      <c r="I43" s="281" t="s">
        <v>1268</v>
      </c>
      <c r="J43" s="281" t="s">
        <v>1354</v>
      </c>
      <c r="K43" s="281" t="s">
        <v>1656</v>
      </c>
      <c r="L43" s="281" t="s">
        <v>1281</v>
      </c>
      <c r="M43" s="283" t="s">
        <v>1897</v>
      </c>
      <c r="N43" s="284" t="s">
        <v>1898</v>
      </c>
      <c r="O43" s="285"/>
    </row>
    <row r="44" spans="1:15" ht="21" hidden="1">
      <c r="A44" s="281">
        <v>440</v>
      </c>
      <c r="B44" s="281" t="s">
        <v>532</v>
      </c>
      <c r="C44" s="282" t="s">
        <v>136</v>
      </c>
      <c r="D44" s="282" t="s">
        <v>1320</v>
      </c>
      <c r="E44" s="281">
        <v>2</v>
      </c>
      <c r="F44" s="281">
        <v>1</v>
      </c>
      <c r="G44" s="281">
        <v>35</v>
      </c>
      <c r="H44" s="282"/>
      <c r="I44" s="281" t="s">
        <v>1268</v>
      </c>
      <c r="J44" s="281" t="s">
        <v>1881</v>
      </c>
      <c r="K44" s="281" t="s">
        <v>1656</v>
      </c>
      <c r="L44" s="281" t="s">
        <v>1252</v>
      </c>
      <c r="M44" s="283" t="s">
        <v>1904</v>
      </c>
      <c r="N44" s="284" t="s">
        <v>1905</v>
      </c>
      <c r="O44" s="285"/>
    </row>
    <row r="45" spans="1:15" ht="21" hidden="1">
      <c r="A45" s="281">
        <v>445</v>
      </c>
      <c r="B45" s="281" t="s">
        <v>532</v>
      </c>
      <c r="C45" s="282" t="s">
        <v>136</v>
      </c>
      <c r="D45" s="282" t="s">
        <v>1925</v>
      </c>
      <c r="E45" s="281">
        <v>1</v>
      </c>
      <c r="F45" s="281">
        <v>3</v>
      </c>
      <c r="G45" s="281">
        <v>35</v>
      </c>
      <c r="H45" s="282"/>
      <c r="I45" s="281" t="s">
        <v>1268</v>
      </c>
      <c r="J45" s="281" t="s">
        <v>1333</v>
      </c>
      <c r="K45" s="281" t="s">
        <v>1656</v>
      </c>
      <c r="L45" s="281" t="s">
        <v>1252</v>
      </c>
      <c r="M45" s="283" t="s">
        <v>1908</v>
      </c>
      <c r="N45" s="284" t="s">
        <v>1909</v>
      </c>
      <c r="O45" s="285"/>
    </row>
    <row r="46" spans="1:15" ht="21" hidden="1">
      <c r="A46" s="281">
        <v>608</v>
      </c>
      <c r="B46" s="281" t="s">
        <v>729</v>
      </c>
      <c r="C46" s="282" t="s">
        <v>136</v>
      </c>
      <c r="D46" s="282" t="s">
        <v>1926</v>
      </c>
      <c r="E46" s="281">
        <v>903</v>
      </c>
      <c r="F46" s="281">
        <v>2</v>
      </c>
      <c r="G46" s="281">
        <v>62</v>
      </c>
      <c r="H46" s="282"/>
      <c r="I46" s="281" t="s">
        <v>1268</v>
      </c>
      <c r="J46" s="281" t="s">
        <v>1315</v>
      </c>
      <c r="K46" s="281" t="s">
        <v>1656</v>
      </c>
      <c r="L46" s="281" t="s">
        <v>1252</v>
      </c>
      <c r="M46" s="283" t="s">
        <v>1914</v>
      </c>
      <c r="N46" s="284" t="s">
        <v>1915</v>
      </c>
      <c r="O46" s="285"/>
    </row>
    <row r="47" spans="1:15" ht="21" hidden="1">
      <c r="A47" s="281">
        <v>611</v>
      </c>
      <c r="B47" s="281" t="s">
        <v>729</v>
      </c>
      <c r="C47" s="282" t="s">
        <v>136</v>
      </c>
      <c r="D47" s="282" t="s">
        <v>1465</v>
      </c>
      <c r="E47" s="281">
        <v>1</v>
      </c>
      <c r="F47" s="281">
        <v>2</v>
      </c>
      <c r="G47" s="281">
        <v>26</v>
      </c>
      <c r="H47" s="282"/>
      <c r="I47" s="281" t="s">
        <v>1268</v>
      </c>
      <c r="J47" s="281" t="s">
        <v>1269</v>
      </c>
      <c r="K47" s="281" t="s">
        <v>1656</v>
      </c>
      <c r="L47" s="281" t="s">
        <v>1252</v>
      </c>
      <c r="M47" s="283" t="s">
        <v>1910</v>
      </c>
      <c r="N47" s="284" t="s">
        <v>1911</v>
      </c>
      <c r="O47" s="285"/>
    </row>
    <row r="48" spans="1:15" ht="21" hidden="1">
      <c r="A48" s="281">
        <v>612</v>
      </c>
      <c r="B48" s="281" t="s">
        <v>729</v>
      </c>
      <c r="C48" s="282" t="s">
        <v>136</v>
      </c>
      <c r="D48" s="282" t="s">
        <v>1926</v>
      </c>
      <c r="E48" s="281">
        <v>901</v>
      </c>
      <c r="F48" s="281">
        <v>2</v>
      </c>
      <c r="G48" s="281">
        <v>43</v>
      </c>
      <c r="H48" s="282" t="s">
        <v>1691</v>
      </c>
      <c r="I48" s="281" t="s">
        <v>1268</v>
      </c>
      <c r="J48" s="281" t="s">
        <v>1354</v>
      </c>
      <c r="K48" s="281" t="s">
        <v>1656</v>
      </c>
      <c r="L48" s="281" t="s">
        <v>1281</v>
      </c>
      <c r="M48" s="283" t="s">
        <v>1906</v>
      </c>
      <c r="N48" s="284" t="s">
        <v>1907</v>
      </c>
      <c r="O48" s="285"/>
    </row>
    <row r="49" spans="1:15" ht="21" hidden="1">
      <c r="A49" s="281">
        <v>633</v>
      </c>
      <c r="B49" s="281" t="s">
        <v>729</v>
      </c>
      <c r="C49" s="282" t="s">
        <v>136</v>
      </c>
      <c r="D49" s="282" t="s">
        <v>1927</v>
      </c>
      <c r="E49" s="281">
        <v>1</v>
      </c>
      <c r="F49" s="281">
        <v>1</v>
      </c>
      <c r="G49" s="281">
        <v>47</v>
      </c>
      <c r="H49" s="282"/>
      <c r="I49" s="281" t="s">
        <v>1268</v>
      </c>
      <c r="J49" s="281" t="s">
        <v>1608</v>
      </c>
      <c r="K49" s="281" t="s">
        <v>1656</v>
      </c>
      <c r="L49" s="281" t="s">
        <v>1916</v>
      </c>
      <c r="M49" s="283" t="s">
        <v>1922</v>
      </c>
      <c r="N49" s="284" t="s">
        <v>1923</v>
      </c>
      <c r="O49" s="285"/>
    </row>
    <row r="50" spans="1:15" ht="21" hidden="1">
      <c r="A50" s="281">
        <v>698</v>
      </c>
      <c r="B50" s="281" t="s">
        <v>878</v>
      </c>
      <c r="C50" s="282" t="s">
        <v>13</v>
      </c>
      <c r="D50" s="282" t="s">
        <v>1928</v>
      </c>
      <c r="E50" s="281">
        <v>4</v>
      </c>
      <c r="F50" s="281">
        <v>1</v>
      </c>
      <c r="G50" s="281">
        <v>31</v>
      </c>
      <c r="H50" s="282"/>
      <c r="I50" s="281" t="s">
        <v>1268</v>
      </c>
      <c r="J50" s="281" t="s">
        <v>1317</v>
      </c>
      <c r="K50" s="281" t="s">
        <v>1656</v>
      </c>
      <c r="L50" s="281" t="s">
        <v>1252</v>
      </c>
      <c r="M50" s="283" t="s">
        <v>1494</v>
      </c>
      <c r="N50" s="284" t="s">
        <v>1913</v>
      </c>
      <c r="O50" s="285"/>
    </row>
    <row r="51" spans="1:15" ht="21" hidden="1">
      <c r="A51" s="281">
        <v>699</v>
      </c>
      <c r="B51" s="281" t="s">
        <v>878</v>
      </c>
      <c r="C51" s="282" t="s">
        <v>13</v>
      </c>
      <c r="D51" s="282" t="s">
        <v>1325</v>
      </c>
      <c r="E51" s="281">
        <v>1</v>
      </c>
      <c r="F51" s="281">
        <v>2</v>
      </c>
      <c r="G51" s="281">
        <v>27</v>
      </c>
      <c r="H51" s="282"/>
      <c r="I51" s="281" t="s">
        <v>1268</v>
      </c>
      <c r="J51" s="281" t="s">
        <v>1317</v>
      </c>
      <c r="K51" s="281" t="s">
        <v>1656</v>
      </c>
      <c r="L51" s="281" t="s">
        <v>1252</v>
      </c>
      <c r="M51" s="283" t="s">
        <v>1914</v>
      </c>
      <c r="N51" s="284" t="s">
        <v>1915</v>
      </c>
      <c r="O51" s="285"/>
    </row>
    <row r="52" spans="1:15" ht="21" hidden="1">
      <c r="A52" s="281">
        <v>706</v>
      </c>
      <c r="B52" s="281" t="s">
        <v>878</v>
      </c>
      <c r="C52" s="282" t="s">
        <v>13</v>
      </c>
      <c r="D52" s="282" t="s">
        <v>1892</v>
      </c>
      <c r="E52" s="281">
        <v>3</v>
      </c>
      <c r="F52" s="281">
        <v>1</v>
      </c>
      <c r="G52" s="281">
        <v>33</v>
      </c>
      <c r="H52" s="282"/>
      <c r="I52" s="281" t="s">
        <v>1268</v>
      </c>
      <c r="J52" s="281" t="s">
        <v>1330</v>
      </c>
      <c r="K52" s="281" t="s">
        <v>1656</v>
      </c>
      <c r="L52" s="281" t="s">
        <v>1252</v>
      </c>
      <c r="M52" s="283" t="s">
        <v>1910</v>
      </c>
      <c r="N52" s="284" t="s">
        <v>1911</v>
      </c>
      <c r="O52" s="285"/>
    </row>
    <row r="53" spans="1:15" ht="21" hidden="1">
      <c r="A53" s="281">
        <v>708</v>
      </c>
      <c r="B53" s="281" t="s">
        <v>878</v>
      </c>
      <c r="C53" s="282" t="s">
        <v>13</v>
      </c>
      <c r="D53" s="282" t="s">
        <v>1892</v>
      </c>
      <c r="E53" s="281">
        <v>4</v>
      </c>
      <c r="F53" s="281">
        <v>1</v>
      </c>
      <c r="G53" s="281">
        <v>12</v>
      </c>
      <c r="H53" s="282"/>
      <c r="I53" s="281" t="s">
        <v>1268</v>
      </c>
      <c r="J53" s="281" t="s">
        <v>1881</v>
      </c>
      <c r="K53" s="281" t="s">
        <v>1656</v>
      </c>
      <c r="L53" s="281" t="s">
        <v>1252</v>
      </c>
      <c r="M53" s="283" t="s">
        <v>1902</v>
      </c>
      <c r="N53" s="284" t="s">
        <v>1903</v>
      </c>
      <c r="O53" s="285"/>
    </row>
    <row r="54" spans="1:15" ht="21" hidden="1">
      <c r="A54" s="281">
        <v>773</v>
      </c>
      <c r="B54" s="281" t="s">
        <v>878</v>
      </c>
      <c r="C54" s="282" t="s">
        <v>136</v>
      </c>
      <c r="D54" s="282" t="s">
        <v>1929</v>
      </c>
      <c r="E54" s="281">
        <v>1</v>
      </c>
      <c r="F54" s="281">
        <v>3</v>
      </c>
      <c r="G54" s="281">
        <v>43</v>
      </c>
      <c r="H54" s="282"/>
      <c r="I54" s="281" t="s">
        <v>1268</v>
      </c>
      <c r="J54" s="281" t="s">
        <v>1330</v>
      </c>
      <c r="K54" s="281" t="s">
        <v>1656</v>
      </c>
      <c r="L54" s="281" t="s">
        <v>1281</v>
      </c>
      <c r="M54" s="283" t="s">
        <v>1930</v>
      </c>
      <c r="N54" s="284" t="s">
        <v>1931</v>
      </c>
      <c r="O54" s="285"/>
    </row>
    <row r="55" spans="1:15" ht="21" hidden="1">
      <c r="A55" s="281">
        <v>783</v>
      </c>
      <c r="B55" s="281" t="s">
        <v>878</v>
      </c>
      <c r="C55" s="282" t="s">
        <v>136</v>
      </c>
      <c r="D55" s="282" t="s">
        <v>1403</v>
      </c>
      <c r="E55" s="281">
        <v>3</v>
      </c>
      <c r="F55" s="281">
        <v>1</v>
      </c>
      <c r="G55" s="281">
        <v>38</v>
      </c>
      <c r="H55" s="282"/>
      <c r="I55" s="281" t="s">
        <v>1268</v>
      </c>
      <c r="J55" s="281" t="s">
        <v>1333</v>
      </c>
      <c r="K55" s="281" t="s">
        <v>1656</v>
      </c>
      <c r="L55" s="281" t="s">
        <v>1916</v>
      </c>
      <c r="M55" s="283" t="s">
        <v>1922</v>
      </c>
      <c r="N55" s="284" t="s">
        <v>1923</v>
      </c>
      <c r="O55" s="285"/>
    </row>
    <row r="56" spans="1:15" ht="21" hidden="1">
      <c r="A56" s="281">
        <v>874</v>
      </c>
      <c r="B56" s="281" t="s">
        <v>1024</v>
      </c>
      <c r="C56" s="282" t="s">
        <v>13</v>
      </c>
      <c r="D56" s="282" t="s">
        <v>1331</v>
      </c>
      <c r="E56" s="281">
        <v>906</v>
      </c>
      <c r="F56" s="281">
        <v>1</v>
      </c>
      <c r="G56" s="281">
        <v>33</v>
      </c>
      <c r="H56" s="282"/>
      <c r="I56" s="281" t="s">
        <v>1268</v>
      </c>
      <c r="J56" s="281" t="s">
        <v>1354</v>
      </c>
      <c r="K56" s="281" t="s">
        <v>1656</v>
      </c>
      <c r="L56" s="281" t="s">
        <v>1252</v>
      </c>
      <c r="M56" s="283" t="s">
        <v>1902</v>
      </c>
      <c r="N56" s="284" t="s">
        <v>1903</v>
      </c>
      <c r="O56" s="285"/>
    </row>
    <row r="57" spans="1:15" ht="21" hidden="1">
      <c r="A57" s="281">
        <v>875</v>
      </c>
      <c r="B57" s="281" t="s">
        <v>1024</v>
      </c>
      <c r="C57" s="282" t="s">
        <v>13</v>
      </c>
      <c r="D57" s="282" t="s">
        <v>1932</v>
      </c>
      <c r="E57" s="281">
        <v>901</v>
      </c>
      <c r="F57" s="281">
        <v>2</v>
      </c>
      <c r="G57" s="281">
        <v>37</v>
      </c>
      <c r="H57" s="282"/>
      <c r="I57" s="281" t="s">
        <v>1268</v>
      </c>
      <c r="J57" s="281" t="s">
        <v>1354</v>
      </c>
      <c r="K57" s="281" t="s">
        <v>1656</v>
      </c>
      <c r="L57" s="281" t="s">
        <v>1252</v>
      </c>
      <c r="M57" s="283" t="s">
        <v>1494</v>
      </c>
      <c r="N57" s="284" t="s">
        <v>1913</v>
      </c>
      <c r="O57" s="285"/>
    </row>
    <row r="58" spans="1:15" ht="21" hidden="1">
      <c r="A58" s="281">
        <v>876</v>
      </c>
      <c r="B58" s="281" t="s">
        <v>1024</v>
      </c>
      <c r="C58" s="282" t="s">
        <v>13</v>
      </c>
      <c r="D58" s="282" t="s">
        <v>1331</v>
      </c>
      <c r="E58" s="281">
        <v>907</v>
      </c>
      <c r="F58" s="281">
        <v>1</v>
      </c>
      <c r="G58" s="281">
        <v>33</v>
      </c>
      <c r="H58" s="282"/>
      <c r="I58" s="281" t="s">
        <v>1268</v>
      </c>
      <c r="J58" s="281" t="s">
        <v>1330</v>
      </c>
      <c r="K58" s="281" t="s">
        <v>1656</v>
      </c>
      <c r="L58" s="281" t="s">
        <v>1252</v>
      </c>
      <c r="M58" s="283" t="s">
        <v>1900</v>
      </c>
      <c r="N58" s="284" t="s">
        <v>1901</v>
      </c>
      <c r="O58" s="285"/>
    </row>
    <row r="59" spans="1:15" ht="21" hidden="1">
      <c r="A59" s="281">
        <v>883</v>
      </c>
      <c r="B59" s="281" t="s">
        <v>1024</v>
      </c>
      <c r="C59" s="282" t="s">
        <v>13</v>
      </c>
      <c r="D59" s="282" t="s">
        <v>1331</v>
      </c>
      <c r="E59" s="281">
        <v>2</v>
      </c>
      <c r="F59" s="281">
        <v>1</v>
      </c>
      <c r="G59" s="281">
        <v>34</v>
      </c>
      <c r="H59" s="282"/>
      <c r="I59" s="281" t="s">
        <v>1268</v>
      </c>
      <c r="J59" s="281" t="s">
        <v>1301</v>
      </c>
      <c r="K59" s="281" t="s">
        <v>1656</v>
      </c>
      <c r="L59" s="281" t="s">
        <v>1252</v>
      </c>
      <c r="M59" s="283" t="s">
        <v>1908</v>
      </c>
      <c r="N59" s="284" t="s">
        <v>1909</v>
      </c>
      <c r="O59" s="285"/>
    </row>
    <row r="60" spans="1:15" ht="21" hidden="1">
      <c r="A60" s="281">
        <v>886</v>
      </c>
      <c r="B60" s="281" t="s">
        <v>1024</v>
      </c>
      <c r="C60" s="282" t="s">
        <v>13</v>
      </c>
      <c r="D60" s="282" t="s">
        <v>1933</v>
      </c>
      <c r="E60" s="281">
        <v>1</v>
      </c>
      <c r="F60" s="281">
        <v>3</v>
      </c>
      <c r="G60" s="281">
        <v>33</v>
      </c>
      <c r="H60" s="282"/>
      <c r="I60" s="281" t="s">
        <v>1268</v>
      </c>
      <c r="J60" s="281" t="s">
        <v>1333</v>
      </c>
      <c r="K60" s="281" t="s">
        <v>1656</v>
      </c>
      <c r="L60" s="281" t="s">
        <v>1281</v>
      </c>
      <c r="M60" s="283" t="s">
        <v>1906</v>
      </c>
      <c r="N60" s="284" t="s">
        <v>1907</v>
      </c>
      <c r="O60" s="285"/>
    </row>
    <row r="61" spans="1:15" ht="21" hidden="1">
      <c r="A61" s="281">
        <v>887</v>
      </c>
      <c r="B61" s="281" t="s">
        <v>1024</v>
      </c>
      <c r="C61" s="282" t="s">
        <v>13</v>
      </c>
      <c r="D61" s="282" t="s">
        <v>1331</v>
      </c>
      <c r="E61" s="281">
        <v>902</v>
      </c>
      <c r="F61" s="281">
        <v>1</v>
      </c>
      <c r="G61" s="281">
        <v>35</v>
      </c>
      <c r="H61" s="282" t="s">
        <v>1063</v>
      </c>
      <c r="I61" s="281" t="s">
        <v>1268</v>
      </c>
      <c r="J61" s="281" t="s">
        <v>1363</v>
      </c>
      <c r="K61" s="281" t="s">
        <v>1656</v>
      </c>
      <c r="L61" s="281" t="s">
        <v>1252</v>
      </c>
      <c r="M61" s="283" t="s">
        <v>1904</v>
      </c>
      <c r="N61" s="284" t="s">
        <v>1905</v>
      </c>
      <c r="O61" s="285"/>
    </row>
    <row r="62" spans="1:15" ht="21" hidden="1">
      <c r="A62" s="281">
        <v>889</v>
      </c>
      <c r="B62" s="281" t="s">
        <v>1024</v>
      </c>
      <c r="C62" s="282" t="s">
        <v>13</v>
      </c>
      <c r="D62" s="282" t="s">
        <v>1331</v>
      </c>
      <c r="E62" s="281">
        <v>902</v>
      </c>
      <c r="F62" s="281">
        <v>1</v>
      </c>
      <c r="G62" s="281">
        <v>35</v>
      </c>
      <c r="H62" s="282" t="s">
        <v>1063</v>
      </c>
      <c r="I62" s="281" t="s">
        <v>1268</v>
      </c>
      <c r="J62" s="281" t="s">
        <v>1871</v>
      </c>
      <c r="K62" s="281" t="s">
        <v>1656</v>
      </c>
      <c r="L62" s="281" t="s">
        <v>1916</v>
      </c>
      <c r="M62" s="283" t="s">
        <v>1920</v>
      </c>
      <c r="N62" s="284" t="s">
        <v>1921</v>
      </c>
      <c r="O62" s="285"/>
    </row>
    <row r="63" spans="1:15" ht="21" hidden="1">
      <c r="A63" s="281">
        <v>897</v>
      </c>
      <c r="B63" s="281" t="s">
        <v>1024</v>
      </c>
      <c r="C63" s="282" t="s">
        <v>13</v>
      </c>
      <c r="D63" s="282" t="s">
        <v>1331</v>
      </c>
      <c r="E63" s="281">
        <v>901</v>
      </c>
      <c r="F63" s="281">
        <v>1</v>
      </c>
      <c r="G63" s="281">
        <v>28</v>
      </c>
      <c r="H63" s="282" t="s">
        <v>1063</v>
      </c>
      <c r="I63" s="281" t="s">
        <v>1268</v>
      </c>
      <c r="J63" s="281" t="s">
        <v>1311</v>
      </c>
      <c r="K63" s="281" t="s">
        <v>1656</v>
      </c>
      <c r="L63" s="281" t="s">
        <v>1281</v>
      </c>
      <c r="M63" s="283" t="s">
        <v>1930</v>
      </c>
      <c r="N63" s="284" t="s">
        <v>1931</v>
      </c>
      <c r="O63" s="285"/>
    </row>
    <row r="64" spans="1:15" ht="21" hidden="1">
      <c r="A64" s="281">
        <v>944</v>
      </c>
      <c r="B64" s="281" t="s">
        <v>1024</v>
      </c>
      <c r="C64" s="282" t="s">
        <v>136</v>
      </c>
      <c r="D64" s="282" t="s">
        <v>1475</v>
      </c>
      <c r="E64" s="281">
        <v>901</v>
      </c>
      <c r="F64" s="281">
        <v>1</v>
      </c>
      <c r="G64" s="281">
        <v>46</v>
      </c>
      <c r="H64" s="282" t="s">
        <v>1783</v>
      </c>
      <c r="I64" s="281" t="s">
        <v>1268</v>
      </c>
      <c r="J64" s="281" t="s">
        <v>1317</v>
      </c>
      <c r="K64" s="281" t="s">
        <v>1656</v>
      </c>
      <c r="L64" s="281" t="s">
        <v>1281</v>
      </c>
      <c r="M64" s="283" t="s">
        <v>1930</v>
      </c>
      <c r="N64" s="284" t="s">
        <v>1931</v>
      </c>
      <c r="O64" s="285"/>
    </row>
    <row r="65" spans="1:15" ht="21" hidden="1">
      <c r="A65" s="281">
        <v>946</v>
      </c>
      <c r="B65" s="281" t="s">
        <v>1024</v>
      </c>
      <c r="C65" s="282" t="s">
        <v>136</v>
      </c>
      <c r="D65" s="282" t="s">
        <v>1475</v>
      </c>
      <c r="E65" s="281">
        <v>901</v>
      </c>
      <c r="F65" s="281">
        <v>1</v>
      </c>
      <c r="G65" s="281">
        <v>46</v>
      </c>
      <c r="H65" s="282" t="s">
        <v>1109</v>
      </c>
      <c r="I65" s="281" t="s">
        <v>1268</v>
      </c>
      <c r="J65" s="281" t="s">
        <v>1315</v>
      </c>
      <c r="K65" s="281" t="s">
        <v>1656</v>
      </c>
      <c r="L65" s="281" t="s">
        <v>1916</v>
      </c>
      <c r="M65" s="283" t="s">
        <v>1920</v>
      </c>
      <c r="N65" s="284" t="s">
        <v>1921</v>
      </c>
      <c r="O65" s="285"/>
    </row>
    <row r="66" spans="1:15" ht="21" hidden="1">
      <c r="A66" s="281">
        <v>1050</v>
      </c>
      <c r="B66" s="281" t="s">
        <v>1143</v>
      </c>
      <c r="C66" s="282" t="s">
        <v>136</v>
      </c>
      <c r="D66" s="282" t="s">
        <v>1642</v>
      </c>
      <c r="E66" s="281">
        <v>901</v>
      </c>
      <c r="F66" s="281">
        <v>1</v>
      </c>
      <c r="G66" s="281">
        <v>57</v>
      </c>
      <c r="H66" s="282"/>
      <c r="I66" s="281" t="s">
        <v>1268</v>
      </c>
      <c r="J66" s="281" t="s">
        <v>1330</v>
      </c>
      <c r="K66" s="281" t="s">
        <v>1656</v>
      </c>
      <c r="L66" s="281" t="s">
        <v>1252</v>
      </c>
      <c r="M66" s="283" t="s">
        <v>1900</v>
      </c>
      <c r="N66" s="284" t="s">
        <v>1901</v>
      </c>
      <c r="O66" s="285"/>
    </row>
    <row r="67" spans="1:15" ht="21" hidden="1">
      <c r="A67" s="250">
        <v>2</v>
      </c>
      <c r="B67" s="250" t="s">
        <v>23</v>
      </c>
      <c r="C67" s="250" t="s">
        <v>13</v>
      </c>
      <c r="D67" s="251" t="s">
        <v>1249</v>
      </c>
      <c r="E67" s="250"/>
      <c r="F67" s="250"/>
      <c r="G67" s="250"/>
      <c r="H67" s="250"/>
      <c r="I67" s="250" t="s">
        <v>1250</v>
      </c>
      <c r="J67" s="250" t="s">
        <v>1251</v>
      </c>
      <c r="K67" s="250" t="s">
        <v>1934</v>
      </c>
      <c r="L67" s="250" t="s">
        <v>1252</v>
      </c>
      <c r="M67" s="250" t="s">
        <v>1253</v>
      </c>
      <c r="N67" s="250" t="s">
        <v>1254</v>
      </c>
      <c r="O67" s="252"/>
    </row>
    <row r="68" spans="1:15" ht="21" hidden="1">
      <c r="A68" s="250">
        <v>4</v>
      </c>
      <c r="B68" s="250" t="s">
        <v>23</v>
      </c>
      <c r="C68" s="250" t="s">
        <v>13</v>
      </c>
      <c r="D68" s="251" t="s">
        <v>1255</v>
      </c>
      <c r="E68" s="250"/>
      <c r="F68" s="250"/>
      <c r="G68" s="250"/>
      <c r="H68" s="250"/>
      <c r="I68" s="250" t="s">
        <v>1250</v>
      </c>
      <c r="J68" s="250" t="s">
        <v>1361</v>
      </c>
      <c r="K68" s="250" t="s">
        <v>1934</v>
      </c>
      <c r="L68" s="250" t="s">
        <v>1305</v>
      </c>
      <c r="M68" s="250" t="s">
        <v>1406</v>
      </c>
      <c r="N68" s="250" t="s">
        <v>1407</v>
      </c>
      <c r="O68" s="252"/>
    </row>
    <row r="69" spans="1:15" ht="21" hidden="1">
      <c r="A69" s="250">
        <v>6</v>
      </c>
      <c r="B69" s="250" t="s">
        <v>23</v>
      </c>
      <c r="C69" s="250" t="s">
        <v>13</v>
      </c>
      <c r="D69" s="251" t="s">
        <v>1255</v>
      </c>
      <c r="E69" s="250"/>
      <c r="F69" s="250"/>
      <c r="G69" s="250"/>
      <c r="H69" s="250"/>
      <c r="I69" s="250" t="s">
        <v>1250</v>
      </c>
      <c r="J69" s="250" t="s">
        <v>1256</v>
      </c>
      <c r="K69" s="250" t="s">
        <v>1934</v>
      </c>
      <c r="L69" s="250" t="s">
        <v>1252</v>
      </c>
      <c r="M69" s="250" t="s">
        <v>1258</v>
      </c>
      <c r="N69" s="250" t="s">
        <v>1259</v>
      </c>
      <c r="O69" s="252"/>
    </row>
    <row r="70" spans="1:15" ht="21" hidden="1">
      <c r="A70" s="250">
        <v>7</v>
      </c>
      <c r="B70" s="250" t="s">
        <v>23</v>
      </c>
      <c r="C70" s="250" t="s">
        <v>13</v>
      </c>
      <c r="D70" s="251" t="s">
        <v>1260</v>
      </c>
      <c r="E70" s="250">
        <v>102</v>
      </c>
      <c r="F70" s="250">
        <v>2</v>
      </c>
      <c r="G70" s="250">
        <v>59</v>
      </c>
      <c r="H70" s="250" t="s">
        <v>51</v>
      </c>
      <c r="I70" s="250" t="s">
        <v>1250</v>
      </c>
      <c r="J70" s="250" t="s">
        <v>1404</v>
      </c>
      <c r="K70" s="250" t="s">
        <v>1934</v>
      </c>
      <c r="L70" s="250" t="s">
        <v>1305</v>
      </c>
      <c r="M70" s="250" t="s">
        <v>1503</v>
      </c>
      <c r="N70" s="250" t="s">
        <v>1307</v>
      </c>
      <c r="O70" s="252"/>
    </row>
    <row r="71" spans="1:15" ht="21" hidden="1">
      <c r="A71" s="250">
        <v>8</v>
      </c>
      <c r="B71" s="250" t="s">
        <v>23</v>
      </c>
      <c r="C71" s="250" t="s">
        <v>13</v>
      </c>
      <c r="D71" s="251" t="s">
        <v>1260</v>
      </c>
      <c r="E71" s="250"/>
      <c r="F71" s="250"/>
      <c r="G71" s="250"/>
      <c r="H71" s="250"/>
      <c r="I71" s="250" t="s">
        <v>1250</v>
      </c>
      <c r="J71" s="250" t="s">
        <v>1404</v>
      </c>
      <c r="K71" s="250" t="s">
        <v>1934</v>
      </c>
      <c r="L71" s="250" t="s">
        <v>1305</v>
      </c>
      <c r="M71" s="250" t="s">
        <v>1510</v>
      </c>
      <c r="N71" s="250" t="s">
        <v>1511</v>
      </c>
      <c r="O71" s="252"/>
    </row>
    <row r="72" spans="1:15" ht="21" hidden="1">
      <c r="A72" s="250">
        <v>9</v>
      </c>
      <c r="B72" s="250" t="s">
        <v>23</v>
      </c>
      <c r="C72" s="250" t="s">
        <v>13</v>
      </c>
      <c r="D72" s="251" t="s">
        <v>1260</v>
      </c>
      <c r="E72" s="250">
        <v>102</v>
      </c>
      <c r="F72" s="250">
        <v>2</v>
      </c>
      <c r="G72" s="250">
        <v>59</v>
      </c>
      <c r="H72" s="250" t="s">
        <v>51</v>
      </c>
      <c r="I72" s="250" t="s">
        <v>1250</v>
      </c>
      <c r="J72" s="250" t="s">
        <v>1261</v>
      </c>
      <c r="K72" s="250" t="s">
        <v>1934</v>
      </c>
      <c r="L72" s="250" t="s">
        <v>1252</v>
      </c>
      <c r="M72" s="250" t="s">
        <v>1609</v>
      </c>
      <c r="N72" s="250" t="s">
        <v>1610</v>
      </c>
      <c r="O72" s="252"/>
    </row>
    <row r="73" spans="1:15" ht="21" hidden="1">
      <c r="A73" s="250">
        <v>10</v>
      </c>
      <c r="B73" s="250" t="s">
        <v>23</v>
      </c>
      <c r="C73" s="250" t="s">
        <v>13</v>
      </c>
      <c r="D73" s="251" t="s">
        <v>1260</v>
      </c>
      <c r="E73" s="250"/>
      <c r="F73" s="250"/>
      <c r="G73" s="250"/>
      <c r="H73" s="250"/>
      <c r="I73" s="250" t="s">
        <v>1250</v>
      </c>
      <c r="J73" s="250" t="s">
        <v>1261</v>
      </c>
      <c r="K73" s="250" t="s">
        <v>1934</v>
      </c>
      <c r="L73" s="250" t="s">
        <v>1252</v>
      </c>
      <c r="M73" s="250" t="s">
        <v>1262</v>
      </c>
      <c r="N73" s="250" t="s">
        <v>1263</v>
      </c>
      <c r="O73" s="252"/>
    </row>
    <row r="74" spans="1:15" ht="21" hidden="1">
      <c r="A74" s="250">
        <v>11</v>
      </c>
      <c r="B74" s="250" t="s">
        <v>23</v>
      </c>
      <c r="C74" s="250" t="s">
        <v>13</v>
      </c>
      <c r="D74" s="251" t="s">
        <v>1260</v>
      </c>
      <c r="E74" s="250">
        <v>103</v>
      </c>
      <c r="F74" s="250">
        <v>2</v>
      </c>
      <c r="G74" s="250">
        <v>59</v>
      </c>
      <c r="H74" s="250" t="s">
        <v>58</v>
      </c>
      <c r="I74" s="250" t="s">
        <v>1250</v>
      </c>
      <c r="J74" s="250" t="s">
        <v>1294</v>
      </c>
      <c r="K74" s="250" t="s">
        <v>1934</v>
      </c>
      <c r="L74" s="250" t="s">
        <v>1252</v>
      </c>
      <c r="M74" s="250" t="s">
        <v>1295</v>
      </c>
      <c r="N74" s="250" t="s">
        <v>1296</v>
      </c>
      <c r="O74" s="252"/>
    </row>
    <row r="75" spans="1:15" ht="21" hidden="1">
      <c r="A75" s="250">
        <v>12</v>
      </c>
      <c r="B75" s="250" t="s">
        <v>23</v>
      </c>
      <c r="C75" s="250" t="s">
        <v>13</v>
      </c>
      <c r="D75" s="251" t="s">
        <v>1260</v>
      </c>
      <c r="E75" s="250"/>
      <c r="F75" s="250"/>
      <c r="G75" s="250"/>
      <c r="H75" s="250"/>
      <c r="I75" s="250" t="s">
        <v>1250</v>
      </c>
      <c r="J75" s="250" t="s">
        <v>1294</v>
      </c>
      <c r="K75" s="250" t="s">
        <v>1934</v>
      </c>
      <c r="L75" s="250" t="s">
        <v>1252</v>
      </c>
      <c r="M75" s="250" t="s">
        <v>1297</v>
      </c>
      <c r="N75" s="250" t="s">
        <v>1298</v>
      </c>
      <c r="O75" s="252"/>
    </row>
    <row r="76" spans="1:15" ht="21" hidden="1">
      <c r="A76" s="250">
        <v>13</v>
      </c>
      <c r="B76" s="250" t="s">
        <v>23</v>
      </c>
      <c r="C76" s="250" t="s">
        <v>13</v>
      </c>
      <c r="D76" s="251" t="s">
        <v>1260</v>
      </c>
      <c r="E76" s="250">
        <v>103</v>
      </c>
      <c r="F76" s="250">
        <v>2</v>
      </c>
      <c r="G76" s="250">
        <v>59</v>
      </c>
      <c r="H76" s="250" t="s">
        <v>58</v>
      </c>
      <c r="I76" s="250" t="s">
        <v>1250</v>
      </c>
      <c r="J76" s="250" t="s">
        <v>1413</v>
      </c>
      <c r="K76" s="250" t="s">
        <v>1934</v>
      </c>
      <c r="L76" s="250" t="s">
        <v>1252</v>
      </c>
      <c r="M76" s="250" t="s">
        <v>1593</v>
      </c>
      <c r="N76" s="250" t="s">
        <v>1594</v>
      </c>
      <c r="O76" s="252"/>
    </row>
    <row r="77" spans="1:15" ht="21" hidden="1">
      <c r="A77" s="250">
        <v>14</v>
      </c>
      <c r="B77" s="250" t="s">
        <v>23</v>
      </c>
      <c r="C77" s="250" t="s">
        <v>13</v>
      </c>
      <c r="D77" s="251" t="s">
        <v>1260</v>
      </c>
      <c r="E77" s="250"/>
      <c r="F77" s="250"/>
      <c r="G77" s="250"/>
      <c r="H77" s="250"/>
      <c r="I77" s="250" t="s">
        <v>1250</v>
      </c>
      <c r="J77" s="250" t="s">
        <v>1413</v>
      </c>
      <c r="K77" s="250" t="s">
        <v>1934</v>
      </c>
      <c r="L77" s="250" t="s">
        <v>1281</v>
      </c>
      <c r="M77" s="250" t="s">
        <v>1529</v>
      </c>
      <c r="N77" s="250" t="s">
        <v>1530</v>
      </c>
      <c r="O77" s="252"/>
    </row>
    <row r="78" spans="1:15" ht="21" hidden="1">
      <c r="A78" s="250">
        <v>17</v>
      </c>
      <c r="B78" s="250" t="s">
        <v>23</v>
      </c>
      <c r="C78" s="250" t="s">
        <v>13</v>
      </c>
      <c r="D78" s="251" t="s">
        <v>1336</v>
      </c>
      <c r="E78" s="250"/>
      <c r="F78" s="250"/>
      <c r="G78" s="250"/>
      <c r="H78" s="250"/>
      <c r="I78" s="250" t="s">
        <v>1268</v>
      </c>
      <c r="J78" s="250" t="s">
        <v>1317</v>
      </c>
      <c r="K78" s="250" t="s">
        <v>1934</v>
      </c>
      <c r="L78" s="250" t="s">
        <v>1252</v>
      </c>
      <c r="M78" s="250" t="s">
        <v>1337</v>
      </c>
      <c r="N78" s="250" t="s">
        <v>1338</v>
      </c>
      <c r="O78" s="252"/>
    </row>
    <row r="79" spans="1:15" ht="21" hidden="1">
      <c r="A79" s="250">
        <v>25</v>
      </c>
      <c r="B79" s="250" t="s">
        <v>23</v>
      </c>
      <c r="C79" s="250" t="s">
        <v>13</v>
      </c>
      <c r="D79" s="251" t="s">
        <v>1260</v>
      </c>
      <c r="E79" s="250">
        <v>106</v>
      </c>
      <c r="F79" s="250">
        <v>2</v>
      </c>
      <c r="G79" s="250">
        <v>40</v>
      </c>
      <c r="H79" s="250" t="s">
        <v>105</v>
      </c>
      <c r="I79" s="250" t="s">
        <v>1265</v>
      </c>
      <c r="J79" s="250" t="s">
        <v>1419</v>
      </c>
      <c r="K79" s="250" t="s">
        <v>1934</v>
      </c>
      <c r="L79" s="250" t="s">
        <v>1281</v>
      </c>
      <c r="M79" s="250" t="s">
        <v>1420</v>
      </c>
      <c r="N79" s="250" t="s">
        <v>1421</v>
      </c>
      <c r="O79" s="252"/>
    </row>
    <row r="80" spans="1:15" ht="21" hidden="1">
      <c r="A80" s="250">
        <v>26</v>
      </c>
      <c r="B80" s="250" t="s">
        <v>23</v>
      </c>
      <c r="C80" s="250" t="s">
        <v>13</v>
      </c>
      <c r="D80" s="251" t="s">
        <v>1260</v>
      </c>
      <c r="E80" s="250"/>
      <c r="F80" s="250"/>
      <c r="G80" s="250"/>
      <c r="H80" s="250"/>
      <c r="I80" s="250" t="s">
        <v>1265</v>
      </c>
      <c r="J80" s="250" t="s">
        <v>1419</v>
      </c>
      <c r="K80" s="250" t="s">
        <v>1934</v>
      </c>
      <c r="L80" s="250" t="s">
        <v>1305</v>
      </c>
      <c r="M80" s="250" t="s">
        <v>1494</v>
      </c>
      <c r="N80" s="250" t="s">
        <v>1495</v>
      </c>
      <c r="O80" s="252"/>
    </row>
    <row r="81" spans="1:15" ht="21" hidden="1">
      <c r="A81" s="250">
        <v>28</v>
      </c>
      <c r="B81" s="250" t="s">
        <v>23</v>
      </c>
      <c r="C81" s="250" t="s">
        <v>13</v>
      </c>
      <c r="D81" s="251" t="s">
        <v>1260</v>
      </c>
      <c r="E81" s="250">
        <v>107</v>
      </c>
      <c r="F81" s="250">
        <v>2</v>
      </c>
      <c r="G81" s="250">
        <v>27</v>
      </c>
      <c r="H81" s="250" t="s">
        <v>51</v>
      </c>
      <c r="I81" s="250" t="s">
        <v>1265</v>
      </c>
      <c r="J81" s="250" t="s">
        <v>1390</v>
      </c>
      <c r="K81" s="250" t="s">
        <v>1934</v>
      </c>
      <c r="L81" s="250" t="s">
        <v>1281</v>
      </c>
      <c r="M81" s="250" t="s">
        <v>1531</v>
      </c>
      <c r="N81" s="250" t="s">
        <v>1532</v>
      </c>
      <c r="O81" s="252"/>
    </row>
    <row r="82" spans="1:15" ht="21" hidden="1">
      <c r="A82" s="250">
        <v>29</v>
      </c>
      <c r="B82" s="250" t="s">
        <v>23</v>
      </c>
      <c r="C82" s="250" t="s">
        <v>13</v>
      </c>
      <c r="D82" s="251" t="s">
        <v>1260</v>
      </c>
      <c r="E82" s="250">
        <v>110</v>
      </c>
      <c r="F82" s="250">
        <v>2</v>
      </c>
      <c r="G82" s="250">
        <v>28</v>
      </c>
      <c r="H82" s="250" t="s">
        <v>112</v>
      </c>
      <c r="I82" s="250" t="s">
        <v>1265</v>
      </c>
      <c r="J82" s="250" t="s">
        <v>1339</v>
      </c>
      <c r="K82" s="250" t="s">
        <v>1934</v>
      </c>
      <c r="L82" s="250" t="s">
        <v>1252</v>
      </c>
      <c r="M82" s="250" t="s">
        <v>1562</v>
      </c>
      <c r="N82" s="250" t="s">
        <v>1563</v>
      </c>
      <c r="O82" s="252"/>
    </row>
    <row r="83" spans="1:15" ht="21" hidden="1">
      <c r="A83" s="250">
        <v>30</v>
      </c>
      <c r="B83" s="250" t="s">
        <v>23</v>
      </c>
      <c r="C83" s="250" t="s">
        <v>13</v>
      </c>
      <c r="D83" s="251" t="s">
        <v>1260</v>
      </c>
      <c r="E83" s="250"/>
      <c r="F83" s="250"/>
      <c r="G83" s="250"/>
      <c r="H83" s="250"/>
      <c r="I83" s="250" t="s">
        <v>1265</v>
      </c>
      <c r="J83" s="250" t="s">
        <v>1339</v>
      </c>
      <c r="K83" s="250" t="s">
        <v>1934</v>
      </c>
      <c r="L83" s="250" t="s">
        <v>1252</v>
      </c>
      <c r="M83" s="250" t="s">
        <v>1340</v>
      </c>
      <c r="N83" s="250" t="s">
        <v>1341</v>
      </c>
      <c r="O83" s="252"/>
    </row>
    <row r="84" spans="1:15" ht="21" hidden="1">
      <c r="A84" s="250">
        <v>31</v>
      </c>
      <c r="B84" s="250" t="s">
        <v>23</v>
      </c>
      <c r="C84" s="250" t="s">
        <v>13</v>
      </c>
      <c r="D84" s="251" t="s">
        <v>1260</v>
      </c>
      <c r="E84" s="250">
        <v>109</v>
      </c>
      <c r="F84" s="250">
        <v>2</v>
      </c>
      <c r="G84" s="250">
        <v>54</v>
      </c>
      <c r="H84" s="250" t="s">
        <v>116</v>
      </c>
      <c r="I84" s="250" t="s">
        <v>1265</v>
      </c>
      <c r="J84" s="250" t="s">
        <v>1342</v>
      </c>
      <c r="K84" s="250" t="s">
        <v>1934</v>
      </c>
      <c r="L84" s="250" t="s">
        <v>1252</v>
      </c>
      <c r="M84" s="250" t="s">
        <v>1343</v>
      </c>
      <c r="N84" s="250" t="s">
        <v>1344</v>
      </c>
      <c r="O84" s="252"/>
    </row>
    <row r="85" spans="1:15" ht="21" hidden="1">
      <c r="A85" s="250">
        <v>32</v>
      </c>
      <c r="B85" s="250" t="s">
        <v>23</v>
      </c>
      <c r="C85" s="250" t="s">
        <v>13</v>
      </c>
      <c r="D85" s="251" t="s">
        <v>1260</v>
      </c>
      <c r="E85" s="250"/>
      <c r="F85" s="250"/>
      <c r="G85" s="250"/>
      <c r="H85" s="250"/>
      <c r="I85" s="250" t="s">
        <v>1265</v>
      </c>
      <c r="J85" s="250" t="s">
        <v>1342</v>
      </c>
      <c r="K85" s="250" t="s">
        <v>1934</v>
      </c>
      <c r="L85" s="250" t="s">
        <v>1252</v>
      </c>
      <c r="M85" s="250" t="s">
        <v>1571</v>
      </c>
      <c r="N85" s="250" t="s">
        <v>1572</v>
      </c>
      <c r="O85" s="252"/>
    </row>
    <row r="86" spans="1:15" ht="21" hidden="1">
      <c r="A86" s="250">
        <v>33</v>
      </c>
      <c r="B86" s="250" t="s">
        <v>23</v>
      </c>
      <c r="C86" s="250" t="s">
        <v>13</v>
      </c>
      <c r="D86" s="251" t="s">
        <v>1260</v>
      </c>
      <c r="E86" s="250">
        <v>111</v>
      </c>
      <c r="F86" s="250">
        <v>2</v>
      </c>
      <c r="G86" s="250">
        <v>40</v>
      </c>
      <c r="H86" s="250" t="s">
        <v>120</v>
      </c>
      <c r="I86" s="250" t="s">
        <v>1265</v>
      </c>
      <c r="J86" s="250" t="s">
        <v>1385</v>
      </c>
      <c r="K86" s="250" t="s">
        <v>1934</v>
      </c>
      <c r="L86" s="250" t="s">
        <v>1252</v>
      </c>
      <c r="M86" s="250" t="s">
        <v>1543</v>
      </c>
      <c r="N86" s="250" t="s">
        <v>1544</v>
      </c>
      <c r="O86" s="252"/>
    </row>
    <row r="87" spans="1:15" ht="21" hidden="1">
      <c r="A87" s="250">
        <v>34</v>
      </c>
      <c r="B87" s="250" t="s">
        <v>23</v>
      </c>
      <c r="C87" s="250" t="s">
        <v>13</v>
      </c>
      <c r="D87" s="251" t="s">
        <v>1260</v>
      </c>
      <c r="E87" s="250"/>
      <c r="F87" s="250"/>
      <c r="G87" s="250"/>
      <c r="H87" s="250"/>
      <c r="I87" s="250" t="s">
        <v>1265</v>
      </c>
      <c r="J87" s="250" t="s">
        <v>1385</v>
      </c>
      <c r="K87" s="250" t="s">
        <v>1934</v>
      </c>
      <c r="L87" s="250" t="s">
        <v>1281</v>
      </c>
      <c r="M87" s="250" t="s">
        <v>1545</v>
      </c>
      <c r="N87" s="250" t="s">
        <v>1546</v>
      </c>
      <c r="O87" s="252"/>
    </row>
    <row r="88" spans="1:15" ht="21" hidden="1">
      <c r="A88" s="250">
        <v>35</v>
      </c>
      <c r="B88" s="250" t="s">
        <v>23</v>
      </c>
      <c r="C88" s="250" t="s">
        <v>13</v>
      </c>
      <c r="D88" s="251" t="s">
        <v>1260</v>
      </c>
      <c r="E88" s="250">
        <v>108</v>
      </c>
      <c r="F88" s="250">
        <v>2</v>
      </c>
      <c r="G88" s="250">
        <v>36</v>
      </c>
      <c r="H88" s="250" t="s">
        <v>58</v>
      </c>
      <c r="I88" s="250" t="s">
        <v>1265</v>
      </c>
      <c r="J88" s="250" t="s">
        <v>1346</v>
      </c>
      <c r="K88" s="250" t="s">
        <v>1934</v>
      </c>
      <c r="L88" s="250" t="s">
        <v>1252</v>
      </c>
      <c r="M88" s="250" t="s">
        <v>1553</v>
      </c>
      <c r="N88" s="250" t="s">
        <v>1554</v>
      </c>
      <c r="O88" s="252"/>
    </row>
    <row r="89" spans="1:15" ht="21" hidden="1">
      <c r="A89" s="250">
        <v>36</v>
      </c>
      <c r="B89" s="250" t="s">
        <v>23</v>
      </c>
      <c r="C89" s="250" t="s">
        <v>13</v>
      </c>
      <c r="D89" s="251" t="s">
        <v>1260</v>
      </c>
      <c r="E89" s="250"/>
      <c r="F89" s="250"/>
      <c r="G89" s="250"/>
      <c r="H89" s="250"/>
      <c r="I89" s="250" t="s">
        <v>1265</v>
      </c>
      <c r="J89" s="250" t="s">
        <v>1346</v>
      </c>
      <c r="K89" s="250" t="s">
        <v>1934</v>
      </c>
      <c r="L89" s="250" t="s">
        <v>1252</v>
      </c>
      <c r="M89" s="250" t="s">
        <v>1555</v>
      </c>
      <c r="N89" s="250" t="s">
        <v>1556</v>
      </c>
      <c r="O89" s="252"/>
    </row>
    <row r="90" spans="1:15" ht="21" hidden="1">
      <c r="A90" s="250">
        <v>37</v>
      </c>
      <c r="B90" s="250" t="s">
        <v>23</v>
      </c>
      <c r="C90" s="250" t="s">
        <v>13</v>
      </c>
      <c r="D90" s="251" t="s">
        <v>1260</v>
      </c>
      <c r="E90" s="250">
        <v>104</v>
      </c>
      <c r="F90" s="250">
        <v>2</v>
      </c>
      <c r="G90" s="250">
        <v>58</v>
      </c>
      <c r="H90" s="250" t="s">
        <v>116</v>
      </c>
      <c r="I90" s="250" t="s">
        <v>1265</v>
      </c>
      <c r="J90" s="250" t="s">
        <v>1266</v>
      </c>
      <c r="K90" s="250" t="s">
        <v>1934</v>
      </c>
      <c r="L90" s="250" t="s">
        <v>1252</v>
      </c>
      <c r="M90" s="250" t="s">
        <v>1595</v>
      </c>
      <c r="N90" s="250" t="s">
        <v>1596</v>
      </c>
      <c r="O90" s="252"/>
    </row>
    <row r="91" spans="1:15" ht="21" hidden="1">
      <c r="A91" s="250">
        <v>38</v>
      </c>
      <c r="B91" s="250" t="s">
        <v>23</v>
      </c>
      <c r="C91" s="250" t="s">
        <v>13</v>
      </c>
      <c r="D91" s="251" t="s">
        <v>1260</v>
      </c>
      <c r="E91" s="250"/>
      <c r="F91" s="250"/>
      <c r="G91" s="250"/>
      <c r="H91" s="250"/>
      <c r="I91" s="250" t="s">
        <v>1265</v>
      </c>
      <c r="J91" s="250" t="s">
        <v>1266</v>
      </c>
      <c r="K91" s="250" t="s">
        <v>1934</v>
      </c>
      <c r="L91" s="250" t="s">
        <v>1305</v>
      </c>
      <c r="M91" s="250" t="s">
        <v>1597</v>
      </c>
      <c r="N91" s="250" t="s">
        <v>1598</v>
      </c>
      <c r="O91" s="252"/>
    </row>
    <row r="92" spans="1:15" ht="21" hidden="1">
      <c r="A92" s="250">
        <v>39</v>
      </c>
      <c r="B92" s="250" t="s">
        <v>23</v>
      </c>
      <c r="C92" s="250" t="s">
        <v>13</v>
      </c>
      <c r="D92" s="251" t="s">
        <v>1260</v>
      </c>
      <c r="E92" s="250">
        <v>105</v>
      </c>
      <c r="F92" s="250">
        <v>2</v>
      </c>
      <c r="G92" s="250">
        <v>60</v>
      </c>
      <c r="H92" s="250" t="s">
        <v>112</v>
      </c>
      <c r="I92" s="250" t="s">
        <v>1265</v>
      </c>
      <c r="J92" s="250" t="s">
        <v>1369</v>
      </c>
      <c r="K92" s="250" t="s">
        <v>1934</v>
      </c>
      <c r="L92" s="250" t="s">
        <v>1252</v>
      </c>
      <c r="M92" s="250" t="s">
        <v>1612</v>
      </c>
      <c r="N92" s="250" t="s">
        <v>1338</v>
      </c>
      <c r="O92" s="252"/>
    </row>
    <row r="93" spans="1:15" ht="21" hidden="1">
      <c r="A93" s="250">
        <v>40</v>
      </c>
      <c r="B93" s="250" t="s">
        <v>23</v>
      </c>
      <c r="C93" s="250" t="s">
        <v>13</v>
      </c>
      <c r="D93" s="251" t="s">
        <v>1260</v>
      </c>
      <c r="E93" s="250"/>
      <c r="F93" s="250"/>
      <c r="G93" s="250"/>
      <c r="H93" s="250"/>
      <c r="I93" s="250" t="s">
        <v>1265</v>
      </c>
      <c r="J93" s="250" t="s">
        <v>1369</v>
      </c>
      <c r="K93" s="250" t="s">
        <v>1934</v>
      </c>
      <c r="L93" s="250" t="s">
        <v>1281</v>
      </c>
      <c r="M93" s="250" t="s">
        <v>1613</v>
      </c>
      <c r="N93" s="250" t="s">
        <v>1614</v>
      </c>
      <c r="O93" s="252"/>
    </row>
    <row r="94" spans="1:15" ht="21" hidden="1">
      <c r="A94" s="250">
        <v>41</v>
      </c>
      <c r="B94" s="250" t="s">
        <v>23</v>
      </c>
      <c r="C94" s="250" t="s">
        <v>13</v>
      </c>
      <c r="D94" s="251" t="s">
        <v>1260</v>
      </c>
      <c r="E94" s="250">
        <v>104</v>
      </c>
      <c r="F94" s="250">
        <v>2</v>
      </c>
      <c r="G94" s="250">
        <v>58</v>
      </c>
      <c r="H94" s="250" t="s">
        <v>116</v>
      </c>
      <c r="I94" s="250" t="s">
        <v>1265</v>
      </c>
      <c r="J94" s="250" t="s">
        <v>1378</v>
      </c>
      <c r="K94" s="250" t="s">
        <v>1934</v>
      </c>
      <c r="L94" s="250" t="s">
        <v>1252</v>
      </c>
      <c r="M94" s="250" t="s">
        <v>1615</v>
      </c>
      <c r="N94" s="250" t="s">
        <v>1614</v>
      </c>
      <c r="O94" s="252"/>
    </row>
    <row r="95" spans="1:15" ht="21" hidden="1">
      <c r="A95" s="250">
        <v>42</v>
      </c>
      <c r="B95" s="250" t="s">
        <v>23</v>
      </c>
      <c r="C95" s="250" t="s">
        <v>13</v>
      </c>
      <c r="D95" s="251" t="s">
        <v>1260</v>
      </c>
      <c r="E95" s="250"/>
      <c r="F95" s="250"/>
      <c r="G95" s="250"/>
      <c r="H95" s="250"/>
      <c r="I95" s="250" t="s">
        <v>1265</v>
      </c>
      <c r="J95" s="250" t="s">
        <v>1378</v>
      </c>
      <c r="K95" s="250" t="s">
        <v>1934</v>
      </c>
      <c r="L95" s="250" t="s">
        <v>1281</v>
      </c>
      <c r="M95" s="250" t="s">
        <v>1625</v>
      </c>
      <c r="N95" s="250" t="s">
        <v>1626</v>
      </c>
      <c r="O95" s="252"/>
    </row>
    <row r="96" spans="1:15" ht="21" hidden="1">
      <c r="A96" s="250">
        <v>50</v>
      </c>
      <c r="B96" s="250" t="s">
        <v>23</v>
      </c>
      <c r="C96" s="250" t="s">
        <v>136</v>
      </c>
      <c r="D96" s="251" t="s">
        <v>1264</v>
      </c>
      <c r="E96" s="250">
        <v>1</v>
      </c>
      <c r="F96" s="250" t="s">
        <v>1408</v>
      </c>
      <c r="G96" s="250">
        <v>95</v>
      </c>
      <c r="H96" s="250" t="s">
        <v>166</v>
      </c>
      <c r="I96" s="250" t="s">
        <v>1265</v>
      </c>
      <c r="J96" s="250" t="s">
        <v>1266</v>
      </c>
      <c r="K96" s="250" t="s">
        <v>1934</v>
      </c>
      <c r="L96" s="250" t="s">
        <v>1281</v>
      </c>
      <c r="M96" s="250" t="s">
        <v>1420</v>
      </c>
      <c r="N96" s="250" t="s">
        <v>1421</v>
      </c>
      <c r="O96" s="252"/>
    </row>
    <row r="97" spans="1:15" ht="21" hidden="1">
      <c r="A97" s="250">
        <v>1080</v>
      </c>
      <c r="B97" s="250" t="s">
        <v>23</v>
      </c>
      <c r="C97" s="250" t="s">
        <v>136</v>
      </c>
      <c r="D97" s="251" t="s">
        <v>1264</v>
      </c>
      <c r="E97" s="250"/>
      <c r="F97" s="250"/>
      <c r="G97" s="250"/>
      <c r="H97" s="250"/>
      <c r="I97" s="250" t="s">
        <v>1265</v>
      </c>
      <c r="J97" s="250" t="s">
        <v>1266</v>
      </c>
      <c r="K97" s="250" t="s">
        <v>1934</v>
      </c>
      <c r="L97" s="250" t="s">
        <v>1252</v>
      </c>
      <c r="M97" s="250" t="s">
        <v>1253</v>
      </c>
      <c r="N97" s="250" t="s">
        <v>1254</v>
      </c>
      <c r="O97" s="252"/>
    </row>
    <row r="98" spans="1:15" ht="21" hidden="1">
      <c r="A98" s="250">
        <v>52</v>
      </c>
      <c r="B98" s="250" t="s">
        <v>23</v>
      </c>
      <c r="C98" s="250" t="s">
        <v>136</v>
      </c>
      <c r="D98" s="251" t="s">
        <v>1264</v>
      </c>
      <c r="E98" s="250">
        <v>1</v>
      </c>
      <c r="F98" s="250" t="s">
        <v>1408</v>
      </c>
      <c r="G98" s="250">
        <v>95</v>
      </c>
      <c r="H98" s="250" t="s">
        <v>166</v>
      </c>
      <c r="I98" s="250" t="s">
        <v>1265</v>
      </c>
      <c r="J98" s="250" t="s">
        <v>1369</v>
      </c>
      <c r="K98" s="250" t="s">
        <v>1934</v>
      </c>
      <c r="L98" s="250" t="s">
        <v>1252</v>
      </c>
      <c r="M98" s="250" t="s">
        <v>1562</v>
      </c>
      <c r="N98" s="250" t="s">
        <v>1563</v>
      </c>
      <c r="O98" s="252"/>
    </row>
    <row r="99" spans="1:15" ht="21" hidden="1">
      <c r="A99" s="250">
        <v>53</v>
      </c>
      <c r="B99" s="250" t="s">
        <v>23</v>
      </c>
      <c r="C99" s="250" t="s">
        <v>136</v>
      </c>
      <c r="D99" s="251" t="s">
        <v>1264</v>
      </c>
      <c r="E99" s="250"/>
      <c r="F99" s="250"/>
      <c r="G99" s="250"/>
      <c r="H99" s="250"/>
      <c r="I99" s="250" t="s">
        <v>1265</v>
      </c>
      <c r="J99" s="250" t="s">
        <v>1369</v>
      </c>
      <c r="K99" s="250" t="s">
        <v>1934</v>
      </c>
      <c r="L99" s="250" t="s">
        <v>1252</v>
      </c>
      <c r="M99" s="250" t="s">
        <v>1612</v>
      </c>
      <c r="N99" s="250" t="s">
        <v>1338</v>
      </c>
      <c r="O99" s="252"/>
    </row>
    <row r="100" spans="1:15" ht="21" hidden="1">
      <c r="A100" s="250">
        <v>55</v>
      </c>
      <c r="B100" s="250" t="s">
        <v>23</v>
      </c>
      <c r="C100" s="250" t="s">
        <v>136</v>
      </c>
      <c r="D100" s="251" t="s">
        <v>1264</v>
      </c>
      <c r="E100" s="250">
        <v>2</v>
      </c>
      <c r="F100" s="250" t="s">
        <v>1408</v>
      </c>
      <c r="G100" s="250">
        <v>78</v>
      </c>
      <c r="H100" s="250" t="s">
        <v>166</v>
      </c>
      <c r="I100" s="250" t="s">
        <v>1265</v>
      </c>
      <c r="J100" s="250" t="s">
        <v>1378</v>
      </c>
      <c r="K100" s="250" t="s">
        <v>1934</v>
      </c>
      <c r="L100" s="250" t="s">
        <v>1281</v>
      </c>
      <c r="M100" s="250" t="s">
        <v>1613</v>
      </c>
      <c r="N100" s="250" t="s">
        <v>1614</v>
      </c>
      <c r="O100" s="252"/>
    </row>
    <row r="101" spans="1:15" ht="21" hidden="1">
      <c r="A101" s="250">
        <v>56</v>
      </c>
      <c r="B101" s="250" t="s">
        <v>23</v>
      </c>
      <c r="C101" s="250" t="s">
        <v>136</v>
      </c>
      <c r="D101" s="251" t="s">
        <v>1264</v>
      </c>
      <c r="E101" s="250"/>
      <c r="F101" s="250"/>
      <c r="G101" s="250"/>
      <c r="H101" s="250"/>
      <c r="I101" s="250" t="s">
        <v>1265</v>
      </c>
      <c r="J101" s="250" t="s">
        <v>1378</v>
      </c>
      <c r="K101" s="250" t="s">
        <v>1934</v>
      </c>
      <c r="L101" s="250" t="s">
        <v>1252</v>
      </c>
      <c r="M101" s="250" t="s">
        <v>1322</v>
      </c>
      <c r="N101" s="250" t="s">
        <v>1451</v>
      </c>
      <c r="O101" s="252"/>
    </row>
    <row r="102" spans="1:15" ht="21" hidden="1">
      <c r="A102" s="250">
        <v>58</v>
      </c>
      <c r="B102" s="250" t="s">
        <v>23</v>
      </c>
      <c r="C102" s="250" t="s">
        <v>136</v>
      </c>
      <c r="D102" s="251" t="s">
        <v>1264</v>
      </c>
      <c r="E102" s="250">
        <v>2</v>
      </c>
      <c r="F102" s="250" t="s">
        <v>1408</v>
      </c>
      <c r="G102" s="250">
        <v>78</v>
      </c>
      <c r="H102" s="250" t="s">
        <v>166</v>
      </c>
      <c r="I102" s="250" t="s">
        <v>1265</v>
      </c>
      <c r="J102" s="250" t="s">
        <v>1409</v>
      </c>
      <c r="K102" s="250" t="s">
        <v>1934</v>
      </c>
      <c r="L102" s="250" t="s">
        <v>1305</v>
      </c>
      <c r="M102" s="250" t="s">
        <v>1410</v>
      </c>
      <c r="N102" s="250" t="s">
        <v>1411</v>
      </c>
      <c r="O102" s="252"/>
    </row>
    <row r="103" spans="1:15" ht="21" hidden="1">
      <c r="A103" s="250">
        <v>62</v>
      </c>
      <c r="B103" s="250" t="s">
        <v>179</v>
      </c>
      <c r="C103" s="250" t="s">
        <v>13</v>
      </c>
      <c r="D103" s="251" t="s">
        <v>1299</v>
      </c>
      <c r="E103" s="250">
        <v>901</v>
      </c>
      <c r="F103" s="250">
        <v>1</v>
      </c>
      <c r="G103" s="250">
        <v>29</v>
      </c>
      <c r="H103" s="250" t="s">
        <v>1519</v>
      </c>
      <c r="I103" s="250" t="s">
        <v>1250</v>
      </c>
      <c r="J103" s="250" t="s">
        <v>1288</v>
      </c>
      <c r="K103" s="250" t="s">
        <v>1934</v>
      </c>
      <c r="L103" s="250" t="s">
        <v>1252</v>
      </c>
      <c r="M103" s="250" t="s">
        <v>1520</v>
      </c>
      <c r="N103" s="250" t="s">
        <v>1521</v>
      </c>
      <c r="O103" s="252"/>
    </row>
    <row r="104" spans="1:15" ht="21" hidden="1">
      <c r="A104" s="250">
        <v>66</v>
      </c>
      <c r="B104" s="250" t="s">
        <v>179</v>
      </c>
      <c r="C104" s="250" t="s">
        <v>13</v>
      </c>
      <c r="D104" s="251" t="s">
        <v>1299</v>
      </c>
      <c r="E104" s="250">
        <v>902</v>
      </c>
      <c r="F104" s="250">
        <v>1</v>
      </c>
      <c r="G104" s="250">
        <v>35</v>
      </c>
      <c r="H104" s="250" t="s">
        <v>1519</v>
      </c>
      <c r="I104" s="250" t="s">
        <v>1250</v>
      </c>
      <c r="J104" s="250" t="s">
        <v>1308</v>
      </c>
      <c r="K104" s="250" t="s">
        <v>1934</v>
      </c>
      <c r="L104" s="250" t="s">
        <v>1281</v>
      </c>
      <c r="M104" s="250" t="s">
        <v>1522</v>
      </c>
      <c r="N104" s="250" t="s">
        <v>1523</v>
      </c>
      <c r="O104" s="252"/>
    </row>
    <row r="105" spans="1:15" ht="21" hidden="1">
      <c r="A105" s="250">
        <v>72</v>
      </c>
      <c r="B105" s="250" t="s">
        <v>179</v>
      </c>
      <c r="C105" s="250" t="s">
        <v>13</v>
      </c>
      <c r="D105" s="251" t="s">
        <v>1347</v>
      </c>
      <c r="E105" s="250"/>
      <c r="F105" s="250"/>
      <c r="G105" s="250"/>
      <c r="H105" s="250"/>
      <c r="I105" s="250" t="s">
        <v>1250</v>
      </c>
      <c r="J105" s="250" t="s">
        <v>1276</v>
      </c>
      <c r="K105" s="250" t="s">
        <v>1934</v>
      </c>
      <c r="L105" s="250" t="s">
        <v>1305</v>
      </c>
      <c r="M105" s="250" t="s">
        <v>1510</v>
      </c>
      <c r="N105" s="250" t="s">
        <v>1511</v>
      </c>
      <c r="O105" s="252"/>
    </row>
    <row r="106" spans="1:15" ht="21" hidden="1">
      <c r="A106" s="250">
        <v>1083</v>
      </c>
      <c r="B106" s="250" t="s">
        <v>179</v>
      </c>
      <c r="C106" s="250" t="s">
        <v>13</v>
      </c>
      <c r="D106" s="251" t="s">
        <v>1412</v>
      </c>
      <c r="E106" s="250"/>
      <c r="F106" s="250"/>
      <c r="G106" s="250"/>
      <c r="H106" s="250"/>
      <c r="I106" s="250" t="s">
        <v>1250</v>
      </c>
      <c r="J106" s="250" t="s">
        <v>1413</v>
      </c>
      <c r="K106" s="250" t="s">
        <v>1934</v>
      </c>
      <c r="L106" s="250" t="s">
        <v>1305</v>
      </c>
      <c r="M106" s="250" t="s">
        <v>1406</v>
      </c>
      <c r="N106" s="250" t="s">
        <v>1407</v>
      </c>
      <c r="O106" s="252"/>
    </row>
    <row r="107" spans="1:15" ht="21" hidden="1">
      <c r="A107" s="250">
        <v>1084</v>
      </c>
      <c r="B107" s="250" t="s">
        <v>179</v>
      </c>
      <c r="C107" s="250" t="s">
        <v>13</v>
      </c>
      <c r="D107" s="251" t="s">
        <v>1267</v>
      </c>
      <c r="E107" s="250"/>
      <c r="F107" s="250"/>
      <c r="G107" s="250"/>
      <c r="H107" s="250"/>
      <c r="I107" s="250" t="s">
        <v>1268</v>
      </c>
      <c r="J107" s="250" t="s">
        <v>1317</v>
      </c>
      <c r="K107" s="250" t="s">
        <v>1934</v>
      </c>
      <c r="L107" s="250" t="s">
        <v>1281</v>
      </c>
      <c r="M107" s="250" t="s">
        <v>1603</v>
      </c>
      <c r="N107" s="250" t="s">
        <v>1604</v>
      </c>
      <c r="O107" s="252"/>
    </row>
    <row r="108" spans="1:15" ht="21" hidden="1">
      <c r="A108" s="250">
        <v>1085</v>
      </c>
      <c r="B108" s="250" t="s">
        <v>179</v>
      </c>
      <c r="C108" s="250" t="s">
        <v>13</v>
      </c>
      <c r="D108" s="251" t="s">
        <v>1267</v>
      </c>
      <c r="E108" s="250"/>
      <c r="F108" s="250"/>
      <c r="G108" s="250"/>
      <c r="H108" s="250"/>
      <c r="I108" s="250" t="s">
        <v>1268</v>
      </c>
      <c r="J108" s="250" t="s">
        <v>1315</v>
      </c>
      <c r="K108" s="250" t="s">
        <v>1934</v>
      </c>
      <c r="L108" s="250" t="s">
        <v>1252</v>
      </c>
      <c r="M108" s="250" t="s">
        <v>1599</v>
      </c>
      <c r="N108" s="250" t="s">
        <v>1338</v>
      </c>
      <c r="O108" s="252"/>
    </row>
    <row r="109" spans="1:15" ht="21" hidden="1">
      <c r="A109" s="250">
        <v>1086</v>
      </c>
      <c r="B109" s="250" t="s">
        <v>179</v>
      </c>
      <c r="C109" s="250" t="s">
        <v>13</v>
      </c>
      <c r="D109" s="251" t="s">
        <v>1267</v>
      </c>
      <c r="E109" s="250"/>
      <c r="F109" s="250"/>
      <c r="G109" s="250"/>
      <c r="H109" s="250"/>
      <c r="I109" s="250" t="s">
        <v>1268</v>
      </c>
      <c r="J109" s="250" t="s">
        <v>1269</v>
      </c>
      <c r="K109" s="250" t="s">
        <v>1934</v>
      </c>
      <c r="L109" s="250" t="s">
        <v>1252</v>
      </c>
      <c r="M109" s="250" t="s">
        <v>1322</v>
      </c>
      <c r="N109" s="250" t="s">
        <v>1323</v>
      </c>
      <c r="O109" s="252"/>
    </row>
    <row r="110" spans="1:15" ht="21" hidden="1">
      <c r="A110" s="250">
        <v>1087</v>
      </c>
      <c r="B110" s="250" t="s">
        <v>179</v>
      </c>
      <c r="C110" s="250" t="s">
        <v>13</v>
      </c>
      <c r="D110" s="251" t="s">
        <v>1452</v>
      </c>
      <c r="E110" s="250"/>
      <c r="F110" s="250"/>
      <c r="G110" s="250"/>
      <c r="H110" s="250"/>
      <c r="I110" s="250" t="s">
        <v>1268</v>
      </c>
      <c r="J110" s="250" t="s">
        <v>1354</v>
      </c>
      <c r="K110" s="250" t="s">
        <v>1934</v>
      </c>
      <c r="L110" s="250" t="s">
        <v>1305</v>
      </c>
      <c r="M110" s="250" t="s">
        <v>1453</v>
      </c>
      <c r="N110" s="250" t="s">
        <v>1454</v>
      </c>
      <c r="O110" s="252"/>
    </row>
    <row r="111" spans="1:15" ht="21" hidden="1">
      <c r="A111" s="250">
        <v>142</v>
      </c>
      <c r="B111" s="250" t="s">
        <v>179</v>
      </c>
      <c r="C111" s="250" t="s">
        <v>13</v>
      </c>
      <c r="D111" s="251" t="s">
        <v>1299</v>
      </c>
      <c r="E111" s="250"/>
      <c r="F111" s="250"/>
      <c r="G111" s="250"/>
      <c r="H111" s="250"/>
      <c r="I111" s="250" t="s">
        <v>1268</v>
      </c>
      <c r="J111" s="250" t="s">
        <v>1330</v>
      </c>
      <c r="K111" s="250" t="s">
        <v>1934</v>
      </c>
      <c r="L111" s="250" t="s">
        <v>1281</v>
      </c>
      <c r="M111" s="250" t="s">
        <v>1455</v>
      </c>
      <c r="N111" s="250" t="s">
        <v>1456</v>
      </c>
      <c r="O111" s="252"/>
    </row>
    <row r="112" spans="1:15" ht="21" hidden="1">
      <c r="A112" s="250">
        <v>147</v>
      </c>
      <c r="B112" s="250" t="s">
        <v>179</v>
      </c>
      <c r="C112" s="250" t="s">
        <v>13</v>
      </c>
      <c r="D112" s="251" t="s">
        <v>1299</v>
      </c>
      <c r="E112" s="250">
        <v>3</v>
      </c>
      <c r="F112" s="250">
        <v>1</v>
      </c>
      <c r="G112" s="250">
        <v>38</v>
      </c>
      <c r="H112" s="250" t="s">
        <v>1300</v>
      </c>
      <c r="I112" s="250" t="s">
        <v>1268</v>
      </c>
      <c r="J112" s="250" t="s">
        <v>1301</v>
      </c>
      <c r="K112" s="250" t="s">
        <v>1934</v>
      </c>
      <c r="L112" s="250" t="s">
        <v>1252</v>
      </c>
      <c r="M112" s="250" t="s">
        <v>1295</v>
      </c>
      <c r="N112" s="250" t="s">
        <v>1296</v>
      </c>
      <c r="O112" s="252"/>
    </row>
    <row r="113" spans="1:15" ht="21" hidden="1">
      <c r="A113" s="250">
        <v>159</v>
      </c>
      <c r="B113" s="250" t="s">
        <v>179</v>
      </c>
      <c r="C113" s="250" t="s">
        <v>13</v>
      </c>
      <c r="D113" s="251" t="s">
        <v>1302</v>
      </c>
      <c r="E113" s="250"/>
      <c r="F113" s="250"/>
      <c r="G113" s="250"/>
      <c r="H113" s="250"/>
      <c r="I113" s="250" t="s">
        <v>1268</v>
      </c>
      <c r="J113" s="250" t="s">
        <v>1303</v>
      </c>
      <c r="K113" s="250" t="s">
        <v>1934</v>
      </c>
      <c r="L113" s="250" t="s">
        <v>1252</v>
      </c>
      <c r="M113" s="250" t="s">
        <v>1297</v>
      </c>
      <c r="N113" s="250" t="s">
        <v>1298</v>
      </c>
      <c r="O113" s="252"/>
    </row>
    <row r="114" spans="1:15" ht="21" hidden="1">
      <c r="A114" s="250">
        <v>164</v>
      </c>
      <c r="B114" s="250" t="s">
        <v>179</v>
      </c>
      <c r="C114" s="250" t="s">
        <v>13</v>
      </c>
      <c r="D114" s="251" t="s">
        <v>1310</v>
      </c>
      <c r="E114" s="250"/>
      <c r="F114" s="250"/>
      <c r="G114" s="250"/>
      <c r="H114" s="250"/>
      <c r="I114" s="250" t="s">
        <v>1268</v>
      </c>
      <c r="J114" s="250" t="s">
        <v>1311</v>
      </c>
      <c r="K114" s="250" t="s">
        <v>1934</v>
      </c>
      <c r="L114" s="250" t="s">
        <v>1281</v>
      </c>
      <c r="M114" s="250" t="s">
        <v>1312</v>
      </c>
      <c r="N114" s="250" t="s">
        <v>1313</v>
      </c>
      <c r="O114" s="252"/>
    </row>
    <row r="115" spans="1:15" ht="21" hidden="1">
      <c r="A115" s="250">
        <v>166</v>
      </c>
      <c r="B115" s="250" t="s">
        <v>179</v>
      </c>
      <c r="C115" s="250" t="s">
        <v>13</v>
      </c>
      <c r="D115" s="251" t="s">
        <v>1310</v>
      </c>
      <c r="E115" s="250"/>
      <c r="F115" s="250"/>
      <c r="G115" s="250"/>
      <c r="H115" s="250"/>
      <c r="I115" s="250" t="s">
        <v>1268</v>
      </c>
      <c r="J115" s="250" t="s">
        <v>1533</v>
      </c>
      <c r="K115" s="250" t="s">
        <v>1934</v>
      </c>
      <c r="L115" s="250" t="s">
        <v>1281</v>
      </c>
      <c r="M115" s="250" t="s">
        <v>1529</v>
      </c>
      <c r="N115" s="250" t="s">
        <v>1530</v>
      </c>
      <c r="O115" s="252"/>
    </row>
    <row r="116" spans="1:15" ht="21" hidden="1">
      <c r="A116" s="250">
        <v>1089</v>
      </c>
      <c r="B116" s="250" t="s">
        <v>179</v>
      </c>
      <c r="C116" s="250" t="s">
        <v>13</v>
      </c>
      <c r="D116" s="251" t="s">
        <v>1347</v>
      </c>
      <c r="E116" s="250"/>
      <c r="F116" s="250"/>
      <c r="G116" s="250"/>
      <c r="H116" s="250"/>
      <c r="I116" s="250" t="s">
        <v>1265</v>
      </c>
      <c r="J116" s="250" t="s">
        <v>1419</v>
      </c>
      <c r="K116" s="250" t="s">
        <v>1934</v>
      </c>
      <c r="L116" s="250" t="s">
        <v>1281</v>
      </c>
      <c r="M116" s="250" t="s">
        <v>1420</v>
      </c>
      <c r="N116" s="250" t="s">
        <v>1421</v>
      </c>
      <c r="O116" s="252"/>
    </row>
    <row r="117" spans="1:15" ht="21" hidden="1">
      <c r="A117" s="250">
        <v>1090</v>
      </c>
      <c r="B117" s="250" t="s">
        <v>179</v>
      </c>
      <c r="C117" s="250" t="s">
        <v>13</v>
      </c>
      <c r="D117" s="251" t="s">
        <v>1347</v>
      </c>
      <c r="E117" s="250"/>
      <c r="F117" s="250"/>
      <c r="G117" s="250"/>
      <c r="H117" s="250"/>
      <c r="I117" s="250" t="s">
        <v>1265</v>
      </c>
      <c r="J117" s="250" t="s">
        <v>1390</v>
      </c>
      <c r="K117" s="250" t="s">
        <v>1934</v>
      </c>
      <c r="L117" s="250" t="s">
        <v>1305</v>
      </c>
      <c r="M117" s="250" t="s">
        <v>1422</v>
      </c>
      <c r="N117" s="250" t="s">
        <v>1423</v>
      </c>
      <c r="O117" s="252"/>
    </row>
    <row r="118" spans="1:15" ht="21" hidden="1">
      <c r="A118" s="250">
        <v>172</v>
      </c>
      <c r="B118" s="250" t="s">
        <v>179</v>
      </c>
      <c r="C118" s="250" t="s">
        <v>13</v>
      </c>
      <c r="D118" s="251" t="s">
        <v>1347</v>
      </c>
      <c r="E118" s="250"/>
      <c r="F118" s="250"/>
      <c r="G118" s="250"/>
      <c r="H118" s="250"/>
      <c r="I118" s="250" t="s">
        <v>1265</v>
      </c>
      <c r="J118" s="250" t="s">
        <v>1339</v>
      </c>
      <c r="K118" s="250" t="s">
        <v>1934</v>
      </c>
      <c r="L118" s="250" t="s">
        <v>1281</v>
      </c>
      <c r="M118" s="250" t="s">
        <v>1388</v>
      </c>
      <c r="N118" s="250" t="s">
        <v>1389</v>
      </c>
      <c r="O118" s="252"/>
    </row>
    <row r="119" spans="1:15" ht="21" hidden="1">
      <c r="A119" s="250">
        <v>175</v>
      </c>
      <c r="B119" s="250" t="s">
        <v>179</v>
      </c>
      <c r="C119" s="250" t="s">
        <v>13</v>
      </c>
      <c r="D119" s="251" t="s">
        <v>1496</v>
      </c>
      <c r="E119" s="250"/>
      <c r="F119" s="250"/>
      <c r="G119" s="250"/>
      <c r="H119" s="250"/>
      <c r="I119" s="250" t="s">
        <v>1265</v>
      </c>
      <c r="J119" s="250" t="s">
        <v>1342</v>
      </c>
      <c r="K119" s="250" t="s">
        <v>1934</v>
      </c>
      <c r="L119" s="250" t="s">
        <v>1281</v>
      </c>
      <c r="M119" s="250" t="s">
        <v>1497</v>
      </c>
      <c r="N119" s="250" t="s">
        <v>1498</v>
      </c>
      <c r="O119" s="252"/>
    </row>
    <row r="120" spans="1:15" ht="21" hidden="1">
      <c r="A120" s="250">
        <v>176</v>
      </c>
      <c r="B120" s="250" t="s">
        <v>179</v>
      </c>
      <c r="C120" s="250" t="s">
        <v>13</v>
      </c>
      <c r="D120" s="251" t="s">
        <v>1347</v>
      </c>
      <c r="E120" s="250">
        <v>21</v>
      </c>
      <c r="F120" s="250">
        <v>1</v>
      </c>
      <c r="G120" s="250">
        <v>40</v>
      </c>
      <c r="H120" s="250" t="s">
        <v>407</v>
      </c>
      <c r="I120" s="250" t="s">
        <v>1265</v>
      </c>
      <c r="J120" s="250" t="s">
        <v>1385</v>
      </c>
      <c r="K120" s="250" t="s">
        <v>1934</v>
      </c>
      <c r="L120" s="250" t="s">
        <v>1281</v>
      </c>
      <c r="M120" s="250" t="s">
        <v>1531</v>
      </c>
      <c r="N120" s="250" t="s">
        <v>1532</v>
      </c>
      <c r="O120" s="252"/>
    </row>
    <row r="121" spans="1:15" ht="21" hidden="1">
      <c r="A121" s="250">
        <v>178</v>
      </c>
      <c r="B121" s="250" t="s">
        <v>179</v>
      </c>
      <c r="C121" s="250" t="s">
        <v>13</v>
      </c>
      <c r="D121" s="251" t="s">
        <v>1345</v>
      </c>
      <c r="E121" s="250"/>
      <c r="F121" s="250"/>
      <c r="G121" s="250"/>
      <c r="H121" s="250"/>
      <c r="I121" s="250" t="s">
        <v>1265</v>
      </c>
      <c r="J121" s="250" t="s">
        <v>1385</v>
      </c>
      <c r="K121" s="250" t="s">
        <v>1934</v>
      </c>
      <c r="L121" s="250" t="s">
        <v>1252</v>
      </c>
      <c r="M121" s="250" t="s">
        <v>1564</v>
      </c>
      <c r="N121" s="250" t="s">
        <v>1565</v>
      </c>
      <c r="O121" s="252"/>
    </row>
    <row r="122" spans="1:15" ht="21" hidden="1">
      <c r="A122" s="250">
        <v>180</v>
      </c>
      <c r="B122" s="250" t="s">
        <v>179</v>
      </c>
      <c r="C122" s="250" t="s">
        <v>13</v>
      </c>
      <c r="D122" s="251" t="s">
        <v>1345</v>
      </c>
      <c r="E122" s="250"/>
      <c r="F122" s="250"/>
      <c r="G122" s="250"/>
      <c r="H122" s="250"/>
      <c r="I122" s="250" t="s">
        <v>1265</v>
      </c>
      <c r="J122" s="250" t="s">
        <v>1346</v>
      </c>
      <c r="K122" s="250" t="s">
        <v>1934</v>
      </c>
      <c r="L122" s="250" t="s">
        <v>1252</v>
      </c>
      <c r="M122" s="250" t="s">
        <v>1337</v>
      </c>
      <c r="N122" s="250" t="s">
        <v>1338</v>
      </c>
      <c r="O122" s="252"/>
    </row>
    <row r="123" spans="1:15" ht="21" hidden="1">
      <c r="A123" s="250">
        <v>181</v>
      </c>
      <c r="B123" s="250" t="s">
        <v>179</v>
      </c>
      <c r="C123" s="250" t="s">
        <v>13</v>
      </c>
      <c r="D123" s="251" t="s">
        <v>1347</v>
      </c>
      <c r="E123" s="250">
        <v>23</v>
      </c>
      <c r="F123" s="250">
        <v>1</v>
      </c>
      <c r="G123" s="250">
        <v>35</v>
      </c>
      <c r="H123" s="250" t="s">
        <v>412</v>
      </c>
      <c r="I123" s="250" t="s">
        <v>1265</v>
      </c>
      <c r="J123" s="250" t="s">
        <v>1266</v>
      </c>
      <c r="K123" s="250" t="s">
        <v>1934</v>
      </c>
      <c r="L123" s="250" t="s">
        <v>1252</v>
      </c>
      <c r="M123" s="250" t="s">
        <v>1343</v>
      </c>
      <c r="N123" s="250" t="s">
        <v>1344</v>
      </c>
      <c r="O123" s="252"/>
    </row>
    <row r="124" spans="1:15" ht="21" hidden="1">
      <c r="A124" s="250">
        <v>183</v>
      </c>
      <c r="B124" s="250" t="s">
        <v>179</v>
      </c>
      <c r="C124" s="250" t="s">
        <v>13</v>
      </c>
      <c r="D124" s="251" t="s">
        <v>1345</v>
      </c>
      <c r="E124" s="250"/>
      <c r="F124" s="250"/>
      <c r="G124" s="250"/>
      <c r="H124" s="250"/>
      <c r="I124" s="250" t="s">
        <v>1265</v>
      </c>
      <c r="J124" s="250" t="s">
        <v>1266</v>
      </c>
      <c r="K124" s="250" t="s">
        <v>1934</v>
      </c>
      <c r="L124" s="250" t="s">
        <v>1252</v>
      </c>
      <c r="M124" s="250" t="s">
        <v>1537</v>
      </c>
      <c r="N124" s="250" t="s">
        <v>1538</v>
      </c>
      <c r="O124" s="252"/>
    </row>
    <row r="125" spans="1:15" ht="21" hidden="1">
      <c r="A125" s="250">
        <v>185</v>
      </c>
      <c r="B125" s="250" t="s">
        <v>179</v>
      </c>
      <c r="C125" s="250" t="s">
        <v>13</v>
      </c>
      <c r="D125" s="251" t="s">
        <v>1347</v>
      </c>
      <c r="E125" s="250">
        <v>22</v>
      </c>
      <c r="F125" s="250">
        <v>1</v>
      </c>
      <c r="G125" s="250">
        <v>44</v>
      </c>
      <c r="H125" s="250" t="s">
        <v>415</v>
      </c>
      <c r="I125" s="250" t="s">
        <v>1265</v>
      </c>
      <c r="J125" s="250" t="s">
        <v>1369</v>
      </c>
      <c r="K125" s="250" t="s">
        <v>1934</v>
      </c>
      <c r="L125" s="250" t="s">
        <v>1252</v>
      </c>
      <c r="M125" s="250" t="s">
        <v>1543</v>
      </c>
      <c r="N125" s="250" t="s">
        <v>1544</v>
      </c>
      <c r="O125" s="252"/>
    </row>
    <row r="126" spans="1:15" ht="21" hidden="1">
      <c r="A126" s="250">
        <v>186</v>
      </c>
      <c r="B126" s="250" t="s">
        <v>179</v>
      </c>
      <c r="C126" s="250" t="s">
        <v>13</v>
      </c>
      <c r="D126" s="251" t="s">
        <v>1347</v>
      </c>
      <c r="E126" s="250"/>
      <c r="F126" s="250"/>
      <c r="G126" s="250"/>
      <c r="H126" s="250"/>
      <c r="I126" s="250" t="s">
        <v>1265</v>
      </c>
      <c r="J126" s="250" t="s">
        <v>1369</v>
      </c>
      <c r="K126" s="250" t="s">
        <v>1934</v>
      </c>
      <c r="L126" s="250" t="s">
        <v>1281</v>
      </c>
      <c r="M126" s="250" t="s">
        <v>1545</v>
      </c>
      <c r="N126" s="250" t="s">
        <v>1546</v>
      </c>
      <c r="O126" s="252"/>
    </row>
    <row r="127" spans="1:15" ht="21" hidden="1">
      <c r="A127" s="250">
        <v>187</v>
      </c>
      <c r="B127" s="250" t="s">
        <v>179</v>
      </c>
      <c r="C127" s="250" t="s">
        <v>13</v>
      </c>
      <c r="D127" s="251" t="s">
        <v>1557</v>
      </c>
      <c r="E127" s="250">
        <v>11</v>
      </c>
      <c r="F127" s="250">
        <v>2</v>
      </c>
      <c r="G127" s="250">
        <v>53</v>
      </c>
      <c r="H127" s="250" t="s">
        <v>398</v>
      </c>
      <c r="I127" s="250" t="s">
        <v>1265</v>
      </c>
      <c r="J127" s="250" t="s">
        <v>1378</v>
      </c>
      <c r="K127" s="250" t="s">
        <v>1934</v>
      </c>
      <c r="L127" s="250" t="s">
        <v>1252</v>
      </c>
      <c r="M127" s="250" t="s">
        <v>1553</v>
      </c>
      <c r="N127" s="250" t="s">
        <v>1554</v>
      </c>
      <c r="O127" s="252"/>
    </row>
    <row r="128" spans="1:15" ht="21" hidden="1">
      <c r="A128" s="250">
        <v>189</v>
      </c>
      <c r="B128" s="250" t="s">
        <v>179</v>
      </c>
      <c r="C128" s="250" t="s">
        <v>13</v>
      </c>
      <c r="D128" s="251" t="s">
        <v>1347</v>
      </c>
      <c r="E128" s="250"/>
      <c r="F128" s="250"/>
      <c r="G128" s="250"/>
      <c r="H128" s="250"/>
      <c r="I128" s="250" t="s">
        <v>1265</v>
      </c>
      <c r="J128" s="250" t="s">
        <v>1378</v>
      </c>
      <c r="K128" s="250" t="s">
        <v>1934</v>
      </c>
      <c r="L128" s="250" t="s">
        <v>1252</v>
      </c>
      <c r="M128" s="250" t="s">
        <v>1555</v>
      </c>
      <c r="N128" s="250" t="s">
        <v>1556</v>
      </c>
      <c r="O128" s="252"/>
    </row>
    <row r="129" spans="1:15" ht="21" hidden="1">
      <c r="A129" s="250">
        <v>192</v>
      </c>
      <c r="B129" s="250" t="s">
        <v>179</v>
      </c>
      <c r="C129" s="250" t="s">
        <v>13</v>
      </c>
      <c r="D129" s="251" t="s">
        <v>1347</v>
      </c>
      <c r="E129" s="250"/>
      <c r="F129" s="250"/>
      <c r="G129" s="250"/>
      <c r="H129" s="250"/>
      <c r="I129" s="250" t="s">
        <v>1265</v>
      </c>
      <c r="J129" s="250" t="s">
        <v>1409</v>
      </c>
      <c r="K129" s="250" t="s">
        <v>1934</v>
      </c>
      <c r="L129" s="250" t="s">
        <v>1252</v>
      </c>
      <c r="M129" s="250" t="s">
        <v>1569</v>
      </c>
      <c r="N129" s="250" t="s">
        <v>1570</v>
      </c>
      <c r="O129" s="252"/>
    </row>
    <row r="130" spans="1:15" ht="21" hidden="1">
      <c r="A130" s="250">
        <v>194</v>
      </c>
      <c r="B130" s="250" t="s">
        <v>179</v>
      </c>
      <c r="C130" s="250" t="s">
        <v>136</v>
      </c>
      <c r="D130" s="251" t="s">
        <v>1573</v>
      </c>
      <c r="E130" s="250"/>
      <c r="F130" s="250"/>
      <c r="G130" s="250"/>
      <c r="H130" s="250"/>
      <c r="I130" s="250" t="s">
        <v>1250</v>
      </c>
      <c r="J130" s="250" t="s">
        <v>1574</v>
      </c>
      <c r="K130" s="250" t="s">
        <v>1934</v>
      </c>
      <c r="L130" s="250" t="s">
        <v>1252</v>
      </c>
      <c r="M130" s="250" t="s">
        <v>1571</v>
      </c>
      <c r="N130" s="250" t="s">
        <v>1572</v>
      </c>
      <c r="O130" s="252"/>
    </row>
    <row r="131" spans="1:15" ht="21" hidden="1">
      <c r="A131" s="250">
        <v>196</v>
      </c>
      <c r="B131" s="250" t="s">
        <v>179</v>
      </c>
      <c r="C131" s="250" t="s">
        <v>136</v>
      </c>
      <c r="D131" s="251" t="s">
        <v>1512</v>
      </c>
      <c r="E131" s="250"/>
      <c r="F131" s="250"/>
      <c r="G131" s="250"/>
      <c r="H131" s="250"/>
      <c r="I131" s="250" t="s">
        <v>1250</v>
      </c>
      <c r="J131" s="250" t="s">
        <v>1251</v>
      </c>
      <c r="K131" s="250" t="s">
        <v>1934</v>
      </c>
      <c r="L131" s="250" t="s">
        <v>1305</v>
      </c>
      <c r="M131" s="250" t="s">
        <v>1510</v>
      </c>
      <c r="N131" s="250" t="s">
        <v>1511</v>
      </c>
      <c r="O131" s="252"/>
    </row>
    <row r="132" spans="1:15" ht="21" hidden="1">
      <c r="A132" s="250">
        <v>198</v>
      </c>
      <c r="B132" s="250" t="s">
        <v>179</v>
      </c>
      <c r="C132" s="250" t="s">
        <v>136</v>
      </c>
      <c r="D132" s="251" t="s">
        <v>1512</v>
      </c>
      <c r="E132" s="250"/>
      <c r="F132" s="250"/>
      <c r="G132" s="250"/>
      <c r="H132" s="250"/>
      <c r="I132" s="250" t="s">
        <v>1250</v>
      </c>
      <c r="J132" s="250" t="s">
        <v>1273</v>
      </c>
      <c r="K132" s="250" t="s">
        <v>1934</v>
      </c>
      <c r="L132" s="250" t="s">
        <v>1305</v>
      </c>
      <c r="M132" s="250" t="s">
        <v>1597</v>
      </c>
      <c r="N132" s="250" t="s">
        <v>1598</v>
      </c>
      <c r="O132" s="252"/>
    </row>
    <row r="133" spans="1:15" ht="21" hidden="1">
      <c r="A133" s="250">
        <v>222</v>
      </c>
      <c r="B133" s="250" t="s">
        <v>179</v>
      </c>
      <c r="C133" s="250" t="s">
        <v>136</v>
      </c>
      <c r="D133" s="251" t="s">
        <v>1616</v>
      </c>
      <c r="E133" s="250"/>
      <c r="F133" s="250"/>
      <c r="G133" s="250"/>
      <c r="H133" s="250"/>
      <c r="I133" s="250" t="s">
        <v>1250</v>
      </c>
      <c r="J133" s="250" t="s">
        <v>1490</v>
      </c>
      <c r="K133" s="250" t="s">
        <v>1934</v>
      </c>
      <c r="L133" s="250" t="s">
        <v>1281</v>
      </c>
      <c r="M133" s="250" t="s">
        <v>1613</v>
      </c>
      <c r="N133" s="250" t="s">
        <v>1614</v>
      </c>
      <c r="O133" s="252"/>
    </row>
    <row r="134" spans="1:15" ht="21" hidden="1">
      <c r="A134" s="250">
        <v>224</v>
      </c>
      <c r="B134" s="250" t="s">
        <v>179</v>
      </c>
      <c r="C134" s="250" t="s">
        <v>136</v>
      </c>
      <c r="D134" s="251" t="s">
        <v>1605</v>
      </c>
      <c r="E134" s="250"/>
      <c r="F134" s="250"/>
      <c r="G134" s="250"/>
      <c r="H134" s="250"/>
      <c r="I134" s="250" t="s">
        <v>1268</v>
      </c>
      <c r="J134" s="250" t="s">
        <v>1317</v>
      </c>
      <c r="K134" s="250" t="s">
        <v>1934</v>
      </c>
      <c r="L134" s="250" t="s">
        <v>1281</v>
      </c>
      <c r="M134" s="250" t="s">
        <v>1603</v>
      </c>
      <c r="N134" s="250" t="s">
        <v>1604</v>
      </c>
      <c r="O134" s="252"/>
    </row>
    <row r="135" spans="1:15" ht="21" hidden="1">
      <c r="A135" s="250">
        <v>1081</v>
      </c>
      <c r="B135" s="250" t="s">
        <v>179</v>
      </c>
      <c r="C135" s="250" t="s">
        <v>136</v>
      </c>
      <c r="D135" s="251" t="s">
        <v>1314</v>
      </c>
      <c r="E135" s="250"/>
      <c r="F135" s="250"/>
      <c r="G135" s="250"/>
      <c r="H135" s="250"/>
      <c r="I135" s="250" t="s">
        <v>1268</v>
      </c>
      <c r="J135" s="250" t="s">
        <v>1315</v>
      </c>
      <c r="K135" s="250" t="s">
        <v>1934</v>
      </c>
      <c r="L135" s="250" t="s">
        <v>1281</v>
      </c>
      <c r="M135" s="250" t="s">
        <v>1312</v>
      </c>
      <c r="N135" s="250" t="s">
        <v>1313</v>
      </c>
      <c r="O135" s="252"/>
    </row>
    <row r="136" spans="1:15" ht="21" hidden="1">
      <c r="A136" s="250">
        <v>229</v>
      </c>
      <c r="B136" s="250" t="s">
        <v>179</v>
      </c>
      <c r="C136" s="250" t="s">
        <v>136</v>
      </c>
      <c r="D136" s="251" t="s">
        <v>1617</v>
      </c>
      <c r="E136" s="250"/>
      <c r="F136" s="250"/>
      <c r="G136" s="250"/>
      <c r="H136" s="250"/>
      <c r="I136" s="250" t="s">
        <v>1268</v>
      </c>
      <c r="J136" s="250" t="s">
        <v>1269</v>
      </c>
      <c r="K136" s="250" t="s">
        <v>1934</v>
      </c>
      <c r="L136" s="250" t="s">
        <v>1281</v>
      </c>
      <c r="M136" s="250" t="s">
        <v>1618</v>
      </c>
      <c r="N136" s="250" t="s">
        <v>1619</v>
      </c>
      <c r="O136" s="252"/>
    </row>
    <row r="137" spans="1:15" ht="21" hidden="1">
      <c r="A137" s="250">
        <v>1091</v>
      </c>
      <c r="B137" s="250" t="s">
        <v>179</v>
      </c>
      <c r="C137" s="250" t="s">
        <v>136</v>
      </c>
      <c r="D137" s="251" t="s">
        <v>1627</v>
      </c>
      <c r="E137" s="250"/>
      <c r="F137" s="250"/>
      <c r="G137" s="250"/>
      <c r="H137" s="250"/>
      <c r="I137" s="250" t="s">
        <v>1268</v>
      </c>
      <c r="J137" s="250" t="s">
        <v>1330</v>
      </c>
      <c r="K137" s="250" t="s">
        <v>1934</v>
      </c>
      <c r="L137" s="250" t="s">
        <v>1281</v>
      </c>
      <c r="M137" s="250" t="s">
        <v>1625</v>
      </c>
      <c r="N137" s="250" t="s">
        <v>1626</v>
      </c>
      <c r="O137" s="252"/>
    </row>
    <row r="138" spans="1:15" ht="21" hidden="1">
      <c r="A138" s="250">
        <v>247</v>
      </c>
      <c r="B138" s="250" t="s">
        <v>179</v>
      </c>
      <c r="C138" s="250" t="s">
        <v>136</v>
      </c>
      <c r="D138" s="251" t="s">
        <v>1424</v>
      </c>
      <c r="E138" s="250"/>
      <c r="F138" s="250"/>
      <c r="G138" s="250"/>
      <c r="H138" s="250"/>
      <c r="I138" s="250" t="s">
        <v>1265</v>
      </c>
      <c r="J138" s="250" t="s">
        <v>1419</v>
      </c>
      <c r="K138" s="250" t="s">
        <v>1934</v>
      </c>
      <c r="L138" s="250" t="s">
        <v>1281</v>
      </c>
      <c r="M138" s="250" t="s">
        <v>1425</v>
      </c>
      <c r="N138" s="250" t="s">
        <v>1426</v>
      </c>
      <c r="O138" s="252"/>
    </row>
    <row r="139" spans="1:15" ht="21" hidden="1">
      <c r="A139" s="250">
        <v>250</v>
      </c>
      <c r="B139" s="250" t="s">
        <v>179</v>
      </c>
      <c r="C139" s="250" t="s">
        <v>136</v>
      </c>
      <c r="D139" s="251" t="s">
        <v>1372</v>
      </c>
      <c r="E139" s="250"/>
      <c r="F139" s="250"/>
      <c r="G139" s="250"/>
      <c r="H139" s="250"/>
      <c r="I139" s="250" t="s">
        <v>1265</v>
      </c>
      <c r="J139" s="250" t="s">
        <v>1390</v>
      </c>
      <c r="K139" s="250" t="s">
        <v>1934</v>
      </c>
      <c r="L139" s="250" t="s">
        <v>1281</v>
      </c>
      <c r="M139" s="250" t="s">
        <v>1388</v>
      </c>
      <c r="N139" s="250" t="s">
        <v>1389</v>
      </c>
      <c r="O139" s="252"/>
    </row>
    <row r="140" spans="1:15" ht="21" hidden="1">
      <c r="A140" s="250">
        <v>1092</v>
      </c>
      <c r="B140" s="250" t="s">
        <v>179</v>
      </c>
      <c r="C140" s="250" t="s">
        <v>136</v>
      </c>
      <c r="D140" s="251" t="s">
        <v>1372</v>
      </c>
      <c r="E140" s="250"/>
      <c r="F140" s="250"/>
      <c r="G140" s="250"/>
      <c r="H140" s="250"/>
      <c r="I140" s="250" t="s">
        <v>1265</v>
      </c>
      <c r="J140" s="250" t="s">
        <v>1339</v>
      </c>
      <c r="K140" s="250" t="s">
        <v>1934</v>
      </c>
      <c r="L140" s="250" t="s">
        <v>1281</v>
      </c>
      <c r="M140" s="250" t="s">
        <v>1497</v>
      </c>
      <c r="N140" s="250" t="s">
        <v>1498</v>
      </c>
      <c r="O140" s="252"/>
    </row>
    <row r="141" spans="1:15" ht="21" hidden="1">
      <c r="A141" s="250">
        <v>255</v>
      </c>
      <c r="B141" s="250" t="s">
        <v>179</v>
      </c>
      <c r="C141" s="250" t="s">
        <v>136</v>
      </c>
      <c r="D141" s="251" t="s">
        <v>1372</v>
      </c>
      <c r="E141" s="250"/>
      <c r="F141" s="250"/>
      <c r="G141" s="250"/>
      <c r="H141" s="250"/>
      <c r="I141" s="250" t="s">
        <v>1265</v>
      </c>
      <c r="J141" s="250" t="s">
        <v>1342</v>
      </c>
      <c r="K141" s="250" t="s">
        <v>1934</v>
      </c>
      <c r="L141" s="250" t="s">
        <v>1252</v>
      </c>
      <c r="M141" s="250" t="s">
        <v>1373</v>
      </c>
      <c r="N141" s="250" t="s">
        <v>1374</v>
      </c>
      <c r="O141" s="252"/>
    </row>
    <row r="142" spans="1:15" ht="21" hidden="1">
      <c r="A142" s="250">
        <v>1093</v>
      </c>
      <c r="B142" s="250" t="s">
        <v>179</v>
      </c>
      <c r="C142" s="250" t="s">
        <v>136</v>
      </c>
      <c r="D142" s="251" t="s">
        <v>1372</v>
      </c>
      <c r="E142" s="250"/>
      <c r="F142" s="250"/>
      <c r="G142" s="250"/>
      <c r="H142" s="250"/>
      <c r="I142" s="250" t="s">
        <v>1265</v>
      </c>
      <c r="J142" s="250" t="s">
        <v>1385</v>
      </c>
      <c r="K142" s="250" t="s">
        <v>1934</v>
      </c>
      <c r="L142" s="250" t="s">
        <v>1252</v>
      </c>
      <c r="M142" s="250" t="s">
        <v>1564</v>
      </c>
      <c r="N142" s="250" t="s">
        <v>1565</v>
      </c>
      <c r="O142" s="252"/>
    </row>
    <row r="143" spans="1:15" ht="21" hidden="1">
      <c r="A143" s="250">
        <v>1094</v>
      </c>
      <c r="B143" s="250" t="s">
        <v>179</v>
      </c>
      <c r="C143" s="250" t="s">
        <v>136</v>
      </c>
      <c r="D143" s="251" t="s">
        <v>1348</v>
      </c>
      <c r="E143" s="250"/>
      <c r="F143" s="250"/>
      <c r="G143" s="250"/>
      <c r="H143" s="250"/>
      <c r="I143" s="250" t="s">
        <v>1265</v>
      </c>
      <c r="J143" s="250" t="s">
        <v>1346</v>
      </c>
      <c r="K143" s="250" t="s">
        <v>1934</v>
      </c>
      <c r="L143" s="250" t="s">
        <v>1252</v>
      </c>
      <c r="M143" s="250" t="s">
        <v>1340</v>
      </c>
      <c r="N143" s="250" t="s">
        <v>1341</v>
      </c>
      <c r="O143" s="252"/>
    </row>
    <row r="144" spans="1:15" ht="21" hidden="1">
      <c r="A144" s="250">
        <v>264</v>
      </c>
      <c r="B144" s="250" t="s">
        <v>179</v>
      </c>
      <c r="C144" s="250" t="s">
        <v>136</v>
      </c>
      <c r="D144" s="251" t="s">
        <v>1414</v>
      </c>
      <c r="E144" s="250"/>
      <c r="F144" s="250"/>
      <c r="G144" s="250"/>
      <c r="H144" s="250"/>
      <c r="I144" s="250" t="s">
        <v>1265</v>
      </c>
      <c r="J144" s="250" t="s">
        <v>1369</v>
      </c>
      <c r="K144" s="250" t="s">
        <v>1934</v>
      </c>
      <c r="L144" s="250" t="s">
        <v>1281</v>
      </c>
      <c r="M144" s="250" t="s">
        <v>1415</v>
      </c>
      <c r="N144" s="250" t="s">
        <v>1307</v>
      </c>
      <c r="O144" s="252"/>
    </row>
    <row r="145" spans="1:15" ht="21" hidden="1">
      <c r="A145" s="250">
        <v>267</v>
      </c>
      <c r="B145" s="250" t="s">
        <v>179</v>
      </c>
      <c r="C145" s="250" t="s">
        <v>136</v>
      </c>
      <c r="D145" s="251" t="s">
        <v>1457</v>
      </c>
      <c r="E145" s="250"/>
      <c r="F145" s="250"/>
      <c r="G145" s="250"/>
      <c r="H145" s="250"/>
      <c r="I145" s="250" t="s">
        <v>1265</v>
      </c>
      <c r="J145" s="250" t="s">
        <v>1378</v>
      </c>
      <c r="K145" s="250" t="s">
        <v>1934</v>
      </c>
      <c r="L145" s="250" t="s">
        <v>1252</v>
      </c>
      <c r="M145" s="250" t="s">
        <v>1458</v>
      </c>
      <c r="N145" s="250" t="s">
        <v>1459</v>
      </c>
      <c r="O145" s="252"/>
    </row>
    <row r="146" spans="1:15" ht="21" hidden="1">
      <c r="A146" s="250">
        <v>1095</v>
      </c>
      <c r="B146" s="250" t="s">
        <v>179</v>
      </c>
      <c r="C146" s="250" t="s">
        <v>136</v>
      </c>
      <c r="D146" s="251" t="s">
        <v>1481</v>
      </c>
      <c r="E146" s="250"/>
      <c r="F146" s="250"/>
      <c r="G146" s="250"/>
      <c r="H146" s="250"/>
      <c r="I146" s="250" t="s">
        <v>1265</v>
      </c>
      <c r="J146" s="250" t="s">
        <v>1409</v>
      </c>
      <c r="K146" s="250" t="s">
        <v>1934</v>
      </c>
      <c r="L146" s="250" t="s">
        <v>1281</v>
      </c>
      <c r="M146" s="250" t="s">
        <v>1482</v>
      </c>
      <c r="N146" s="250" t="s">
        <v>1483</v>
      </c>
      <c r="O146" s="252"/>
    </row>
    <row r="147" spans="1:15" ht="21" hidden="1">
      <c r="A147" s="250">
        <v>271</v>
      </c>
      <c r="B147" s="250" t="s">
        <v>532</v>
      </c>
      <c r="C147" s="250" t="s">
        <v>13</v>
      </c>
      <c r="D147" s="251" t="s">
        <v>1445</v>
      </c>
      <c r="E147" s="250"/>
      <c r="F147" s="250"/>
      <c r="G147" s="250"/>
      <c r="H147" s="250"/>
      <c r="I147" s="250" t="s">
        <v>1250</v>
      </c>
      <c r="J147" s="250" t="s">
        <v>1251</v>
      </c>
      <c r="K147" s="250" t="s">
        <v>1934</v>
      </c>
      <c r="L147" s="250" t="s">
        <v>1252</v>
      </c>
      <c r="M147" s="250" t="s">
        <v>1446</v>
      </c>
      <c r="N147" s="250" t="s">
        <v>1447</v>
      </c>
      <c r="O147" s="252"/>
    </row>
    <row r="148" spans="1:15" ht="21" hidden="1">
      <c r="A148" s="250">
        <v>273</v>
      </c>
      <c r="B148" s="250" t="s">
        <v>532</v>
      </c>
      <c r="C148" s="250" t="s">
        <v>13</v>
      </c>
      <c r="D148" s="251" t="s">
        <v>1272</v>
      </c>
      <c r="E148" s="250"/>
      <c r="F148" s="250"/>
      <c r="G148" s="250"/>
      <c r="H148" s="250"/>
      <c r="I148" s="250" t="s">
        <v>1250</v>
      </c>
      <c r="J148" s="250" t="s">
        <v>1273</v>
      </c>
      <c r="K148" s="250" t="s">
        <v>1934</v>
      </c>
      <c r="L148" s="250" t="s">
        <v>1252</v>
      </c>
      <c r="M148" s="250" t="s">
        <v>1258</v>
      </c>
      <c r="N148" s="250" t="s">
        <v>1259</v>
      </c>
      <c r="O148" s="252"/>
    </row>
    <row r="149" spans="1:15" ht="21" hidden="1">
      <c r="A149" s="250">
        <v>275</v>
      </c>
      <c r="B149" s="250" t="s">
        <v>532</v>
      </c>
      <c r="C149" s="250" t="s">
        <v>13</v>
      </c>
      <c r="D149" s="251" t="s">
        <v>1274</v>
      </c>
      <c r="E149" s="250"/>
      <c r="F149" s="250"/>
      <c r="G149" s="250"/>
      <c r="H149" s="250"/>
      <c r="I149" s="250" t="s">
        <v>1250</v>
      </c>
      <c r="J149" s="250" t="s">
        <v>1361</v>
      </c>
      <c r="K149" s="250" t="s">
        <v>1934</v>
      </c>
      <c r="L149" s="250" t="s">
        <v>1281</v>
      </c>
      <c r="M149" s="250" t="s">
        <v>1522</v>
      </c>
      <c r="N149" s="250" t="s">
        <v>1523</v>
      </c>
      <c r="O149" s="252"/>
    </row>
    <row r="150" spans="1:15" ht="21" hidden="1">
      <c r="A150" s="250">
        <v>277</v>
      </c>
      <c r="B150" s="250" t="s">
        <v>532</v>
      </c>
      <c r="C150" s="250" t="s">
        <v>13</v>
      </c>
      <c r="D150" s="251" t="s">
        <v>1274</v>
      </c>
      <c r="E150" s="250"/>
      <c r="F150" s="250"/>
      <c r="G150" s="250"/>
      <c r="H150" s="250"/>
      <c r="I150" s="250" t="s">
        <v>1250</v>
      </c>
      <c r="J150" s="250" t="s">
        <v>1256</v>
      </c>
      <c r="K150" s="250" t="s">
        <v>1934</v>
      </c>
      <c r="L150" s="250" t="s">
        <v>1252</v>
      </c>
      <c r="M150" s="250" t="s">
        <v>1262</v>
      </c>
      <c r="N150" s="250" t="s">
        <v>1263</v>
      </c>
      <c r="O150" s="252"/>
    </row>
    <row r="151" spans="1:15" ht="21" hidden="1">
      <c r="A151" s="250">
        <v>284</v>
      </c>
      <c r="B151" s="250" t="s">
        <v>532</v>
      </c>
      <c r="C151" s="250" t="s">
        <v>13</v>
      </c>
      <c r="D151" s="251" t="s">
        <v>1349</v>
      </c>
      <c r="E151" s="250">
        <v>13</v>
      </c>
      <c r="F151" s="250">
        <v>1</v>
      </c>
      <c r="G151" s="250">
        <v>56</v>
      </c>
      <c r="H151" s="250" t="s">
        <v>1416</v>
      </c>
      <c r="I151" s="250" t="s">
        <v>1250</v>
      </c>
      <c r="J151" s="250" t="s">
        <v>1308</v>
      </c>
      <c r="K151" s="250" t="s">
        <v>1934</v>
      </c>
      <c r="L151" s="250" t="s">
        <v>1305</v>
      </c>
      <c r="M151" s="250" t="s">
        <v>1406</v>
      </c>
      <c r="N151" s="250" t="s">
        <v>1407</v>
      </c>
      <c r="O151" s="252"/>
    </row>
    <row r="152" spans="1:15" ht="21" hidden="1">
      <c r="A152" s="250">
        <v>290</v>
      </c>
      <c r="B152" s="250" t="s">
        <v>532</v>
      </c>
      <c r="C152" s="250" t="s">
        <v>13</v>
      </c>
      <c r="D152" s="251" t="s">
        <v>1349</v>
      </c>
      <c r="E152" s="250">
        <v>15</v>
      </c>
      <c r="F152" s="250">
        <v>1</v>
      </c>
      <c r="G152" s="250">
        <v>44</v>
      </c>
      <c r="H152" s="250" t="s">
        <v>1416</v>
      </c>
      <c r="I152" s="250" t="s">
        <v>1250</v>
      </c>
      <c r="J152" s="250" t="s">
        <v>1276</v>
      </c>
      <c r="K152" s="250" t="s">
        <v>1934</v>
      </c>
      <c r="L152" s="250" t="s">
        <v>1305</v>
      </c>
      <c r="M152" s="250" t="s">
        <v>1503</v>
      </c>
      <c r="N152" s="250" t="s">
        <v>1307</v>
      </c>
      <c r="O152" s="252"/>
    </row>
    <row r="153" spans="1:15" ht="21" hidden="1">
      <c r="A153" s="250">
        <v>298</v>
      </c>
      <c r="B153" s="250" t="s">
        <v>532</v>
      </c>
      <c r="C153" s="250" t="s">
        <v>13</v>
      </c>
      <c r="D153" s="251" t="s">
        <v>1349</v>
      </c>
      <c r="E153" s="250">
        <v>17</v>
      </c>
      <c r="F153" s="250">
        <v>1</v>
      </c>
      <c r="G153" s="250">
        <v>35</v>
      </c>
      <c r="H153" s="250" t="s">
        <v>562</v>
      </c>
      <c r="I153" s="250" t="s">
        <v>1250</v>
      </c>
      <c r="J153" s="250" t="s">
        <v>1391</v>
      </c>
      <c r="K153" s="250" t="s">
        <v>1934</v>
      </c>
      <c r="L153" s="250" t="s">
        <v>1305</v>
      </c>
      <c r="M153" s="250" t="s">
        <v>1392</v>
      </c>
      <c r="N153" s="250" t="s">
        <v>1393</v>
      </c>
      <c r="O153" s="252"/>
    </row>
    <row r="154" spans="1:15" ht="21" hidden="1">
      <c r="A154" s="250">
        <v>300</v>
      </c>
      <c r="B154" s="250" t="s">
        <v>532</v>
      </c>
      <c r="C154" s="250" t="s">
        <v>13</v>
      </c>
      <c r="D154" s="251" t="s">
        <v>1349</v>
      </c>
      <c r="E154" s="250">
        <v>17</v>
      </c>
      <c r="F154" s="250">
        <v>1</v>
      </c>
      <c r="G154" s="250">
        <v>35</v>
      </c>
      <c r="H154" s="250" t="s">
        <v>562</v>
      </c>
      <c r="I154" s="250" t="s">
        <v>1250</v>
      </c>
      <c r="J154" s="250" t="s">
        <v>1355</v>
      </c>
      <c r="K154" s="250" t="s">
        <v>1934</v>
      </c>
      <c r="L154" s="250" t="s">
        <v>1305</v>
      </c>
      <c r="M154" s="250" t="s">
        <v>1453</v>
      </c>
      <c r="N154" s="250" t="s">
        <v>1454</v>
      </c>
      <c r="O154" s="252"/>
    </row>
    <row r="155" spans="1:15" ht="21" hidden="1">
      <c r="A155" s="250">
        <v>308</v>
      </c>
      <c r="B155" s="250" t="s">
        <v>532</v>
      </c>
      <c r="C155" s="250" t="s">
        <v>13</v>
      </c>
      <c r="D155" s="251" t="s">
        <v>1349</v>
      </c>
      <c r="E155" s="250">
        <v>22</v>
      </c>
      <c r="F155" s="250">
        <v>1</v>
      </c>
      <c r="G155" s="250">
        <v>47</v>
      </c>
      <c r="H155" s="250" t="s">
        <v>1460</v>
      </c>
      <c r="I155" s="250" t="s">
        <v>1250</v>
      </c>
      <c r="J155" s="250" t="s">
        <v>1444</v>
      </c>
      <c r="K155" s="250" t="s">
        <v>1934</v>
      </c>
      <c r="L155" s="250" t="s">
        <v>1281</v>
      </c>
      <c r="M155" s="250" t="s">
        <v>1455</v>
      </c>
      <c r="N155" s="250" t="s">
        <v>1456</v>
      </c>
      <c r="O155" s="252"/>
    </row>
    <row r="156" spans="1:15" ht="21" hidden="1">
      <c r="A156" s="250">
        <v>310</v>
      </c>
      <c r="B156" s="250" t="s">
        <v>532</v>
      </c>
      <c r="C156" s="250" t="s">
        <v>13</v>
      </c>
      <c r="D156" s="251" t="s">
        <v>1349</v>
      </c>
      <c r="E156" s="250">
        <v>23</v>
      </c>
      <c r="F156" s="250">
        <v>1</v>
      </c>
      <c r="G156" s="250">
        <v>48</v>
      </c>
      <c r="H156" s="250" t="s">
        <v>569</v>
      </c>
      <c r="I156" s="250" t="s">
        <v>1250</v>
      </c>
      <c r="J156" s="250" t="s">
        <v>1350</v>
      </c>
      <c r="K156" s="250" t="s">
        <v>1934</v>
      </c>
      <c r="L156" s="250" t="s">
        <v>1281</v>
      </c>
      <c r="M156" s="250" t="s">
        <v>1351</v>
      </c>
      <c r="N156" s="250" t="s">
        <v>1352</v>
      </c>
      <c r="O156" s="252"/>
    </row>
    <row r="157" spans="1:15" ht="21" hidden="1">
      <c r="A157" s="250">
        <v>312</v>
      </c>
      <c r="B157" s="250" t="s">
        <v>532</v>
      </c>
      <c r="C157" s="250" t="s">
        <v>13</v>
      </c>
      <c r="D157" s="251" t="s">
        <v>1349</v>
      </c>
      <c r="E157" s="250">
        <v>23</v>
      </c>
      <c r="F157" s="250">
        <v>1</v>
      </c>
      <c r="G157" s="250">
        <v>48</v>
      </c>
      <c r="H157" s="250" t="s">
        <v>569</v>
      </c>
      <c r="I157" s="250" t="s">
        <v>1250</v>
      </c>
      <c r="J157" s="250" t="s">
        <v>1402</v>
      </c>
      <c r="K157" s="250" t="s">
        <v>1934</v>
      </c>
      <c r="L157" s="250" t="s">
        <v>1252</v>
      </c>
      <c r="M157" s="250" t="s">
        <v>1537</v>
      </c>
      <c r="N157" s="250" t="s">
        <v>1538</v>
      </c>
      <c r="O157" s="252"/>
    </row>
    <row r="158" spans="1:15" ht="21" hidden="1">
      <c r="A158" s="250">
        <v>314</v>
      </c>
      <c r="B158" s="250" t="s">
        <v>532</v>
      </c>
      <c r="C158" s="250" t="s">
        <v>13</v>
      </c>
      <c r="D158" s="251" t="s">
        <v>1349</v>
      </c>
      <c r="E158" s="250">
        <v>24</v>
      </c>
      <c r="F158" s="250">
        <v>1</v>
      </c>
      <c r="G158" s="250">
        <v>46</v>
      </c>
      <c r="H158" s="250" t="s">
        <v>1460</v>
      </c>
      <c r="I158" s="250" t="s">
        <v>1250</v>
      </c>
      <c r="J158" s="250" t="s">
        <v>1490</v>
      </c>
      <c r="K158" s="250" t="s">
        <v>1934</v>
      </c>
      <c r="L158" s="250" t="s">
        <v>1252</v>
      </c>
      <c r="M158" s="250" t="s">
        <v>1555</v>
      </c>
      <c r="N158" s="250" t="s">
        <v>1556</v>
      </c>
      <c r="O158" s="252"/>
    </row>
    <row r="159" spans="1:15" ht="21" hidden="1">
      <c r="A159" s="250">
        <v>318</v>
      </c>
      <c r="B159" s="250" t="s">
        <v>532</v>
      </c>
      <c r="C159" s="250" t="s">
        <v>13</v>
      </c>
      <c r="D159" s="251" t="s">
        <v>1349</v>
      </c>
      <c r="E159" s="250">
        <v>41</v>
      </c>
      <c r="F159" s="250">
        <v>1</v>
      </c>
      <c r="G159" s="250">
        <v>9</v>
      </c>
      <c r="H159" s="250" t="s">
        <v>1575</v>
      </c>
      <c r="I159" s="250" t="s">
        <v>1250</v>
      </c>
      <c r="J159" s="250" t="s">
        <v>1471</v>
      </c>
      <c r="K159" s="250" t="s">
        <v>1934</v>
      </c>
      <c r="L159" s="250" t="s">
        <v>1252</v>
      </c>
      <c r="M159" s="250" t="s">
        <v>1422</v>
      </c>
      <c r="N159" s="250" t="s">
        <v>1576</v>
      </c>
      <c r="O159" s="252"/>
    </row>
    <row r="160" spans="1:15" ht="21" hidden="1">
      <c r="A160" s="250">
        <v>320</v>
      </c>
      <c r="B160" s="250" t="s">
        <v>532</v>
      </c>
      <c r="C160" s="250" t="s">
        <v>13</v>
      </c>
      <c r="D160" s="251" t="s">
        <v>1349</v>
      </c>
      <c r="E160" s="250">
        <v>25</v>
      </c>
      <c r="F160" s="250">
        <v>1</v>
      </c>
      <c r="G160" s="250">
        <v>60</v>
      </c>
      <c r="H160" s="250" t="s">
        <v>569</v>
      </c>
      <c r="I160" s="250" t="s">
        <v>1250</v>
      </c>
      <c r="J160" s="250" t="s">
        <v>1404</v>
      </c>
      <c r="K160" s="250" t="s">
        <v>1934</v>
      </c>
      <c r="L160" s="250" t="s">
        <v>1305</v>
      </c>
      <c r="M160" s="250" t="s">
        <v>1436</v>
      </c>
      <c r="N160" s="250" t="s">
        <v>1437</v>
      </c>
      <c r="O160" s="252"/>
    </row>
    <row r="161" spans="1:15" ht="21" hidden="1">
      <c r="A161" s="250">
        <v>322</v>
      </c>
      <c r="B161" s="250" t="s">
        <v>532</v>
      </c>
      <c r="C161" s="250" t="s">
        <v>13</v>
      </c>
      <c r="D161" s="251" t="s">
        <v>1349</v>
      </c>
      <c r="E161" s="250">
        <v>25</v>
      </c>
      <c r="F161" s="250">
        <v>1</v>
      </c>
      <c r="G161" s="250">
        <v>60</v>
      </c>
      <c r="H161" s="250" t="s">
        <v>569</v>
      </c>
      <c r="I161" s="250" t="s">
        <v>1250</v>
      </c>
      <c r="J161" s="250" t="s">
        <v>1261</v>
      </c>
      <c r="K161" s="250" t="s">
        <v>1934</v>
      </c>
      <c r="L161" s="250" t="s">
        <v>1252</v>
      </c>
      <c r="M161" s="250" t="s">
        <v>1543</v>
      </c>
      <c r="N161" s="250" t="s">
        <v>1544</v>
      </c>
      <c r="O161" s="252"/>
    </row>
    <row r="162" spans="1:15" ht="21" hidden="1">
      <c r="A162" s="250">
        <v>1096</v>
      </c>
      <c r="B162" s="250" t="s">
        <v>532</v>
      </c>
      <c r="C162" s="250" t="s">
        <v>13</v>
      </c>
      <c r="D162" s="251" t="s">
        <v>1547</v>
      </c>
      <c r="E162" s="250"/>
      <c r="F162" s="250"/>
      <c r="G162" s="250"/>
      <c r="H162" s="250"/>
      <c r="I162" s="250" t="s">
        <v>1250</v>
      </c>
      <c r="J162" s="250" t="s">
        <v>1261</v>
      </c>
      <c r="K162" s="250" t="s">
        <v>1934</v>
      </c>
      <c r="L162" s="250" t="s">
        <v>1281</v>
      </c>
      <c r="M162" s="250" t="s">
        <v>1545</v>
      </c>
      <c r="N162" s="250" t="s">
        <v>1546</v>
      </c>
      <c r="O162" s="252"/>
    </row>
    <row r="163" spans="1:15" ht="21" hidden="1">
      <c r="A163" s="250">
        <v>341</v>
      </c>
      <c r="B163" s="250" t="s">
        <v>532</v>
      </c>
      <c r="C163" s="250" t="s">
        <v>13</v>
      </c>
      <c r="D163" s="251" t="s">
        <v>1577</v>
      </c>
      <c r="E163" s="250"/>
      <c r="F163" s="250"/>
      <c r="G163" s="250"/>
      <c r="H163" s="250"/>
      <c r="I163" s="250" t="s">
        <v>1250</v>
      </c>
      <c r="J163" s="250" t="s">
        <v>1578</v>
      </c>
      <c r="K163" s="250" t="s">
        <v>1934</v>
      </c>
      <c r="L163" s="250" t="s">
        <v>1252</v>
      </c>
      <c r="M163" s="250" t="s">
        <v>1579</v>
      </c>
      <c r="N163" s="250" t="s">
        <v>1580</v>
      </c>
      <c r="O163" s="252"/>
    </row>
    <row r="164" spans="1:15" ht="21" hidden="1">
      <c r="A164" s="250">
        <v>1097</v>
      </c>
      <c r="B164" s="250" t="s">
        <v>532</v>
      </c>
      <c r="C164" s="250" t="s">
        <v>13</v>
      </c>
      <c r="D164" s="251" t="s">
        <v>1316</v>
      </c>
      <c r="E164" s="250"/>
      <c r="F164" s="250"/>
      <c r="G164" s="250"/>
      <c r="H164" s="250"/>
      <c r="I164" s="250" t="s">
        <v>1268</v>
      </c>
      <c r="J164" s="250" t="s">
        <v>1317</v>
      </c>
      <c r="K164" s="250" t="s">
        <v>1934</v>
      </c>
      <c r="L164" s="250" t="s">
        <v>1252</v>
      </c>
      <c r="M164" s="250" t="s">
        <v>1318</v>
      </c>
      <c r="N164" s="250" t="s">
        <v>1319</v>
      </c>
      <c r="O164" s="252"/>
    </row>
    <row r="165" spans="1:15" ht="21" hidden="1">
      <c r="A165" s="250">
        <v>348</v>
      </c>
      <c r="B165" s="250" t="s">
        <v>532</v>
      </c>
      <c r="C165" s="250" t="s">
        <v>13</v>
      </c>
      <c r="D165" s="251" t="s">
        <v>1600</v>
      </c>
      <c r="E165" s="250"/>
      <c r="F165" s="250"/>
      <c r="G165" s="250"/>
      <c r="H165" s="250"/>
      <c r="I165" s="250" t="s">
        <v>1268</v>
      </c>
      <c r="J165" s="250" t="s">
        <v>1269</v>
      </c>
      <c r="K165" s="250" t="s">
        <v>1934</v>
      </c>
      <c r="L165" s="250" t="s">
        <v>1252</v>
      </c>
      <c r="M165" s="250" t="s">
        <v>1599</v>
      </c>
      <c r="N165" s="250" t="s">
        <v>1338</v>
      </c>
      <c r="O165" s="252"/>
    </row>
    <row r="166" spans="1:15" ht="21" hidden="1">
      <c r="A166" s="250">
        <v>1098</v>
      </c>
      <c r="B166" s="250" t="s">
        <v>532</v>
      </c>
      <c r="C166" s="250" t="s">
        <v>13</v>
      </c>
      <c r="D166" s="251" t="s">
        <v>1353</v>
      </c>
      <c r="E166" s="250"/>
      <c r="F166" s="250"/>
      <c r="G166" s="250"/>
      <c r="H166" s="250"/>
      <c r="I166" s="250" t="s">
        <v>1268</v>
      </c>
      <c r="J166" s="250" t="s">
        <v>1354</v>
      </c>
      <c r="K166" s="250" t="s">
        <v>1934</v>
      </c>
      <c r="L166" s="250" t="s">
        <v>1252</v>
      </c>
      <c r="M166" s="250" t="s">
        <v>1337</v>
      </c>
      <c r="N166" s="250" t="s">
        <v>1338</v>
      </c>
      <c r="O166" s="252"/>
    </row>
    <row r="167" spans="1:15" ht="21" hidden="1">
      <c r="A167" s="250">
        <v>369</v>
      </c>
      <c r="B167" s="250" t="s">
        <v>532</v>
      </c>
      <c r="C167" s="250" t="s">
        <v>13</v>
      </c>
      <c r="D167" s="251" t="s">
        <v>1427</v>
      </c>
      <c r="E167" s="250"/>
      <c r="F167" s="250"/>
      <c r="G167" s="250"/>
      <c r="H167" s="250"/>
      <c r="I167" s="250" t="s">
        <v>1265</v>
      </c>
      <c r="J167" s="250" t="s">
        <v>1342</v>
      </c>
      <c r="K167" s="250" t="s">
        <v>1934</v>
      </c>
      <c r="L167" s="250" t="s">
        <v>1281</v>
      </c>
      <c r="M167" s="250" t="s">
        <v>1425</v>
      </c>
      <c r="N167" s="250" t="s">
        <v>1426</v>
      </c>
      <c r="O167" s="252"/>
    </row>
    <row r="168" spans="1:15" ht="21" hidden="1">
      <c r="A168" s="250">
        <v>373</v>
      </c>
      <c r="B168" s="250" t="s">
        <v>532</v>
      </c>
      <c r="C168" s="250" t="s">
        <v>13</v>
      </c>
      <c r="D168" s="251" t="s">
        <v>1428</v>
      </c>
      <c r="E168" s="250"/>
      <c r="F168" s="250"/>
      <c r="G168" s="250"/>
      <c r="H168" s="250"/>
      <c r="I168" s="250" t="s">
        <v>1265</v>
      </c>
      <c r="J168" s="250" t="s">
        <v>1346</v>
      </c>
      <c r="K168" s="250" t="s">
        <v>1934</v>
      </c>
      <c r="L168" s="250" t="s">
        <v>1305</v>
      </c>
      <c r="M168" s="250" t="s">
        <v>1422</v>
      </c>
      <c r="N168" s="250" t="s">
        <v>1423</v>
      </c>
      <c r="O168" s="252"/>
    </row>
    <row r="169" spans="1:15" ht="21" hidden="1">
      <c r="A169" s="250">
        <v>1099</v>
      </c>
      <c r="B169" s="250" t="s">
        <v>532</v>
      </c>
      <c r="C169" s="250" t="s">
        <v>13</v>
      </c>
      <c r="D169" s="251" t="s">
        <v>1394</v>
      </c>
      <c r="E169" s="250"/>
      <c r="F169" s="250"/>
      <c r="G169" s="250"/>
      <c r="H169" s="250"/>
      <c r="I169" s="250" t="s">
        <v>1265</v>
      </c>
      <c r="J169" s="250" t="s">
        <v>1266</v>
      </c>
      <c r="K169" s="250" t="s">
        <v>1934</v>
      </c>
      <c r="L169" s="250" t="s">
        <v>1281</v>
      </c>
      <c r="M169" s="250" t="s">
        <v>1388</v>
      </c>
      <c r="N169" s="250" t="s">
        <v>1389</v>
      </c>
      <c r="O169" s="252"/>
    </row>
    <row r="170" spans="1:15" ht="21" hidden="1">
      <c r="A170" s="250">
        <v>378</v>
      </c>
      <c r="B170" s="250" t="s">
        <v>532</v>
      </c>
      <c r="C170" s="250" t="s">
        <v>13</v>
      </c>
      <c r="D170" s="251" t="s">
        <v>1394</v>
      </c>
      <c r="E170" s="250"/>
      <c r="F170" s="250"/>
      <c r="G170" s="250"/>
      <c r="H170" s="250"/>
      <c r="I170" s="250" t="s">
        <v>1265</v>
      </c>
      <c r="J170" s="250" t="s">
        <v>1369</v>
      </c>
      <c r="K170" s="250" t="s">
        <v>1934</v>
      </c>
      <c r="L170" s="250" t="s">
        <v>1281</v>
      </c>
      <c r="M170" s="250" t="s">
        <v>1497</v>
      </c>
      <c r="N170" s="250" t="s">
        <v>1498</v>
      </c>
      <c r="O170" s="252"/>
    </row>
    <row r="171" spans="1:15" ht="21" hidden="1">
      <c r="A171" s="250">
        <v>381</v>
      </c>
      <c r="B171" s="250" t="s">
        <v>532</v>
      </c>
      <c r="C171" s="250" t="s">
        <v>13</v>
      </c>
      <c r="D171" s="251" t="s">
        <v>1499</v>
      </c>
      <c r="E171" s="250"/>
      <c r="F171" s="250"/>
      <c r="G171" s="250"/>
      <c r="H171" s="250"/>
      <c r="I171" s="250" t="s">
        <v>1265</v>
      </c>
      <c r="J171" s="250" t="s">
        <v>1378</v>
      </c>
      <c r="K171" s="250" t="s">
        <v>1934</v>
      </c>
      <c r="L171" s="250" t="s">
        <v>1281</v>
      </c>
      <c r="M171" s="250" t="s">
        <v>1500</v>
      </c>
      <c r="N171" s="250" t="s">
        <v>1501</v>
      </c>
      <c r="O171" s="252"/>
    </row>
    <row r="172" spans="1:15" ht="21" hidden="1">
      <c r="A172" s="250">
        <v>384</v>
      </c>
      <c r="B172" s="250" t="s">
        <v>532</v>
      </c>
      <c r="C172" s="250" t="s">
        <v>13</v>
      </c>
      <c r="D172" s="251" t="s">
        <v>1394</v>
      </c>
      <c r="E172" s="250"/>
      <c r="F172" s="250"/>
      <c r="G172" s="250"/>
      <c r="H172" s="250"/>
      <c r="I172" s="250" t="s">
        <v>1265</v>
      </c>
      <c r="J172" s="250" t="s">
        <v>1409</v>
      </c>
      <c r="K172" s="250" t="s">
        <v>1934</v>
      </c>
      <c r="L172" s="250" t="s">
        <v>1281</v>
      </c>
      <c r="M172" s="250" t="s">
        <v>1618</v>
      </c>
      <c r="N172" s="250" t="s">
        <v>1619</v>
      </c>
      <c r="O172" s="252"/>
    </row>
    <row r="173" spans="1:15" ht="21" hidden="1">
      <c r="A173" s="250">
        <v>1129</v>
      </c>
      <c r="B173" s="250" t="s">
        <v>532</v>
      </c>
      <c r="C173" s="250" t="s">
        <v>136</v>
      </c>
      <c r="D173" s="251" t="s">
        <v>1581</v>
      </c>
      <c r="E173" s="250"/>
      <c r="F173" s="250"/>
      <c r="G173" s="250"/>
      <c r="H173" s="250" t="s">
        <v>588</v>
      </c>
      <c r="I173" s="250" t="s">
        <v>1250</v>
      </c>
      <c r="J173" s="250" t="s">
        <v>1405</v>
      </c>
      <c r="K173" s="250" t="s">
        <v>1934</v>
      </c>
      <c r="L173" s="250" t="s">
        <v>1252</v>
      </c>
      <c r="M173" s="250" t="s">
        <v>1582</v>
      </c>
      <c r="N173" s="250" t="s">
        <v>1583</v>
      </c>
      <c r="O173" s="252"/>
    </row>
    <row r="174" spans="1:15" ht="21" hidden="1">
      <c r="A174" s="250">
        <v>426</v>
      </c>
      <c r="B174" s="250" t="s">
        <v>532</v>
      </c>
      <c r="C174" s="250" t="s">
        <v>136</v>
      </c>
      <c r="D174" s="251" t="s">
        <v>1584</v>
      </c>
      <c r="E174" s="250"/>
      <c r="F174" s="250"/>
      <c r="G174" s="250"/>
      <c r="H174" s="250"/>
      <c r="I174" s="250" t="s">
        <v>1250</v>
      </c>
      <c r="J174" s="250" t="s">
        <v>1413</v>
      </c>
      <c r="K174" s="250" t="s">
        <v>1934</v>
      </c>
      <c r="L174" s="250" t="s">
        <v>1252</v>
      </c>
      <c r="M174" s="250" t="s">
        <v>1422</v>
      </c>
      <c r="N174" s="250" t="s">
        <v>1576</v>
      </c>
      <c r="O174" s="252"/>
    </row>
    <row r="175" spans="1:15" ht="21" hidden="1">
      <c r="A175" s="250">
        <v>429</v>
      </c>
      <c r="B175" s="250" t="s">
        <v>532</v>
      </c>
      <c r="C175" s="250" t="s">
        <v>136</v>
      </c>
      <c r="D175" s="251" t="s">
        <v>1320</v>
      </c>
      <c r="E175" s="250"/>
      <c r="F175" s="250"/>
      <c r="G175" s="250"/>
      <c r="H175" s="250"/>
      <c r="I175" s="250" t="s">
        <v>1268</v>
      </c>
      <c r="J175" s="250" t="s">
        <v>1317</v>
      </c>
      <c r="K175" s="250" t="s">
        <v>1934</v>
      </c>
      <c r="L175" s="250" t="s">
        <v>1252</v>
      </c>
      <c r="M175" s="250" t="s">
        <v>1318</v>
      </c>
      <c r="N175" s="250" t="s">
        <v>1319</v>
      </c>
      <c r="O175" s="252"/>
    </row>
    <row r="176" spans="1:15" ht="21" hidden="1">
      <c r="A176" s="250">
        <v>1100</v>
      </c>
      <c r="B176" s="250" t="s">
        <v>532</v>
      </c>
      <c r="C176" s="250" t="s">
        <v>136</v>
      </c>
      <c r="D176" s="251" t="s">
        <v>1585</v>
      </c>
      <c r="E176" s="250"/>
      <c r="F176" s="250"/>
      <c r="G176" s="250"/>
      <c r="H176" s="250"/>
      <c r="I176" s="250" t="s">
        <v>1268</v>
      </c>
      <c r="J176" s="250" t="s">
        <v>1315</v>
      </c>
      <c r="K176" s="250" t="s">
        <v>1934</v>
      </c>
      <c r="L176" s="250" t="s">
        <v>1281</v>
      </c>
      <c r="M176" s="250" t="s">
        <v>1586</v>
      </c>
      <c r="N176" s="250" t="s">
        <v>1587</v>
      </c>
      <c r="O176" s="252"/>
    </row>
    <row r="177" spans="1:15" ht="21" hidden="1">
      <c r="A177" s="250">
        <v>1101</v>
      </c>
      <c r="B177" s="250" t="s">
        <v>532</v>
      </c>
      <c r="C177" s="250" t="s">
        <v>136</v>
      </c>
      <c r="D177" s="251" t="s">
        <v>1320</v>
      </c>
      <c r="E177" s="250"/>
      <c r="F177" s="250"/>
      <c r="G177" s="250"/>
      <c r="H177" s="250"/>
      <c r="I177" s="250" t="s">
        <v>1268</v>
      </c>
      <c r="J177" s="250" t="s">
        <v>1269</v>
      </c>
      <c r="K177" s="250" t="s">
        <v>1934</v>
      </c>
      <c r="L177" s="250" t="s">
        <v>1305</v>
      </c>
      <c r="M177" s="250" t="s">
        <v>1597</v>
      </c>
      <c r="N177" s="250" t="s">
        <v>1598</v>
      </c>
      <c r="O177" s="252"/>
    </row>
    <row r="178" spans="1:15" ht="21" hidden="1">
      <c r="A178" s="250">
        <v>436</v>
      </c>
      <c r="B178" s="250" t="s">
        <v>532</v>
      </c>
      <c r="C178" s="250" t="s">
        <v>136</v>
      </c>
      <c r="D178" s="251" t="s">
        <v>1620</v>
      </c>
      <c r="E178" s="250"/>
      <c r="F178" s="250"/>
      <c r="G178" s="250"/>
      <c r="H178" s="250"/>
      <c r="I178" s="250" t="s">
        <v>1268</v>
      </c>
      <c r="J178" s="250" t="s">
        <v>1354</v>
      </c>
      <c r="K178" s="250" t="s">
        <v>1934</v>
      </c>
      <c r="L178" s="250" t="s">
        <v>1252</v>
      </c>
      <c r="M178" s="250" t="s">
        <v>1615</v>
      </c>
      <c r="N178" s="250" t="s">
        <v>1614</v>
      </c>
      <c r="O178" s="252"/>
    </row>
    <row r="179" spans="1:15" ht="21" hidden="1">
      <c r="A179" s="250">
        <v>1128</v>
      </c>
      <c r="B179" s="250" t="s">
        <v>532</v>
      </c>
      <c r="C179" s="250" t="s">
        <v>136</v>
      </c>
      <c r="D179" s="251" t="s">
        <v>1484</v>
      </c>
      <c r="E179" s="250"/>
      <c r="F179" s="250"/>
      <c r="G179" s="250"/>
      <c r="H179" s="250"/>
      <c r="I179" s="250" t="s">
        <v>1268</v>
      </c>
      <c r="J179" s="250" t="s">
        <v>1330</v>
      </c>
      <c r="K179" s="250" t="s">
        <v>1934</v>
      </c>
      <c r="L179" s="250" t="s">
        <v>1281</v>
      </c>
      <c r="M179" s="250" t="s">
        <v>1485</v>
      </c>
      <c r="N179" s="250" t="s">
        <v>1486</v>
      </c>
      <c r="O179" s="252"/>
    </row>
    <row r="180" spans="1:15" ht="21" hidden="1">
      <c r="A180" s="250">
        <v>452</v>
      </c>
      <c r="B180" s="250" t="s">
        <v>532</v>
      </c>
      <c r="C180" s="250" t="s">
        <v>136</v>
      </c>
      <c r="D180" s="251" t="s">
        <v>1487</v>
      </c>
      <c r="E180" s="250"/>
      <c r="F180" s="250"/>
      <c r="G180" s="250"/>
      <c r="H180" s="250"/>
      <c r="I180" s="250" t="s">
        <v>1268</v>
      </c>
      <c r="J180" s="250" t="s">
        <v>1335</v>
      </c>
      <c r="K180" s="250" t="s">
        <v>1934</v>
      </c>
      <c r="L180" s="250" t="s">
        <v>1252</v>
      </c>
      <c r="M180" s="250" t="s">
        <v>1479</v>
      </c>
      <c r="N180" s="250" t="s">
        <v>1480</v>
      </c>
      <c r="O180" s="252"/>
    </row>
    <row r="181" spans="1:15" ht="21" hidden="1">
      <c r="A181" s="250">
        <v>1102</v>
      </c>
      <c r="B181" s="250" t="s">
        <v>532</v>
      </c>
      <c r="C181" s="250" t="s">
        <v>136</v>
      </c>
      <c r="D181" s="251" t="s">
        <v>1461</v>
      </c>
      <c r="E181" s="250"/>
      <c r="F181" s="250"/>
      <c r="G181" s="250"/>
      <c r="H181" s="250"/>
      <c r="I181" s="250" t="s">
        <v>1265</v>
      </c>
      <c r="J181" s="250" t="s">
        <v>1419</v>
      </c>
      <c r="K181" s="250" t="s">
        <v>1934</v>
      </c>
      <c r="L181" s="250" t="s">
        <v>1281</v>
      </c>
      <c r="M181" s="250" t="s">
        <v>1500</v>
      </c>
      <c r="N181" s="250" t="s">
        <v>1501</v>
      </c>
      <c r="O181" s="252"/>
    </row>
    <row r="182" spans="1:15" ht="21" hidden="1">
      <c r="A182" s="250">
        <v>1103</v>
      </c>
      <c r="B182" s="250" t="s">
        <v>532</v>
      </c>
      <c r="C182" s="250" t="s">
        <v>136</v>
      </c>
      <c r="D182" s="251" t="s">
        <v>1461</v>
      </c>
      <c r="E182" s="250"/>
      <c r="F182" s="250"/>
      <c r="G182" s="250"/>
      <c r="H182" s="250"/>
      <c r="I182" s="250" t="s">
        <v>1265</v>
      </c>
      <c r="J182" s="250" t="s">
        <v>1390</v>
      </c>
      <c r="K182" s="250" t="s">
        <v>1934</v>
      </c>
      <c r="L182" s="250" t="s">
        <v>1281</v>
      </c>
      <c r="M182" s="250" t="s">
        <v>1455</v>
      </c>
      <c r="N182" s="250" t="s">
        <v>1456</v>
      </c>
      <c r="O182" s="252"/>
    </row>
    <row r="183" spans="1:15" ht="21" hidden="1">
      <c r="A183" s="250">
        <v>459</v>
      </c>
      <c r="B183" s="250" t="s">
        <v>532</v>
      </c>
      <c r="C183" s="250" t="s">
        <v>136</v>
      </c>
      <c r="D183" s="251" t="s">
        <v>1524</v>
      </c>
      <c r="E183" s="250"/>
      <c r="F183" s="250"/>
      <c r="G183" s="250"/>
      <c r="H183" s="250"/>
      <c r="I183" s="250" t="s">
        <v>1265</v>
      </c>
      <c r="J183" s="250" t="s">
        <v>1342</v>
      </c>
      <c r="K183" s="250" t="s">
        <v>1934</v>
      </c>
      <c r="L183" s="250" t="s">
        <v>1281</v>
      </c>
      <c r="M183" s="250" t="s">
        <v>1525</v>
      </c>
      <c r="N183" s="250" t="s">
        <v>1526</v>
      </c>
      <c r="O183" s="252"/>
    </row>
    <row r="184" spans="1:15" ht="21" hidden="1">
      <c r="A184" s="250">
        <v>1104</v>
      </c>
      <c r="B184" s="250" t="s">
        <v>532</v>
      </c>
      <c r="C184" s="250" t="s">
        <v>136</v>
      </c>
      <c r="D184" s="251" t="s">
        <v>1504</v>
      </c>
      <c r="E184" s="250"/>
      <c r="F184" s="250"/>
      <c r="G184" s="250"/>
      <c r="H184" s="250"/>
      <c r="I184" s="250" t="s">
        <v>1265</v>
      </c>
      <c r="J184" s="250" t="s">
        <v>1385</v>
      </c>
      <c r="K184" s="250" t="s">
        <v>1934</v>
      </c>
      <c r="L184" s="250" t="s">
        <v>1281</v>
      </c>
      <c r="M184" s="250" t="s">
        <v>1505</v>
      </c>
      <c r="N184" s="250" t="s">
        <v>1506</v>
      </c>
      <c r="O184" s="252"/>
    </row>
    <row r="185" spans="1:15" ht="21" hidden="1">
      <c r="A185" s="250">
        <v>464</v>
      </c>
      <c r="B185" s="250" t="s">
        <v>532</v>
      </c>
      <c r="C185" s="250" t="s">
        <v>136</v>
      </c>
      <c r="D185" s="251" t="s">
        <v>1375</v>
      </c>
      <c r="E185" s="250"/>
      <c r="F185" s="250"/>
      <c r="G185" s="250"/>
      <c r="H185" s="250"/>
      <c r="I185" s="250" t="s">
        <v>1265</v>
      </c>
      <c r="J185" s="250" t="s">
        <v>1369</v>
      </c>
      <c r="K185" s="250" t="s">
        <v>1934</v>
      </c>
      <c r="L185" s="250" t="s">
        <v>1281</v>
      </c>
      <c r="M185" s="250" t="s">
        <v>1376</v>
      </c>
      <c r="N185" s="250" t="s">
        <v>1307</v>
      </c>
      <c r="O185" s="252"/>
    </row>
    <row r="186" spans="1:15" ht="21" hidden="1">
      <c r="A186" s="250">
        <v>467</v>
      </c>
      <c r="B186" s="250" t="s">
        <v>532</v>
      </c>
      <c r="C186" s="250" t="s">
        <v>136</v>
      </c>
      <c r="D186" s="251" t="s">
        <v>1377</v>
      </c>
      <c r="E186" s="250"/>
      <c r="F186" s="250"/>
      <c r="G186" s="250"/>
      <c r="H186" s="250"/>
      <c r="I186" s="250" t="s">
        <v>1265</v>
      </c>
      <c r="J186" s="250" t="s">
        <v>1378</v>
      </c>
      <c r="K186" s="250" t="s">
        <v>1934</v>
      </c>
      <c r="L186" s="250" t="s">
        <v>1281</v>
      </c>
      <c r="M186" s="250" t="s">
        <v>1379</v>
      </c>
      <c r="N186" s="250" t="s">
        <v>1380</v>
      </c>
      <c r="O186" s="252"/>
    </row>
    <row r="187" spans="1:15" ht="21" hidden="1">
      <c r="A187" s="250">
        <v>470</v>
      </c>
      <c r="B187" s="250" t="s">
        <v>532</v>
      </c>
      <c r="C187" s="250" t="s">
        <v>136</v>
      </c>
      <c r="D187" s="251" t="s">
        <v>1621</v>
      </c>
      <c r="E187" s="250"/>
      <c r="F187" s="250"/>
      <c r="G187" s="250"/>
      <c r="H187" s="250"/>
      <c r="I187" s="250" t="s">
        <v>1265</v>
      </c>
      <c r="J187" s="250" t="s">
        <v>1409</v>
      </c>
      <c r="K187" s="250" t="s">
        <v>1934</v>
      </c>
      <c r="L187" s="250" t="s">
        <v>1281</v>
      </c>
      <c r="M187" s="250" t="s">
        <v>1618</v>
      </c>
      <c r="N187" s="250" t="s">
        <v>1619</v>
      </c>
      <c r="O187" s="252"/>
    </row>
    <row r="188" spans="1:15" ht="21" hidden="1">
      <c r="A188" s="250">
        <v>481</v>
      </c>
      <c r="B188" s="250" t="s">
        <v>729</v>
      </c>
      <c r="C188" s="250" t="s">
        <v>13</v>
      </c>
      <c r="D188" s="251" t="s">
        <v>1275</v>
      </c>
      <c r="E188" s="250">
        <v>1</v>
      </c>
      <c r="F188" s="250">
        <v>1</v>
      </c>
      <c r="G188" s="250">
        <v>205</v>
      </c>
      <c r="H188" s="250" t="s">
        <v>748</v>
      </c>
      <c r="I188" s="250" t="s">
        <v>1250</v>
      </c>
      <c r="J188" s="250" t="s">
        <v>1309</v>
      </c>
      <c r="K188" s="250" t="s">
        <v>1934</v>
      </c>
      <c r="L188" s="250" t="s">
        <v>1305</v>
      </c>
      <c r="M188" s="250" t="s">
        <v>1503</v>
      </c>
      <c r="N188" s="250" t="s">
        <v>1307</v>
      </c>
      <c r="O188" s="252"/>
    </row>
    <row r="189" spans="1:15" ht="21" hidden="1">
      <c r="A189" s="250">
        <v>483</v>
      </c>
      <c r="B189" s="250" t="s">
        <v>729</v>
      </c>
      <c r="C189" s="250" t="s">
        <v>13</v>
      </c>
      <c r="D189" s="251" t="s">
        <v>1275</v>
      </c>
      <c r="E189" s="250">
        <v>1</v>
      </c>
      <c r="F189" s="250">
        <v>1</v>
      </c>
      <c r="G189" s="250">
        <v>205</v>
      </c>
      <c r="H189" s="250" t="s">
        <v>748</v>
      </c>
      <c r="I189" s="250" t="s">
        <v>1250</v>
      </c>
      <c r="J189" s="250" t="s">
        <v>1276</v>
      </c>
      <c r="K189" s="250" t="s">
        <v>1934</v>
      </c>
      <c r="L189" s="250" t="s">
        <v>1252</v>
      </c>
      <c r="M189" s="250" t="s">
        <v>1262</v>
      </c>
      <c r="N189" s="250" t="s">
        <v>1263</v>
      </c>
      <c r="O189" s="252"/>
    </row>
    <row r="190" spans="1:15" ht="21" hidden="1">
      <c r="A190" s="250">
        <v>485</v>
      </c>
      <c r="B190" s="250" t="s">
        <v>729</v>
      </c>
      <c r="C190" s="250" t="s">
        <v>13</v>
      </c>
      <c r="D190" s="251" t="s">
        <v>1275</v>
      </c>
      <c r="E190" s="250">
        <v>1</v>
      </c>
      <c r="F190" s="250">
        <v>1</v>
      </c>
      <c r="G190" s="250">
        <v>205</v>
      </c>
      <c r="H190" s="250" t="s">
        <v>748</v>
      </c>
      <c r="I190" s="250" t="s">
        <v>1250</v>
      </c>
      <c r="J190" s="250" t="s">
        <v>1328</v>
      </c>
      <c r="K190" s="250" t="s">
        <v>1934</v>
      </c>
      <c r="L190" s="250" t="s">
        <v>1252</v>
      </c>
      <c r="M190" s="250" t="s">
        <v>1520</v>
      </c>
      <c r="N190" s="250" t="s">
        <v>1521</v>
      </c>
      <c r="O190" s="252"/>
    </row>
    <row r="191" spans="1:15" ht="21" hidden="1">
      <c r="A191" s="250">
        <v>487</v>
      </c>
      <c r="B191" s="250" t="s">
        <v>729</v>
      </c>
      <c r="C191" s="250" t="s">
        <v>13</v>
      </c>
      <c r="D191" s="251" t="s">
        <v>1275</v>
      </c>
      <c r="E191" s="250">
        <v>2</v>
      </c>
      <c r="F191" s="250">
        <v>1</v>
      </c>
      <c r="G191" s="250">
        <v>122</v>
      </c>
      <c r="H191" s="250" t="s">
        <v>755</v>
      </c>
      <c r="I191" s="250" t="s">
        <v>1250</v>
      </c>
      <c r="J191" s="250" t="s">
        <v>1293</v>
      </c>
      <c r="K191" s="250" t="s">
        <v>1934</v>
      </c>
      <c r="L191" s="250" t="s">
        <v>1252</v>
      </c>
      <c r="M191" s="250" t="s">
        <v>1609</v>
      </c>
      <c r="N191" s="250" t="s">
        <v>1610</v>
      </c>
      <c r="O191" s="252"/>
    </row>
    <row r="192" spans="1:15" ht="21" hidden="1">
      <c r="A192" s="250">
        <v>489</v>
      </c>
      <c r="B192" s="250" t="s">
        <v>729</v>
      </c>
      <c r="C192" s="250" t="s">
        <v>13</v>
      </c>
      <c r="D192" s="251" t="s">
        <v>1275</v>
      </c>
      <c r="E192" s="250">
        <v>2</v>
      </c>
      <c r="F192" s="250">
        <v>1</v>
      </c>
      <c r="G192" s="250">
        <v>122</v>
      </c>
      <c r="H192" s="250" t="s">
        <v>755</v>
      </c>
      <c r="I192" s="250" t="s">
        <v>1250</v>
      </c>
      <c r="J192" s="250" t="s">
        <v>1277</v>
      </c>
      <c r="K192" s="250" t="s">
        <v>1934</v>
      </c>
      <c r="L192" s="250" t="s">
        <v>1252</v>
      </c>
      <c r="M192" s="250" t="s">
        <v>1278</v>
      </c>
      <c r="N192" s="250" t="s">
        <v>1279</v>
      </c>
      <c r="O192" s="252"/>
    </row>
    <row r="193" spans="1:15" ht="21" hidden="1">
      <c r="A193" s="250">
        <v>491</v>
      </c>
      <c r="B193" s="250" t="s">
        <v>729</v>
      </c>
      <c r="C193" s="250" t="s">
        <v>13</v>
      </c>
      <c r="D193" s="251" t="s">
        <v>1275</v>
      </c>
      <c r="E193" s="250">
        <v>2</v>
      </c>
      <c r="F193" s="250">
        <v>1</v>
      </c>
      <c r="G193" s="250">
        <v>122</v>
      </c>
      <c r="H193" s="250" t="s">
        <v>755</v>
      </c>
      <c r="I193" s="250" t="s">
        <v>1250</v>
      </c>
      <c r="J193" s="250" t="s">
        <v>1391</v>
      </c>
      <c r="K193" s="250" t="s">
        <v>1934</v>
      </c>
      <c r="L193" s="250" t="s">
        <v>1252</v>
      </c>
      <c r="M193" s="250" t="s">
        <v>1534</v>
      </c>
      <c r="N193" s="250" t="s">
        <v>1535</v>
      </c>
      <c r="O193" s="252"/>
    </row>
    <row r="194" spans="1:15" ht="21" hidden="1">
      <c r="A194" s="250">
        <v>493</v>
      </c>
      <c r="B194" s="250" t="s">
        <v>729</v>
      </c>
      <c r="C194" s="250" t="s">
        <v>13</v>
      </c>
      <c r="D194" s="251" t="s">
        <v>1275</v>
      </c>
      <c r="E194" s="250">
        <v>2</v>
      </c>
      <c r="F194" s="250">
        <v>1</v>
      </c>
      <c r="G194" s="250">
        <v>122</v>
      </c>
      <c r="H194" s="250" t="s">
        <v>755</v>
      </c>
      <c r="I194" s="250" t="s">
        <v>1250</v>
      </c>
      <c r="J194" s="250" t="s">
        <v>1355</v>
      </c>
      <c r="K194" s="250" t="s">
        <v>1934</v>
      </c>
      <c r="L194" s="250" t="s">
        <v>1252</v>
      </c>
      <c r="M194" s="250" t="s">
        <v>1356</v>
      </c>
      <c r="N194" s="250" t="s">
        <v>1357</v>
      </c>
      <c r="O194" s="252"/>
    </row>
    <row r="195" spans="1:15" ht="21" hidden="1">
      <c r="A195" s="250">
        <v>495</v>
      </c>
      <c r="B195" s="250" t="s">
        <v>729</v>
      </c>
      <c r="C195" s="250" t="s">
        <v>13</v>
      </c>
      <c r="D195" s="251" t="s">
        <v>1275</v>
      </c>
      <c r="E195" s="250">
        <v>2</v>
      </c>
      <c r="F195" s="250">
        <v>1</v>
      </c>
      <c r="G195" s="250">
        <v>122</v>
      </c>
      <c r="H195" s="250" t="s">
        <v>755</v>
      </c>
      <c r="I195" s="250" t="s">
        <v>1250</v>
      </c>
      <c r="J195" s="250" t="s">
        <v>1358</v>
      </c>
      <c r="K195" s="250" t="s">
        <v>1934</v>
      </c>
      <c r="L195" s="250" t="s">
        <v>1281</v>
      </c>
      <c r="M195" s="250" t="s">
        <v>1359</v>
      </c>
      <c r="N195" s="250" t="s">
        <v>1360</v>
      </c>
      <c r="O195" s="252"/>
    </row>
    <row r="196" spans="1:15" ht="21" hidden="1">
      <c r="A196" s="250">
        <v>497</v>
      </c>
      <c r="B196" s="250" t="s">
        <v>729</v>
      </c>
      <c r="C196" s="250" t="s">
        <v>13</v>
      </c>
      <c r="D196" s="251" t="s">
        <v>1275</v>
      </c>
      <c r="E196" s="250">
        <v>4</v>
      </c>
      <c r="F196" s="250">
        <v>1</v>
      </c>
      <c r="G196" s="250">
        <v>193</v>
      </c>
      <c r="H196" s="250" t="s">
        <v>748</v>
      </c>
      <c r="I196" s="250" t="s">
        <v>1250</v>
      </c>
      <c r="J196" s="250" t="s">
        <v>1291</v>
      </c>
      <c r="K196" s="250" t="s">
        <v>1934</v>
      </c>
      <c r="L196" s="250" t="s">
        <v>1252</v>
      </c>
      <c r="M196" s="250" t="s">
        <v>1537</v>
      </c>
      <c r="N196" s="250" t="s">
        <v>1538</v>
      </c>
      <c r="O196" s="252"/>
    </row>
    <row r="197" spans="1:15" ht="21" hidden="1">
      <c r="A197" s="250">
        <v>499</v>
      </c>
      <c r="B197" s="250" t="s">
        <v>729</v>
      </c>
      <c r="C197" s="250" t="s">
        <v>13</v>
      </c>
      <c r="D197" s="251" t="s">
        <v>1275</v>
      </c>
      <c r="E197" s="250">
        <v>4</v>
      </c>
      <c r="F197" s="250">
        <v>1</v>
      </c>
      <c r="G197" s="250">
        <v>193</v>
      </c>
      <c r="H197" s="250" t="s">
        <v>748</v>
      </c>
      <c r="I197" s="250" t="s">
        <v>1250</v>
      </c>
      <c r="J197" s="250" t="s">
        <v>1383</v>
      </c>
      <c r="K197" s="250" t="s">
        <v>1934</v>
      </c>
      <c r="L197" s="250" t="s">
        <v>1252</v>
      </c>
      <c r="M197" s="250" t="s">
        <v>1548</v>
      </c>
      <c r="N197" s="250" t="s">
        <v>1549</v>
      </c>
      <c r="O197" s="252"/>
    </row>
    <row r="198" spans="1:15" ht="21" hidden="1">
      <c r="A198" s="250">
        <v>501</v>
      </c>
      <c r="B198" s="250" t="s">
        <v>729</v>
      </c>
      <c r="C198" s="250" t="s">
        <v>13</v>
      </c>
      <c r="D198" s="251" t="s">
        <v>1275</v>
      </c>
      <c r="E198" s="250">
        <v>4</v>
      </c>
      <c r="F198" s="250">
        <v>1</v>
      </c>
      <c r="G198" s="250">
        <v>193</v>
      </c>
      <c r="H198" s="250" t="s">
        <v>748</v>
      </c>
      <c r="I198" s="250" t="s">
        <v>1250</v>
      </c>
      <c r="J198" s="250" t="s">
        <v>1444</v>
      </c>
      <c r="K198" s="250" t="s">
        <v>1934</v>
      </c>
      <c r="L198" s="250" t="s">
        <v>1252</v>
      </c>
      <c r="M198" s="250" t="s">
        <v>1550</v>
      </c>
      <c r="N198" s="250" t="s">
        <v>1551</v>
      </c>
      <c r="O198" s="252"/>
    </row>
    <row r="199" spans="1:15" ht="21" hidden="1">
      <c r="A199" s="250">
        <v>503</v>
      </c>
      <c r="B199" s="250" t="s">
        <v>729</v>
      </c>
      <c r="C199" s="250" t="s">
        <v>13</v>
      </c>
      <c r="D199" s="251" t="s">
        <v>1275</v>
      </c>
      <c r="E199" s="250">
        <v>4</v>
      </c>
      <c r="F199" s="250">
        <v>1</v>
      </c>
      <c r="G199" s="250">
        <v>193</v>
      </c>
      <c r="H199" s="250" t="s">
        <v>748</v>
      </c>
      <c r="I199" s="250" t="s">
        <v>1250</v>
      </c>
      <c r="J199" s="250" t="s">
        <v>1350</v>
      </c>
      <c r="K199" s="250" t="s">
        <v>1934</v>
      </c>
      <c r="L199" s="250" t="s">
        <v>1252</v>
      </c>
      <c r="M199" s="250" t="s">
        <v>1558</v>
      </c>
      <c r="N199" s="250" t="s">
        <v>1559</v>
      </c>
      <c r="O199" s="252"/>
    </row>
    <row r="200" spans="1:15" ht="21" hidden="1">
      <c r="A200" s="250">
        <v>505</v>
      </c>
      <c r="B200" s="250" t="s">
        <v>729</v>
      </c>
      <c r="C200" s="250" t="s">
        <v>13</v>
      </c>
      <c r="D200" s="251" t="s">
        <v>1275</v>
      </c>
      <c r="E200" s="250">
        <v>4</v>
      </c>
      <c r="F200" s="250">
        <v>1</v>
      </c>
      <c r="G200" s="250">
        <v>193</v>
      </c>
      <c r="H200" s="250" t="s">
        <v>748</v>
      </c>
      <c r="I200" s="250" t="s">
        <v>1250</v>
      </c>
      <c r="J200" s="250" t="s">
        <v>1402</v>
      </c>
      <c r="K200" s="250" t="s">
        <v>1934</v>
      </c>
      <c r="L200" s="250" t="s">
        <v>1252</v>
      </c>
      <c r="M200" s="250" t="s">
        <v>1569</v>
      </c>
      <c r="N200" s="250" t="s">
        <v>1570</v>
      </c>
      <c r="O200" s="252"/>
    </row>
    <row r="201" spans="1:15" ht="21" hidden="1">
      <c r="A201" s="250">
        <v>507</v>
      </c>
      <c r="B201" s="250" t="s">
        <v>729</v>
      </c>
      <c r="C201" s="250" t="s">
        <v>13</v>
      </c>
      <c r="D201" s="251" t="s">
        <v>1275</v>
      </c>
      <c r="E201" s="250">
        <v>4</v>
      </c>
      <c r="F201" s="250">
        <v>1</v>
      </c>
      <c r="G201" s="250">
        <v>193</v>
      </c>
      <c r="H201" s="250" t="s">
        <v>748</v>
      </c>
      <c r="I201" s="250" t="s">
        <v>1250</v>
      </c>
      <c r="J201" s="250" t="s">
        <v>1490</v>
      </c>
      <c r="K201" s="250" t="s">
        <v>1934</v>
      </c>
      <c r="L201" s="250" t="s">
        <v>1252</v>
      </c>
      <c r="M201" s="250" t="s">
        <v>1579</v>
      </c>
      <c r="N201" s="250" t="s">
        <v>1580</v>
      </c>
      <c r="O201" s="252"/>
    </row>
    <row r="202" spans="1:15" ht="21" hidden="1">
      <c r="A202" s="250">
        <v>509</v>
      </c>
      <c r="B202" s="250" t="s">
        <v>729</v>
      </c>
      <c r="C202" s="250" t="s">
        <v>13</v>
      </c>
      <c r="D202" s="251" t="s">
        <v>1275</v>
      </c>
      <c r="E202" s="250">
        <v>4</v>
      </c>
      <c r="F202" s="250">
        <v>1</v>
      </c>
      <c r="G202" s="250">
        <v>193</v>
      </c>
      <c r="H202" s="250" t="s">
        <v>748</v>
      </c>
      <c r="I202" s="250" t="s">
        <v>1250</v>
      </c>
      <c r="J202" s="250" t="s">
        <v>1466</v>
      </c>
      <c r="K202" s="250" t="s">
        <v>1934</v>
      </c>
      <c r="L202" s="250" t="s">
        <v>1252</v>
      </c>
      <c r="M202" s="250" t="s">
        <v>1582</v>
      </c>
      <c r="N202" s="250" t="s">
        <v>1583</v>
      </c>
      <c r="O202" s="252"/>
    </row>
    <row r="203" spans="1:15" ht="21" hidden="1">
      <c r="A203" s="250">
        <v>512</v>
      </c>
      <c r="B203" s="250" t="s">
        <v>729</v>
      </c>
      <c r="C203" s="250" t="s">
        <v>13</v>
      </c>
      <c r="D203" s="251" t="s">
        <v>1588</v>
      </c>
      <c r="E203" s="250"/>
      <c r="F203" s="250"/>
      <c r="G203" s="250"/>
      <c r="H203" s="250"/>
      <c r="I203" s="250" t="s">
        <v>1250</v>
      </c>
      <c r="J203" s="250" t="s">
        <v>1471</v>
      </c>
      <c r="K203" s="250" t="s">
        <v>1934</v>
      </c>
      <c r="L203" s="250" t="s">
        <v>1252</v>
      </c>
      <c r="M203" s="250" t="s">
        <v>1422</v>
      </c>
      <c r="N203" s="250" t="s">
        <v>1576</v>
      </c>
      <c r="O203" s="252"/>
    </row>
    <row r="204" spans="1:15" ht="21" hidden="1">
      <c r="A204" s="250">
        <v>513</v>
      </c>
      <c r="B204" s="250" t="s">
        <v>729</v>
      </c>
      <c r="C204" s="250" t="s">
        <v>13</v>
      </c>
      <c r="D204" s="251" t="s">
        <v>1275</v>
      </c>
      <c r="E204" s="250">
        <v>5</v>
      </c>
      <c r="F204" s="250">
        <v>1</v>
      </c>
      <c r="G204" s="250">
        <v>127</v>
      </c>
      <c r="H204" s="250" t="s">
        <v>755</v>
      </c>
      <c r="I204" s="250" t="s">
        <v>1250</v>
      </c>
      <c r="J204" s="250" t="s">
        <v>1405</v>
      </c>
      <c r="K204" s="250" t="s">
        <v>1934</v>
      </c>
      <c r="L204" s="250" t="s">
        <v>1252</v>
      </c>
      <c r="M204" s="250" t="s">
        <v>1615</v>
      </c>
      <c r="N204" s="250" t="s">
        <v>1614</v>
      </c>
      <c r="O204" s="252"/>
    </row>
    <row r="205" spans="1:15" ht="21" hidden="1">
      <c r="A205" s="250">
        <v>515</v>
      </c>
      <c r="B205" s="250" t="s">
        <v>729</v>
      </c>
      <c r="C205" s="250" t="s">
        <v>13</v>
      </c>
      <c r="D205" s="251" t="s">
        <v>1275</v>
      </c>
      <c r="E205" s="250">
        <v>5</v>
      </c>
      <c r="F205" s="250">
        <v>1</v>
      </c>
      <c r="G205" s="250">
        <v>127</v>
      </c>
      <c r="H205" s="250" t="s">
        <v>755</v>
      </c>
      <c r="I205" s="250" t="s">
        <v>1250</v>
      </c>
      <c r="J205" s="250" t="s">
        <v>1477</v>
      </c>
      <c r="K205" s="250" t="s">
        <v>1934</v>
      </c>
      <c r="L205" s="250" t="s">
        <v>1281</v>
      </c>
      <c r="M205" s="250" t="s">
        <v>1312</v>
      </c>
      <c r="N205" s="250" t="s">
        <v>1628</v>
      </c>
      <c r="O205" s="252"/>
    </row>
    <row r="206" spans="1:15" ht="21" hidden="1">
      <c r="A206" s="250">
        <v>517</v>
      </c>
      <c r="B206" s="250" t="s">
        <v>729</v>
      </c>
      <c r="C206" s="250" t="s">
        <v>13</v>
      </c>
      <c r="D206" s="251" t="s">
        <v>1275</v>
      </c>
      <c r="E206" s="250">
        <v>5</v>
      </c>
      <c r="F206" s="250">
        <v>1</v>
      </c>
      <c r="G206" s="250">
        <v>127</v>
      </c>
      <c r="H206" s="250" t="s">
        <v>755</v>
      </c>
      <c r="I206" s="250" t="s">
        <v>1250</v>
      </c>
      <c r="J206" s="250" t="s">
        <v>1528</v>
      </c>
      <c r="K206" s="250" t="s">
        <v>1934</v>
      </c>
      <c r="L206" s="250" t="s">
        <v>1281</v>
      </c>
      <c r="M206" s="250" t="s">
        <v>1629</v>
      </c>
      <c r="N206" s="250" t="s">
        <v>1630</v>
      </c>
      <c r="O206" s="252"/>
    </row>
    <row r="207" spans="1:15" ht="21" hidden="1">
      <c r="A207" s="250">
        <v>519</v>
      </c>
      <c r="B207" s="250" t="s">
        <v>729</v>
      </c>
      <c r="C207" s="250" t="s">
        <v>13</v>
      </c>
      <c r="D207" s="251" t="s">
        <v>1275</v>
      </c>
      <c r="E207" s="250">
        <v>5</v>
      </c>
      <c r="F207" s="250">
        <v>1</v>
      </c>
      <c r="G207" s="250">
        <v>127</v>
      </c>
      <c r="H207" s="250" t="s">
        <v>755</v>
      </c>
      <c r="I207" s="250" t="s">
        <v>1250</v>
      </c>
      <c r="J207" s="250" t="s">
        <v>1542</v>
      </c>
      <c r="K207" s="250" t="s">
        <v>1934</v>
      </c>
      <c r="L207" s="250" t="s">
        <v>1281</v>
      </c>
      <c r="M207" s="250" t="s">
        <v>1631</v>
      </c>
      <c r="N207" s="250" t="s">
        <v>1632</v>
      </c>
      <c r="O207" s="252"/>
    </row>
    <row r="208" spans="1:15" ht="21" hidden="1">
      <c r="A208" s="250">
        <v>521</v>
      </c>
      <c r="B208" s="250" t="s">
        <v>729</v>
      </c>
      <c r="C208" s="250" t="s">
        <v>13</v>
      </c>
      <c r="D208" s="251" t="s">
        <v>1275</v>
      </c>
      <c r="E208" s="250">
        <v>5</v>
      </c>
      <c r="F208" s="250">
        <v>1</v>
      </c>
      <c r="G208" s="250">
        <v>127</v>
      </c>
      <c r="H208" s="250" t="s">
        <v>755</v>
      </c>
      <c r="I208" s="250" t="s">
        <v>1250</v>
      </c>
      <c r="J208" s="250" t="s">
        <v>1561</v>
      </c>
      <c r="K208" s="250" t="s">
        <v>1934</v>
      </c>
      <c r="L208" s="250" t="s">
        <v>1252</v>
      </c>
      <c r="M208" s="250" t="s">
        <v>1633</v>
      </c>
      <c r="N208" s="250" t="s">
        <v>1634</v>
      </c>
      <c r="O208" s="252"/>
    </row>
    <row r="209" spans="1:15" ht="21" hidden="1">
      <c r="A209" s="250">
        <v>522</v>
      </c>
      <c r="B209" s="250" t="s">
        <v>729</v>
      </c>
      <c r="C209" s="250" t="s">
        <v>13</v>
      </c>
      <c r="D209" s="251" t="s">
        <v>1275</v>
      </c>
      <c r="E209" s="250"/>
      <c r="F209" s="250"/>
      <c r="G209" s="250"/>
      <c r="H209" s="250"/>
      <c r="I209" s="250" t="s">
        <v>1250</v>
      </c>
      <c r="J209" s="250" t="s">
        <v>1561</v>
      </c>
      <c r="K209" s="250" t="s">
        <v>1934</v>
      </c>
      <c r="L209" s="250" t="s">
        <v>1281</v>
      </c>
      <c r="M209" s="250" t="s">
        <v>1635</v>
      </c>
      <c r="N209" s="250" t="s">
        <v>1636</v>
      </c>
      <c r="O209" s="252"/>
    </row>
    <row r="210" spans="1:15" ht="21" hidden="1">
      <c r="A210" s="250">
        <v>527</v>
      </c>
      <c r="B210" s="250" t="s">
        <v>729</v>
      </c>
      <c r="C210" s="250" t="s">
        <v>13</v>
      </c>
      <c r="D210" s="251" t="s">
        <v>1601</v>
      </c>
      <c r="E210" s="250"/>
      <c r="F210" s="250"/>
      <c r="G210" s="250"/>
      <c r="H210" s="250"/>
      <c r="I210" s="250" t="s">
        <v>1268</v>
      </c>
      <c r="J210" s="250" t="s">
        <v>1315</v>
      </c>
      <c r="K210" s="250" t="s">
        <v>1934</v>
      </c>
      <c r="L210" s="250" t="s">
        <v>1252</v>
      </c>
      <c r="M210" s="250" t="s">
        <v>1599</v>
      </c>
      <c r="N210" s="250" t="s">
        <v>1338</v>
      </c>
      <c r="O210" s="252"/>
    </row>
    <row r="211" spans="1:15" ht="21" hidden="1">
      <c r="A211" s="250">
        <v>536</v>
      </c>
      <c r="B211" s="250" t="s">
        <v>729</v>
      </c>
      <c r="C211" s="250" t="s">
        <v>13</v>
      </c>
      <c r="D211" s="251" t="s">
        <v>1275</v>
      </c>
      <c r="E211" s="250">
        <v>6</v>
      </c>
      <c r="F211" s="250">
        <v>1</v>
      </c>
      <c r="G211" s="250">
        <v>110</v>
      </c>
      <c r="H211" s="250" t="s">
        <v>790</v>
      </c>
      <c r="I211" s="250" t="s">
        <v>1265</v>
      </c>
      <c r="J211" s="250" t="s">
        <v>1419</v>
      </c>
      <c r="K211" s="250" t="s">
        <v>1934</v>
      </c>
      <c r="L211" s="250" t="s">
        <v>1281</v>
      </c>
      <c r="M211" s="250" t="s">
        <v>1429</v>
      </c>
      <c r="N211" s="250" t="s">
        <v>1430</v>
      </c>
      <c r="O211" s="252"/>
    </row>
    <row r="212" spans="1:15" ht="21" hidden="1">
      <c r="A212" s="250">
        <v>537</v>
      </c>
      <c r="B212" s="250" t="s">
        <v>729</v>
      </c>
      <c r="C212" s="250" t="s">
        <v>13</v>
      </c>
      <c r="D212" s="251" t="s">
        <v>1275</v>
      </c>
      <c r="E212" s="250"/>
      <c r="F212" s="250"/>
      <c r="G212" s="250"/>
      <c r="H212" s="250"/>
      <c r="I212" s="250" t="s">
        <v>1265</v>
      </c>
      <c r="J212" s="250" t="s">
        <v>1419</v>
      </c>
      <c r="K212" s="250" t="s">
        <v>1934</v>
      </c>
      <c r="L212" s="250" t="s">
        <v>1305</v>
      </c>
      <c r="M212" s="250" t="s">
        <v>1422</v>
      </c>
      <c r="N212" s="250" t="s">
        <v>1423</v>
      </c>
      <c r="O212" s="252"/>
    </row>
    <row r="213" spans="1:15" ht="21" hidden="1">
      <c r="A213" s="250">
        <v>538</v>
      </c>
      <c r="B213" s="250" t="s">
        <v>729</v>
      </c>
      <c r="C213" s="250" t="s">
        <v>13</v>
      </c>
      <c r="D213" s="251" t="s">
        <v>1275</v>
      </c>
      <c r="E213" s="250">
        <v>6</v>
      </c>
      <c r="F213" s="250">
        <v>1</v>
      </c>
      <c r="G213" s="250">
        <v>110</v>
      </c>
      <c r="H213" s="250" t="s">
        <v>790</v>
      </c>
      <c r="I213" s="250" t="s">
        <v>1265</v>
      </c>
      <c r="J213" s="250" t="s">
        <v>1390</v>
      </c>
      <c r="K213" s="250" t="s">
        <v>1934</v>
      </c>
      <c r="L213" s="250" t="s">
        <v>1281</v>
      </c>
      <c r="M213" s="250" t="s">
        <v>1500</v>
      </c>
      <c r="N213" s="250" t="s">
        <v>1501</v>
      </c>
      <c r="O213" s="252"/>
    </row>
    <row r="214" spans="1:15" ht="21" hidden="1">
      <c r="A214" s="250">
        <v>539</v>
      </c>
      <c r="B214" s="250" t="s">
        <v>729</v>
      </c>
      <c r="C214" s="250" t="s">
        <v>13</v>
      </c>
      <c r="D214" s="251" t="s">
        <v>1275</v>
      </c>
      <c r="E214" s="250"/>
      <c r="F214" s="250"/>
      <c r="G214" s="250"/>
      <c r="H214" s="250"/>
      <c r="I214" s="250" t="s">
        <v>1265</v>
      </c>
      <c r="J214" s="250" t="s">
        <v>1390</v>
      </c>
      <c r="K214" s="250" t="s">
        <v>1934</v>
      </c>
      <c r="L214" s="250" t="s">
        <v>1305</v>
      </c>
      <c r="M214" s="250" t="s">
        <v>1494</v>
      </c>
      <c r="N214" s="250" t="s">
        <v>1495</v>
      </c>
      <c r="O214" s="252"/>
    </row>
    <row r="215" spans="1:15" ht="21" hidden="1">
      <c r="A215" s="250">
        <v>540</v>
      </c>
      <c r="B215" s="250" t="s">
        <v>729</v>
      </c>
      <c r="C215" s="250" t="s">
        <v>13</v>
      </c>
      <c r="D215" s="251" t="s">
        <v>1275</v>
      </c>
      <c r="E215" s="250">
        <v>6</v>
      </c>
      <c r="F215" s="250">
        <v>1</v>
      </c>
      <c r="G215" s="250">
        <v>110</v>
      </c>
      <c r="H215" s="250" t="s">
        <v>790</v>
      </c>
      <c r="I215" s="250" t="s">
        <v>1265</v>
      </c>
      <c r="J215" s="250" t="s">
        <v>1339</v>
      </c>
      <c r="K215" s="250" t="s">
        <v>1934</v>
      </c>
      <c r="L215" s="250" t="s">
        <v>1281</v>
      </c>
      <c r="M215" s="250" t="s">
        <v>1622</v>
      </c>
      <c r="N215" s="250" t="s">
        <v>1623</v>
      </c>
      <c r="O215" s="252"/>
    </row>
    <row r="216" spans="1:15" ht="21" hidden="1">
      <c r="A216" s="250">
        <v>541</v>
      </c>
      <c r="B216" s="250" t="s">
        <v>729</v>
      </c>
      <c r="C216" s="250" t="s">
        <v>13</v>
      </c>
      <c r="D216" s="251" t="s">
        <v>1275</v>
      </c>
      <c r="E216" s="250"/>
      <c r="F216" s="250"/>
      <c r="G216" s="250"/>
      <c r="H216" s="250"/>
      <c r="I216" s="250" t="s">
        <v>1265</v>
      </c>
      <c r="J216" s="250" t="s">
        <v>1339</v>
      </c>
      <c r="K216" s="250" t="s">
        <v>1934</v>
      </c>
      <c r="L216" s="250" t="s">
        <v>1281</v>
      </c>
      <c r="M216" s="250" t="s">
        <v>1525</v>
      </c>
      <c r="N216" s="250" t="s">
        <v>1526</v>
      </c>
      <c r="O216" s="252"/>
    </row>
    <row r="217" spans="1:15" ht="21" hidden="1">
      <c r="A217" s="250">
        <v>544</v>
      </c>
      <c r="B217" s="250" t="s">
        <v>729</v>
      </c>
      <c r="C217" s="250" t="s">
        <v>13</v>
      </c>
      <c r="D217" s="251" t="s">
        <v>1462</v>
      </c>
      <c r="E217" s="250"/>
      <c r="F217" s="250"/>
      <c r="G217" s="250"/>
      <c r="H217" s="250"/>
      <c r="I217" s="250" t="s">
        <v>1265</v>
      </c>
      <c r="J217" s="250" t="s">
        <v>1342</v>
      </c>
      <c r="K217" s="250" t="s">
        <v>1934</v>
      </c>
      <c r="L217" s="250" t="s">
        <v>1281</v>
      </c>
      <c r="M217" s="250" t="s">
        <v>1463</v>
      </c>
      <c r="N217" s="250" t="s">
        <v>1464</v>
      </c>
      <c r="O217" s="252"/>
    </row>
    <row r="218" spans="1:15" ht="21" hidden="1">
      <c r="A218" s="250">
        <v>1106</v>
      </c>
      <c r="B218" s="250" t="s">
        <v>729</v>
      </c>
      <c r="C218" s="250" t="s">
        <v>13</v>
      </c>
      <c r="D218" s="251" t="s">
        <v>1462</v>
      </c>
      <c r="E218" s="250"/>
      <c r="F218" s="250"/>
      <c r="G218" s="250"/>
      <c r="H218" s="250"/>
      <c r="I218" s="250" t="s">
        <v>1265</v>
      </c>
      <c r="J218" s="250" t="s">
        <v>1385</v>
      </c>
      <c r="K218" s="250" t="s">
        <v>1934</v>
      </c>
      <c r="L218" s="250" t="s">
        <v>1252</v>
      </c>
      <c r="M218" s="250" t="s">
        <v>1479</v>
      </c>
      <c r="N218" s="250" t="s">
        <v>1480</v>
      </c>
      <c r="O218" s="252"/>
    </row>
    <row r="219" spans="1:15" ht="21" hidden="1">
      <c r="A219" s="250">
        <v>1107</v>
      </c>
      <c r="B219" s="250" t="s">
        <v>729</v>
      </c>
      <c r="C219" s="250" t="s">
        <v>13</v>
      </c>
      <c r="D219" s="251" t="s">
        <v>1462</v>
      </c>
      <c r="E219" s="250"/>
      <c r="F219" s="250"/>
      <c r="G219" s="250"/>
      <c r="H219" s="250"/>
      <c r="I219" s="250" t="s">
        <v>1265</v>
      </c>
      <c r="J219" s="250" t="s">
        <v>1346</v>
      </c>
      <c r="K219" s="250" t="s">
        <v>1934</v>
      </c>
      <c r="L219" s="250" t="s">
        <v>1252</v>
      </c>
      <c r="M219" s="250" t="s">
        <v>1507</v>
      </c>
      <c r="N219" s="250" t="s">
        <v>1508</v>
      </c>
      <c r="O219" s="252"/>
    </row>
    <row r="220" spans="1:15" ht="21" hidden="1">
      <c r="A220" s="250">
        <v>549</v>
      </c>
      <c r="B220" s="250" t="s">
        <v>729</v>
      </c>
      <c r="C220" s="250" t="s">
        <v>13</v>
      </c>
      <c r="D220" s="251" t="s">
        <v>1275</v>
      </c>
      <c r="E220" s="250">
        <v>3</v>
      </c>
      <c r="F220" s="250">
        <v>1</v>
      </c>
      <c r="G220" s="250">
        <v>147</v>
      </c>
      <c r="H220" s="250" t="s">
        <v>1382</v>
      </c>
      <c r="I220" s="250" t="s">
        <v>1265</v>
      </c>
      <c r="J220" s="250" t="s">
        <v>1266</v>
      </c>
      <c r="K220" s="250" t="s">
        <v>1934</v>
      </c>
      <c r="L220" s="250" t="s">
        <v>1281</v>
      </c>
      <c r="M220" s="250" t="s">
        <v>1448</v>
      </c>
      <c r="N220" s="250" t="s">
        <v>1449</v>
      </c>
      <c r="O220" s="252"/>
    </row>
    <row r="221" spans="1:15" ht="21" hidden="1">
      <c r="A221" s="250">
        <v>551</v>
      </c>
      <c r="B221" s="250" t="s">
        <v>729</v>
      </c>
      <c r="C221" s="250" t="s">
        <v>13</v>
      </c>
      <c r="D221" s="251" t="s">
        <v>1381</v>
      </c>
      <c r="E221" s="250"/>
      <c r="F221" s="250"/>
      <c r="G221" s="250"/>
      <c r="H221" s="250"/>
      <c r="I221" s="250" t="s">
        <v>1265</v>
      </c>
      <c r="J221" s="250" t="s">
        <v>1266</v>
      </c>
      <c r="K221" s="250" t="s">
        <v>1934</v>
      </c>
      <c r="L221" s="250" t="s">
        <v>1281</v>
      </c>
      <c r="M221" s="250" t="s">
        <v>1513</v>
      </c>
      <c r="N221" s="250" t="s">
        <v>1421</v>
      </c>
      <c r="O221" s="252"/>
    </row>
    <row r="222" spans="1:15" ht="21" hidden="1">
      <c r="A222" s="250">
        <v>552</v>
      </c>
      <c r="B222" s="250" t="s">
        <v>729</v>
      </c>
      <c r="C222" s="250" t="s">
        <v>13</v>
      </c>
      <c r="D222" s="251" t="s">
        <v>1275</v>
      </c>
      <c r="E222" s="250">
        <v>3</v>
      </c>
      <c r="F222" s="250">
        <v>1</v>
      </c>
      <c r="G222" s="250">
        <v>147</v>
      </c>
      <c r="H222" s="250" t="s">
        <v>800</v>
      </c>
      <c r="I222" s="250" t="s">
        <v>1265</v>
      </c>
      <c r="J222" s="250" t="s">
        <v>1369</v>
      </c>
      <c r="K222" s="250" t="s">
        <v>1934</v>
      </c>
      <c r="L222" s="250" t="s">
        <v>1281</v>
      </c>
      <c r="M222" s="250" t="s">
        <v>1505</v>
      </c>
      <c r="N222" s="250" t="s">
        <v>1506</v>
      </c>
      <c r="O222" s="252"/>
    </row>
    <row r="223" spans="1:15" ht="21" hidden="1">
      <c r="A223" s="250">
        <v>554</v>
      </c>
      <c r="B223" s="250" t="s">
        <v>729</v>
      </c>
      <c r="C223" s="250" t="s">
        <v>13</v>
      </c>
      <c r="D223" s="251" t="s">
        <v>1381</v>
      </c>
      <c r="E223" s="250"/>
      <c r="F223" s="250"/>
      <c r="G223" s="250"/>
      <c r="H223" s="250"/>
      <c r="I223" s="250" t="s">
        <v>1265</v>
      </c>
      <c r="J223" s="250" t="s">
        <v>1369</v>
      </c>
      <c r="K223" s="250" t="s">
        <v>1934</v>
      </c>
      <c r="L223" s="250" t="s">
        <v>1252</v>
      </c>
      <c r="M223" s="250" t="s">
        <v>1373</v>
      </c>
      <c r="N223" s="250" t="s">
        <v>1374</v>
      </c>
      <c r="O223" s="252"/>
    </row>
    <row r="224" spans="1:15" ht="21" hidden="1">
      <c r="A224" s="250">
        <v>555</v>
      </c>
      <c r="B224" s="250" t="s">
        <v>729</v>
      </c>
      <c r="C224" s="250" t="s">
        <v>13</v>
      </c>
      <c r="D224" s="251" t="s">
        <v>1275</v>
      </c>
      <c r="E224" s="250">
        <v>3</v>
      </c>
      <c r="F224" s="250">
        <v>1</v>
      </c>
      <c r="G224" s="250">
        <v>147</v>
      </c>
      <c r="H224" s="250" t="s">
        <v>1382</v>
      </c>
      <c r="I224" s="250" t="s">
        <v>1265</v>
      </c>
      <c r="J224" s="250" t="s">
        <v>1378</v>
      </c>
      <c r="K224" s="250" t="s">
        <v>1934</v>
      </c>
      <c r="L224" s="250" t="s">
        <v>1281</v>
      </c>
      <c r="M224" s="250" t="s">
        <v>1376</v>
      </c>
      <c r="N224" s="250" t="s">
        <v>1307</v>
      </c>
      <c r="O224" s="252"/>
    </row>
    <row r="225" spans="1:15" ht="21" hidden="1">
      <c r="A225" s="250">
        <v>556</v>
      </c>
      <c r="B225" s="250" t="s">
        <v>729</v>
      </c>
      <c r="C225" s="250" t="s">
        <v>13</v>
      </c>
      <c r="D225" s="251" t="s">
        <v>1275</v>
      </c>
      <c r="E225" s="250"/>
      <c r="F225" s="250"/>
      <c r="G225" s="250"/>
      <c r="H225" s="250"/>
      <c r="I225" s="250" t="s">
        <v>1265</v>
      </c>
      <c r="J225" s="250" t="s">
        <v>1378</v>
      </c>
      <c r="K225" s="250" t="s">
        <v>1934</v>
      </c>
      <c r="L225" s="250" t="s">
        <v>1281</v>
      </c>
      <c r="M225" s="250" t="s">
        <v>1396</v>
      </c>
      <c r="N225" s="250" t="s">
        <v>1397</v>
      </c>
      <c r="O225" s="252"/>
    </row>
    <row r="226" spans="1:15" ht="21" hidden="1">
      <c r="A226" s="250">
        <v>558</v>
      </c>
      <c r="B226" s="250" t="s">
        <v>729</v>
      </c>
      <c r="C226" s="250" t="s">
        <v>136</v>
      </c>
      <c r="D226" s="251" t="s">
        <v>1280</v>
      </c>
      <c r="E226" s="250"/>
      <c r="F226" s="250"/>
      <c r="G226" s="250"/>
      <c r="H226" s="250"/>
      <c r="I226" s="250" t="s">
        <v>1250</v>
      </c>
      <c r="J226" s="250" t="s">
        <v>1361</v>
      </c>
      <c r="K226" s="250" t="s">
        <v>1934</v>
      </c>
      <c r="L226" s="250" t="s">
        <v>1281</v>
      </c>
      <c r="M226" s="250" t="s">
        <v>1359</v>
      </c>
      <c r="N226" s="250" t="s">
        <v>1360</v>
      </c>
      <c r="O226" s="252"/>
    </row>
    <row r="227" spans="1:15" ht="21" hidden="1">
      <c r="A227" s="250">
        <v>560</v>
      </c>
      <c r="B227" s="250" t="s">
        <v>729</v>
      </c>
      <c r="C227" s="250" t="s">
        <v>136</v>
      </c>
      <c r="D227" s="251" t="s">
        <v>1280</v>
      </c>
      <c r="E227" s="250"/>
      <c r="F227" s="250"/>
      <c r="G227" s="250"/>
      <c r="H227" s="250"/>
      <c r="I227" s="250" t="s">
        <v>1250</v>
      </c>
      <c r="J227" s="250" t="s">
        <v>1256</v>
      </c>
      <c r="K227" s="250" t="s">
        <v>1934</v>
      </c>
      <c r="L227" s="250" t="s">
        <v>1281</v>
      </c>
      <c r="M227" s="250" t="s">
        <v>1282</v>
      </c>
      <c r="N227" s="250" t="s">
        <v>1283</v>
      </c>
      <c r="O227" s="252"/>
    </row>
    <row r="228" spans="1:15" ht="21" hidden="1">
      <c r="A228" s="250">
        <v>607</v>
      </c>
      <c r="B228" s="250" t="s">
        <v>729</v>
      </c>
      <c r="C228" s="250" t="s">
        <v>136</v>
      </c>
      <c r="D228" s="251" t="s">
        <v>1324</v>
      </c>
      <c r="E228" s="250"/>
      <c r="F228" s="250"/>
      <c r="G228" s="250"/>
      <c r="H228" s="250"/>
      <c r="I228" s="250" t="s">
        <v>1268</v>
      </c>
      <c r="J228" s="250" t="s">
        <v>1317</v>
      </c>
      <c r="K228" s="250" t="s">
        <v>1934</v>
      </c>
      <c r="L228" s="250" t="s">
        <v>1252</v>
      </c>
      <c r="M228" s="250" t="s">
        <v>1322</v>
      </c>
      <c r="N228" s="250" t="s">
        <v>1323</v>
      </c>
      <c r="O228" s="252"/>
    </row>
    <row r="229" spans="1:15" ht="21" hidden="1">
      <c r="A229" s="250">
        <v>1108</v>
      </c>
      <c r="B229" s="250" t="s">
        <v>729</v>
      </c>
      <c r="C229" s="250" t="s">
        <v>136</v>
      </c>
      <c r="D229" s="251" t="s">
        <v>1324</v>
      </c>
      <c r="E229" s="250"/>
      <c r="F229" s="250"/>
      <c r="G229" s="250"/>
      <c r="H229" s="250"/>
      <c r="I229" s="250" t="s">
        <v>1268</v>
      </c>
      <c r="J229" s="250" t="s">
        <v>1315</v>
      </c>
      <c r="K229" s="250" t="s">
        <v>1934</v>
      </c>
      <c r="L229" s="250" t="s">
        <v>1281</v>
      </c>
      <c r="M229" s="250" t="s">
        <v>1637</v>
      </c>
      <c r="N229" s="250" t="s">
        <v>1638</v>
      </c>
      <c r="O229" s="252"/>
    </row>
    <row r="230" spans="1:15" ht="21" hidden="1">
      <c r="A230" s="250">
        <v>1109</v>
      </c>
      <c r="B230" s="250" t="s">
        <v>729</v>
      </c>
      <c r="C230" s="250" t="s">
        <v>136</v>
      </c>
      <c r="D230" s="251" t="s">
        <v>1465</v>
      </c>
      <c r="E230" s="250"/>
      <c r="F230" s="250"/>
      <c r="G230" s="250"/>
      <c r="H230" s="250"/>
      <c r="I230" s="250" t="s">
        <v>1268</v>
      </c>
      <c r="J230" s="250" t="s">
        <v>1269</v>
      </c>
      <c r="K230" s="250" t="s">
        <v>1934</v>
      </c>
      <c r="L230" s="250" t="s">
        <v>1252</v>
      </c>
      <c r="M230" s="250" t="s">
        <v>1458</v>
      </c>
      <c r="N230" s="250" t="s">
        <v>1459</v>
      </c>
      <c r="O230" s="252"/>
    </row>
    <row r="231" spans="1:15" ht="21" hidden="1">
      <c r="A231" s="250">
        <v>614</v>
      </c>
      <c r="B231" s="250" t="s">
        <v>729</v>
      </c>
      <c r="C231" s="250" t="s">
        <v>136</v>
      </c>
      <c r="D231" s="251" t="s">
        <v>1465</v>
      </c>
      <c r="E231" s="250"/>
      <c r="F231" s="250"/>
      <c r="G231" s="250"/>
      <c r="H231" s="250"/>
      <c r="I231" s="250" t="s">
        <v>1268</v>
      </c>
      <c r="J231" s="250" t="s">
        <v>1354</v>
      </c>
      <c r="K231" s="250" t="s">
        <v>1934</v>
      </c>
      <c r="L231" s="250" t="s">
        <v>1281</v>
      </c>
      <c r="M231" s="250" t="s">
        <v>1482</v>
      </c>
      <c r="N231" s="250" t="s">
        <v>1483</v>
      </c>
      <c r="O231" s="252"/>
    </row>
    <row r="232" spans="1:15" ht="21" hidden="1">
      <c r="A232" s="250">
        <v>617</v>
      </c>
      <c r="B232" s="250" t="s">
        <v>729</v>
      </c>
      <c r="C232" s="250" t="s">
        <v>136</v>
      </c>
      <c r="D232" s="251" t="s">
        <v>1465</v>
      </c>
      <c r="E232" s="250"/>
      <c r="F232" s="250"/>
      <c r="G232" s="250"/>
      <c r="H232" s="250"/>
      <c r="I232" s="250" t="s">
        <v>1268</v>
      </c>
      <c r="J232" s="250" t="s">
        <v>1330</v>
      </c>
      <c r="K232" s="250" t="s">
        <v>1934</v>
      </c>
      <c r="L232" s="250" t="s">
        <v>1252</v>
      </c>
      <c r="M232" s="250" t="s">
        <v>1488</v>
      </c>
      <c r="N232" s="250" t="s">
        <v>1489</v>
      </c>
      <c r="O232" s="252"/>
    </row>
    <row r="233" spans="1:15" ht="21" hidden="1">
      <c r="A233" s="250">
        <v>623</v>
      </c>
      <c r="B233" s="250" t="s">
        <v>729</v>
      </c>
      <c r="C233" s="250" t="s">
        <v>136</v>
      </c>
      <c r="D233" s="251" t="s">
        <v>1450</v>
      </c>
      <c r="E233" s="250"/>
      <c r="F233" s="250"/>
      <c r="G233" s="250"/>
      <c r="H233" s="250"/>
      <c r="I233" s="250" t="s">
        <v>1268</v>
      </c>
      <c r="J233" s="250" t="s">
        <v>1301</v>
      </c>
      <c r="K233" s="250" t="s">
        <v>1934</v>
      </c>
      <c r="L233" s="250" t="s">
        <v>1281</v>
      </c>
      <c r="M233" s="250" t="s">
        <v>1448</v>
      </c>
      <c r="N233" s="250" t="s">
        <v>1449</v>
      </c>
      <c r="O233" s="252"/>
    </row>
    <row r="234" spans="1:15" ht="21" hidden="1">
      <c r="A234" s="250">
        <v>632</v>
      </c>
      <c r="B234" s="250" t="s">
        <v>729</v>
      </c>
      <c r="C234" s="250" t="s">
        <v>136</v>
      </c>
      <c r="D234" s="251" t="s">
        <v>1438</v>
      </c>
      <c r="E234" s="250"/>
      <c r="F234" s="250"/>
      <c r="G234" s="250"/>
      <c r="H234" s="250" t="s">
        <v>1439</v>
      </c>
      <c r="I234" s="250" t="s">
        <v>1268</v>
      </c>
      <c r="J234" s="250" t="s">
        <v>1303</v>
      </c>
      <c r="K234" s="250" t="s">
        <v>1934</v>
      </c>
      <c r="L234" s="250" t="s">
        <v>1281</v>
      </c>
      <c r="M234" s="250" t="s">
        <v>1440</v>
      </c>
      <c r="N234" s="250" t="s">
        <v>1441</v>
      </c>
      <c r="O234" s="252"/>
    </row>
    <row r="235" spans="1:15" ht="21" hidden="1">
      <c r="A235" s="250">
        <v>1110</v>
      </c>
      <c r="B235" s="250" t="s">
        <v>729</v>
      </c>
      <c r="C235" s="250" t="s">
        <v>136</v>
      </c>
      <c r="D235" s="251" t="s">
        <v>1431</v>
      </c>
      <c r="E235" s="250"/>
      <c r="F235" s="250"/>
      <c r="G235" s="250"/>
      <c r="H235" s="250"/>
      <c r="I235" s="250" t="s">
        <v>1265</v>
      </c>
      <c r="J235" s="250" t="s">
        <v>1419</v>
      </c>
      <c r="K235" s="250" t="s">
        <v>1934</v>
      </c>
      <c r="L235" s="250" t="s">
        <v>1281</v>
      </c>
      <c r="M235" s="250" t="s">
        <v>1429</v>
      </c>
      <c r="N235" s="250" t="s">
        <v>1430</v>
      </c>
      <c r="O235" s="252"/>
    </row>
    <row r="236" spans="1:15" ht="21" hidden="1">
      <c r="A236" s="250">
        <v>1126</v>
      </c>
      <c r="B236" s="250" t="s">
        <v>729</v>
      </c>
      <c r="C236" s="250" t="s">
        <v>136</v>
      </c>
      <c r="D236" s="251" t="s">
        <v>1536</v>
      </c>
      <c r="E236" s="250"/>
      <c r="F236" s="250"/>
      <c r="G236" s="250"/>
      <c r="H236" s="250"/>
      <c r="I236" s="250" t="s">
        <v>1265</v>
      </c>
      <c r="J236" s="250" t="s">
        <v>1390</v>
      </c>
      <c r="K236" s="250" t="s">
        <v>1934</v>
      </c>
      <c r="L236" s="250" t="s">
        <v>1252</v>
      </c>
      <c r="M236" s="250" t="s">
        <v>1534</v>
      </c>
      <c r="N236" s="250" t="s">
        <v>1535</v>
      </c>
      <c r="O236" s="252"/>
    </row>
    <row r="237" spans="1:15" ht="21" hidden="1">
      <c r="A237" s="250">
        <v>1111</v>
      </c>
      <c r="B237" s="250" t="s">
        <v>729</v>
      </c>
      <c r="C237" s="250" t="s">
        <v>136</v>
      </c>
      <c r="D237" s="251" t="s">
        <v>1536</v>
      </c>
      <c r="E237" s="250"/>
      <c r="F237" s="250"/>
      <c r="G237" s="250"/>
      <c r="H237" s="250"/>
      <c r="I237" s="250" t="s">
        <v>1265</v>
      </c>
      <c r="J237" s="250" t="s">
        <v>1339</v>
      </c>
      <c r="K237" s="250" t="s">
        <v>1934</v>
      </c>
      <c r="L237" s="250" t="s">
        <v>1252</v>
      </c>
      <c r="M237" s="250" t="s">
        <v>1566</v>
      </c>
      <c r="N237" s="250" t="s">
        <v>1567</v>
      </c>
      <c r="O237" s="252"/>
    </row>
    <row r="238" spans="1:15" ht="21" hidden="1">
      <c r="A238" s="250">
        <v>643</v>
      </c>
      <c r="B238" s="250" t="s">
        <v>729</v>
      </c>
      <c r="C238" s="250" t="s">
        <v>136</v>
      </c>
      <c r="D238" s="251" t="s">
        <v>1624</v>
      </c>
      <c r="E238" s="250"/>
      <c r="F238" s="250"/>
      <c r="G238" s="250"/>
      <c r="H238" s="250"/>
      <c r="I238" s="250" t="s">
        <v>1265</v>
      </c>
      <c r="J238" s="250" t="s">
        <v>1342</v>
      </c>
      <c r="K238" s="250" t="s">
        <v>1934</v>
      </c>
      <c r="L238" s="250" t="s">
        <v>1281</v>
      </c>
      <c r="M238" s="250" t="s">
        <v>1622</v>
      </c>
      <c r="N238" s="250" t="s">
        <v>1623</v>
      </c>
      <c r="O238" s="252"/>
    </row>
    <row r="239" spans="1:15" ht="21" hidden="1">
      <c r="A239" s="250">
        <v>646</v>
      </c>
      <c r="B239" s="250" t="s">
        <v>729</v>
      </c>
      <c r="C239" s="250" t="s">
        <v>136</v>
      </c>
      <c r="D239" s="251" t="s">
        <v>1624</v>
      </c>
      <c r="E239" s="250"/>
      <c r="F239" s="250"/>
      <c r="G239" s="250"/>
      <c r="H239" s="250"/>
      <c r="I239" s="250" t="s">
        <v>1265</v>
      </c>
      <c r="J239" s="250" t="s">
        <v>1385</v>
      </c>
      <c r="K239" s="250" t="s">
        <v>1934</v>
      </c>
      <c r="L239" s="250" t="s">
        <v>1281</v>
      </c>
      <c r="M239" s="250" t="s">
        <v>1312</v>
      </c>
      <c r="N239" s="250" t="s">
        <v>1628</v>
      </c>
      <c r="O239" s="252"/>
    </row>
    <row r="240" spans="1:15" ht="21" hidden="1">
      <c r="A240" s="250">
        <v>650</v>
      </c>
      <c r="B240" s="250" t="s">
        <v>729</v>
      </c>
      <c r="C240" s="250" t="s">
        <v>136</v>
      </c>
      <c r="D240" s="251" t="s">
        <v>1639</v>
      </c>
      <c r="E240" s="250"/>
      <c r="F240" s="250"/>
      <c r="G240" s="250"/>
      <c r="H240" s="250"/>
      <c r="I240" s="250" t="s">
        <v>1265</v>
      </c>
      <c r="J240" s="250" t="s">
        <v>1266</v>
      </c>
      <c r="K240" s="250" t="s">
        <v>1934</v>
      </c>
      <c r="L240" s="250" t="s">
        <v>1281</v>
      </c>
      <c r="M240" s="250" t="s">
        <v>1629</v>
      </c>
      <c r="N240" s="250" t="s">
        <v>1630</v>
      </c>
      <c r="O240" s="252"/>
    </row>
    <row r="241" spans="1:15" ht="21" hidden="1">
      <c r="A241" s="250">
        <v>653</v>
      </c>
      <c r="B241" s="250" t="s">
        <v>729</v>
      </c>
      <c r="C241" s="250" t="s">
        <v>136</v>
      </c>
      <c r="D241" s="251" t="s">
        <v>1640</v>
      </c>
      <c r="E241" s="250"/>
      <c r="F241" s="250"/>
      <c r="G241" s="250"/>
      <c r="H241" s="250"/>
      <c r="I241" s="250" t="s">
        <v>1265</v>
      </c>
      <c r="J241" s="250" t="s">
        <v>1369</v>
      </c>
      <c r="K241" s="250" t="s">
        <v>1934</v>
      </c>
      <c r="L241" s="250" t="s">
        <v>1281</v>
      </c>
      <c r="M241" s="250" t="s">
        <v>1631</v>
      </c>
      <c r="N241" s="250" t="s">
        <v>1632</v>
      </c>
      <c r="O241" s="252"/>
    </row>
    <row r="242" spans="1:15" ht="21">
      <c r="A242" s="250">
        <v>656</v>
      </c>
      <c r="B242" s="250" t="s">
        <v>729</v>
      </c>
      <c r="C242" s="250" t="s">
        <v>136</v>
      </c>
      <c r="D242" s="251" t="s">
        <v>1514</v>
      </c>
      <c r="E242" s="250"/>
      <c r="F242" s="250"/>
      <c r="G242" s="250"/>
      <c r="H242" s="250"/>
      <c r="I242" s="250" t="s">
        <v>1265</v>
      </c>
      <c r="J242" s="250" t="s">
        <v>1378</v>
      </c>
      <c r="K242" s="250" t="s">
        <v>1934</v>
      </c>
      <c r="L242" s="250" t="s">
        <v>1252</v>
      </c>
      <c r="M242" s="250" t="s">
        <v>1515</v>
      </c>
      <c r="N242" s="250" t="s">
        <v>1516</v>
      </c>
      <c r="O242" s="252"/>
    </row>
    <row r="243" spans="1:15" ht="21" hidden="1">
      <c r="A243" s="250">
        <v>659</v>
      </c>
      <c r="B243" s="250" t="s">
        <v>729</v>
      </c>
      <c r="C243" s="250" t="s">
        <v>136</v>
      </c>
      <c r="D243" s="251" t="s">
        <v>1641</v>
      </c>
      <c r="E243" s="250"/>
      <c r="F243" s="250"/>
      <c r="G243" s="250"/>
      <c r="H243" s="250"/>
      <c r="I243" s="250" t="s">
        <v>1265</v>
      </c>
      <c r="J243" s="250" t="s">
        <v>1409</v>
      </c>
      <c r="K243" s="250" t="s">
        <v>1934</v>
      </c>
      <c r="L243" s="250" t="s">
        <v>1281</v>
      </c>
      <c r="M243" s="250" t="s">
        <v>1635</v>
      </c>
      <c r="N243" s="250" t="s">
        <v>1636</v>
      </c>
      <c r="O243" s="252"/>
    </row>
    <row r="244" spans="1:15" ht="21" hidden="1">
      <c r="A244" s="250">
        <v>661</v>
      </c>
      <c r="B244" s="250" t="s">
        <v>878</v>
      </c>
      <c r="C244" s="250" t="s">
        <v>13</v>
      </c>
      <c r="D244" s="251" t="s">
        <v>1304</v>
      </c>
      <c r="E244" s="250"/>
      <c r="F244" s="250"/>
      <c r="G244" s="250"/>
      <c r="H244" s="250"/>
      <c r="I244" s="250" t="s">
        <v>1250</v>
      </c>
      <c r="J244" s="250" t="s">
        <v>1251</v>
      </c>
      <c r="K244" s="250" t="s">
        <v>1934</v>
      </c>
      <c r="L244" s="250" t="s">
        <v>1305</v>
      </c>
      <c r="M244" s="250" t="s">
        <v>1306</v>
      </c>
      <c r="N244" s="250" t="s">
        <v>1307</v>
      </c>
      <c r="O244" s="252"/>
    </row>
    <row r="245" spans="1:15" ht="21" hidden="1">
      <c r="A245" s="250">
        <v>663</v>
      </c>
      <c r="B245" s="250" t="s">
        <v>878</v>
      </c>
      <c r="C245" s="250" t="s">
        <v>13</v>
      </c>
      <c r="D245" s="251" t="s">
        <v>1304</v>
      </c>
      <c r="E245" s="250"/>
      <c r="F245" s="250"/>
      <c r="G245" s="250"/>
      <c r="H245" s="250"/>
      <c r="I245" s="250" t="s">
        <v>1250</v>
      </c>
      <c r="J245" s="250" t="s">
        <v>1273</v>
      </c>
      <c r="K245" s="250" t="s">
        <v>1934</v>
      </c>
      <c r="L245" s="250" t="s">
        <v>1252</v>
      </c>
      <c r="M245" s="250" t="s">
        <v>1446</v>
      </c>
      <c r="N245" s="250" t="s">
        <v>1447</v>
      </c>
      <c r="O245" s="252"/>
    </row>
    <row r="246" spans="1:15" ht="21" hidden="1">
      <c r="A246" s="250">
        <v>1125</v>
      </c>
      <c r="B246" s="250" t="s">
        <v>878</v>
      </c>
      <c r="C246" s="250" t="s">
        <v>13</v>
      </c>
      <c r="D246" s="251" t="s">
        <v>1398</v>
      </c>
      <c r="E246" s="250"/>
      <c r="F246" s="250"/>
      <c r="G246" s="250"/>
      <c r="H246" s="250"/>
      <c r="I246" s="250" t="s">
        <v>1250</v>
      </c>
      <c r="J246" s="250" t="s">
        <v>1527</v>
      </c>
      <c r="K246" s="250" t="s">
        <v>1934</v>
      </c>
      <c r="L246" s="250" t="s">
        <v>1252</v>
      </c>
      <c r="M246" s="250" t="s">
        <v>1520</v>
      </c>
      <c r="N246" s="250" t="s">
        <v>1521</v>
      </c>
      <c r="O246" s="252"/>
    </row>
    <row r="247" spans="1:15" ht="21" hidden="1">
      <c r="A247" s="250">
        <v>697</v>
      </c>
      <c r="B247" s="250" t="s">
        <v>878</v>
      </c>
      <c r="C247" s="250" t="s">
        <v>13</v>
      </c>
      <c r="D247" s="251" t="s">
        <v>1398</v>
      </c>
      <c r="E247" s="250"/>
      <c r="F247" s="250"/>
      <c r="G247" s="250"/>
      <c r="H247" s="250"/>
      <c r="I247" s="250" t="s">
        <v>1250</v>
      </c>
      <c r="J247" s="250" t="s">
        <v>1261</v>
      </c>
      <c r="K247" s="250" t="s">
        <v>1934</v>
      </c>
      <c r="L247" s="250" t="s">
        <v>1252</v>
      </c>
      <c r="M247" s="250" t="s">
        <v>1399</v>
      </c>
      <c r="N247" s="250" t="s">
        <v>1400</v>
      </c>
      <c r="O247" s="252"/>
    </row>
    <row r="248" spans="1:15" ht="21" hidden="1">
      <c r="A248" s="250">
        <v>1124</v>
      </c>
      <c r="B248" s="250" t="s">
        <v>878</v>
      </c>
      <c r="C248" s="250" t="s">
        <v>13</v>
      </c>
      <c r="D248" s="251" t="s">
        <v>1325</v>
      </c>
      <c r="E248" s="250"/>
      <c r="F248" s="250"/>
      <c r="G248" s="250"/>
      <c r="H248" s="250"/>
      <c r="I248" s="250" t="s">
        <v>1268</v>
      </c>
      <c r="J248" s="250" t="s">
        <v>1317</v>
      </c>
      <c r="K248" s="250" t="s">
        <v>1934</v>
      </c>
      <c r="L248" s="250" t="s">
        <v>1252</v>
      </c>
      <c r="M248" s="250" t="s">
        <v>1326</v>
      </c>
      <c r="N248" s="250" t="s">
        <v>1327</v>
      </c>
      <c r="O248" s="252"/>
    </row>
    <row r="249" spans="1:15" ht="21" hidden="1">
      <c r="A249" s="250">
        <v>1112</v>
      </c>
      <c r="B249" s="250" t="s">
        <v>878</v>
      </c>
      <c r="C249" s="250" t="s">
        <v>13</v>
      </c>
      <c r="D249" s="251" t="s">
        <v>1285</v>
      </c>
      <c r="E249" s="250"/>
      <c r="F249" s="250"/>
      <c r="G249" s="250"/>
      <c r="H249" s="250"/>
      <c r="I249" s="250" t="s">
        <v>1268</v>
      </c>
      <c r="J249" s="250" t="s">
        <v>1315</v>
      </c>
      <c r="K249" s="250" t="s">
        <v>1934</v>
      </c>
      <c r="L249" s="250" t="s">
        <v>1252</v>
      </c>
      <c r="M249" s="250" t="s">
        <v>1606</v>
      </c>
      <c r="N249" s="250" t="s">
        <v>1607</v>
      </c>
      <c r="O249" s="252"/>
    </row>
    <row r="250" spans="1:15" ht="21" hidden="1">
      <c r="A250" s="250">
        <v>1113</v>
      </c>
      <c r="B250" s="250" t="s">
        <v>878</v>
      </c>
      <c r="C250" s="250" t="s">
        <v>13</v>
      </c>
      <c r="D250" s="251" t="s">
        <v>1325</v>
      </c>
      <c r="E250" s="250"/>
      <c r="F250" s="250"/>
      <c r="G250" s="250"/>
      <c r="H250" s="250"/>
      <c r="I250" s="250" t="s">
        <v>1268</v>
      </c>
      <c r="J250" s="250" t="s">
        <v>1354</v>
      </c>
      <c r="K250" s="250" t="s">
        <v>1934</v>
      </c>
      <c r="L250" s="250" t="s">
        <v>1252</v>
      </c>
      <c r="M250" s="250" t="s">
        <v>1534</v>
      </c>
      <c r="N250" s="250" t="s">
        <v>1535</v>
      </c>
      <c r="O250" s="252"/>
    </row>
    <row r="251" spans="1:15" ht="21" hidden="1">
      <c r="A251" s="250">
        <v>1114</v>
      </c>
      <c r="B251" s="250" t="s">
        <v>878</v>
      </c>
      <c r="C251" s="250" t="s">
        <v>13</v>
      </c>
      <c r="D251" s="251" t="s">
        <v>1325</v>
      </c>
      <c r="E251" s="250"/>
      <c r="F251" s="250"/>
      <c r="G251" s="250"/>
      <c r="H251" s="250"/>
      <c r="I251" s="250" t="s">
        <v>1268</v>
      </c>
      <c r="J251" s="250" t="s">
        <v>1330</v>
      </c>
      <c r="K251" s="250" t="s">
        <v>1934</v>
      </c>
      <c r="L251" s="250" t="s">
        <v>1252</v>
      </c>
      <c r="M251" s="250" t="s">
        <v>1566</v>
      </c>
      <c r="N251" s="250" t="s">
        <v>1567</v>
      </c>
      <c r="O251" s="252"/>
    </row>
    <row r="252" spans="1:15" ht="21" hidden="1">
      <c r="A252" s="250">
        <v>717</v>
      </c>
      <c r="B252" s="250" t="s">
        <v>878</v>
      </c>
      <c r="C252" s="250" t="s">
        <v>13</v>
      </c>
      <c r="D252" s="251" t="s">
        <v>1362</v>
      </c>
      <c r="E252" s="250">
        <v>931</v>
      </c>
      <c r="F252" s="250">
        <v>3</v>
      </c>
      <c r="G252" s="250">
        <v>17</v>
      </c>
      <c r="H252" s="250" t="s">
        <v>82</v>
      </c>
      <c r="I252" s="250" t="s">
        <v>1268</v>
      </c>
      <c r="J252" s="250" t="s">
        <v>1363</v>
      </c>
      <c r="K252" s="250" t="s">
        <v>1934</v>
      </c>
      <c r="L252" s="250" t="s">
        <v>1252</v>
      </c>
      <c r="M252" s="250" t="s">
        <v>1364</v>
      </c>
      <c r="N252" s="250" t="s">
        <v>1365</v>
      </c>
      <c r="O252" s="252"/>
    </row>
    <row r="253" spans="1:15" ht="21" hidden="1">
      <c r="A253" s="250">
        <v>722</v>
      </c>
      <c r="B253" s="250" t="s">
        <v>878</v>
      </c>
      <c r="C253" s="250" t="s">
        <v>13</v>
      </c>
      <c r="D253" s="251" t="s">
        <v>1432</v>
      </c>
      <c r="E253" s="250"/>
      <c r="F253" s="250"/>
      <c r="G253" s="250"/>
      <c r="H253" s="250"/>
      <c r="I253" s="250" t="s">
        <v>1265</v>
      </c>
      <c r="J253" s="250" t="s">
        <v>1342</v>
      </c>
      <c r="K253" s="250" t="s">
        <v>1934</v>
      </c>
      <c r="L253" s="250" t="s">
        <v>1281</v>
      </c>
      <c r="M253" s="250" t="s">
        <v>1433</v>
      </c>
      <c r="N253" s="250" t="s">
        <v>1434</v>
      </c>
      <c r="O253" s="252"/>
    </row>
    <row r="254" spans="1:15" ht="21" hidden="1">
      <c r="A254" s="250">
        <v>1115</v>
      </c>
      <c r="B254" s="250" t="s">
        <v>878</v>
      </c>
      <c r="C254" s="250" t="s">
        <v>13</v>
      </c>
      <c r="D254" s="251" t="s">
        <v>1502</v>
      </c>
      <c r="E254" s="250"/>
      <c r="F254" s="250"/>
      <c r="G254" s="250"/>
      <c r="H254" s="250"/>
      <c r="I254" s="250" t="s">
        <v>1265</v>
      </c>
      <c r="J254" s="250" t="s">
        <v>1385</v>
      </c>
      <c r="K254" s="250" t="s">
        <v>1934</v>
      </c>
      <c r="L254" s="250" t="s">
        <v>1305</v>
      </c>
      <c r="M254" s="250" t="s">
        <v>1494</v>
      </c>
      <c r="N254" s="250" t="s">
        <v>1495</v>
      </c>
      <c r="O254" s="252"/>
    </row>
    <row r="255" spans="1:15" ht="21" hidden="1">
      <c r="A255" s="250">
        <v>729</v>
      </c>
      <c r="B255" s="250" t="s">
        <v>878</v>
      </c>
      <c r="C255" s="250" t="s">
        <v>13</v>
      </c>
      <c r="D255" s="251" t="s">
        <v>1539</v>
      </c>
      <c r="E255" s="250"/>
      <c r="F255" s="250"/>
      <c r="G255" s="250"/>
      <c r="H255" s="250"/>
      <c r="I255" s="250" t="s">
        <v>1265</v>
      </c>
      <c r="J255" s="250" t="s">
        <v>1369</v>
      </c>
      <c r="K255" s="250" t="s">
        <v>1934</v>
      </c>
      <c r="L255" s="250" t="s">
        <v>1252</v>
      </c>
      <c r="M255" s="250" t="s">
        <v>1540</v>
      </c>
      <c r="N255" s="250" t="s">
        <v>1541</v>
      </c>
      <c r="O255" s="252"/>
    </row>
    <row r="256" spans="1:15" ht="21" hidden="1">
      <c r="A256" s="250">
        <v>732</v>
      </c>
      <c r="B256" s="250" t="s">
        <v>878</v>
      </c>
      <c r="C256" s="250" t="s">
        <v>13</v>
      </c>
      <c r="D256" s="251" t="s">
        <v>1552</v>
      </c>
      <c r="E256" s="250"/>
      <c r="F256" s="250"/>
      <c r="G256" s="250"/>
      <c r="H256" s="250"/>
      <c r="I256" s="250" t="s">
        <v>1265</v>
      </c>
      <c r="J256" s="250" t="s">
        <v>1378</v>
      </c>
      <c r="K256" s="250" t="s">
        <v>1934</v>
      </c>
      <c r="L256" s="250" t="s">
        <v>1252</v>
      </c>
      <c r="M256" s="250" t="s">
        <v>1548</v>
      </c>
      <c r="N256" s="250" t="s">
        <v>1549</v>
      </c>
      <c r="O256" s="252"/>
    </row>
    <row r="257" spans="1:15" ht="21" hidden="1">
      <c r="A257" s="250">
        <v>735</v>
      </c>
      <c r="B257" s="250" t="s">
        <v>878</v>
      </c>
      <c r="C257" s="250" t="s">
        <v>13</v>
      </c>
      <c r="D257" s="251" t="s">
        <v>1552</v>
      </c>
      <c r="E257" s="250"/>
      <c r="F257" s="250"/>
      <c r="G257" s="250"/>
      <c r="H257" s="250"/>
      <c r="I257" s="250" t="s">
        <v>1265</v>
      </c>
      <c r="J257" s="250" t="s">
        <v>1409</v>
      </c>
      <c r="K257" s="250" t="s">
        <v>1934</v>
      </c>
      <c r="L257" s="250" t="s">
        <v>1252</v>
      </c>
      <c r="M257" s="250" t="s">
        <v>1550</v>
      </c>
      <c r="N257" s="250" t="s">
        <v>1551</v>
      </c>
      <c r="O257" s="252"/>
    </row>
    <row r="258" spans="1:15" ht="21" hidden="1">
      <c r="A258" s="250">
        <v>1122</v>
      </c>
      <c r="B258" s="250" t="s">
        <v>878</v>
      </c>
      <c r="C258" s="250" t="s">
        <v>136</v>
      </c>
      <c r="D258" s="251" t="s">
        <v>1366</v>
      </c>
      <c r="E258" s="250"/>
      <c r="F258" s="250"/>
      <c r="G258" s="250"/>
      <c r="H258" s="250"/>
      <c r="I258" s="250" t="s">
        <v>1250</v>
      </c>
      <c r="J258" s="250" t="s">
        <v>1328</v>
      </c>
      <c r="K258" s="250" t="s">
        <v>1934</v>
      </c>
      <c r="L258" s="250" t="s">
        <v>1252</v>
      </c>
      <c r="M258" s="250" t="s">
        <v>1356</v>
      </c>
      <c r="N258" s="250" t="s">
        <v>1357</v>
      </c>
      <c r="O258" s="252"/>
    </row>
    <row r="259" spans="1:15" ht="21" hidden="1">
      <c r="A259" s="250">
        <v>1121</v>
      </c>
      <c r="B259" s="250" t="s">
        <v>878</v>
      </c>
      <c r="C259" s="250" t="s">
        <v>136</v>
      </c>
      <c r="D259" s="251" t="s">
        <v>1560</v>
      </c>
      <c r="E259" s="250"/>
      <c r="F259" s="250"/>
      <c r="G259" s="250"/>
      <c r="H259" s="250"/>
      <c r="I259" s="250" t="s">
        <v>1250</v>
      </c>
      <c r="J259" s="250" t="s">
        <v>1277</v>
      </c>
      <c r="K259" s="250" t="s">
        <v>1934</v>
      </c>
      <c r="L259" s="250" t="s">
        <v>1252</v>
      </c>
      <c r="M259" s="250" t="s">
        <v>1558</v>
      </c>
      <c r="N259" s="250" t="s">
        <v>1559</v>
      </c>
      <c r="O259" s="252"/>
    </row>
    <row r="260" spans="1:15" ht="21" hidden="1">
      <c r="A260" s="250">
        <v>1120</v>
      </c>
      <c r="B260" s="250" t="s">
        <v>878</v>
      </c>
      <c r="C260" s="250" t="s">
        <v>136</v>
      </c>
      <c r="D260" s="251" t="s">
        <v>1589</v>
      </c>
      <c r="E260" s="250"/>
      <c r="F260" s="250"/>
      <c r="G260" s="250"/>
      <c r="H260" s="250"/>
      <c r="I260" s="250" t="s">
        <v>1250</v>
      </c>
      <c r="J260" s="250" t="s">
        <v>1355</v>
      </c>
      <c r="K260" s="250" t="s">
        <v>1934</v>
      </c>
      <c r="L260" s="250" t="s">
        <v>1252</v>
      </c>
      <c r="M260" s="250" t="s">
        <v>1582</v>
      </c>
      <c r="N260" s="250" t="s">
        <v>1583</v>
      </c>
      <c r="O260" s="252"/>
    </row>
    <row r="261" spans="1:15" ht="21" hidden="1">
      <c r="A261" s="250">
        <v>756</v>
      </c>
      <c r="B261" s="250" t="s">
        <v>878</v>
      </c>
      <c r="C261" s="250" t="s">
        <v>136</v>
      </c>
      <c r="D261" s="251" t="s">
        <v>1401</v>
      </c>
      <c r="E261" s="250">
        <v>26</v>
      </c>
      <c r="F261" s="250">
        <v>3</v>
      </c>
      <c r="G261" s="250">
        <v>34</v>
      </c>
      <c r="H261" s="250" t="s">
        <v>982</v>
      </c>
      <c r="I261" s="250" t="s">
        <v>1250</v>
      </c>
      <c r="J261" s="250" t="s">
        <v>1350</v>
      </c>
      <c r="K261" s="250" t="s">
        <v>1934</v>
      </c>
      <c r="L261" s="250" t="s">
        <v>1281</v>
      </c>
      <c r="M261" s="250" t="s">
        <v>1312</v>
      </c>
      <c r="N261" s="250" t="s">
        <v>1628</v>
      </c>
      <c r="O261" s="252"/>
    </row>
    <row r="262" spans="1:15" ht="21" hidden="1">
      <c r="A262" s="250">
        <v>1079</v>
      </c>
      <c r="B262" s="250" t="s">
        <v>878</v>
      </c>
      <c r="C262" s="250" t="s">
        <v>136</v>
      </c>
      <c r="D262" s="251" t="s">
        <v>1401</v>
      </c>
      <c r="E262" s="250"/>
      <c r="F262" s="250"/>
      <c r="G262" s="250"/>
      <c r="H262" s="250"/>
      <c r="I262" s="250" t="s">
        <v>1250</v>
      </c>
      <c r="J262" s="250"/>
      <c r="K262" s="250" t="s">
        <v>1934</v>
      </c>
      <c r="L262" s="250" t="s">
        <v>1281</v>
      </c>
      <c r="M262" s="250" t="s">
        <v>1629</v>
      </c>
      <c r="N262" s="250" t="s">
        <v>1630</v>
      </c>
      <c r="O262" s="252"/>
    </row>
    <row r="263" spans="1:15" ht="21" hidden="1">
      <c r="A263" s="250">
        <v>758</v>
      </c>
      <c r="B263" s="250" t="s">
        <v>878</v>
      </c>
      <c r="C263" s="250" t="s">
        <v>136</v>
      </c>
      <c r="D263" s="251" t="s">
        <v>1401</v>
      </c>
      <c r="E263" s="250">
        <v>26</v>
      </c>
      <c r="F263" s="250">
        <v>3</v>
      </c>
      <c r="G263" s="250">
        <v>34</v>
      </c>
      <c r="H263" s="250" t="s">
        <v>982</v>
      </c>
      <c r="I263" s="250" t="s">
        <v>1250</v>
      </c>
      <c r="J263" s="250" t="s">
        <v>1402</v>
      </c>
      <c r="K263" s="250" t="s">
        <v>1934</v>
      </c>
      <c r="L263" s="250" t="s">
        <v>1252</v>
      </c>
      <c r="M263" s="250" t="s">
        <v>1399</v>
      </c>
      <c r="N263" s="250" t="s">
        <v>1400</v>
      </c>
      <c r="O263" s="252"/>
    </row>
    <row r="264" spans="1:15" ht="21" hidden="1">
      <c r="A264" s="250">
        <v>759</v>
      </c>
      <c r="B264" s="250" t="s">
        <v>878</v>
      </c>
      <c r="C264" s="250" t="s">
        <v>136</v>
      </c>
      <c r="D264" s="251" t="s">
        <v>1401</v>
      </c>
      <c r="E264" s="250">
        <v>27</v>
      </c>
      <c r="F264" s="250">
        <v>3</v>
      </c>
      <c r="G264" s="250">
        <v>36</v>
      </c>
      <c r="H264" s="250" t="s">
        <v>982</v>
      </c>
      <c r="I264" s="250" t="s">
        <v>1250</v>
      </c>
      <c r="J264" s="250" t="s">
        <v>1490</v>
      </c>
      <c r="K264" s="250" t="s">
        <v>1934</v>
      </c>
      <c r="L264" s="250" t="s">
        <v>1281</v>
      </c>
      <c r="M264" s="250" t="s">
        <v>1631</v>
      </c>
      <c r="N264" s="250" t="s">
        <v>1632</v>
      </c>
      <c r="O264" s="252"/>
    </row>
    <row r="265" spans="1:15" ht="21" hidden="1">
      <c r="A265" s="250">
        <v>760</v>
      </c>
      <c r="B265" s="250" t="s">
        <v>878</v>
      </c>
      <c r="C265" s="250" t="s">
        <v>136</v>
      </c>
      <c r="D265" s="251" t="s">
        <v>1401</v>
      </c>
      <c r="E265" s="250"/>
      <c r="F265" s="250"/>
      <c r="G265" s="250"/>
      <c r="H265" s="250"/>
      <c r="I265" s="250" t="s">
        <v>1250</v>
      </c>
      <c r="J265" s="250" t="s">
        <v>1490</v>
      </c>
      <c r="K265" s="250" t="s">
        <v>1934</v>
      </c>
      <c r="L265" s="250" t="s">
        <v>1281</v>
      </c>
      <c r="M265" s="250" t="s">
        <v>1637</v>
      </c>
      <c r="N265" s="250" t="s">
        <v>1638</v>
      </c>
      <c r="O265" s="252"/>
    </row>
    <row r="266" spans="1:15" ht="21" hidden="1">
      <c r="A266" s="250">
        <v>761</v>
      </c>
      <c r="B266" s="250" t="s">
        <v>878</v>
      </c>
      <c r="C266" s="250" t="s">
        <v>136</v>
      </c>
      <c r="D266" s="251" t="s">
        <v>1401</v>
      </c>
      <c r="E266" s="250">
        <v>27</v>
      </c>
      <c r="F266" s="250">
        <v>3</v>
      </c>
      <c r="G266" s="250">
        <v>36</v>
      </c>
      <c r="H266" s="250" t="s">
        <v>982</v>
      </c>
      <c r="I266" s="250" t="s">
        <v>1250</v>
      </c>
      <c r="J266" s="250" t="s">
        <v>1466</v>
      </c>
      <c r="K266" s="250" t="s">
        <v>1934</v>
      </c>
      <c r="L266" s="250" t="s">
        <v>1281</v>
      </c>
      <c r="M266" s="250" t="s">
        <v>1635</v>
      </c>
      <c r="N266" s="250" t="s">
        <v>1636</v>
      </c>
      <c r="O266" s="252"/>
    </row>
    <row r="267" spans="1:15" ht="21" hidden="1">
      <c r="A267" s="250">
        <v>762</v>
      </c>
      <c r="B267" s="250" t="s">
        <v>878</v>
      </c>
      <c r="C267" s="250" t="s">
        <v>136</v>
      </c>
      <c r="D267" s="251" t="s">
        <v>1401</v>
      </c>
      <c r="E267" s="250"/>
      <c r="F267" s="250"/>
      <c r="G267" s="250"/>
      <c r="H267" s="250"/>
      <c r="I267" s="250" t="s">
        <v>1250</v>
      </c>
      <c r="J267" s="250" t="s">
        <v>1466</v>
      </c>
      <c r="K267" s="250" t="s">
        <v>1934</v>
      </c>
      <c r="L267" s="250" t="s">
        <v>1281</v>
      </c>
      <c r="M267" s="250" t="s">
        <v>1467</v>
      </c>
      <c r="N267" s="250" t="s">
        <v>1468</v>
      </c>
      <c r="O267" s="252"/>
    </row>
    <row r="268" spans="1:15" ht="21" hidden="1">
      <c r="A268" s="250">
        <v>765</v>
      </c>
      <c r="B268" s="250" t="s">
        <v>878</v>
      </c>
      <c r="C268" s="250" t="s">
        <v>136</v>
      </c>
      <c r="D268" s="251" t="s">
        <v>1442</v>
      </c>
      <c r="E268" s="250"/>
      <c r="F268" s="250"/>
      <c r="G268" s="250"/>
      <c r="H268" s="250"/>
      <c r="I268" s="250" t="s">
        <v>1268</v>
      </c>
      <c r="J268" s="250" t="s">
        <v>1317</v>
      </c>
      <c r="K268" s="250" t="s">
        <v>1934</v>
      </c>
      <c r="L268" s="250" t="s">
        <v>1305</v>
      </c>
      <c r="M268" s="250" t="s">
        <v>1436</v>
      </c>
      <c r="N268" s="250" t="s">
        <v>1437</v>
      </c>
      <c r="O268" s="252"/>
    </row>
    <row r="269" spans="1:15" ht="21" hidden="1">
      <c r="A269" s="250">
        <v>1116</v>
      </c>
      <c r="B269" s="250" t="s">
        <v>878</v>
      </c>
      <c r="C269" s="250" t="s">
        <v>136</v>
      </c>
      <c r="D269" s="251" t="s">
        <v>1442</v>
      </c>
      <c r="E269" s="250"/>
      <c r="F269" s="250"/>
      <c r="G269" s="250"/>
      <c r="H269" s="250"/>
      <c r="I269" s="250" t="s">
        <v>1268</v>
      </c>
      <c r="J269" s="250" t="s">
        <v>1315</v>
      </c>
      <c r="K269" s="250" t="s">
        <v>1934</v>
      </c>
      <c r="L269" s="250" t="s">
        <v>1252</v>
      </c>
      <c r="M269" s="250" t="s">
        <v>1606</v>
      </c>
      <c r="N269" s="250" t="s">
        <v>1607</v>
      </c>
      <c r="O269" s="252"/>
    </row>
    <row r="270" spans="1:15" ht="21" hidden="1">
      <c r="A270" s="250">
        <v>1117</v>
      </c>
      <c r="B270" s="250" t="s">
        <v>878</v>
      </c>
      <c r="C270" s="250" t="s">
        <v>136</v>
      </c>
      <c r="D270" s="251" t="s">
        <v>1517</v>
      </c>
      <c r="E270" s="250"/>
      <c r="F270" s="250"/>
      <c r="G270" s="250"/>
      <c r="H270" s="250"/>
      <c r="I270" s="250" t="s">
        <v>1268</v>
      </c>
      <c r="J270" s="250" t="s">
        <v>1269</v>
      </c>
      <c r="K270" s="250" t="s">
        <v>1934</v>
      </c>
      <c r="L270" s="250" t="s">
        <v>1281</v>
      </c>
      <c r="M270" s="250" t="s">
        <v>1513</v>
      </c>
      <c r="N270" s="250" t="s">
        <v>1421</v>
      </c>
      <c r="O270" s="252"/>
    </row>
    <row r="271" spans="1:15" ht="21" hidden="1">
      <c r="A271" s="250">
        <v>772</v>
      </c>
      <c r="B271" s="250" t="s">
        <v>878</v>
      </c>
      <c r="C271" s="250" t="s">
        <v>136</v>
      </c>
      <c r="D271" s="251" t="s">
        <v>1403</v>
      </c>
      <c r="E271" s="250"/>
      <c r="F271" s="250"/>
      <c r="G271" s="250"/>
      <c r="H271" s="250"/>
      <c r="I271" s="250" t="s">
        <v>1268</v>
      </c>
      <c r="J271" s="250" t="s">
        <v>1354</v>
      </c>
      <c r="K271" s="250" t="s">
        <v>1934</v>
      </c>
      <c r="L271" s="250" t="s">
        <v>1281</v>
      </c>
      <c r="M271" s="250" t="s">
        <v>1396</v>
      </c>
      <c r="N271" s="250" t="s">
        <v>1397</v>
      </c>
      <c r="O271" s="252"/>
    </row>
    <row r="272" spans="1:15" ht="21" hidden="1">
      <c r="A272" s="250">
        <v>775</v>
      </c>
      <c r="B272" s="250" t="s">
        <v>878</v>
      </c>
      <c r="C272" s="250" t="s">
        <v>136</v>
      </c>
      <c r="D272" s="251" t="s">
        <v>1403</v>
      </c>
      <c r="E272" s="250"/>
      <c r="F272" s="250"/>
      <c r="G272" s="250"/>
      <c r="H272" s="250"/>
      <c r="I272" s="250" t="s">
        <v>1268</v>
      </c>
      <c r="J272" s="250" t="s">
        <v>1330</v>
      </c>
      <c r="K272" s="250" t="s">
        <v>1934</v>
      </c>
      <c r="L272" s="250" t="s">
        <v>1252</v>
      </c>
      <c r="M272" s="250" t="s">
        <v>1566</v>
      </c>
      <c r="N272" s="250" t="s">
        <v>1567</v>
      </c>
      <c r="O272" s="252"/>
    </row>
    <row r="273" spans="1:16" ht="21" hidden="1">
      <c r="A273" s="250">
        <v>792</v>
      </c>
      <c r="B273" s="250" t="s">
        <v>878</v>
      </c>
      <c r="C273" s="250" t="s">
        <v>136</v>
      </c>
      <c r="D273" s="251" t="s">
        <v>1443</v>
      </c>
      <c r="E273" s="250"/>
      <c r="F273" s="250"/>
      <c r="G273" s="250"/>
      <c r="H273" s="250"/>
      <c r="I273" s="250" t="s">
        <v>1265</v>
      </c>
      <c r="J273" s="250" t="s">
        <v>1342</v>
      </c>
      <c r="K273" s="250" t="s">
        <v>1934</v>
      </c>
      <c r="L273" s="250" t="s">
        <v>1252</v>
      </c>
      <c r="M273" s="250" t="s">
        <v>1550</v>
      </c>
      <c r="N273" s="250" t="s">
        <v>1551</v>
      </c>
      <c r="O273" s="252"/>
    </row>
    <row r="274" spans="1:16" ht="21" hidden="1">
      <c r="A274" s="250">
        <v>795</v>
      </c>
      <c r="B274" s="250" t="s">
        <v>878</v>
      </c>
      <c r="C274" s="250" t="s">
        <v>136</v>
      </c>
      <c r="D274" s="251" t="s">
        <v>1417</v>
      </c>
      <c r="E274" s="250"/>
      <c r="F274" s="250"/>
      <c r="G274" s="250"/>
      <c r="H274" s="250"/>
      <c r="I274" s="250" t="s">
        <v>1265</v>
      </c>
      <c r="J274" s="250" t="s">
        <v>1385</v>
      </c>
      <c r="K274" s="250" t="s">
        <v>1934</v>
      </c>
      <c r="L274" s="250" t="s">
        <v>1305</v>
      </c>
      <c r="M274" s="250" t="s">
        <v>1410</v>
      </c>
      <c r="N274" s="250" t="s">
        <v>1411</v>
      </c>
      <c r="O274" s="252"/>
    </row>
    <row r="275" spans="1:16" ht="21" hidden="1">
      <c r="A275" s="250">
        <v>1118</v>
      </c>
      <c r="B275" s="250" t="s">
        <v>878</v>
      </c>
      <c r="C275" s="250" t="s">
        <v>136</v>
      </c>
      <c r="D275" s="251" t="s">
        <v>1443</v>
      </c>
      <c r="E275" s="250"/>
      <c r="F275" s="250"/>
      <c r="G275" s="250"/>
      <c r="H275" s="250"/>
      <c r="I275" s="250" t="s">
        <v>1265</v>
      </c>
      <c r="J275" s="250" t="s">
        <v>1346</v>
      </c>
      <c r="K275" s="250" t="s">
        <v>1934</v>
      </c>
      <c r="L275" s="250" t="s">
        <v>1281</v>
      </c>
      <c r="M275" s="250" t="s">
        <v>1440</v>
      </c>
      <c r="N275" s="250" t="s">
        <v>1441</v>
      </c>
      <c r="O275" s="252"/>
    </row>
    <row r="276" spans="1:16" ht="21" hidden="1">
      <c r="A276" s="250">
        <v>1119</v>
      </c>
      <c r="B276" s="250" t="s">
        <v>878</v>
      </c>
      <c r="C276" s="250" t="s">
        <v>136</v>
      </c>
      <c r="D276" s="251" t="s">
        <v>1469</v>
      </c>
      <c r="E276" s="250"/>
      <c r="F276" s="250"/>
      <c r="G276" s="250"/>
      <c r="H276" s="250"/>
      <c r="I276" s="250" t="s">
        <v>1265</v>
      </c>
      <c r="J276" s="250" t="s">
        <v>1266</v>
      </c>
      <c r="K276" s="250" t="s">
        <v>1934</v>
      </c>
      <c r="L276" s="250" t="s">
        <v>1252</v>
      </c>
      <c r="M276" s="250" t="s">
        <v>1470</v>
      </c>
      <c r="N276" s="250" t="s">
        <v>1323</v>
      </c>
      <c r="O276" s="252"/>
    </row>
    <row r="277" spans="1:16" ht="21">
      <c r="A277" s="250">
        <v>802</v>
      </c>
      <c r="B277" s="250" t="s">
        <v>878</v>
      </c>
      <c r="C277" s="250" t="s">
        <v>136</v>
      </c>
      <c r="D277" s="251" t="s">
        <v>1518</v>
      </c>
      <c r="E277" s="250"/>
      <c r="F277" s="250"/>
      <c r="G277" s="250"/>
      <c r="H277" s="250"/>
      <c r="I277" s="250" t="s">
        <v>1265</v>
      </c>
      <c r="J277" s="250" t="s">
        <v>1369</v>
      </c>
      <c r="K277" s="250" t="s">
        <v>1934</v>
      </c>
      <c r="L277" s="250" t="s">
        <v>1252</v>
      </c>
      <c r="M277" s="250" t="s">
        <v>1515</v>
      </c>
      <c r="N277" s="250" t="s">
        <v>1516</v>
      </c>
      <c r="O277" s="252"/>
    </row>
    <row r="278" spans="1:16" ht="21" hidden="1">
      <c r="A278" s="250">
        <v>807</v>
      </c>
      <c r="B278" s="250" t="s">
        <v>878</v>
      </c>
      <c r="C278" s="250" t="s">
        <v>136</v>
      </c>
      <c r="D278" s="251" t="s">
        <v>1418</v>
      </c>
      <c r="E278" s="250"/>
      <c r="F278" s="250"/>
      <c r="G278" s="250"/>
      <c r="H278" s="250"/>
      <c r="I278" s="250" t="s">
        <v>1265</v>
      </c>
      <c r="J278" s="250" t="s">
        <v>1409</v>
      </c>
      <c r="K278" s="250" t="s">
        <v>1934</v>
      </c>
      <c r="L278" s="250" t="s">
        <v>1252</v>
      </c>
      <c r="M278" s="250" t="s">
        <v>1569</v>
      </c>
      <c r="N278" s="250" t="s">
        <v>1570</v>
      </c>
      <c r="O278" s="252"/>
      <c r="P278" s="208"/>
    </row>
    <row r="279" spans="1:16" ht="21" hidden="1">
      <c r="A279" s="250">
        <v>808</v>
      </c>
      <c r="B279" s="250" t="s">
        <v>1024</v>
      </c>
      <c r="C279" s="250" t="s">
        <v>13</v>
      </c>
      <c r="D279" s="251" t="s">
        <v>1286</v>
      </c>
      <c r="E279" s="250">
        <v>1</v>
      </c>
      <c r="F279" s="250">
        <v>1</v>
      </c>
      <c r="G279" s="250">
        <v>292</v>
      </c>
      <c r="H279" s="250" t="s">
        <v>1027</v>
      </c>
      <c r="I279" s="250" t="s">
        <v>1250</v>
      </c>
      <c r="J279" s="250" t="s">
        <v>1287</v>
      </c>
      <c r="K279" s="250" t="s">
        <v>1934</v>
      </c>
      <c r="L279" s="250" t="s">
        <v>1252</v>
      </c>
      <c r="M279" s="250" t="s">
        <v>1253</v>
      </c>
      <c r="N279" s="250" t="s">
        <v>1254</v>
      </c>
      <c r="O279" s="252"/>
    </row>
    <row r="280" spans="1:16" ht="21" hidden="1">
      <c r="A280" s="250">
        <v>810</v>
      </c>
      <c r="B280" s="250" t="s">
        <v>1024</v>
      </c>
      <c r="C280" s="250" t="s">
        <v>13</v>
      </c>
      <c r="D280" s="251" t="s">
        <v>1286</v>
      </c>
      <c r="E280" s="250">
        <v>1</v>
      </c>
      <c r="F280" s="250">
        <v>1</v>
      </c>
      <c r="G280" s="250">
        <v>292</v>
      </c>
      <c r="H280" s="250" t="s">
        <v>1027</v>
      </c>
      <c r="I280" s="250" t="s">
        <v>1250</v>
      </c>
      <c r="J280" s="250" t="s">
        <v>1288</v>
      </c>
      <c r="K280" s="250" t="s">
        <v>1934</v>
      </c>
      <c r="L280" s="260" t="s">
        <v>1281</v>
      </c>
      <c r="M280" s="287" t="s">
        <v>1935</v>
      </c>
      <c r="N280" s="288" t="s">
        <v>1936</v>
      </c>
      <c r="O280" s="252"/>
    </row>
    <row r="281" spans="1:16" ht="21" hidden="1">
      <c r="A281" s="250">
        <v>812</v>
      </c>
      <c r="B281" s="250" t="s">
        <v>1024</v>
      </c>
      <c r="C281" s="250" t="s">
        <v>13</v>
      </c>
      <c r="D281" s="251" t="s">
        <v>1286</v>
      </c>
      <c r="E281" s="250">
        <v>1</v>
      </c>
      <c r="F281" s="250">
        <v>1</v>
      </c>
      <c r="G281" s="250">
        <v>292</v>
      </c>
      <c r="H281" s="250" t="s">
        <v>1027</v>
      </c>
      <c r="I281" s="250" t="s">
        <v>1250</v>
      </c>
      <c r="J281" s="250" t="s">
        <v>1289</v>
      </c>
      <c r="K281" s="250" t="s">
        <v>1934</v>
      </c>
      <c r="L281" s="250" t="s">
        <v>1252</v>
      </c>
      <c r="M281" s="250" t="s">
        <v>1278</v>
      </c>
      <c r="N281" s="250" t="s">
        <v>1279</v>
      </c>
      <c r="O281" s="252"/>
    </row>
    <row r="282" spans="1:16" ht="21" hidden="1">
      <c r="A282" s="250">
        <v>814</v>
      </c>
      <c r="B282" s="250" t="s">
        <v>1024</v>
      </c>
      <c r="C282" s="250" t="s">
        <v>13</v>
      </c>
      <c r="D282" s="251" t="s">
        <v>1286</v>
      </c>
      <c r="E282" s="250">
        <v>1</v>
      </c>
      <c r="F282" s="250">
        <v>1</v>
      </c>
      <c r="G282" s="250">
        <v>292</v>
      </c>
      <c r="H282" s="250" t="s">
        <v>1027</v>
      </c>
      <c r="I282" s="250" t="s">
        <v>1250</v>
      </c>
      <c r="J282" s="250" t="s">
        <v>1308</v>
      </c>
      <c r="K282" s="250" t="s">
        <v>1934</v>
      </c>
      <c r="L282" s="250" t="s">
        <v>1252</v>
      </c>
      <c r="M282" s="250" t="s">
        <v>1295</v>
      </c>
      <c r="N282" s="250" t="s">
        <v>1296</v>
      </c>
      <c r="O282" s="252"/>
    </row>
    <row r="283" spans="1:16" ht="21" hidden="1">
      <c r="A283" s="250">
        <v>818</v>
      </c>
      <c r="B283" s="250" t="s">
        <v>1024</v>
      </c>
      <c r="C283" s="250" t="s">
        <v>13</v>
      </c>
      <c r="D283" s="251" t="s">
        <v>1286</v>
      </c>
      <c r="E283" s="250">
        <v>1</v>
      </c>
      <c r="F283" s="250">
        <v>1</v>
      </c>
      <c r="G283" s="250">
        <v>292</v>
      </c>
      <c r="H283" s="250" t="s">
        <v>1027</v>
      </c>
      <c r="I283" s="250" t="s">
        <v>1250</v>
      </c>
      <c r="J283" s="250" t="s">
        <v>1309</v>
      </c>
      <c r="K283" s="250" t="s">
        <v>1934</v>
      </c>
      <c r="L283" s="250" t="s">
        <v>1252</v>
      </c>
      <c r="M283" s="250" t="s">
        <v>1297</v>
      </c>
      <c r="N283" s="250" t="s">
        <v>1298</v>
      </c>
      <c r="O283" s="252"/>
    </row>
    <row r="284" spans="1:16" ht="21" hidden="1">
      <c r="A284" s="250">
        <v>820</v>
      </c>
      <c r="B284" s="250" t="s">
        <v>1024</v>
      </c>
      <c r="C284" s="250" t="s">
        <v>13</v>
      </c>
      <c r="D284" s="251" t="s">
        <v>1286</v>
      </c>
      <c r="E284" s="250">
        <v>1</v>
      </c>
      <c r="F284" s="250">
        <v>1</v>
      </c>
      <c r="G284" s="250">
        <v>292</v>
      </c>
      <c r="H284" s="250" t="s">
        <v>1027</v>
      </c>
      <c r="I284" s="250" t="s">
        <v>1250</v>
      </c>
      <c r="J284" s="250" t="s">
        <v>1276</v>
      </c>
      <c r="K284" s="250" t="s">
        <v>1934</v>
      </c>
      <c r="L284" s="250" t="s">
        <v>1305</v>
      </c>
      <c r="M284" s="250" t="s">
        <v>1306</v>
      </c>
      <c r="N284" s="250" t="s">
        <v>1307</v>
      </c>
      <c r="O284" s="252"/>
    </row>
    <row r="285" spans="1:16" ht="21" hidden="1">
      <c r="A285" s="250">
        <v>822</v>
      </c>
      <c r="B285" s="250" t="s">
        <v>1024</v>
      </c>
      <c r="C285" s="250" t="s">
        <v>13</v>
      </c>
      <c r="D285" s="251" t="s">
        <v>1286</v>
      </c>
      <c r="E285" s="250">
        <v>1</v>
      </c>
      <c r="F285" s="250">
        <v>1</v>
      </c>
      <c r="G285" s="250">
        <v>292</v>
      </c>
      <c r="H285" s="250" t="s">
        <v>1027</v>
      </c>
      <c r="I285" s="250" t="s">
        <v>1250</v>
      </c>
      <c r="J285" s="250" t="s">
        <v>1328</v>
      </c>
      <c r="K285" s="250" t="s">
        <v>1934</v>
      </c>
      <c r="L285" s="250" t="s">
        <v>1281</v>
      </c>
      <c r="M285" s="250" t="s">
        <v>1312</v>
      </c>
      <c r="N285" s="250" t="s">
        <v>1313</v>
      </c>
      <c r="O285" s="252"/>
    </row>
    <row r="286" spans="1:16" ht="21" hidden="1">
      <c r="A286" s="250">
        <v>824</v>
      </c>
      <c r="B286" s="250" t="s">
        <v>1024</v>
      </c>
      <c r="C286" s="250" t="s">
        <v>13</v>
      </c>
      <c r="D286" s="251" t="s">
        <v>1286</v>
      </c>
      <c r="E286" s="250">
        <v>1</v>
      </c>
      <c r="F286" s="250">
        <v>1</v>
      </c>
      <c r="G286" s="250">
        <v>292</v>
      </c>
      <c r="H286" s="250" t="s">
        <v>1027</v>
      </c>
      <c r="I286" s="250" t="s">
        <v>1250</v>
      </c>
      <c r="J286" s="250" t="s">
        <v>1293</v>
      </c>
      <c r="K286" s="250" t="s">
        <v>1934</v>
      </c>
      <c r="L286" s="250" t="s">
        <v>1281</v>
      </c>
      <c r="M286" s="250" t="s">
        <v>1531</v>
      </c>
      <c r="N286" s="250" t="s">
        <v>1532</v>
      </c>
      <c r="O286" s="252"/>
    </row>
    <row r="287" spans="1:16" ht="21" hidden="1">
      <c r="A287" s="250">
        <v>826</v>
      </c>
      <c r="B287" s="250" t="s">
        <v>1024</v>
      </c>
      <c r="C287" s="250" t="s">
        <v>13</v>
      </c>
      <c r="D287" s="251" t="s">
        <v>1286</v>
      </c>
      <c r="E287" s="250">
        <v>1</v>
      </c>
      <c r="F287" s="250">
        <v>1</v>
      </c>
      <c r="G287" s="250">
        <v>292</v>
      </c>
      <c r="H287" s="250" t="s">
        <v>1027</v>
      </c>
      <c r="I287" s="250" t="s">
        <v>1250</v>
      </c>
      <c r="J287" s="250" t="s">
        <v>1277</v>
      </c>
      <c r="K287" s="250" t="s">
        <v>1934</v>
      </c>
      <c r="L287" s="250" t="s">
        <v>1252</v>
      </c>
      <c r="M287" s="250" t="s">
        <v>1593</v>
      </c>
      <c r="N287" s="250" t="s">
        <v>1594</v>
      </c>
      <c r="O287" s="252"/>
    </row>
    <row r="288" spans="1:16" ht="21" hidden="1">
      <c r="A288" s="250">
        <v>828</v>
      </c>
      <c r="B288" s="250" t="s">
        <v>1024</v>
      </c>
      <c r="C288" s="250" t="s">
        <v>13</v>
      </c>
      <c r="D288" s="251" t="s">
        <v>1286</v>
      </c>
      <c r="E288" s="250">
        <v>1</v>
      </c>
      <c r="F288" s="250">
        <v>1</v>
      </c>
      <c r="G288" s="250">
        <v>292</v>
      </c>
      <c r="H288" s="250" t="s">
        <v>1027</v>
      </c>
      <c r="I288" s="250" t="s">
        <v>1250</v>
      </c>
      <c r="J288" s="250" t="s">
        <v>1391</v>
      </c>
      <c r="K288" s="250" t="s">
        <v>1934</v>
      </c>
      <c r="L288" s="250" t="s">
        <v>1252</v>
      </c>
      <c r="M288" s="250" t="s">
        <v>1564</v>
      </c>
      <c r="N288" s="250" t="s">
        <v>1565</v>
      </c>
      <c r="O288" s="252"/>
    </row>
    <row r="289" spans="1:15" ht="21" hidden="1">
      <c r="A289" s="250">
        <v>830</v>
      </c>
      <c r="B289" s="250" t="s">
        <v>1024</v>
      </c>
      <c r="C289" s="250" t="s">
        <v>13</v>
      </c>
      <c r="D289" s="251" t="s">
        <v>1286</v>
      </c>
      <c r="E289" s="250">
        <v>2</v>
      </c>
      <c r="F289" s="250">
        <v>1</v>
      </c>
      <c r="G289" s="250">
        <v>351</v>
      </c>
      <c r="H289" s="250" t="s">
        <v>1027</v>
      </c>
      <c r="I289" s="250" t="s">
        <v>1250</v>
      </c>
      <c r="J289" s="250" t="s">
        <v>1355</v>
      </c>
      <c r="K289" s="250" t="s">
        <v>1934</v>
      </c>
      <c r="L289" s="250" t="s">
        <v>1252</v>
      </c>
      <c r="M289" s="250" t="s">
        <v>1340</v>
      </c>
      <c r="N289" s="250" t="s">
        <v>1341</v>
      </c>
      <c r="O289" s="252"/>
    </row>
    <row r="290" spans="1:15" ht="21" hidden="1">
      <c r="A290" s="250">
        <v>832</v>
      </c>
      <c r="B290" s="250" t="s">
        <v>1024</v>
      </c>
      <c r="C290" s="250" t="s">
        <v>13</v>
      </c>
      <c r="D290" s="251" t="s">
        <v>1286</v>
      </c>
      <c r="E290" s="250">
        <v>2</v>
      </c>
      <c r="F290" s="250">
        <v>1</v>
      </c>
      <c r="G290" s="250">
        <v>351</v>
      </c>
      <c r="H290" s="250" t="s">
        <v>1027</v>
      </c>
      <c r="I290" s="250" t="s">
        <v>1250</v>
      </c>
      <c r="J290" s="250" t="s">
        <v>1358</v>
      </c>
      <c r="K290" s="250" t="s">
        <v>1934</v>
      </c>
      <c r="L290" s="250" t="s">
        <v>1252</v>
      </c>
      <c r="M290" s="250" t="s">
        <v>1356</v>
      </c>
      <c r="N290" s="250" t="s">
        <v>1357</v>
      </c>
      <c r="O290" s="252"/>
    </row>
    <row r="291" spans="1:15" ht="21" hidden="1">
      <c r="A291" s="250">
        <v>834</v>
      </c>
      <c r="B291" s="250" t="s">
        <v>1024</v>
      </c>
      <c r="C291" s="250" t="s">
        <v>13</v>
      </c>
      <c r="D291" s="251" t="s">
        <v>1286</v>
      </c>
      <c r="E291" s="250">
        <v>2</v>
      </c>
      <c r="F291" s="250">
        <v>1</v>
      </c>
      <c r="G291" s="250">
        <v>351</v>
      </c>
      <c r="H291" s="250" t="s">
        <v>1027</v>
      </c>
      <c r="I291" s="250" t="s">
        <v>1250</v>
      </c>
      <c r="J291" s="250" t="s">
        <v>1291</v>
      </c>
      <c r="K291" s="250" t="s">
        <v>1934</v>
      </c>
      <c r="L291" s="250" t="s">
        <v>1281</v>
      </c>
      <c r="M291" s="250" t="s">
        <v>1359</v>
      </c>
      <c r="N291" s="250" t="s">
        <v>1360</v>
      </c>
      <c r="O291" s="252"/>
    </row>
    <row r="292" spans="1:15" ht="21" hidden="1">
      <c r="A292" s="250">
        <v>836</v>
      </c>
      <c r="B292" s="250" t="s">
        <v>1024</v>
      </c>
      <c r="C292" s="250" t="s">
        <v>13</v>
      </c>
      <c r="D292" s="251" t="s">
        <v>1286</v>
      </c>
      <c r="E292" s="250">
        <v>2</v>
      </c>
      <c r="F292" s="250">
        <v>1</v>
      </c>
      <c r="G292" s="250">
        <v>351</v>
      </c>
      <c r="H292" s="250" t="s">
        <v>1027</v>
      </c>
      <c r="I292" s="250" t="s">
        <v>1250</v>
      </c>
      <c r="J292" s="250" t="s">
        <v>1383</v>
      </c>
      <c r="K292" s="250" t="s">
        <v>1934</v>
      </c>
      <c r="L292" s="250" t="s">
        <v>1252</v>
      </c>
      <c r="M292" s="250" t="s">
        <v>1373</v>
      </c>
      <c r="N292" s="250" t="s">
        <v>1374</v>
      </c>
      <c r="O292" s="252"/>
    </row>
    <row r="293" spans="1:15" ht="21" hidden="1">
      <c r="A293" s="250">
        <v>838</v>
      </c>
      <c r="B293" s="250" t="s">
        <v>1024</v>
      </c>
      <c r="C293" s="250" t="s">
        <v>13</v>
      </c>
      <c r="D293" s="251" t="s">
        <v>1286</v>
      </c>
      <c r="E293" s="250">
        <v>2</v>
      </c>
      <c r="F293" s="250">
        <v>1</v>
      </c>
      <c r="G293" s="250">
        <v>351</v>
      </c>
      <c r="H293" s="250" t="s">
        <v>1027</v>
      </c>
      <c r="I293" s="250" t="s">
        <v>1250</v>
      </c>
      <c r="J293" s="250" t="s">
        <v>1444</v>
      </c>
      <c r="K293" s="250" t="s">
        <v>1934</v>
      </c>
      <c r="L293" s="250" t="s">
        <v>1281</v>
      </c>
      <c r="M293" s="250" t="s">
        <v>1440</v>
      </c>
      <c r="N293" s="250" t="s">
        <v>1441</v>
      </c>
      <c r="O293" s="252"/>
    </row>
    <row r="294" spans="1:15" ht="21" hidden="1">
      <c r="A294" s="250">
        <v>840</v>
      </c>
      <c r="B294" s="250" t="s">
        <v>1024</v>
      </c>
      <c r="C294" s="250" t="s">
        <v>13</v>
      </c>
      <c r="D294" s="251" t="s">
        <v>1286</v>
      </c>
      <c r="E294" s="250">
        <v>2</v>
      </c>
      <c r="F294" s="250">
        <v>1</v>
      </c>
      <c r="G294" s="250">
        <v>351</v>
      </c>
      <c r="H294" s="250" t="s">
        <v>1027</v>
      </c>
      <c r="I294" s="250" t="s">
        <v>1250</v>
      </c>
      <c r="J294" s="250" t="s">
        <v>1350</v>
      </c>
      <c r="K294" s="250" t="s">
        <v>1934</v>
      </c>
      <c r="L294" s="250" t="s">
        <v>1281</v>
      </c>
      <c r="M294" s="250" t="s">
        <v>1448</v>
      </c>
      <c r="N294" s="250" t="s">
        <v>1449</v>
      </c>
      <c r="O294" s="252"/>
    </row>
    <row r="295" spans="1:15" ht="21" hidden="1">
      <c r="A295" s="250">
        <v>842</v>
      </c>
      <c r="B295" s="250" t="s">
        <v>1024</v>
      </c>
      <c r="C295" s="250" t="s">
        <v>13</v>
      </c>
      <c r="D295" s="251" t="s">
        <v>1286</v>
      </c>
      <c r="E295" s="250">
        <v>2</v>
      </c>
      <c r="F295" s="250">
        <v>1</v>
      </c>
      <c r="G295" s="250">
        <v>351</v>
      </c>
      <c r="H295" s="250" t="s">
        <v>1027</v>
      </c>
      <c r="I295" s="250" t="s">
        <v>1250</v>
      </c>
      <c r="J295" s="250" t="s">
        <v>1402</v>
      </c>
      <c r="K295" s="250" t="s">
        <v>1934</v>
      </c>
      <c r="L295" s="250" t="s">
        <v>1252</v>
      </c>
      <c r="M295" s="250" t="s">
        <v>1446</v>
      </c>
      <c r="N295" s="250" t="s">
        <v>1447</v>
      </c>
      <c r="O295" s="252"/>
    </row>
    <row r="296" spans="1:15" ht="21" hidden="1">
      <c r="A296" s="250">
        <v>844</v>
      </c>
      <c r="B296" s="250" t="s">
        <v>1024</v>
      </c>
      <c r="C296" s="250" t="s">
        <v>13</v>
      </c>
      <c r="D296" s="251" t="s">
        <v>1286</v>
      </c>
      <c r="E296" s="250">
        <v>2</v>
      </c>
      <c r="F296" s="250">
        <v>1</v>
      </c>
      <c r="G296" s="250">
        <v>351</v>
      </c>
      <c r="H296" s="250" t="s">
        <v>1027</v>
      </c>
      <c r="I296" s="250" t="s">
        <v>1250</v>
      </c>
      <c r="J296" s="250" t="s">
        <v>1490</v>
      </c>
      <c r="K296" s="250" t="s">
        <v>1934</v>
      </c>
      <c r="L296" s="250" t="s">
        <v>1281</v>
      </c>
      <c r="M296" s="250" t="s">
        <v>1485</v>
      </c>
      <c r="N296" s="250" t="s">
        <v>1486</v>
      </c>
      <c r="O296" s="252"/>
    </row>
    <row r="297" spans="1:15" ht="21" hidden="1">
      <c r="A297" s="250">
        <v>846</v>
      </c>
      <c r="B297" s="250" t="s">
        <v>1024</v>
      </c>
      <c r="C297" s="250" t="s">
        <v>13</v>
      </c>
      <c r="D297" s="251" t="s">
        <v>1286</v>
      </c>
      <c r="E297" s="250">
        <v>2</v>
      </c>
      <c r="F297" s="250">
        <v>1</v>
      </c>
      <c r="G297" s="250">
        <v>351</v>
      </c>
      <c r="H297" s="250" t="s">
        <v>1027</v>
      </c>
      <c r="I297" s="250" t="s">
        <v>1250</v>
      </c>
      <c r="J297" s="250" t="s">
        <v>1466</v>
      </c>
      <c r="K297" s="250" t="s">
        <v>1934</v>
      </c>
      <c r="L297" s="250" t="s">
        <v>1252</v>
      </c>
      <c r="M297" s="250" t="s">
        <v>1458</v>
      </c>
      <c r="N297" s="250" t="s">
        <v>1459</v>
      </c>
      <c r="O297" s="252"/>
    </row>
    <row r="298" spans="1:15" ht="21" hidden="1">
      <c r="A298" s="250">
        <v>848</v>
      </c>
      <c r="B298" s="250" t="s">
        <v>1024</v>
      </c>
      <c r="C298" s="250" t="s">
        <v>13</v>
      </c>
      <c r="D298" s="251" t="s">
        <v>1286</v>
      </c>
      <c r="E298" s="250">
        <v>2</v>
      </c>
      <c r="F298" s="250">
        <v>1</v>
      </c>
      <c r="G298" s="250">
        <v>351</v>
      </c>
      <c r="H298" s="250" t="s">
        <v>1027</v>
      </c>
      <c r="I298" s="250" t="s">
        <v>1250</v>
      </c>
      <c r="J298" s="250" t="s">
        <v>1471</v>
      </c>
      <c r="K298" s="250" t="s">
        <v>1934</v>
      </c>
      <c r="L298" s="250" t="s">
        <v>1252</v>
      </c>
      <c r="M298" s="250" t="s">
        <v>1470</v>
      </c>
      <c r="N298" s="250" t="s">
        <v>1323</v>
      </c>
      <c r="O298" s="252"/>
    </row>
    <row r="299" spans="1:15" ht="21" hidden="1">
      <c r="A299" s="250">
        <v>850</v>
      </c>
      <c r="B299" s="250" t="s">
        <v>1024</v>
      </c>
      <c r="C299" s="250" t="s">
        <v>13</v>
      </c>
      <c r="D299" s="251" t="s">
        <v>1286</v>
      </c>
      <c r="E299" s="250">
        <v>2</v>
      </c>
      <c r="F299" s="250">
        <v>1</v>
      </c>
      <c r="G299" s="250">
        <v>351</v>
      </c>
      <c r="H299" s="250" t="s">
        <v>1027</v>
      </c>
      <c r="I299" s="250" t="s">
        <v>1250</v>
      </c>
      <c r="J299" s="250" t="s">
        <v>1404</v>
      </c>
      <c r="K299" s="250" t="s">
        <v>1934</v>
      </c>
      <c r="L299" s="250" t="s">
        <v>1305</v>
      </c>
      <c r="M299" s="250" t="s">
        <v>1392</v>
      </c>
      <c r="N299" s="250" t="s">
        <v>1393</v>
      </c>
      <c r="O299" s="252"/>
    </row>
    <row r="300" spans="1:15" ht="21" hidden="1">
      <c r="A300" s="250">
        <v>852</v>
      </c>
      <c r="B300" s="250" t="s">
        <v>1024</v>
      </c>
      <c r="C300" s="250" t="s">
        <v>13</v>
      </c>
      <c r="D300" s="251" t="s">
        <v>1286</v>
      </c>
      <c r="E300" s="250">
        <v>2</v>
      </c>
      <c r="F300" s="250">
        <v>1</v>
      </c>
      <c r="G300" s="250">
        <v>351</v>
      </c>
      <c r="H300" s="250" t="s">
        <v>1027</v>
      </c>
      <c r="I300" s="250" t="s">
        <v>1250</v>
      </c>
      <c r="J300" s="250" t="s">
        <v>1261</v>
      </c>
      <c r="K300" s="250" t="s">
        <v>1934</v>
      </c>
      <c r="L300" s="250" t="s">
        <v>1252</v>
      </c>
      <c r="M300" s="250" t="s">
        <v>1399</v>
      </c>
      <c r="N300" s="250" t="s">
        <v>1400</v>
      </c>
      <c r="O300" s="252"/>
    </row>
    <row r="301" spans="1:15" ht="21" hidden="1">
      <c r="A301" s="250">
        <v>854</v>
      </c>
      <c r="B301" s="250" t="s">
        <v>1024</v>
      </c>
      <c r="C301" s="250" t="s">
        <v>13</v>
      </c>
      <c r="D301" s="251" t="s">
        <v>1286</v>
      </c>
      <c r="E301" s="250">
        <v>4</v>
      </c>
      <c r="F301" s="250">
        <v>1</v>
      </c>
      <c r="G301" s="250">
        <v>171</v>
      </c>
      <c r="H301" s="250" t="s">
        <v>1027</v>
      </c>
      <c r="I301" s="250" t="s">
        <v>1250</v>
      </c>
      <c r="J301" s="250" t="s">
        <v>1405</v>
      </c>
      <c r="K301" s="250" t="s">
        <v>1934</v>
      </c>
      <c r="L301" s="250" t="s">
        <v>1281</v>
      </c>
      <c r="M301" s="250" t="s">
        <v>1396</v>
      </c>
      <c r="N301" s="250" t="s">
        <v>1397</v>
      </c>
      <c r="O301" s="252"/>
    </row>
    <row r="302" spans="1:15" ht="21" hidden="1">
      <c r="A302" s="250">
        <v>856</v>
      </c>
      <c r="B302" s="250" t="s">
        <v>1024</v>
      </c>
      <c r="C302" s="250" t="s">
        <v>13</v>
      </c>
      <c r="D302" s="251" t="s">
        <v>1286</v>
      </c>
      <c r="E302" s="250">
        <v>4</v>
      </c>
      <c r="F302" s="250">
        <v>1</v>
      </c>
      <c r="G302" s="250">
        <v>171</v>
      </c>
      <c r="H302" s="250" t="s">
        <v>1027</v>
      </c>
      <c r="I302" s="250" t="s">
        <v>1250</v>
      </c>
      <c r="J302" s="250" t="s">
        <v>1477</v>
      </c>
      <c r="K302" s="250" t="s">
        <v>1934</v>
      </c>
      <c r="L302" s="250" t="s">
        <v>1281</v>
      </c>
      <c r="M302" s="250" t="s">
        <v>1505</v>
      </c>
      <c r="N302" s="250" t="s">
        <v>1506</v>
      </c>
      <c r="O302" s="252"/>
    </row>
    <row r="303" spans="1:15" ht="21" hidden="1">
      <c r="A303" s="250">
        <v>858</v>
      </c>
      <c r="B303" s="250" t="s">
        <v>1024</v>
      </c>
      <c r="C303" s="250" t="s">
        <v>13</v>
      </c>
      <c r="D303" s="251" t="s">
        <v>1286</v>
      </c>
      <c r="E303" s="250">
        <v>4</v>
      </c>
      <c r="F303" s="250">
        <v>1</v>
      </c>
      <c r="G303" s="250">
        <v>171</v>
      </c>
      <c r="H303" s="250" t="s">
        <v>1027</v>
      </c>
      <c r="I303" s="250" t="s">
        <v>1250</v>
      </c>
      <c r="J303" s="250" t="s">
        <v>1528</v>
      </c>
      <c r="K303" s="250" t="s">
        <v>1934</v>
      </c>
      <c r="L303" s="250" t="s">
        <v>1281</v>
      </c>
      <c r="M303" s="250" t="s">
        <v>1525</v>
      </c>
      <c r="N303" s="250" t="s">
        <v>1526</v>
      </c>
      <c r="O303" s="252"/>
    </row>
    <row r="304" spans="1:15" ht="21" hidden="1">
      <c r="A304" s="250">
        <v>860</v>
      </c>
      <c r="B304" s="250" t="s">
        <v>1024</v>
      </c>
      <c r="C304" s="250" t="s">
        <v>13</v>
      </c>
      <c r="D304" s="251" t="s">
        <v>1286</v>
      </c>
      <c r="E304" s="250">
        <v>4</v>
      </c>
      <c r="F304" s="250">
        <v>1</v>
      </c>
      <c r="G304" s="250">
        <v>171</v>
      </c>
      <c r="H304" s="250" t="s">
        <v>1027</v>
      </c>
      <c r="I304" s="250" t="s">
        <v>1250</v>
      </c>
      <c r="J304" s="250" t="s">
        <v>1542</v>
      </c>
      <c r="K304" s="250" t="s">
        <v>1934</v>
      </c>
      <c r="L304" s="250" t="s">
        <v>1252</v>
      </c>
      <c r="M304" s="250" t="s">
        <v>1540</v>
      </c>
      <c r="N304" s="250" t="s">
        <v>1541</v>
      </c>
      <c r="O304" s="252"/>
    </row>
    <row r="305" spans="1:15" ht="21" hidden="1">
      <c r="A305" s="250">
        <v>862</v>
      </c>
      <c r="B305" s="250" t="s">
        <v>1024</v>
      </c>
      <c r="C305" s="250" t="s">
        <v>13</v>
      </c>
      <c r="D305" s="251" t="s">
        <v>1286</v>
      </c>
      <c r="E305" s="250">
        <v>4</v>
      </c>
      <c r="F305" s="250">
        <v>1</v>
      </c>
      <c r="G305" s="250">
        <v>171</v>
      </c>
      <c r="H305" s="250" t="s">
        <v>1027</v>
      </c>
      <c r="I305" s="250" t="s">
        <v>1250</v>
      </c>
      <c r="J305" s="250" t="s">
        <v>1561</v>
      </c>
      <c r="K305" s="250" t="s">
        <v>1934</v>
      </c>
      <c r="L305" s="250" t="s">
        <v>1252</v>
      </c>
      <c r="M305" s="250" t="s">
        <v>1558</v>
      </c>
      <c r="N305" s="250" t="s">
        <v>1559</v>
      </c>
      <c r="O305" s="252"/>
    </row>
    <row r="306" spans="1:15" ht="21" hidden="1">
      <c r="A306" s="250">
        <v>864</v>
      </c>
      <c r="B306" s="250" t="s">
        <v>1024</v>
      </c>
      <c r="C306" s="250" t="s">
        <v>13</v>
      </c>
      <c r="D306" s="251" t="s">
        <v>1286</v>
      </c>
      <c r="E306" s="250">
        <v>4</v>
      </c>
      <c r="F306" s="250">
        <v>1</v>
      </c>
      <c r="G306" s="250">
        <v>171</v>
      </c>
      <c r="H306" s="250" t="s">
        <v>1027</v>
      </c>
      <c r="I306" s="250" t="s">
        <v>1250</v>
      </c>
      <c r="J306" s="250" t="s">
        <v>1590</v>
      </c>
      <c r="K306" s="250" t="s">
        <v>1934</v>
      </c>
      <c r="L306" s="250" t="s">
        <v>1252</v>
      </c>
      <c r="M306" s="250" t="s">
        <v>1571</v>
      </c>
      <c r="N306" s="250" t="s">
        <v>1572</v>
      </c>
      <c r="O306" s="252"/>
    </row>
    <row r="307" spans="1:15" ht="21" hidden="1">
      <c r="A307" s="250">
        <v>866</v>
      </c>
      <c r="B307" s="250" t="s">
        <v>1024</v>
      </c>
      <c r="C307" s="250" t="s">
        <v>13</v>
      </c>
      <c r="D307" s="251" t="s">
        <v>1286</v>
      </c>
      <c r="E307" s="250">
        <v>4</v>
      </c>
      <c r="F307" s="250">
        <v>1</v>
      </c>
      <c r="G307" s="250">
        <v>171</v>
      </c>
      <c r="H307" s="250" t="s">
        <v>1027</v>
      </c>
      <c r="I307" s="250" t="s">
        <v>1250</v>
      </c>
      <c r="J307" s="250" t="s">
        <v>1602</v>
      </c>
      <c r="K307" s="250" t="s">
        <v>1934</v>
      </c>
      <c r="L307" s="250" t="s">
        <v>1252</v>
      </c>
      <c r="M307" s="250" t="s">
        <v>1595</v>
      </c>
      <c r="N307" s="250" t="s">
        <v>1596</v>
      </c>
      <c r="O307" s="252"/>
    </row>
    <row r="308" spans="1:15" ht="21" hidden="1">
      <c r="A308" s="250">
        <v>878</v>
      </c>
      <c r="B308" s="250" t="s">
        <v>1024</v>
      </c>
      <c r="C308" s="250" t="s">
        <v>13</v>
      </c>
      <c r="D308" s="251" t="s">
        <v>1329</v>
      </c>
      <c r="E308" s="250"/>
      <c r="F308" s="250"/>
      <c r="G308" s="250"/>
      <c r="H308" s="250"/>
      <c r="I308" s="250" t="s">
        <v>1268</v>
      </c>
      <c r="J308" s="250" t="s">
        <v>1330</v>
      </c>
      <c r="K308" s="250" t="s">
        <v>1934</v>
      </c>
      <c r="L308" s="250" t="s">
        <v>1252</v>
      </c>
      <c r="M308" s="250" t="s">
        <v>1326</v>
      </c>
      <c r="N308" s="250" t="s">
        <v>1327</v>
      </c>
      <c r="O308" s="252"/>
    </row>
    <row r="309" spans="1:15" ht="21" hidden="1">
      <c r="A309" s="250">
        <v>885</v>
      </c>
      <c r="B309" s="250" t="s">
        <v>1024</v>
      </c>
      <c r="C309" s="250" t="s">
        <v>13</v>
      </c>
      <c r="D309" s="251" t="s">
        <v>1331</v>
      </c>
      <c r="E309" s="250">
        <v>2</v>
      </c>
      <c r="F309" s="250">
        <v>1</v>
      </c>
      <c r="G309" s="250">
        <v>34</v>
      </c>
      <c r="H309" s="250" t="s">
        <v>1332</v>
      </c>
      <c r="I309" s="250" t="s">
        <v>1268</v>
      </c>
      <c r="J309" s="250" t="s">
        <v>1333</v>
      </c>
      <c r="K309" s="250" t="s">
        <v>1934</v>
      </c>
      <c r="L309" s="250" t="s">
        <v>1252</v>
      </c>
      <c r="M309" s="250" t="s">
        <v>1322</v>
      </c>
      <c r="N309" s="250" t="s">
        <v>1323</v>
      </c>
      <c r="O309" s="252"/>
    </row>
    <row r="310" spans="1:15" ht="21" hidden="1">
      <c r="A310" s="250">
        <v>891</v>
      </c>
      <c r="B310" s="250" t="s">
        <v>1024</v>
      </c>
      <c r="C310" s="250" t="s">
        <v>13</v>
      </c>
      <c r="D310" s="251" t="s">
        <v>1334</v>
      </c>
      <c r="E310" s="250">
        <v>904</v>
      </c>
      <c r="F310" s="250">
        <v>1</v>
      </c>
      <c r="G310" s="250">
        <v>29</v>
      </c>
      <c r="H310" s="250" t="s">
        <v>1067</v>
      </c>
      <c r="I310" s="250" t="s">
        <v>1268</v>
      </c>
      <c r="J310" s="250" t="s">
        <v>1335</v>
      </c>
      <c r="K310" s="250" t="s">
        <v>1934</v>
      </c>
      <c r="L310" s="250" t="s">
        <v>1252</v>
      </c>
      <c r="M310" s="250" t="s">
        <v>1318</v>
      </c>
      <c r="N310" s="250" t="s">
        <v>1319</v>
      </c>
      <c r="O310" s="252"/>
    </row>
    <row r="311" spans="1:15" ht="21" hidden="1">
      <c r="A311" s="250">
        <v>893</v>
      </c>
      <c r="B311" s="250" t="s">
        <v>1024</v>
      </c>
      <c r="C311" s="250" t="s">
        <v>13</v>
      </c>
      <c r="D311" s="251" t="s">
        <v>1331</v>
      </c>
      <c r="E311" s="250">
        <v>905</v>
      </c>
      <c r="F311" s="250">
        <v>1</v>
      </c>
      <c r="G311" s="250">
        <v>47</v>
      </c>
      <c r="H311" s="250" t="s">
        <v>1052</v>
      </c>
      <c r="I311" s="250" t="s">
        <v>1268</v>
      </c>
      <c r="J311" s="250" t="s">
        <v>1303</v>
      </c>
      <c r="K311" s="250" t="s">
        <v>1934</v>
      </c>
      <c r="L311" s="250" t="s">
        <v>1281</v>
      </c>
      <c r="M311" s="250" t="s">
        <v>1603</v>
      </c>
      <c r="N311" s="250" t="s">
        <v>1604</v>
      </c>
      <c r="O311" s="252"/>
    </row>
    <row r="312" spans="1:15" ht="21" hidden="1">
      <c r="A312" s="250">
        <v>896</v>
      </c>
      <c r="B312" s="250" t="s">
        <v>1024</v>
      </c>
      <c r="C312" s="250" t="s">
        <v>13</v>
      </c>
      <c r="D312" s="251" t="s">
        <v>1331</v>
      </c>
      <c r="E312" s="250">
        <v>905</v>
      </c>
      <c r="F312" s="250">
        <v>1</v>
      </c>
      <c r="G312" s="250">
        <v>47</v>
      </c>
      <c r="H312" s="250" t="s">
        <v>1052</v>
      </c>
      <c r="I312" s="250" t="s">
        <v>1268</v>
      </c>
      <c r="J312" s="250" t="s">
        <v>1608</v>
      </c>
      <c r="K312" s="250" t="s">
        <v>1934</v>
      </c>
      <c r="L312" s="250" t="s">
        <v>1252</v>
      </c>
      <c r="M312" s="250" t="s">
        <v>1606</v>
      </c>
      <c r="N312" s="250" t="s">
        <v>1607</v>
      </c>
      <c r="O312" s="252"/>
    </row>
    <row r="313" spans="1:15" ht="21" hidden="1">
      <c r="A313" s="250">
        <v>899</v>
      </c>
      <c r="B313" s="250" t="s">
        <v>1024</v>
      </c>
      <c r="C313" s="250" t="s">
        <v>13</v>
      </c>
      <c r="D313" s="251" t="s">
        <v>1334</v>
      </c>
      <c r="E313" s="250">
        <v>904</v>
      </c>
      <c r="F313" s="250">
        <v>1</v>
      </c>
      <c r="G313" s="250">
        <v>29</v>
      </c>
      <c r="H313" s="250" t="s">
        <v>1067</v>
      </c>
      <c r="I313" s="250" t="s">
        <v>1268</v>
      </c>
      <c r="J313" s="250" t="s">
        <v>1533</v>
      </c>
      <c r="K313" s="250" t="s">
        <v>1934</v>
      </c>
      <c r="L313" s="250" t="s">
        <v>1281</v>
      </c>
      <c r="M313" s="250" t="s">
        <v>1625</v>
      </c>
      <c r="N313" s="250" t="s">
        <v>1626</v>
      </c>
      <c r="O313" s="252"/>
    </row>
    <row r="314" spans="1:15" ht="21" hidden="1">
      <c r="A314" s="250">
        <v>901</v>
      </c>
      <c r="B314" s="250" t="s">
        <v>1024</v>
      </c>
      <c r="C314" s="250" t="s">
        <v>13</v>
      </c>
      <c r="D314" s="251" t="s">
        <v>1286</v>
      </c>
      <c r="E314" s="250">
        <v>5</v>
      </c>
      <c r="F314" s="250">
        <v>1</v>
      </c>
      <c r="G314" s="250">
        <v>370</v>
      </c>
      <c r="H314" s="250" t="s">
        <v>1027</v>
      </c>
      <c r="I314" s="250" t="s">
        <v>1265</v>
      </c>
      <c r="J314" s="250" t="s">
        <v>1419</v>
      </c>
      <c r="K314" s="250" t="s">
        <v>1934</v>
      </c>
      <c r="L314" s="250" t="s">
        <v>1281</v>
      </c>
      <c r="M314" s="250" t="s">
        <v>1433</v>
      </c>
      <c r="N314" s="250" t="s">
        <v>1434</v>
      </c>
      <c r="O314" s="252"/>
    </row>
    <row r="315" spans="1:15" ht="21" hidden="1">
      <c r="A315" s="250">
        <v>903</v>
      </c>
      <c r="B315" s="250" t="s">
        <v>1024</v>
      </c>
      <c r="C315" s="250" t="s">
        <v>13</v>
      </c>
      <c r="D315" s="251" t="s">
        <v>1286</v>
      </c>
      <c r="E315" s="250">
        <v>5</v>
      </c>
      <c r="F315" s="250">
        <v>1</v>
      </c>
      <c r="G315" s="250">
        <v>370</v>
      </c>
      <c r="H315" s="250" t="s">
        <v>1027</v>
      </c>
      <c r="I315" s="250" t="s">
        <v>1265</v>
      </c>
      <c r="J315" s="250" t="s">
        <v>1390</v>
      </c>
      <c r="K315" s="250" t="s">
        <v>1934</v>
      </c>
      <c r="L315" s="250" t="s">
        <v>1281</v>
      </c>
      <c r="M315" s="250" t="s">
        <v>1429</v>
      </c>
      <c r="N315" s="250" t="s">
        <v>1430</v>
      </c>
      <c r="O315" s="252"/>
    </row>
    <row r="316" spans="1:15" ht="21" hidden="1">
      <c r="A316" s="250">
        <v>905</v>
      </c>
      <c r="B316" s="250" t="s">
        <v>1024</v>
      </c>
      <c r="C316" s="250" t="s">
        <v>13</v>
      </c>
      <c r="D316" s="251" t="s">
        <v>1286</v>
      </c>
      <c r="E316" s="250">
        <v>5</v>
      </c>
      <c r="F316" s="250">
        <v>1</v>
      </c>
      <c r="G316" s="250">
        <v>370</v>
      </c>
      <c r="H316" s="250" t="s">
        <v>1027</v>
      </c>
      <c r="I316" s="250" t="s">
        <v>1265</v>
      </c>
      <c r="J316" s="250" t="s">
        <v>1339</v>
      </c>
      <c r="K316" s="250" t="s">
        <v>1934</v>
      </c>
      <c r="L316" s="250" t="s">
        <v>1281</v>
      </c>
      <c r="M316" s="250" t="s">
        <v>1425</v>
      </c>
      <c r="N316" s="250" t="s">
        <v>1426</v>
      </c>
      <c r="O316" s="252"/>
    </row>
    <row r="317" spans="1:15" ht="21" hidden="1">
      <c r="A317" s="250">
        <v>907</v>
      </c>
      <c r="B317" s="250" t="s">
        <v>1024</v>
      </c>
      <c r="C317" s="250" t="s">
        <v>13</v>
      </c>
      <c r="D317" s="251" t="s">
        <v>1286</v>
      </c>
      <c r="E317" s="250">
        <v>5</v>
      </c>
      <c r="F317" s="250">
        <v>1</v>
      </c>
      <c r="G317" s="250">
        <v>370</v>
      </c>
      <c r="H317" s="250" t="s">
        <v>1027</v>
      </c>
      <c r="I317" s="250" t="s">
        <v>1265</v>
      </c>
      <c r="J317" s="250" t="s">
        <v>1342</v>
      </c>
      <c r="K317" s="250" t="s">
        <v>1934</v>
      </c>
      <c r="L317" s="250" t="s">
        <v>1305</v>
      </c>
      <c r="M317" s="250" t="s">
        <v>1436</v>
      </c>
      <c r="N317" s="250" t="s">
        <v>1437</v>
      </c>
      <c r="O317" s="252"/>
    </row>
    <row r="318" spans="1:15" ht="21" hidden="1">
      <c r="A318" s="250">
        <v>909</v>
      </c>
      <c r="B318" s="250" t="s">
        <v>1024</v>
      </c>
      <c r="C318" s="250" t="s">
        <v>13</v>
      </c>
      <c r="D318" s="251" t="s">
        <v>1286</v>
      </c>
      <c r="E318" s="250">
        <v>5</v>
      </c>
      <c r="F318" s="250">
        <v>1</v>
      </c>
      <c r="G318" s="250">
        <v>370</v>
      </c>
      <c r="H318" s="250" t="s">
        <v>1027</v>
      </c>
      <c r="I318" s="250" t="s">
        <v>1265</v>
      </c>
      <c r="J318" s="250" t="s">
        <v>1385</v>
      </c>
      <c r="K318" s="250" t="s">
        <v>1934</v>
      </c>
      <c r="L318" s="250" t="s">
        <v>1281</v>
      </c>
      <c r="M318" s="250" t="s">
        <v>1415</v>
      </c>
      <c r="N318" s="250" t="s">
        <v>1307</v>
      </c>
      <c r="O318" s="252"/>
    </row>
    <row r="319" spans="1:15" ht="21" hidden="1">
      <c r="A319" s="250">
        <v>911</v>
      </c>
      <c r="B319" s="250" t="s">
        <v>1024</v>
      </c>
      <c r="C319" s="250" t="s">
        <v>13</v>
      </c>
      <c r="D319" s="251" t="s">
        <v>1384</v>
      </c>
      <c r="E319" s="250"/>
      <c r="F319" s="250"/>
      <c r="G319" s="250"/>
      <c r="H319" s="250"/>
      <c r="I319" s="250" t="s">
        <v>1265</v>
      </c>
      <c r="J319" s="250" t="s">
        <v>1385</v>
      </c>
      <c r="K319" s="250" t="s">
        <v>1934</v>
      </c>
      <c r="L319" s="250" t="s">
        <v>1281</v>
      </c>
      <c r="M319" s="250" t="s">
        <v>1376</v>
      </c>
      <c r="N319" s="250" t="s">
        <v>1307</v>
      </c>
      <c r="O319" s="252"/>
    </row>
    <row r="320" spans="1:15" ht="21" hidden="1">
      <c r="A320" s="250">
        <v>912</v>
      </c>
      <c r="B320" s="250" t="s">
        <v>1024</v>
      </c>
      <c r="C320" s="250" t="s">
        <v>13</v>
      </c>
      <c r="D320" s="251" t="s">
        <v>1286</v>
      </c>
      <c r="E320" s="250">
        <v>5</v>
      </c>
      <c r="F320" s="250">
        <v>1</v>
      </c>
      <c r="G320" s="250">
        <v>370</v>
      </c>
      <c r="H320" s="250" t="s">
        <v>1027</v>
      </c>
      <c r="I320" s="250" t="s">
        <v>1265</v>
      </c>
      <c r="J320" s="250" t="s">
        <v>1346</v>
      </c>
      <c r="K320" s="250" t="s">
        <v>1934</v>
      </c>
      <c r="L320" s="250" t="s">
        <v>1252</v>
      </c>
      <c r="M320" s="250" t="s">
        <v>1507</v>
      </c>
      <c r="N320" s="250" t="s">
        <v>1508</v>
      </c>
      <c r="O320" s="252"/>
    </row>
    <row r="321" spans="1:15" ht="21" hidden="1">
      <c r="A321" s="250">
        <v>914</v>
      </c>
      <c r="B321" s="250" t="s">
        <v>1024</v>
      </c>
      <c r="C321" s="250" t="s">
        <v>13</v>
      </c>
      <c r="D321" s="251" t="s">
        <v>1286</v>
      </c>
      <c r="E321" s="250">
        <v>5</v>
      </c>
      <c r="F321" s="250">
        <v>1</v>
      </c>
      <c r="G321" s="250">
        <v>370</v>
      </c>
      <c r="H321" s="250" t="s">
        <v>1027</v>
      </c>
      <c r="I321" s="250" t="s">
        <v>1265</v>
      </c>
      <c r="J321" s="250" t="s">
        <v>1266</v>
      </c>
      <c r="K321" s="250" t="s">
        <v>1934</v>
      </c>
      <c r="L321" s="250" t="s">
        <v>1305</v>
      </c>
      <c r="M321" s="250" t="s">
        <v>1410</v>
      </c>
      <c r="N321" s="250" t="s">
        <v>1411</v>
      </c>
      <c r="O321" s="252"/>
    </row>
    <row r="322" spans="1:15" ht="21" hidden="1">
      <c r="A322" s="250">
        <v>916</v>
      </c>
      <c r="B322" s="250" t="s">
        <v>1024</v>
      </c>
      <c r="C322" s="250" t="s">
        <v>13</v>
      </c>
      <c r="D322" s="251" t="s">
        <v>1286</v>
      </c>
      <c r="E322" s="250">
        <v>3</v>
      </c>
      <c r="F322" s="250">
        <v>1</v>
      </c>
      <c r="G322" s="250">
        <v>52</v>
      </c>
      <c r="H322" s="250" t="s">
        <v>1080</v>
      </c>
      <c r="I322" s="250" t="s">
        <v>1265</v>
      </c>
      <c r="J322" s="250" t="s">
        <v>1369</v>
      </c>
      <c r="K322" s="250" t="s">
        <v>1934</v>
      </c>
      <c r="L322" s="250" t="s">
        <v>1281</v>
      </c>
      <c r="M322" s="250" t="s">
        <v>1472</v>
      </c>
      <c r="N322" s="250" t="s">
        <v>1473</v>
      </c>
      <c r="O322" s="252"/>
    </row>
    <row r="323" spans="1:15" ht="21" hidden="1">
      <c r="A323" s="250">
        <v>918</v>
      </c>
      <c r="B323" s="250" t="s">
        <v>1024</v>
      </c>
      <c r="C323" s="250" t="s">
        <v>13</v>
      </c>
      <c r="D323" s="251" t="s">
        <v>1474</v>
      </c>
      <c r="E323" s="250"/>
      <c r="F323" s="250"/>
      <c r="G323" s="250"/>
      <c r="H323" s="250"/>
      <c r="I323" s="250" t="s">
        <v>1265</v>
      </c>
      <c r="J323" s="250" t="s">
        <v>1369</v>
      </c>
      <c r="K323" s="250" t="s">
        <v>1934</v>
      </c>
      <c r="L323" s="250" t="s">
        <v>1281</v>
      </c>
      <c r="M323" s="250" t="s">
        <v>1467</v>
      </c>
      <c r="N323" s="250" t="s">
        <v>1468</v>
      </c>
      <c r="O323" s="252"/>
    </row>
    <row r="324" spans="1:15" ht="21" hidden="1">
      <c r="A324" s="250">
        <v>919</v>
      </c>
      <c r="B324" s="250" t="s">
        <v>1024</v>
      </c>
      <c r="C324" s="250" t="s">
        <v>13</v>
      </c>
      <c r="D324" s="251" t="s">
        <v>1286</v>
      </c>
      <c r="E324" s="250">
        <v>5</v>
      </c>
      <c r="F324" s="250">
        <v>1</v>
      </c>
      <c r="G324" s="250">
        <v>370</v>
      </c>
      <c r="H324" s="250" t="s">
        <v>1027</v>
      </c>
      <c r="I324" s="250" t="s">
        <v>1265</v>
      </c>
      <c r="J324" s="250" t="s">
        <v>1378</v>
      </c>
      <c r="K324" s="250" t="s">
        <v>1934</v>
      </c>
      <c r="L324" s="250" t="s">
        <v>1281</v>
      </c>
      <c r="M324" s="250" t="s">
        <v>1482</v>
      </c>
      <c r="N324" s="250" t="s">
        <v>1483</v>
      </c>
      <c r="O324" s="252"/>
    </row>
    <row r="325" spans="1:15" ht="21" hidden="1">
      <c r="A325" s="250">
        <v>921</v>
      </c>
      <c r="B325" s="250" t="s">
        <v>1024</v>
      </c>
      <c r="C325" s="250" t="s">
        <v>13</v>
      </c>
      <c r="D325" s="251" t="s">
        <v>1384</v>
      </c>
      <c r="E325" s="250"/>
      <c r="F325" s="250"/>
      <c r="G325" s="250"/>
      <c r="H325" s="250"/>
      <c r="I325" s="250" t="s">
        <v>1265</v>
      </c>
      <c r="J325" s="250" t="s">
        <v>1378</v>
      </c>
      <c r="K325" s="250" t="s">
        <v>1934</v>
      </c>
      <c r="L325" s="250" t="s">
        <v>1281</v>
      </c>
      <c r="M325" s="250" t="s">
        <v>1513</v>
      </c>
      <c r="N325" s="250" t="s">
        <v>1421</v>
      </c>
      <c r="O325" s="252"/>
    </row>
    <row r="326" spans="1:15" ht="21" hidden="1">
      <c r="A326" s="250">
        <v>922</v>
      </c>
      <c r="B326" s="250" t="s">
        <v>1024</v>
      </c>
      <c r="C326" s="250" t="s">
        <v>13</v>
      </c>
      <c r="D326" s="251" t="s">
        <v>1286</v>
      </c>
      <c r="E326" s="250">
        <v>5</v>
      </c>
      <c r="F326" s="250">
        <v>1</v>
      </c>
      <c r="G326" s="250">
        <v>370</v>
      </c>
      <c r="H326" s="250" t="s">
        <v>1027</v>
      </c>
      <c r="I326" s="250" t="s">
        <v>1265</v>
      </c>
      <c r="J326" s="250" t="s">
        <v>1409</v>
      </c>
      <c r="K326" s="250" t="s">
        <v>1934</v>
      </c>
      <c r="L326" s="250" t="s">
        <v>1281</v>
      </c>
      <c r="M326" s="250" t="s">
        <v>1491</v>
      </c>
      <c r="N326" s="250" t="s">
        <v>1407</v>
      </c>
      <c r="O326" s="252"/>
    </row>
    <row r="327" spans="1:15" ht="21" hidden="1">
      <c r="A327" s="250">
        <v>951</v>
      </c>
      <c r="B327" s="250" t="s">
        <v>1024</v>
      </c>
      <c r="C327" s="250" t="s">
        <v>136</v>
      </c>
      <c r="D327" s="251" t="s">
        <v>1475</v>
      </c>
      <c r="E327" s="250"/>
      <c r="F327" s="250"/>
      <c r="G327" s="250"/>
      <c r="H327" s="250"/>
      <c r="I327" s="250" t="s">
        <v>1268</v>
      </c>
      <c r="J327" s="250" t="s">
        <v>1354</v>
      </c>
      <c r="K327" s="250" t="s">
        <v>1934</v>
      </c>
      <c r="L327" s="250" t="s">
        <v>1252</v>
      </c>
      <c r="M327" s="250" t="s">
        <v>1470</v>
      </c>
      <c r="N327" s="250" t="s">
        <v>1323</v>
      </c>
      <c r="O327" s="252"/>
    </row>
    <row r="328" spans="1:15" ht="21" hidden="1">
      <c r="A328" s="250">
        <v>953</v>
      </c>
      <c r="B328" s="250" t="s">
        <v>1024</v>
      </c>
      <c r="C328" s="250" t="s">
        <v>136</v>
      </c>
      <c r="D328" s="251" t="s">
        <v>1475</v>
      </c>
      <c r="E328" s="250"/>
      <c r="F328" s="250"/>
      <c r="G328" s="250"/>
      <c r="H328" s="250"/>
      <c r="I328" s="250" t="s">
        <v>1268</v>
      </c>
      <c r="J328" s="250" t="s">
        <v>1330</v>
      </c>
      <c r="K328" s="250" t="s">
        <v>1934</v>
      </c>
      <c r="L328" s="250" t="s">
        <v>1252</v>
      </c>
      <c r="M328" s="250" t="s">
        <v>1540</v>
      </c>
      <c r="N328" s="250" t="s">
        <v>1541</v>
      </c>
      <c r="O328" s="252"/>
    </row>
    <row r="329" spans="1:15" ht="21" hidden="1">
      <c r="A329" s="250">
        <v>956</v>
      </c>
      <c r="B329" s="250" t="s">
        <v>1024</v>
      </c>
      <c r="C329" s="250" t="s">
        <v>136</v>
      </c>
      <c r="D329" s="251" t="s">
        <v>1435</v>
      </c>
      <c r="E329" s="250"/>
      <c r="F329" s="250"/>
      <c r="G329" s="250"/>
      <c r="H329" s="250"/>
      <c r="I329" s="250" t="s">
        <v>1265</v>
      </c>
      <c r="J329" s="250" t="s">
        <v>1419</v>
      </c>
      <c r="K329" s="250" t="s">
        <v>1934</v>
      </c>
      <c r="L329" s="250" t="s">
        <v>1281</v>
      </c>
      <c r="M329" s="250" t="s">
        <v>1433</v>
      </c>
      <c r="N329" s="250" t="s">
        <v>1434</v>
      </c>
      <c r="O329" s="252"/>
    </row>
    <row r="330" spans="1:15" ht="21" hidden="1">
      <c r="A330" s="250">
        <v>963</v>
      </c>
      <c r="B330" s="250" t="s">
        <v>1024</v>
      </c>
      <c r="C330" s="250" t="s">
        <v>136</v>
      </c>
      <c r="D330" s="251" t="s">
        <v>1492</v>
      </c>
      <c r="E330" s="250"/>
      <c r="F330" s="250"/>
      <c r="G330" s="250"/>
      <c r="H330" s="250"/>
      <c r="I330" s="250" t="s">
        <v>1265</v>
      </c>
      <c r="J330" s="250" t="s">
        <v>1342</v>
      </c>
      <c r="K330" s="250" t="s">
        <v>1934</v>
      </c>
      <c r="L330" s="250" t="s">
        <v>1281</v>
      </c>
      <c r="M330" s="250" t="s">
        <v>1485</v>
      </c>
      <c r="N330" s="250" t="s">
        <v>1486</v>
      </c>
      <c r="O330" s="252"/>
    </row>
    <row r="331" spans="1:15" ht="21" hidden="1">
      <c r="A331" s="250">
        <v>971</v>
      </c>
      <c r="B331" s="250" t="s">
        <v>1024</v>
      </c>
      <c r="C331" s="250" t="s">
        <v>136</v>
      </c>
      <c r="D331" s="251" t="s">
        <v>1435</v>
      </c>
      <c r="E331" s="250"/>
      <c r="F331" s="250"/>
      <c r="G331" s="250"/>
      <c r="H331" s="250"/>
      <c r="I331" s="250" t="s">
        <v>1265</v>
      </c>
      <c r="J331" s="250" t="s">
        <v>1369</v>
      </c>
      <c r="K331" s="250" t="s">
        <v>1934</v>
      </c>
      <c r="L331" s="250" t="s">
        <v>1281</v>
      </c>
      <c r="M331" s="250" t="s">
        <v>1467</v>
      </c>
      <c r="N331" s="250" t="s">
        <v>1468</v>
      </c>
      <c r="O331" s="252"/>
    </row>
    <row r="332" spans="1:15" ht="21" hidden="1">
      <c r="A332" s="250">
        <v>973</v>
      </c>
      <c r="B332" s="250" t="s">
        <v>1024</v>
      </c>
      <c r="C332" s="250" t="s">
        <v>136</v>
      </c>
      <c r="D332" s="251" t="s">
        <v>1509</v>
      </c>
      <c r="E332" s="250">
        <v>27</v>
      </c>
      <c r="F332" s="250">
        <v>2</v>
      </c>
      <c r="G332" s="250">
        <v>46</v>
      </c>
      <c r="H332" s="250" t="s">
        <v>1139</v>
      </c>
      <c r="I332" s="250" t="s">
        <v>1265</v>
      </c>
      <c r="J332" s="250" t="s">
        <v>1378</v>
      </c>
      <c r="K332" s="250" t="s">
        <v>1934</v>
      </c>
      <c r="L332" s="250" t="s">
        <v>1252</v>
      </c>
      <c r="M332" s="250" t="s">
        <v>1507</v>
      </c>
      <c r="N332" s="250" t="s">
        <v>1508</v>
      </c>
      <c r="O332" s="252"/>
    </row>
    <row r="333" spans="1:15" ht="21">
      <c r="A333" s="250">
        <v>974</v>
      </c>
      <c r="B333" s="250" t="s">
        <v>1024</v>
      </c>
      <c r="C333" s="250" t="s">
        <v>136</v>
      </c>
      <c r="D333" s="251" t="s">
        <v>1509</v>
      </c>
      <c r="E333" s="250"/>
      <c r="F333" s="250"/>
      <c r="G333" s="250"/>
      <c r="H333" s="250"/>
      <c r="I333" s="250" t="s">
        <v>1265</v>
      </c>
      <c r="J333" s="250" t="s">
        <v>1378</v>
      </c>
      <c r="K333" s="250" t="s">
        <v>1934</v>
      </c>
      <c r="L333" s="250" t="s">
        <v>1252</v>
      </c>
      <c r="M333" s="250" t="s">
        <v>1515</v>
      </c>
      <c r="N333" s="250" t="s">
        <v>1516</v>
      </c>
      <c r="O333" s="252"/>
    </row>
    <row r="334" spans="1:15" ht="21" hidden="1">
      <c r="A334" s="250">
        <v>990</v>
      </c>
      <c r="B334" s="250" t="s">
        <v>1143</v>
      </c>
      <c r="C334" s="250" t="s">
        <v>13</v>
      </c>
      <c r="D334" s="251" t="s">
        <v>1290</v>
      </c>
      <c r="E334" s="250">
        <v>26</v>
      </c>
      <c r="F334" s="250">
        <v>3</v>
      </c>
      <c r="G334" s="250">
        <v>34</v>
      </c>
      <c r="H334" s="250" t="s">
        <v>1162</v>
      </c>
      <c r="I334" s="250" t="s">
        <v>1250</v>
      </c>
      <c r="J334" s="250" t="s">
        <v>1291</v>
      </c>
      <c r="K334" s="250" t="s">
        <v>1934</v>
      </c>
      <c r="L334" s="250" t="s">
        <v>1281</v>
      </c>
      <c r="M334" s="250" t="s">
        <v>1282</v>
      </c>
      <c r="N334" s="250" t="s">
        <v>1283</v>
      </c>
      <c r="O334" s="252"/>
    </row>
    <row r="335" spans="1:15" ht="21" hidden="1">
      <c r="A335" s="250">
        <v>992</v>
      </c>
      <c r="B335" s="250" t="s">
        <v>1143</v>
      </c>
      <c r="C335" s="250" t="s">
        <v>13</v>
      </c>
      <c r="D335" s="251" t="s">
        <v>1290</v>
      </c>
      <c r="E335" s="250">
        <v>26</v>
      </c>
      <c r="F335" s="250">
        <v>3</v>
      </c>
      <c r="G335" s="250">
        <v>34</v>
      </c>
      <c r="H335" s="250" t="s">
        <v>1162</v>
      </c>
      <c r="I335" s="250" t="s">
        <v>1250</v>
      </c>
      <c r="J335" s="250" t="s">
        <v>1383</v>
      </c>
      <c r="K335" s="250" t="s">
        <v>1934</v>
      </c>
      <c r="L335" s="250" t="s">
        <v>1281</v>
      </c>
      <c r="M335" s="250" t="s">
        <v>1491</v>
      </c>
      <c r="N335" s="250" t="s">
        <v>1407</v>
      </c>
      <c r="O335" s="252"/>
    </row>
    <row r="336" spans="1:15" ht="21" hidden="1">
      <c r="A336" s="250">
        <v>997</v>
      </c>
      <c r="B336" s="250" t="s">
        <v>1143</v>
      </c>
      <c r="C336" s="250" t="s">
        <v>13</v>
      </c>
      <c r="D336" s="251" t="s">
        <v>1290</v>
      </c>
      <c r="E336" s="250">
        <v>27</v>
      </c>
      <c r="F336" s="250">
        <v>3</v>
      </c>
      <c r="G336" s="250">
        <v>36</v>
      </c>
      <c r="H336" s="250" t="s">
        <v>1162</v>
      </c>
      <c r="I336" s="250" t="s">
        <v>1250</v>
      </c>
      <c r="J336" s="250" t="s">
        <v>1261</v>
      </c>
      <c r="K336" s="250" t="s">
        <v>1934</v>
      </c>
      <c r="L336" s="250" t="s">
        <v>1252</v>
      </c>
      <c r="M336" s="250" t="s">
        <v>1488</v>
      </c>
      <c r="N336" s="250" t="s">
        <v>1489</v>
      </c>
      <c r="O336" s="252"/>
    </row>
    <row r="337" spans="1:15" ht="21" hidden="1">
      <c r="A337" s="250">
        <v>998</v>
      </c>
      <c r="B337" s="250" t="s">
        <v>1143</v>
      </c>
      <c r="C337" s="250" t="s">
        <v>13</v>
      </c>
      <c r="D337" s="251" t="s">
        <v>1290</v>
      </c>
      <c r="E337" s="250"/>
      <c r="F337" s="250"/>
      <c r="G337" s="250"/>
      <c r="H337" s="250"/>
      <c r="I337" s="250" t="s">
        <v>1250</v>
      </c>
      <c r="J337" s="250" t="s">
        <v>1261</v>
      </c>
      <c r="K337" s="250" t="s">
        <v>1934</v>
      </c>
      <c r="L337" s="250" t="s">
        <v>1281</v>
      </c>
      <c r="M337" s="250" t="s">
        <v>1472</v>
      </c>
      <c r="N337" s="250" t="s">
        <v>1473</v>
      </c>
      <c r="O337" s="252"/>
    </row>
    <row r="338" spans="1:15" ht="21" hidden="1">
      <c r="A338" s="250">
        <v>1000</v>
      </c>
      <c r="B338" s="250" t="s">
        <v>1143</v>
      </c>
      <c r="C338" s="250" t="s">
        <v>13</v>
      </c>
      <c r="D338" s="251" t="s">
        <v>1476</v>
      </c>
      <c r="E338" s="250"/>
      <c r="F338" s="250"/>
      <c r="G338" s="250"/>
      <c r="H338" s="250"/>
      <c r="I338" s="250" t="s">
        <v>1250</v>
      </c>
      <c r="J338" s="250" t="s">
        <v>1405</v>
      </c>
      <c r="K338" s="250" t="s">
        <v>1934</v>
      </c>
      <c r="L338" s="250" t="s">
        <v>1281</v>
      </c>
      <c r="M338" s="250" t="s">
        <v>1463</v>
      </c>
      <c r="N338" s="250" t="s">
        <v>1464</v>
      </c>
      <c r="O338" s="252"/>
    </row>
    <row r="339" spans="1:15" ht="21" hidden="1">
      <c r="A339" s="250">
        <v>1002</v>
      </c>
      <c r="B339" s="250" t="s">
        <v>1143</v>
      </c>
      <c r="C339" s="250" t="s">
        <v>13</v>
      </c>
      <c r="D339" s="251" t="s">
        <v>1476</v>
      </c>
      <c r="E339" s="250"/>
      <c r="F339" s="250"/>
      <c r="G339" s="250"/>
      <c r="H339" s="250"/>
      <c r="I339" s="250" t="s">
        <v>1250</v>
      </c>
      <c r="J339" s="250" t="s">
        <v>1477</v>
      </c>
      <c r="K339" s="250" t="s">
        <v>1934</v>
      </c>
      <c r="L339" s="250" t="s">
        <v>1252</v>
      </c>
      <c r="M339" s="250" t="s">
        <v>1322</v>
      </c>
      <c r="N339" s="250" t="s">
        <v>1451</v>
      </c>
      <c r="O339" s="252"/>
    </row>
    <row r="340" spans="1:15" ht="21" hidden="1">
      <c r="A340" s="250">
        <v>1013</v>
      </c>
      <c r="B340" s="250" t="s">
        <v>1143</v>
      </c>
      <c r="C340" s="250" t="s">
        <v>13</v>
      </c>
      <c r="D340" s="251" t="s">
        <v>1367</v>
      </c>
      <c r="E340" s="250"/>
      <c r="F340" s="250"/>
      <c r="G340" s="250"/>
      <c r="H340" s="250"/>
      <c r="I340" s="250" t="s">
        <v>1265</v>
      </c>
      <c r="J340" s="250" t="s">
        <v>1342</v>
      </c>
      <c r="K340" s="250" t="s">
        <v>1934</v>
      </c>
      <c r="L340" s="250" t="s">
        <v>1252</v>
      </c>
      <c r="M340" s="250" t="s">
        <v>1364</v>
      </c>
      <c r="N340" s="250" t="s">
        <v>1365</v>
      </c>
      <c r="O340" s="252"/>
    </row>
    <row r="341" spans="1:15" ht="21" hidden="1">
      <c r="A341" s="250">
        <v>1019</v>
      </c>
      <c r="B341" s="250" t="s">
        <v>1143</v>
      </c>
      <c r="C341" s="250" t="s">
        <v>13</v>
      </c>
      <c r="D341" s="251" t="s">
        <v>1386</v>
      </c>
      <c r="E341" s="250"/>
      <c r="F341" s="250"/>
      <c r="G341" s="250"/>
      <c r="H341" s="250"/>
      <c r="I341" s="250" t="s">
        <v>1265</v>
      </c>
      <c r="J341" s="250" t="s">
        <v>1266</v>
      </c>
      <c r="K341" s="250" t="s">
        <v>1934</v>
      </c>
      <c r="L341" s="250" t="s">
        <v>1252</v>
      </c>
      <c r="M341" s="250" t="s">
        <v>1633</v>
      </c>
      <c r="N341" s="250" t="s">
        <v>1634</v>
      </c>
      <c r="O341" s="252"/>
    </row>
    <row r="342" spans="1:15" ht="21" hidden="1">
      <c r="A342" s="250">
        <v>1022</v>
      </c>
      <c r="B342" s="250" t="s">
        <v>1143</v>
      </c>
      <c r="C342" s="250" t="s">
        <v>13</v>
      </c>
      <c r="D342" s="251" t="s">
        <v>1368</v>
      </c>
      <c r="E342" s="250"/>
      <c r="F342" s="250"/>
      <c r="G342" s="250"/>
      <c r="H342" s="250"/>
      <c r="I342" s="250" t="s">
        <v>1265</v>
      </c>
      <c r="J342" s="250" t="s">
        <v>1369</v>
      </c>
      <c r="K342" s="250" t="s">
        <v>1934</v>
      </c>
      <c r="L342" s="250" t="s">
        <v>1281</v>
      </c>
      <c r="M342" s="250" t="s">
        <v>1351</v>
      </c>
      <c r="N342" s="250" t="s">
        <v>1352</v>
      </c>
      <c r="O342" s="252"/>
    </row>
    <row r="343" spans="1:15" ht="21" hidden="1">
      <c r="A343" s="250">
        <v>1025</v>
      </c>
      <c r="B343" s="250" t="s">
        <v>1143</v>
      </c>
      <c r="C343" s="250" t="s">
        <v>13</v>
      </c>
      <c r="D343" s="251" t="s">
        <v>1386</v>
      </c>
      <c r="E343" s="250"/>
      <c r="F343" s="250"/>
      <c r="G343" s="250"/>
      <c r="H343" s="250"/>
      <c r="I343" s="250" t="s">
        <v>1265</v>
      </c>
      <c r="J343" s="250" t="s">
        <v>1378</v>
      </c>
      <c r="K343" s="250" t="s">
        <v>1934</v>
      </c>
      <c r="L343" s="250" t="s">
        <v>1281</v>
      </c>
      <c r="M343" s="250" t="s">
        <v>1379</v>
      </c>
      <c r="N343" s="250" t="s">
        <v>1380</v>
      </c>
      <c r="O343" s="252"/>
    </row>
    <row r="344" spans="1:15" ht="21" hidden="1">
      <c r="A344" s="250">
        <v>1028</v>
      </c>
      <c r="B344" s="250" t="s">
        <v>1143</v>
      </c>
      <c r="C344" s="250" t="s">
        <v>13</v>
      </c>
      <c r="D344" s="251" t="s">
        <v>1591</v>
      </c>
      <c r="E344" s="250"/>
      <c r="F344" s="250"/>
      <c r="G344" s="250"/>
      <c r="H344" s="250"/>
      <c r="I344" s="250" t="s">
        <v>1265</v>
      </c>
      <c r="J344" s="250" t="s">
        <v>1409</v>
      </c>
      <c r="K344" s="250" t="s">
        <v>1934</v>
      </c>
      <c r="L344" s="250" t="s">
        <v>1281</v>
      </c>
      <c r="M344" s="250" t="s">
        <v>1586</v>
      </c>
      <c r="N344" s="250" t="s">
        <v>1587</v>
      </c>
      <c r="O344" s="252"/>
    </row>
    <row r="345" spans="1:15" ht="21" hidden="1">
      <c r="A345" s="250">
        <v>1032</v>
      </c>
      <c r="B345" s="250" t="s">
        <v>1143</v>
      </c>
      <c r="C345" s="250" t="s">
        <v>136</v>
      </c>
      <c r="D345" s="251" t="s">
        <v>1292</v>
      </c>
      <c r="E345" s="250"/>
      <c r="F345" s="250"/>
      <c r="G345" s="250"/>
      <c r="H345" s="250"/>
      <c r="I345" s="250" t="s">
        <v>1250</v>
      </c>
      <c r="J345" s="250" t="s">
        <v>1293</v>
      </c>
      <c r="K345" s="250" t="s">
        <v>1934</v>
      </c>
      <c r="L345" s="250" t="s">
        <v>1281</v>
      </c>
      <c r="M345" s="250" t="s">
        <v>1282</v>
      </c>
      <c r="N345" s="250" t="s">
        <v>1283</v>
      </c>
      <c r="O345" s="252"/>
    </row>
    <row r="346" spans="1:15" ht="21" hidden="1">
      <c r="A346" s="250">
        <v>1047</v>
      </c>
      <c r="B346" s="250" t="s">
        <v>1143</v>
      </c>
      <c r="C346" s="250" t="s">
        <v>136</v>
      </c>
      <c r="D346" s="251" t="s">
        <v>1478</v>
      </c>
      <c r="E346" s="250"/>
      <c r="F346" s="250"/>
      <c r="G346" s="250"/>
      <c r="H346" s="250"/>
      <c r="I346" s="250" t="s">
        <v>1268</v>
      </c>
      <c r="J346" s="250" t="s">
        <v>1269</v>
      </c>
      <c r="K346" s="250" t="s">
        <v>1934</v>
      </c>
      <c r="L346" s="250" t="s">
        <v>1281</v>
      </c>
      <c r="M346" s="250" t="s">
        <v>1472</v>
      </c>
      <c r="N346" s="250" t="s">
        <v>1473</v>
      </c>
      <c r="O346" s="252"/>
    </row>
    <row r="347" spans="1:15" ht="21" hidden="1">
      <c r="A347" s="250">
        <v>1049</v>
      </c>
      <c r="B347" s="250" t="s">
        <v>1143</v>
      </c>
      <c r="C347" s="250" t="s">
        <v>136</v>
      </c>
      <c r="D347" s="251" t="s">
        <v>1642</v>
      </c>
      <c r="E347" s="250"/>
      <c r="F347" s="250"/>
      <c r="G347" s="250"/>
      <c r="H347" s="250"/>
      <c r="I347" s="250" t="s">
        <v>1268</v>
      </c>
      <c r="J347" s="250" t="s">
        <v>1354</v>
      </c>
      <c r="K347" s="250" t="s">
        <v>1934</v>
      </c>
      <c r="L347" s="250" t="s">
        <v>1252</v>
      </c>
      <c r="M347" s="250" t="s">
        <v>1633</v>
      </c>
      <c r="N347" s="250" t="s">
        <v>1634</v>
      </c>
      <c r="O347" s="252"/>
    </row>
    <row r="348" spans="1:15" ht="21" hidden="1">
      <c r="A348" s="250">
        <v>1055</v>
      </c>
      <c r="B348" s="250" t="s">
        <v>1143</v>
      </c>
      <c r="C348" s="250" t="s">
        <v>136</v>
      </c>
      <c r="D348" s="251" t="s">
        <v>1643</v>
      </c>
      <c r="E348" s="250"/>
      <c r="F348" s="250"/>
      <c r="G348" s="250"/>
      <c r="H348" s="250"/>
      <c r="I348" s="250" t="s">
        <v>1268</v>
      </c>
      <c r="J348" s="250" t="s">
        <v>1644</v>
      </c>
      <c r="K348" s="250" t="s">
        <v>1934</v>
      </c>
      <c r="L348" s="250" t="s">
        <v>1281</v>
      </c>
      <c r="M348" s="250" t="s">
        <v>1637</v>
      </c>
      <c r="N348" s="250" t="s">
        <v>1638</v>
      </c>
      <c r="O348" s="252"/>
    </row>
    <row r="349" spans="1:15" ht="21" hidden="1">
      <c r="A349" s="250">
        <v>1059</v>
      </c>
      <c r="B349" s="250" t="s">
        <v>1143</v>
      </c>
      <c r="C349" s="250" t="s">
        <v>136</v>
      </c>
      <c r="D349" s="251" t="s">
        <v>1493</v>
      </c>
      <c r="E349" s="250"/>
      <c r="F349" s="250"/>
      <c r="G349" s="250"/>
      <c r="H349" s="250"/>
      <c r="I349" s="250" t="s">
        <v>1265</v>
      </c>
      <c r="J349" s="250" t="s">
        <v>1419</v>
      </c>
      <c r="K349" s="250" t="s">
        <v>1934</v>
      </c>
      <c r="L349" s="250" t="s">
        <v>1281</v>
      </c>
      <c r="M349" s="250" t="s">
        <v>1491</v>
      </c>
      <c r="N349" s="250" t="s">
        <v>1407</v>
      </c>
      <c r="O349" s="252"/>
    </row>
    <row r="350" spans="1:15" ht="21" hidden="1">
      <c r="A350" s="250">
        <v>1061</v>
      </c>
      <c r="B350" s="250" t="s">
        <v>1143</v>
      </c>
      <c r="C350" s="250" t="s">
        <v>136</v>
      </c>
      <c r="D350" s="251" t="s">
        <v>1493</v>
      </c>
      <c r="E350" s="250"/>
      <c r="F350" s="250"/>
      <c r="G350" s="250"/>
      <c r="H350" s="250"/>
      <c r="I350" s="250" t="s">
        <v>1265</v>
      </c>
      <c r="J350" s="250" t="s">
        <v>1390</v>
      </c>
      <c r="K350" s="250" t="s">
        <v>1934</v>
      </c>
      <c r="L350" s="250" t="s">
        <v>1252</v>
      </c>
      <c r="M350" s="250" t="s">
        <v>1488</v>
      </c>
      <c r="N350" s="250" t="s">
        <v>1489</v>
      </c>
      <c r="O350" s="252"/>
    </row>
    <row r="351" spans="1:15" ht="21" hidden="1">
      <c r="A351" s="250">
        <v>1066</v>
      </c>
      <c r="B351" s="250" t="s">
        <v>1143</v>
      </c>
      <c r="C351" s="250" t="s">
        <v>136</v>
      </c>
      <c r="D351" s="251" t="s">
        <v>1370</v>
      </c>
      <c r="E351" s="250"/>
      <c r="F351" s="250"/>
      <c r="G351" s="250"/>
      <c r="H351" s="250"/>
      <c r="I351" s="250" t="s">
        <v>1265</v>
      </c>
      <c r="J351" s="250" t="s">
        <v>1342</v>
      </c>
      <c r="K351" s="250" t="s">
        <v>1934</v>
      </c>
      <c r="L351" s="250" t="s">
        <v>1252</v>
      </c>
      <c r="M351" s="250" t="s">
        <v>1364</v>
      </c>
      <c r="N351" s="250" t="s">
        <v>1365</v>
      </c>
      <c r="O351" s="252"/>
    </row>
    <row r="352" spans="1:15" ht="21" hidden="1">
      <c r="A352" s="250">
        <v>1068</v>
      </c>
      <c r="B352" s="250" t="s">
        <v>1143</v>
      </c>
      <c r="C352" s="250" t="s">
        <v>136</v>
      </c>
      <c r="D352" s="251" t="s">
        <v>1371</v>
      </c>
      <c r="E352" s="250"/>
      <c r="F352" s="250"/>
      <c r="G352" s="250"/>
      <c r="H352" s="250"/>
      <c r="I352" s="250" t="s">
        <v>1265</v>
      </c>
      <c r="J352" s="250" t="s">
        <v>1385</v>
      </c>
      <c r="K352" s="250" t="s">
        <v>1934</v>
      </c>
      <c r="L352" s="250" t="s">
        <v>1281</v>
      </c>
      <c r="M352" s="250" t="s">
        <v>1463</v>
      </c>
      <c r="N352" s="250" t="s">
        <v>1464</v>
      </c>
      <c r="O352" s="252"/>
    </row>
    <row r="353" spans="1:15" ht="21" hidden="1">
      <c r="A353" s="250">
        <v>1070</v>
      </c>
      <c r="B353" s="250" t="s">
        <v>1143</v>
      </c>
      <c r="C353" s="250" t="s">
        <v>136</v>
      </c>
      <c r="D353" s="251" t="s">
        <v>1371</v>
      </c>
      <c r="E353" s="250"/>
      <c r="F353" s="250"/>
      <c r="G353" s="250"/>
      <c r="H353" s="250"/>
      <c r="I353" s="250" t="s">
        <v>1265</v>
      </c>
      <c r="J353" s="250" t="s">
        <v>1346</v>
      </c>
      <c r="K353" s="250" t="s">
        <v>1934</v>
      </c>
      <c r="L353" s="250" t="s">
        <v>1252</v>
      </c>
      <c r="M353" s="250" t="s">
        <v>1322</v>
      </c>
      <c r="N353" s="250" t="s">
        <v>1451</v>
      </c>
      <c r="O353" s="252"/>
    </row>
    <row r="354" spans="1:15" ht="21" hidden="1">
      <c r="A354" s="250">
        <v>1072</v>
      </c>
      <c r="B354" s="250" t="s">
        <v>1143</v>
      </c>
      <c r="C354" s="250" t="s">
        <v>136</v>
      </c>
      <c r="D354" s="251" t="s">
        <v>1371</v>
      </c>
      <c r="E354" s="250"/>
      <c r="F354" s="250"/>
      <c r="G354" s="250"/>
      <c r="H354" s="250"/>
      <c r="I354" s="250" t="s">
        <v>1265</v>
      </c>
      <c r="J354" s="250" t="s">
        <v>1369</v>
      </c>
      <c r="K354" s="250" t="s">
        <v>1934</v>
      </c>
      <c r="L354" s="250" t="s">
        <v>1281</v>
      </c>
      <c r="M354" s="250" t="s">
        <v>1351</v>
      </c>
      <c r="N354" s="250" t="s">
        <v>1352</v>
      </c>
      <c r="O354" s="252"/>
    </row>
    <row r="355" spans="1:15" ht="21" hidden="1">
      <c r="A355" s="250">
        <v>1075</v>
      </c>
      <c r="B355" s="250" t="s">
        <v>1143</v>
      </c>
      <c r="C355" s="250" t="s">
        <v>136</v>
      </c>
      <c r="D355" s="251" t="s">
        <v>1387</v>
      </c>
      <c r="E355" s="250"/>
      <c r="F355" s="250"/>
      <c r="G355" s="250"/>
      <c r="H355" s="250"/>
      <c r="I355" s="250" t="s">
        <v>1265</v>
      </c>
      <c r="J355" s="250" t="s">
        <v>1378</v>
      </c>
      <c r="K355" s="250" t="s">
        <v>1934</v>
      </c>
      <c r="L355" s="250" t="s">
        <v>1281</v>
      </c>
      <c r="M355" s="250" t="s">
        <v>1379</v>
      </c>
      <c r="N355" s="250" t="s">
        <v>1380</v>
      </c>
      <c r="O355" s="252"/>
    </row>
    <row r="356" spans="1:15" ht="21" hidden="1">
      <c r="A356" s="250">
        <v>1078</v>
      </c>
      <c r="B356" s="250" t="s">
        <v>1143</v>
      </c>
      <c r="C356" s="250" t="s">
        <v>136</v>
      </c>
      <c r="D356" s="251" t="s">
        <v>1592</v>
      </c>
      <c r="E356" s="250"/>
      <c r="F356" s="250"/>
      <c r="G356" s="250"/>
      <c r="H356" s="250"/>
      <c r="I356" s="250" t="s">
        <v>1265</v>
      </c>
      <c r="J356" s="250" t="s">
        <v>1409</v>
      </c>
      <c r="K356" s="250" t="s">
        <v>1934</v>
      </c>
      <c r="L356" s="250" t="s">
        <v>1281</v>
      </c>
      <c r="M356" s="250" t="s">
        <v>1586</v>
      </c>
      <c r="N356" s="250" t="s">
        <v>1587</v>
      </c>
      <c r="O356" s="252"/>
    </row>
    <row r="357" spans="1:15" ht="21" hidden="1">
      <c r="A357" s="289">
        <v>1</v>
      </c>
      <c r="B357" s="289" t="s">
        <v>23</v>
      </c>
      <c r="C357" s="290" t="s">
        <v>13</v>
      </c>
      <c r="D357" s="290" t="s">
        <v>1249</v>
      </c>
      <c r="E357" s="289">
        <v>1</v>
      </c>
      <c r="F357" s="289">
        <v>2</v>
      </c>
      <c r="G357" s="289">
        <v>11</v>
      </c>
      <c r="H357" s="291" t="s">
        <v>1649</v>
      </c>
      <c r="I357" s="289" t="s">
        <v>1250</v>
      </c>
      <c r="J357" s="289" t="s">
        <v>1251</v>
      </c>
      <c r="K357" s="292" t="s">
        <v>41</v>
      </c>
      <c r="L357" s="290" t="s">
        <v>1281</v>
      </c>
      <c r="M357" s="293" t="s">
        <v>1937</v>
      </c>
      <c r="N357" s="294" t="s">
        <v>1938</v>
      </c>
      <c r="O357" s="177"/>
    </row>
    <row r="358" spans="1:15" ht="21" hidden="1">
      <c r="A358" s="289">
        <v>3</v>
      </c>
      <c r="B358" s="289" t="s">
        <v>23</v>
      </c>
      <c r="C358" s="290" t="s">
        <v>13</v>
      </c>
      <c r="D358" s="290" t="s">
        <v>1255</v>
      </c>
      <c r="E358" s="289">
        <v>1</v>
      </c>
      <c r="F358" s="289">
        <v>2</v>
      </c>
      <c r="G358" s="289">
        <v>37</v>
      </c>
      <c r="H358" s="290" t="s">
        <v>1649</v>
      </c>
      <c r="I358" s="289" t="s">
        <v>1250</v>
      </c>
      <c r="J358" s="289" t="s">
        <v>1361</v>
      </c>
      <c r="K358" s="292" t="s">
        <v>41</v>
      </c>
      <c r="L358" s="290" t="s">
        <v>1281</v>
      </c>
      <c r="M358" s="294" t="s">
        <v>1939</v>
      </c>
      <c r="N358" s="294" t="s">
        <v>1940</v>
      </c>
      <c r="O358" s="295"/>
    </row>
    <row r="359" spans="1:15" ht="21" hidden="1">
      <c r="A359" s="289">
        <v>5</v>
      </c>
      <c r="B359" s="289" t="s">
        <v>23</v>
      </c>
      <c r="C359" s="290" t="s">
        <v>13</v>
      </c>
      <c r="D359" s="290" t="s">
        <v>1255</v>
      </c>
      <c r="E359" s="289">
        <v>2</v>
      </c>
      <c r="F359" s="289">
        <v>2</v>
      </c>
      <c r="G359" s="289">
        <v>34</v>
      </c>
      <c r="H359" s="290" t="s">
        <v>1649</v>
      </c>
      <c r="I359" s="289" t="s">
        <v>1250</v>
      </c>
      <c r="J359" s="289" t="s">
        <v>1256</v>
      </c>
      <c r="K359" s="292" t="s">
        <v>41</v>
      </c>
      <c r="L359" s="290" t="s">
        <v>1281</v>
      </c>
      <c r="M359" s="294" t="s">
        <v>1941</v>
      </c>
      <c r="N359" s="294" t="s">
        <v>1942</v>
      </c>
      <c r="O359" s="295"/>
    </row>
    <row r="360" spans="1:15" ht="21" hidden="1">
      <c r="A360" s="289">
        <v>54</v>
      </c>
      <c r="B360" s="289" t="s">
        <v>23</v>
      </c>
      <c r="C360" s="290" t="s">
        <v>136</v>
      </c>
      <c r="D360" s="290" t="s">
        <v>1943</v>
      </c>
      <c r="E360" s="289">
        <v>1</v>
      </c>
      <c r="F360" s="289">
        <v>3</v>
      </c>
      <c r="G360" s="289">
        <v>38</v>
      </c>
      <c r="H360" s="290" t="s">
        <v>1662</v>
      </c>
      <c r="I360" s="289" t="s">
        <v>1265</v>
      </c>
      <c r="J360" s="289" t="s">
        <v>1378</v>
      </c>
      <c r="K360" s="292" t="s">
        <v>41</v>
      </c>
      <c r="L360" s="290" t="s">
        <v>1252</v>
      </c>
      <c r="M360" s="294" t="s">
        <v>1944</v>
      </c>
      <c r="N360" s="294" t="s">
        <v>1945</v>
      </c>
      <c r="O360" s="295"/>
    </row>
    <row r="361" spans="1:15" ht="21" hidden="1">
      <c r="A361" s="289">
        <v>57</v>
      </c>
      <c r="B361" s="289" t="s">
        <v>23</v>
      </c>
      <c r="C361" s="290" t="s">
        <v>136</v>
      </c>
      <c r="D361" s="290" t="s">
        <v>1943</v>
      </c>
      <c r="E361" s="289">
        <v>2</v>
      </c>
      <c r="F361" s="289">
        <v>3</v>
      </c>
      <c r="G361" s="289">
        <v>35</v>
      </c>
      <c r="H361" s="290" t="s">
        <v>1662</v>
      </c>
      <c r="I361" s="289" t="s">
        <v>1265</v>
      </c>
      <c r="J361" s="289" t="s">
        <v>1409</v>
      </c>
      <c r="K361" s="292" t="s">
        <v>41</v>
      </c>
      <c r="L361" s="290" t="s">
        <v>1281</v>
      </c>
      <c r="M361" s="294" t="s">
        <v>1472</v>
      </c>
      <c r="N361" s="294" t="s">
        <v>1946</v>
      </c>
      <c r="O361" s="295"/>
    </row>
    <row r="362" spans="1:15" ht="21" hidden="1">
      <c r="A362" s="289">
        <v>65</v>
      </c>
      <c r="B362" s="289" t="s">
        <v>179</v>
      </c>
      <c r="C362" s="290" t="s">
        <v>13</v>
      </c>
      <c r="D362" s="290" t="s">
        <v>1347</v>
      </c>
      <c r="E362" s="289">
        <v>17</v>
      </c>
      <c r="F362" s="289">
        <v>1</v>
      </c>
      <c r="G362" s="289">
        <v>43</v>
      </c>
      <c r="H362" s="290" t="s">
        <v>1666</v>
      </c>
      <c r="I362" s="289" t="s">
        <v>1250</v>
      </c>
      <c r="J362" s="289" t="s">
        <v>1308</v>
      </c>
      <c r="K362" s="292" t="s">
        <v>41</v>
      </c>
      <c r="L362" s="290" t="s">
        <v>1252</v>
      </c>
      <c r="M362" s="294" t="s">
        <v>1947</v>
      </c>
      <c r="N362" s="294" t="s">
        <v>1948</v>
      </c>
      <c r="O362" s="295"/>
    </row>
    <row r="363" spans="1:15" ht="21" hidden="1">
      <c r="A363" s="289">
        <v>67</v>
      </c>
      <c r="B363" s="289" t="s">
        <v>179</v>
      </c>
      <c r="C363" s="290" t="s">
        <v>13</v>
      </c>
      <c r="D363" s="290" t="s">
        <v>1347</v>
      </c>
      <c r="E363" s="289">
        <v>17</v>
      </c>
      <c r="F363" s="289">
        <v>1</v>
      </c>
      <c r="G363" s="289">
        <v>43</v>
      </c>
      <c r="H363" s="290" t="s">
        <v>1666</v>
      </c>
      <c r="I363" s="289" t="s">
        <v>1250</v>
      </c>
      <c r="J363" s="289" t="s">
        <v>1949</v>
      </c>
      <c r="K363" s="292" t="s">
        <v>41</v>
      </c>
      <c r="L363" s="290" t="s">
        <v>1305</v>
      </c>
      <c r="M363" s="294" t="s">
        <v>1950</v>
      </c>
      <c r="N363" s="294" t="s">
        <v>1951</v>
      </c>
      <c r="O363" s="295"/>
    </row>
    <row r="364" spans="1:15" ht="21" hidden="1">
      <c r="A364" s="289">
        <v>69</v>
      </c>
      <c r="B364" s="289" t="s">
        <v>179</v>
      </c>
      <c r="C364" s="290" t="s">
        <v>13</v>
      </c>
      <c r="D364" s="290" t="s">
        <v>1347</v>
      </c>
      <c r="E364" s="289">
        <v>18</v>
      </c>
      <c r="F364" s="289">
        <v>1</v>
      </c>
      <c r="G364" s="289">
        <v>43</v>
      </c>
      <c r="H364" s="290" t="s">
        <v>1666</v>
      </c>
      <c r="I364" s="289" t="s">
        <v>1250</v>
      </c>
      <c r="J364" s="289" t="s">
        <v>1309</v>
      </c>
      <c r="K364" s="292" t="s">
        <v>41</v>
      </c>
      <c r="L364" s="290" t="s">
        <v>1281</v>
      </c>
      <c r="M364" s="294" t="s">
        <v>1939</v>
      </c>
      <c r="N364" s="294" t="s">
        <v>1940</v>
      </c>
      <c r="O364" s="295"/>
    </row>
    <row r="365" spans="1:15" ht="21" hidden="1">
      <c r="A365" s="289">
        <v>71</v>
      </c>
      <c r="B365" s="289" t="s">
        <v>179</v>
      </c>
      <c r="C365" s="290" t="s">
        <v>13</v>
      </c>
      <c r="D365" s="290" t="s">
        <v>1347</v>
      </c>
      <c r="E365" s="289">
        <v>18</v>
      </c>
      <c r="F365" s="289">
        <v>1</v>
      </c>
      <c r="G365" s="289">
        <v>43</v>
      </c>
      <c r="H365" s="290" t="s">
        <v>1666</v>
      </c>
      <c r="I365" s="289" t="s">
        <v>1250</v>
      </c>
      <c r="J365" s="289" t="s">
        <v>1276</v>
      </c>
      <c r="K365" s="292" t="s">
        <v>41</v>
      </c>
      <c r="L365" s="290" t="s">
        <v>1305</v>
      </c>
      <c r="M365" s="294" t="s">
        <v>1952</v>
      </c>
      <c r="N365" s="294" t="s">
        <v>1953</v>
      </c>
      <c r="O365" s="295"/>
    </row>
    <row r="366" spans="1:15" ht="21" hidden="1">
      <c r="A366" s="289">
        <v>128</v>
      </c>
      <c r="B366" s="289" t="s">
        <v>179</v>
      </c>
      <c r="C366" s="290" t="s">
        <v>13</v>
      </c>
      <c r="D366" s="290" t="s">
        <v>1412</v>
      </c>
      <c r="E366" s="289">
        <v>1</v>
      </c>
      <c r="F366" s="289">
        <v>2</v>
      </c>
      <c r="G366" s="289">
        <v>34</v>
      </c>
      <c r="H366" s="290" t="s">
        <v>1686</v>
      </c>
      <c r="I366" s="289" t="s">
        <v>1250</v>
      </c>
      <c r="J366" s="289" t="s">
        <v>1954</v>
      </c>
      <c r="K366" s="292" t="s">
        <v>41</v>
      </c>
      <c r="L366" s="290" t="s">
        <v>1305</v>
      </c>
      <c r="M366" s="294" t="s">
        <v>1955</v>
      </c>
      <c r="N366" s="294" t="s">
        <v>1956</v>
      </c>
      <c r="O366" s="295"/>
    </row>
    <row r="367" spans="1:15" ht="21" hidden="1">
      <c r="A367" s="289">
        <v>130</v>
      </c>
      <c r="B367" s="289" t="s">
        <v>179</v>
      </c>
      <c r="C367" s="290" t="s">
        <v>13</v>
      </c>
      <c r="D367" s="290" t="s">
        <v>1412</v>
      </c>
      <c r="E367" s="289">
        <v>1</v>
      </c>
      <c r="F367" s="289">
        <v>2</v>
      </c>
      <c r="G367" s="289">
        <v>34</v>
      </c>
      <c r="H367" s="290" t="s">
        <v>1686</v>
      </c>
      <c r="I367" s="289" t="s">
        <v>1250</v>
      </c>
      <c r="J367" s="289" t="s">
        <v>1957</v>
      </c>
      <c r="K367" s="292" t="s">
        <v>41</v>
      </c>
      <c r="L367" s="290" t="s">
        <v>1281</v>
      </c>
      <c r="M367" s="294" t="s">
        <v>1937</v>
      </c>
      <c r="N367" s="294" t="s">
        <v>1938</v>
      </c>
      <c r="O367" s="295"/>
    </row>
    <row r="368" spans="1:15" ht="21" hidden="1">
      <c r="A368" s="289">
        <v>132</v>
      </c>
      <c r="B368" s="289" t="s">
        <v>179</v>
      </c>
      <c r="C368" s="290" t="s">
        <v>13</v>
      </c>
      <c r="D368" s="290" t="s">
        <v>1412</v>
      </c>
      <c r="E368" s="289">
        <v>2</v>
      </c>
      <c r="F368" s="289">
        <v>2</v>
      </c>
      <c r="G368" s="289">
        <v>31</v>
      </c>
      <c r="H368" s="290" t="s">
        <v>1686</v>
      </c>
      <c r="I368" s="289" t="s">
        <v>1250</v>
      </c>
      <c r="J368" s="289" t="s">
        <v>1958</v>
      </c>
      <c r="K368" s="292" t="s">
        <v>41</v>
      </c>
      <c r="L368" s="290" t="s">
        <v>1281</v>
      </c>
      <c r="M368" s="294" t="s">
        <v>1472</v>
      </c>
      <c r="N368" s="294" t="s">
        <v>1946</v>
      </c>
      <c r="O368" s="295"/>
    </row>
    <row r="369" spans="1:15" ht="21" hidden="1">
      <c r="A369" s="289">
        <v>160</v>
      </c>
      <c r="B369" s="289" t="s">
        <v>179</v>
      </c>
      <c r="C369" s="290" t="s">
        <v>13</v>
      </c>
      <c r="D369" s="290" t="s">
        <v>1959</v>
      </c>
      <c r="E369" s="289">
        <v>1</v>
      </c>
      <c r="F369" s="289">
        <v>2</v>
      </c>
      <c r="G369" s="289">
        <v>11</v>
      </c>
      <c r="H369" s="290" t="s">
        <v>1693</v>
      </c>
      <c r="I369" s="289" t="s">
        <v>1268</v>
      </c>
      <c r="J369" s="289" t="s">
        <v>1608</v>
      </c>
      <c r="K369" s="292" t="s">
        <v>41</v>
      </c>
      <c r="L369" s="290" t="s">
        <v>1281</v>
      </c>
      <c r="M369" s="294" t="s">
        <v>1960</v>
      </c>
      <c r="N369" s="294" t="s">
        <v>1961</v>
      </c>
      <c r="O369" s="295"/>
    </row>
    <row r="370" spans="1:15" ht="21" hidden="1">
      <c r="A370" s="289">
        <v>216</v>
      </c>
      <c r="B370" s="289" t="s">
        <v>179</v>
      </c>
      <c r="C370" s="290" t="s">
        <v>136</v>
      </c>
      <c r="D370" s="290" t="s">
        <v>1616</v>
      </c>
      <c r="E370" s="289">
        <v>1</v>
      </c>
      <c r="F370" s="289">
        <v>3</v>
      </c>
      <c r="G370" s="289">
        <v>37</v>
      </c>
      <c r="H370" s="290" t="s">
        <v>1700</v>
      </c>
      <c r="I370" s="289" t="s">
        <v>1250</v>
      </c>
      <c r="J370" s="289" t="s">
        <v>1444</v>
      </c>
      <c r="K370" s="292" t="s">
        <v>41</v>
      </c>
      <c r="L370" s="290" t="s">
        <v>1252</v>
      </c>
      <c r="M370" s="294" t="s">
        <v>1962</v>
      </c>
      <c r="N370" s="294" t="s">
        <v>1963</v>
      </c>
      <c r="O370" s="295"/>
    </row>
    <row r="371" spans="1:15" ht="21" hidden="1">
      <c r="A371" s="289">
        <v>218</v>
      </c>
      <c r="B371" s="289" t="s">
        <v>179</v>
      </c>
      <c r="C371" s="290" t="s">
        <v>136</v>
      </c>
      <c r="D371" s="290" t="s">
        <v>1616</v>
      </c>
      <c r="E371" s="289">
        <v>1</v>
      </c>
      <c r="F371" s="289">
        <v>3</v>
      </c>
      <c r="G371" s="289">
        <v>37</v>
      </c>
      <c r="H371" s="290" t="s">
        <v>1700</v>
      </c>
      <c r="I371" s="289" t="s">
        <v>1250</v>
      </c>
      <c r="J371" s="289" t="s">
        <v>1350</v>
      </c>
      <c r="K371" s="292" t="s">
        <v>41</v>
      </c>
      <c r="L371" s="290" t="s">
        <v>1252</v>
      </c>
      <c r="M371" s="294" t="s">
        <v>1964</v>
      </c>
      <c r="N371" s="294" t="s">
        <v>1965</v>
      </c>
      <c r="O371" s="295"/>
    </row>
    <row r="372" spans="1:15" ht="21" hidden="1">
      <c r="A372" s="289">
        <v>220</v>
      </c>
      <c r="B372" s="289" t="s">
        <v>179</v>
      </c>
      <c r="C372" s="290" t="s">
        <v>136</v>
      </c>
      <c r="D372" s="290" t="s">
        <v>1616</v>
      </c>
      <c r="E372" s="289">
        <v>2</v>
      </c>
      <c r="F372" s="289">
        <v>3</v>
      </c>
      <c r="G372" s="289">
        <v>36</v>
      </c>
      <c r="H372" s="290" t="s">
        <v>1700</v>
      </c>
      <c r="I372" s="289" t="s">
        <v>1250</v>
      </c>
      <c r="J372" s="289" t="s">
        <v>1402</v>
      </c>
      <c r="K372" s="292" t="s">
        <v>41</v>
      </c>
      <c r="L372" s="290" t="s">
        <v>1252</v>
      </c>
      <c r="M372" s="294" t="s">
        <v>1947</v>
      </c>
      <c r="N372" s="294" t="s">
        <v>1948</v>
      </c>
      <c r="O372" s="295"/>
    </row>
    <row r="373" spans="1:15" ht="21" hidden="1">
      <c r="A373" s="289">
        <v>221</v>
      </c>
      <c r="B373" s="289" t="s">
        <v>179</v>
      </c>
      <c r="C373" s="290" t="s">
        <v>136</v>
      </c>
      <c r="D373" s="290" t="s">
        <v>1616</v>
      </c>
      <c r="E373" s="289">
        <v>2</v>
      </c>
      <c r="F373" s="289">
        <v>3</v>
      </c>
      <c r="G373" s="289">
        <v>36</v>
      </c>
      <c r="H373" s="290" t="s">
        <v>1700</v>
      </c>
      <c r="I373" s="289" t="s">
        <v>1250</v>
      </c>
      <c r="J373" s="289" t="s">
        <v>1490</v>
      </c>
      <c r="K373" s="292" t="s">
        <v>41</v>
      </c>
      <c r="L373" s="290" t="s">
        <v>1281</v>
      </c>
      <c r="M373" s="294" t="s">
        <v>1941</v>
      </c>
      <c r="N373" s="294" t="s">
        <v>1942</v>
      </c>
      <c r="O373" s="295"/>
    </row>
    <row r="374" spans="1:15" ht="21" hidden="1">
      <c r="A374" s="289">
        <v>243</v>
      </c>
      <c r="B374" s="289" t="s">
        <v>179</v>
      </c>
      <c r="C374" s="290" t="s">
        <v>136</v>
      </c>
      <c r="D374" s="290" t="s">
        <v>1966</v>
      </c>
      <c r="E374" s="289">
        <v>1</v>
      </c>
      <c r="F374" s="289">
        <v>3</v>
      </c>
      <c r="G374" s="289">
        <v>18</v>
      </c>
      <c r="H374" s="290" t="s">
        <v>1700</v>
      </c>
      <c r="I374" s="289" t="s">
        <v>1268</v>
      </c>
      <c r="J374" s="289" t="s">
        <v>1363</v>
      </c>
      <c r="K374" s="292" t="s">
        <v>41</v>
      </c>
      <c r="L374" s="290" t="s">
        <v>1252</v>
      </c>
      <c r="M374" s="294" t="s">
        <v>1967</v>
      </c>
      <c r="N374" s="294" t="s">
        <v>1968</v>
      </c>
      <c r="O374" s="295"/>
    </row>
    <row r="375" spans="1:15" ht="21" hidden="1">
      <c r="A375" s="289">
        <v>327</v>
      </c>
      <c r="B375" s="289" t="s">
        <v>532</v>
      </c>
      <c r="C375" s="290" t="s">
        <v>13</v>
      </c>
      <c r="D375" s="290" t="s">
        <v>1969</v>
      </c>
      <c r="E375" s="289">
        <v>1</v>
      </c>
      <c r="F375" s="289">
        <v>2</v>
      </c>
      <c r="G375" s="289">
        <v>32</v>
      </c>
      <c r="H375" s="290" t="s">
        <v>588</v>
      </c>
      <c r="I375" s="289" t="s">
        <v>1250</v>
      </c>
      <c r="J375" s="289" t="s">
        <v>1477</v>
      </c>
      <c r="K375" s="292" t="s">
        <v>41</v>
      </c>
      <c r="L375" s="290" t="s">
        <v>1252</v>
      </c>
      <c r="M375" s="294" t="s">
        <v>1947</v>
      </c>
      <c r="N375" s="294" t="s">
        <v>1948</v>
      </c>
      <c r="O375" s="295"/>
    </row>
    <row r="376" spans="1:15" ht="21" hidden="1">
      <c r="A376" s="289">
        <v>329</v>
      </c>
      <c r="B376" s="289" t="s">
        <v>532</v>
      </c>
      <c r="C376" s="290" t="s">
        <v>13</v>
      </c>
      <c r="D376" s="290" t="s">
        <v>1969</v>
      </c>
      <c r="E376" s="289">
        <v>1</v>
      </c>
      <c r="F376" s="289">
        <v>2</v>
      </c>
      <c r="G376" s="289">
        <v>32</v>
      </c>
      <c r="H376" s="290" t="s">
        <v>588</v>
      </c>
      <c r="I376" s="289" t="s">
        <v>1250</v>
      </c>
      <c r="J376" s="289" t="s">
        <v>1528</v>
      </c>
      <c r="K376" s="292" t="s">
        <v>41</v>
      </c>
      <c r="L376" s="290" t="s">
        <v>1305</v>
      </c>
      <c r="M376" s="294" t="s">
        <v>1950</v>
      </c>
      <c r="N376" s="294" t="s">
        <v>1951</v>
      </c>
      <c r="O376" s="295"/>
    </row>
    <row r="377" spans="1:15" ht="21" hidden="1">
      <c r="A377" s="289">
        <v>331</v>
      </c>
      <c r="B377" s="289" t="s">
        <v>532</v>
      </c>
      <c r="C377" s="290" t="s">
        <v>13</v>
      </c>
      <c r="D377" s="290" t="s">
        <v>1969</v>
      </c>
      <c r="E377" s="289">
        <v>2</v>
      </c>
      <c r="F377" s="289">
        <v>2</v>
      </c>
      <c r="G377" s="289">
        <v>33</v>
      </c>
      <c r="H377" s="290" t="s">
        <v>588</v>
      </c>
      <c r="I377" s="289" t="s">
        <v>1250</v>
      </c>
      <c r="J377" s="289" t="s">
        <v>1542</v>
      </c>
      <c r="K377" s="292" t="s">
        <v>41</v>
      </c>
      <c r="L377" s="290" t="s">
        <v>1281</v>
      </c>
      <c r="M377" s="294" t="s">
        <v>1970</v>
      </c>
      <c r="N377" s="294" t="s">
        <v>1971</v>
      </c>
      <c r="O377" s="295"/>
    </row>
    <row r="378" spans="1:15" ht="21" hidden="1">
      <c r="A378" s="289">
        <v>333</v>
      </c>
      <c r="B378" s="289" t="s">
        <v>532</v>
      </c>
      <c r="C378" s="290" t="s">
        <v>13</v>
      </c>
      <c r="D378" s="290" t="s">
        <v>1969</v>
      </c>
      <c r="E378" s="289">
        <v>2</v>
      </c>
      <c r="F378" s="289">
        <v>2</v>
      </c>
      <c r="G378" s="289">
        <v>33</v>
      </c>
      <c r="H378" s="290" t="s">
        <v>588</v>
      </c>
      <c r="I378" s="289" t="s">
        <v>1250</v>
      </c>
      <c r="J378" s="289" t="s">
        <v>1561</v>
      </c>
      <c r="K378" s="292" t="s">
        <v>41</v>
      </c>
      <c r="L378" s="290" t="s">
        <v>1281</v>
      </c>
      <c r="M378" s="294" t="s">
        <v>1941</v>
      </c>
      <c r="N378" s="294" t="s">
        <v>1942</v>
      </c>
      <c r="O378" s="295"/>
    </row>
    <row r="379" spans="1:15" ht="21" hidden="1">
      <c r="A379" s="289">
        <v>418</v>
      </c>
      <c r="B379" s="289" t="s">
        <v>532</v>
      </c>
      <c r="C379" s="290" t="s">
        <v>136</v>
      </c>
      <c r="D379" s="290" t="s">
        <v>1581</v>
      </c>
      <c r="E379" s="289">
        <v>1</v>
      </c>
      <c r="F379" s="289">
        <v>4</v>
      </c>
      <c r="G379" s="289">
        <v>38</v>
      </c>
      <c r="H379" s="290" t="s">
        <v>588</v>
      </c>
      <c r="I379" s="289" t="s">
        <v>1250</v>
      </c>
      <c r="J379" s="289" t="s">
        <v>1405</v>
      </c>
      <c r="K379" s="292" t="s">
        <v>41</v>
      </c>
      <c r="L379" s="290" t="s">
        <v>1305</v>
      </c>
      <c r="M379" s="294" t="s">
        <v>1952</v>
      </c>
      <c r="N379" s="294" t="s">
        <v>1953</v>
      </c>
      <c r="O379" s="295"/>
    </row>
    <row r="380" spans="1:15" ht="21" hidden="1">
      <c r="A380" s="289">
        <v>420</v>
      </c>
      <c r="B380" s="289" t="s">
        <v>532</v>
      </c>
      <c r="C380" s="290" t="s">
        <v>136</v>
      </c>
      <c r="D380" s="290" t="s">
        <v>1581</v>
      </c>
      <c r="E380" s="289">
        <v>1</v>
      </c>
      <c r="F380" s="289">
        <v>4</v>
      </c>
      <c r="G380" s="289">
        <v>38</v>
      </c>
      <c r="H380" s="290" t="s">
        <v>588</v>
      </c>
      <c r="I380" s="289" t="s">
        <v>1250</v>
      </c>
      <c r="J380" s="289" t="s">
        <v>1477</v>
      </c>
      <c r="K380" s="292" t="s">
        <v>41</v>
      </c>
      <c r="L380" s="290" t="s">
        <v>1305</v>
      </c>
      <c r="M380" s="294" t="s">
        <v>1962</v>
      </c>
      <c r="N380" s="294" t="s">
        <v>1963</v>
      </c>
      <c r="O380" s="295"/>
    </row>
    <row r="381" spans="1:15" ht="21" hidden="1">
      <c r="A381" s="289">
        <v>514</v>
      </c>
      <c r="B381" s="289" t="s">
        <v>729</v>
      </c>
      <c r="C381" s="290" t="s">
        <v>13</v>
      </c>
      <c r="D381" s="290" t="s">
        <v>1972</v>
      </c>
      <c r="E381" s="289">
        <v>1</v>
      </c>
      <c r="F381" s="289">
        <v>2</v>
      </c>
      <c r="G381" s="289">
        <v>32</v>
      </c>
      <c r="H381" s="290" t="s">
        <v>1736</v>
      </c>
      <c r="I381" s="289" t="s">
        <v>1250</v>
      </c>
      <c r="J381" s="289" t="s">
        <v>1405</v>
      </c>
      <c r="K381" s="292" t="s">
        <v>41</v>
      </c>
      <c r="L381" s="290" t="s">
        <v>1252</v>
      </c>
      <c r="M381" s="294" t="s">
        <v>1964</v>
      </c>
      <c r="N381" s="294" t="s">
        <v>1965</v>
      </c>
      <c r="O381" s="295"/>
    </row>
    <row r="382" spans="1:15" ht="21" hidden="1">
      <c r="A382" s="289">
        <v>516</v>
      </c>
      <c r="B382" s="289" t="s">
        <v>729</v>
      </c>
      <c r="C382" s="290" t="s">
        <v>13</v>
      </c>
      <c r="D382" s="290" t="s">
        <v>1972</v>
      </c>
      <c r="E382" s="289">
        <v>1</v>
      </c>
      <c r="F382" s="289">
        <v>2</v>
      </c>
      <c r="G382" s="289">
        <v>32</v>
      </c>
      <c r="H382" s="290" t="s">
        <v>1736</v>
      </c>
      <c r="I382" s="289" t="s">
        <v>1250</v>
      </c>
      <c r="J382" s="289" t="s">
        <v>1477</v>
      </c>
      <c r="K382" s="292" t="s">
        <v>41</v>
      </c>
      <c r="L382" s="290" t="s">
        <v>1281</v>
      </c>
      <c r="M382" s="294" t="s">
        <v>1973</v>
      </c>
      <c r="N382" s="294" t="s">
        <v>1356</v>
      </c>
      <c r="O382" s="295"/>
    </row>
    <row r="383" spans="1:15" ht="21" hidden="1">
      <c r="A383" s="289">
        <v>518</v>
      </c>
      <c r="B383" s="289" t="s">
        <v>729</v>
      </c>
      <c r="C383" s="290" t="s">
        <v>13</v>
      </c>
      <c r="D383" s="290" t="s">
        <v>1972</v>
      </c>
      <c r="E383" s="289">
        <v>2</v>
      </c>
      <c r="F383" s="289">
        <v>2</v>
      </c>
      <c r="G383" s="289">
        <v>31</v>
      </c>
      <c r="H383" s="290" t="s">
        <v>1736</v>
      </c>
      <c r="I383" s="289" t="s">
        <v>1250</v>
      </c>
      <c r="J383" s="289" t="s">
        <v>1528</v>
      </c>
      <c r="K383" s="292" t="s">
        <v>41</v>
      </c>
      <c r="L383" s="290" t="s">
        <v>1305</v>
      </c>
      <c r="M383" s="294" t="s">
        <v>1952</v>
      </c>
      <c r="N383" s="294" t="s">
        <v>1953</v>
      </c>
      <c r="O383" s="295"/>
    </row>
    <row r="384" spans="1:15" ht="21" hidden="1">
      <c r="A384" s="289">
        <v>592</v>
      </c>
      <c r="B384" s="289" t="s">
        <v>729</v>
      </c>
      <c r="C384" s="290" t="s">
        <v>136</v>
      </c>
      <c r="D384" s="290" t="s">
        <v>1974</v>
      </c>
      <c r="E384" s="289">
        <v>1</v>
      </c>
      <c r="F384" s="289">
        <v>3</v>
      </c>
      <c r="G384" s="289">
        <v>37</v>
      </c>
      <c r="H384" s="290" t="s">
        <v>1662</v>
      </c>
      <c r="I384" s="289" t="s">
        <v>1250</v>
      </c>
      <c r="J384" s="289" t="s">
        <v>1444</v>
      </c>
      <c r="K384" s="292" t="s">
        <v>41</v>
      </c>
      <c r="L384" s="290" t="s">
        <v>1252</v>
      </c>
      <c r="M384" s="294" t="s">
        <v>1944</v>
      </c>
      <c r="N384" s="294" t="s">
        <v>1945</v>
      </c>
      <c r="O384" s="295"/>
    </row>
    <row r="385" spans="1:15" ht="21" hidden="1">
      <c r="A385" s="289">
        <v>596</v>
      </c>
      <c r="B385" s="289" t="s">
        <v>729</v>
      </c>
      <c r="C385" s="290" t="s">
        <v>136</v>
      </c>
      <c r="D385" s="290" t="s">
        <v>1974</v>
      </c>
      <c r="E385" s="289">
        <v>2</v>
      </c>
      <c r="F385" s="289">
        <v>3</v>
      </c>
      <c r="G385" s="289">
        <v>36</v>
      </c>
      <c r="H385" s="290" t="s">
        <v>1662</v>
      </c>
      <c r="I385" s="289" t="s">
        <v>1250</v>
      </c>
      <c r="J385" s="289" t="s">
        <v>1402</v>
      </c>
      <c r="K385" s="292" t="s">
        <v>41</v>
      </c>
      <c r="L385" s="290" t="s">
        <v>1252</v>
      </c>
      <c r="M385" s="294" t="s">
        <v>1967</v>
      </c>
      <c r="N385" s="294" t="s">
        <v>1968</v>
      </c>
      <c r="O385" s="295"/>
    </row>
    <row r="386" spans="1:15" ht="21" hidden="1">
      <c r="A386" s="289">
        <v>598</v>
      </c>
      <c r="B386" s="289" t="s">
        <v>729</v>
      </c>
      <c r="C386" s="290" t="s">
        <v>136</v>
      </c>
      <c r="D386" s="290" t="s">
        <v>1974</v>
      </c>
      <c r="E386" s="289">
        <v>2</v>
      </c>
      <c r="F386" s="289">
        <v>3</v>
      </c>
      <c r="G386" s="289">
        <v>36</v>
      </c>
      <c r="H386" s="290" t="s">
        <v>1662</v>
      </c>
      <c r="I386" s="289" t="s">
        <v>1250</v>
      </c>
      <c r="J386" s="289" t="s">
        <v>1490</v>
      </c>
      <c r="K386" s="292" t="s">
        <v>41</v>
      </c>
      <c r="L386" s="290" t="s">
        <v>1281</v>
      </c>
      <c r="M386" s="294" t="s">
        <v>1975</v>
      </c>
      <c r="N386" s="294" t="s">
        <v>1976</v>
      </c>
      <c r="O386" s="295"/>
    </row>
    <row r="387" spans="1:15" ht="21" hidden="1">
      <c r="A387" s="289">
        <v>629</v>
      </c>
      <c r="B387" s="289" t="s">
        <v>729</v>
      </c>
      <c r="C387" s="290" t="s">
        <v>136</v>
      </c>
      <c r="D387" s="290" t="s">
        <v>1977</v>
      </c>
      <c r="E387" s="289">
        <v>1</v>
      </c>
      <c r="F387" s="289">
        <v>3</v>
      </c>
      <c r="G387" s="289">
        <v>19</v>
      </c>
      <c r="H387" s="290" t="s">
        <v>856</v>
      </c>
      <c r="I387" s="289" t="s">
        <v>1268</v>
      </c>
      <c r="J387" s="289" t="s">
        <v>1335</v>
      </c>
      <c r="K387" s="292" t="s">
        <v>41</v>
      </c>
      <c r="L387" s="290" t="s">
        <v>1252</v>
      </c>
      <c r="M387" s="294" t="s">
        <v>1962</v>
      </c>
      <c r="N387" s="294" t="s">
        <v>1978</v>
      </c>
      <c r="O387" s="295"/>
    </row>
    <row r="388" spans="1:15" ht="21" hidden="1">
      <c r="A388" s="289">
        <v>709</v>
      </c>
      <c r="B388" s="289" t="s">
        <v>878</v>
      </c>
      <c r="C388" s="290" t="s">
        <v>13</v>
      </c>
      <c r="D388" s="290" t="s">
        <v>1979</v>
      </c>
      <c r="E388" s="289">
        <v>1</v>
      </c>
      <c r="F388" s="289">
        <v>2</v>
      </c>
      <c r="G388" s="289">
        <v>11</v>
      </c>
      <c r="H388" s="290" t="s">
        <v>1736</v>
      </c>
      <c r="I388" s="289" t="s">
        <v>1268</v>
      </c>
      <c r="J388" s="289" t="s">
        <v>1881</v>
      </c>
      <c r="K388" s="292" t="s">
        <v>41</v>
      </c>
      <c r="L388" s="290" t="s">
        <v>1281</v>
      </c>
      <c r="M388" s="294" t="s">
        <v>1973</v>
      </c>
      <c r="N388" s="294" t="s">
        <v>1356</v>
      </c>
      <c r="O388" s="295"/>
    </row>
    <row r="389" spans="1:15" ht="21" hidden="1">
      <c r="A389" s="289">
        <v>721</v>
      </c>
      <c r="B389" s="289" t="s">
        <v>878</v>
      </c>
      <c r="C389" s="290" t="s">
        <v>13</v>
      </c>
      <c r="D389" s="290" t="s">
        <v>1432</v>
      </c>
      <c r="E389" s="289">
        <v>1</v>
      </c>
      <c r="F389" s="289">
        <v>2</v>
      </c>
      <c r="G389" s="289">
        <v>32</v>
      </c>
      <c r="H389" s="290" t="s">
        <v>1760</v>
      </c>
      <c r="I389" s="289" t="s">
        <v>1265</v>
      </c>
      <c r="J389" s="289" t="s">
        <v>1342</v>
      </c>
      <c r="K389" s="292" t="s">
        <v>41</v>
      </c>
      <c r="L389" s="290" t="s">
        <v>1281</v>
      </c>
      <c r="M389" s="294" t="s">
        <v>1970</v>
      </c>
      <c r="N389" s="294" t="s">
        <v>1971</v>
      </c>
      <c r="O389" s="295"/>
    </row>
    <row r="390" spans="1:15" ht="21" hidden="1">
      <c r="A390" s="289">
        <v>725</v>
      </c>
      <c r="B390" s="289" t="s">
        <v>878</v>
      </c>
      <c r="C390" s="290" t="s">
        <v>13</v>
      </c>
      <c r="D390" s="290" t="s">
        <v>1432</v>
      </c>
      <c r="E390" s="289">
        <v>2</v>
      </c>
      <c r="F390" s="289">
        <v>2</v>
      </c>
      <c r="G390" s="289">
        <v>31</v>
      </c>
      <c r="H390" s="290" t="s">
        <v>1760</v>
      </c>
      <c r="I390" s="289" t="s">
        <v>1265</v>
      </c>
      <c r="J390" s="289" t="s">
        <v>1346</v>
      </c>
      <c r="K390" s="292" t="s">
        <v>41</v>
      </c>
      <c r="L390" s="290" t="s">
        <v>1305</v>
      </c>
      <c r="M390" s="294" t="s">
        <v>1950</v>
      </c>
      <c r="N390" s="294" t="s">
        <v>1951</v>
      </c>
      <c r="O390" s="295"/>
    </row>
    <row r="391" spans="1:15" ht="21" hidden="1">
      <c r="A391" s="289">
        <v>747</v>
      </c>
      <c r="B391" s="289" t="s">
        <v>878</v>
      </c>
      <c r="C391" s="290" t="s">
        <v>136</v>
      </c>
      <c r="D391" s="290" t="s">
        <v>1980</v>
      </c>
      <c r="E391" s="289">
        <v>1</v>
      </c>
      <c r="F391" s="289">
        <v>3</v>
      </c>
      <c r="G391" s="289">
        <v>37</v>
      </c>
      <c r="H391" s="290" t="s">
        <v>1764</v>
      </c>
      <c r="I391" s="289" t="s">
        <v>1250</v>
      </c>
      <c r="J391" s="289" t="s">
        <v>1358</v>
      </c>
      <c r="K391" s="292" t="s">
        <v>41</v>
      </c>
      <c r="L391" s="290" t="s">
        <v>1252</v>
      </c>
      <c r="M391" s="294" t="s">
        <v>1944</v>
      </c>
      <c r="N391" s="294" t="s">
        <v>1945</v>
      </c>
      <c r="O391" s="295"/>
    </row>
    <row r="392" spans="1:15" ht="21" hidden="1">
      <c r="A392" s="289">
        <v>749</v>
      </c>
      <c r="B392" s="289" t="s">
        <v>878</v>
      </c>
      <c r="C392" s="290" t="s">
        <v>136</v>
      </c>
      <c r="D392" s="290" t="s">
        <v>1980</v>
      </c>
      <c r="E392" s="289">
        <v>1</v>
      </c>
      <c r="F392" s="289">
        <v>3</v>
      </c>
      <c r="G392" s="289">
        <v>37</v>
      </c>
      <c r="H392" s="290" t="s">
        <v>1764</v>
      </c>
      <c r="I392" s="289" t="s">
        <v>1250</v>
      </c>
      <c r="J392" s="289" t="s">
        <v>1291</v>
      </c>
      <c r="K392" s="292" t="s">
        <v>41</v>
      </c>
      <c r="L392" s="290" t="s">
        <v>1252</v>
      </c>
      <c r="M392" s="294" t="s">
        <v>1964</v>
      </c>
      <c r="N392" s="294" t="s">
        <v>1965</v>
      </c>
      <c r="O392" s="295"/>
    </row>
    <row r="393" spans="1:15" ht="21" hidden="1">
      <c r="A393" s="289">
        <v>750</v>
      </c>
      <c r="B393" s="289" t="s">
        <v>878</v>
      </c>
      <c r="C393" s="290" t="s">
        <v>136</v>
      </c>
      <c r="D393" s="290" t="s">
        <v>1980</v>
      </c>
      <c r="E393" s="289">
        <v>2</v>
      </c>
      <c r="F393" s="289">
        <v>3</v>
      </c>
      <c r="G393" s="289">
        <v>41</v>
      </c>
      <c r="H393" s="290" t="s">
        <v>1764</v>
      </c>
      <c r="I393" s="289" t="s">
        <v>1250</v>
      </c>
      <c r="J393" s="289" t="s">
        <v>1383</v>
      </c>
      <c r="K393" s="292" t="s">
        <v>41</v>
      </c>
      <c r="L393" s="290" t="s">
        <v>1281</v>
      </c>
      <c r="M393" s="294" t="s">
        <v>1975</v>
      </c>
      <c r="N393" s="294" t="s">
        <v>1976</v>
      </c>
      <c r="O393" s="295"/>
    </row>
    <row r="394" spans="1:15" ht="21" hidden="1">
      <c r="A394" s="296">
        <v>753</v>
      </c>
      <c r="B394" s="296" t="s">
        <v>878</v>
      </c>
      <c r="C394" s="297" t="s">
        <v>136</v>
      </c>
      <c r="D394" s="297" t="s">
        <v>1980</v>
      </c>
      <c r="E394" s="296">
        <v>2</v>
      </c>
      <c r="F394" s="296">
        <v>3</v>
      </c>
      <c r="G394" s="296">
        <v>41</v>
      </c>
      <c r="H394" s="297" t="s">
        <v>976</v>
      </c>
      <c r="I394" s="296" t="s">
        <v>1250</v>
      </c>
      <c r="J394" s="296" t="s">
        <v>1444</v>
      </c>
      <c r="K394" s="296" t="s">
        <v>41</v>
      </c>
      <c r="L394" s="297" t="s">
        <v>1281</v>
      </c>
      <c r="M394" s="298" t="s">
        <v>1415</v>
      </c>
      <c r="N394" s="298" t="s">
        <v>1307</v>
      </c>
      <c r="O394" s="299"/>
    </row>
    <row r="395" spans="1:15" ht="21" hidden="1">
      <c r="A395" s="289">
        <v>782</v>
      </c>
      <c r="B395" s="289" t="s">
        <v>878</v>
      </c>
      <c r="C395" s="290" t="s">
        <v>136</v>
      </c>
      <c r="D395" s="290" t="s">
        <v>1981</v>
      </c>
      <c r="E395" s="289">
        <v>1</v>
      </c>
      <c r="F395" s="289">
        <v>3</v>
      </c>
      <c r="G395" s="289">
        <v>18</v>
      </c>
      <c r="H395" s="290" t="s">
        <v>1764</v>
      </c>
      <c r="I395" s="289" t="s">
        <v>1268</v>
      </c>
      <c r="J395" s="289" t="s">
        <v>1333</v>
      </c>
      <c r="K395" s="292" t="s">
        <v>41</v>
      </c>
      <c r="L395" s="290" t="s">
        <v>1281</v>
      </c>
      <c r="M395" s="294" t="s">
        <v>1937</v>
      </c>
      <c r="N395" s="294" t="s">
        <v>1938</v>
      </c>
      <c r="O395" s="295"/>
    </row>
    <row r="396" spans="1:15" ht="21" hidden="1">
      <c r="A396" s="289">
        <v>948</v>
      </c>
      <c r="B396" s="289" t="s">
        <v>1024</v>
      </c>
      <c r="C396" s="290" t="s">
        <v>136</v>
      </c>
      <c r="D396" s="290" t="s">
        <v>1475</v>
      </c>
      <c r="E396" s="289">
        <v>902</v>
      </c>
      <c r="F396" s="289">
        <v>1</v>
      </c>
      <c r="G396" s="289">
        <v>40</v>
      </c>
      <c r="H396" s="290" t="s">
        <v>1764</v>
      </c>
      <c r="I396" s="289" t="s">
        <v>1268</v>
      </c>
      <c r="J396" s="289" t="s">
        <v>1269</v>
      </c>
      <c r="K396" s="292" t="s">
        <v>41</v>
      </c>
      <c r="L396" s="290" t="s">
        <v>1281</v>
      </c>
      <c r="M396" s="294" t="s">
        <v>1472</v>
      </c>
      <c r="N396" s="294" t="s">
        <v>1946</v>
      </c>
      <c r="O396" s="295"/>
    </row>
    <row r="397" spans="1:15" ht="21" hidden="1">
      <c r="A397" s="289">
        <v>960</v>
      </c>
      <c r="B397" s="289" t="s">
        <v>1024</v>
      </c>
      <c r="C397" s="290" t="s">
        <v>136</v>
      </c>
      <c r="D397" s="290" t="s">
        <v>1982</v>
      </c>
      <c r="E397" s="289">
        <v>1</v>
      </c>
      <c r="F397" s="289">
        <v>4</v>
      </c>
      <c r="G397" s="289">
        <v>25</v>
      </c>
      <c r="H397" s="290" t="s">
        <v>1760</v>
      </c>
      <c r="I397" s="289" t="s">
        <v>1265</v>
      </c>
      <c r="J397" s="289" t="s">
        <v>1339</v>
      </c>
      <c r="K397" s="292" t="s">
        <v>41</v>
      </c>
      <c r="L397" s="290" t="s">
        <v>1281</v>
      </c>
      <c r="M397" s="294" t="s">
        <v>1970</v>
      </c>
      <c r="N397" s="294" t="s">
        <v>1971</v>
      </c>
      <c r="O397" s="295"/>
    </row>
    <row r="398" spans="1:15" ht="21" hidden="1">
      <c r="A398" s="289">
        <v>1009</v>
      </c>
      <c r="B398" s="289" t="s">
        <v>1143</v>
      </c>
      <c r="C398" s="290" t="s">
        <v>13</v>
      </c>
      <c r="D398" s="290" t="s">
        <v>1983</v>
      </c>
      <c r="E398" s="289">
        <v>1</v>
      </c>
      <c r="F398" s="289">
        <v>2</v>
      </c>
      <c r="G398" s="289">
        <v>11</v>
      </c>
      <c r="H398" s="290" t="s">
        <v>1787</v>
      </c>
      <c r="I398" s="289" t="s">
        <v>1268</v>
      </c>
      <c r="J398" s="289" t="s">
        <v>1354</v>
      </c>
      <c r="K398" s="292" t="s">
        <v>41</v>
      </c>
      <c r="L398" s="290" t="s">
        <v>1281</v>
      </c>
      <c r="M398" s="294" t="s">
        <v>1939</v>
      </c>
      <c r="N398" s="294" t="s">
        <v>1940</v>
      </c>
      <c r="O398" s="295"/>
    </row>
    <row r="399" spans="1:15" ht="21" hidden="1">
      <c r="A399" s="289">
        <v>1015</v>
      </c>
      <c r="B399" s="289" t="s">
        <v>1143</v>
      </c>
      <c r="C399" s="290" t="s">
        <v>13</v>
      </c>
      <c r="D399" s="290" t="s">
        <v>1984</v>
      </c>
      <c r="E399" s="289">
        <v>1</v>
      </c>
      <c r="F399" s="289">
        <v>2</v>
      </c>
      <c r="G399" s="289">
        <v>32</v>
      </c>
      <c r="H399" s="290" t="s">
        <v>1787</v>
      </c>
      <c r="I399" s="289" t="s">
        <v>1265</v>
      </c>
      <c r="J399" s="289" t="s">
        <v>1385</v>
      </c>
      <c r="K399" s="292" t="s">
        <v>41</v>
      </c>
      <c r="L399" s="290" t="s">
        <v>1252</v>
      </c>
      <c r="M399" s="294" t="s">
        <v>1967</v>
      </c>
      <c r="N399" s="294" t="s">
        <v>1968</v>
      </c>
      <c r="O399" s="295"/>
    </row>
    <row r="400" spans="1:15" ht="21" hidden="1">
      <c r="A400" s="289">
        <v>1017</v>
      </c>
      <c r="B400" s="289" t="s">
        <v>1143</v>
      </c>
      <c r="C400" s="290" t="s">
        <v>13</v>
      </c>
      <c r="D400" s="290" t="s">
        <v>1984</v>
      </c>
      <c r="E400" s="289">
        <v>2</v>
      </c>
      <c r="F400" s="289">
        <v>2</v>
      </c>
      <c r="G400" s="289">
        <v>31</v>
      </c>
      <c r="H400" s="290" t="s">
        <v>1787</v>
      </c>
      <c r="I400" s="289" t="s">
        <v>1265</v>
      </c>
      <c r="J400" s="289" t="s">
        <v>1346</v>
      </c>
      <c r="K400" s="292" t="s">
        <v>41</v>
      </c>
      <c r="L400" s="290" t="s">
        <v>1281</v>
      </c>
      <c r="M400" s="294" t="s">
        <v>1973</v>
      </c>
      <c r="N400" s="294" t="s">
        <v>1356</v>
      </c>
      <c r="O400" s="295"/>
    </row>
    <row r="401" spans="1:15" ht="21" hidden="1">
      <c r="A401" s="289">
        <v>1053</v>
      </c>
      <c r="B401" s="289" t="s">
        <v>1143</v>
      </c>
      <c r="C401" s="290" t="s">
        <v>136</v>
      </c>
      <c r="D401" s="290" t="s">
        <v>1985</v>
      </c>
      <c r="E401" s="289">
        <v>1</v>
      </c>
      <c r="F401" s="289">
        <v>3</v>
      </c>
      <c r="G401" s="289">
        <v>18</v>
      </c>
      <c r="H401" s="290" t="s">
        <v>1218</v>
      </c>
      <c r="I401" s="289" t="s">
        <v>1268</v>
      </c>
      <c r="J401" s="289" t="s">
        <v>1881</v>
      </c>
      <c r="K401" s="292" t="s">
        <v>41</v>
      </c>
      <c r="L401" s="290" t="s">
        <v>1281</v>
      </c>
      <c r="M401" s="294" t="s">
        <v>1960</v>
      </c>
      <c r="N401" s="294" t="s">
        <v>1961</v>
      </c>
      <c r="O401" s="178"/>
    </row>
    <row r="402" spans="1:15" ht="21" hidden="1">
      <c r="A402" s="181">
        <v>18</v>
      </c>
      <c r="B402" s="181" t="s">
        <v>12</v>
      </c>
      <c r="C402" s="182" t="s">
        <v>13</v>
      </c>
      <c r="D402" s="182" t="s">
        <v>1986</v>
      </c>
      <c r="E402" s="181">
        <v>91</v>
      </c>
      <c r="F402" s="181">
        <v>2</v>
      </c>
      <c r="G402" s="181">
        <v>38</v>
      </c>
      <c r="H402" s="182" t="s">
        <v>75</v>
      </c>
      <c r="I402" s="186" t="s">
        <v>1268</v>
      </c>
      <c r="J402" s="300" t="s">
        <v>1315</v>
      </c>
      <c r="K402" s="301" t="s">
        <v>1652</v>
      </c>
      <c r="L402" s="302" t="s">
        <v>1281</v>
      </c>
      <c r="M402" s="303" t="s">
        <v>1803</v>
      </c>
      <c r="N402" s="304" t="s">
        <v>1804</v>
      </c>
      <c r="O402" s="187"/>
    </row>
    <row r="403" spans="1:15" ht="21" hidden="1">
      <c r="A403" s="181">
        <v>24</v>
      </c>
      <c r="B403" s="181" t="s">
        <v>23</v>
      </c>
      <c r="C403" s="182" t="s">
        <v>13</v>
      </c>
      <c r="D403" s="182" t="s">
        <v>1987</v>
      </c>
      <c r="E403" s="181">
        <v>54</v>
      </c>
      <c r="F403" s="181">
        <v>2</v>
      </c>
      <c r="G403" s="181">
        <v>54</v>
      </c>
      <c r="H403" s="182" t="s">
        <v>1658</v>
      </c>
      <c r="I403" s="186" t="s">
        <v>1265</v>
      </c>
      <c r="J403" s="300" t="s">
        <v>1419</v>
      </c>
      <c r="K403" s="301" t="s">
        <v>1652</v>
      </c>
      <c r="L403" s="302" t="s">
        <v>1281</v>
      </c>
      <c r="M403" s="303" t="s">
        <v>1805</v>
      </c>
      <c r="N403" s="304" t="s">
        <v>1806</v>
      </c>
      <c r="O403" s="188"/>
    </row>
    <row r="404" spans="1:15" ht="21" hidden="1">
      <c r="A404" s="181">
        <v>27</v>
      </c>
      <c r="B404" s="181" t="s">
        <v>23</v>
      </c>
      <c r="C404" s="182" t="s">
        <v>13</v>
      </c>
      <c r="D404" s="182" t="s">
        <v>1987</v>
      </c>
      <c r="E404" s="181">
        <v>54</v>
      </c>
      <c r="F404" s="181">
        <v>2</v>
      </c>
      <c r="G404" s="181">
        <v>54</v>
      </c>
      <c r="H404" s="182" t="s">
        <v>1658</v>
      </c>
      <c r="I404" s="186" t="s">
        <v>1265</v>
      </c>
      <c r="J404" s="300" t="s">
        <v>1390</v>
      </c>
      <c r="K404" s="301" t="s">
        <v>1652</v>
      </c>
      <c r="L404" s="302" t="s">
        <v>1281</v>
      </c>
      <c r="M404" s="303" t="s">
        <v>1807</v>
      </c>
      <c r="N404" s="304" t="s">
        <v>1808</v>
      </c>
      <c r="O404" s="188"/>
    </row>
    <row r="405" spans="1:15" ht="21" hidden="1">
      <c r="A405" s="181">
        <v>51</v>
      </c>
      <c r="B405" s="181" t="s">
        <v>23</v>
      </c>
      <c r="C405" s="182" t="s">
        <v>136</v>
      </c>
      <c r="D405" s="182" t="s">
        <v>1988</v>
      </c>
      <c r="E405" s="181">
        <v>3</v>
      </c>
      <c r="F405" s="181">
        <v>3</v>
      </c>
      <c r="G405" s="181">
        <v>41</v>
      </c>
      <c r="H405" s="182" t="s">
        <v>168</v>
      </c>
      <c r="I405" s="186" t="s">
        <v>1265</v>
      </c>
      <c r="J405" s="300" t="s">
        <v>1369</v>
      </c>
      <c r="K405" s="301" t="s">
        <v>1652</v>
      </c>
      <c r="L405" s="302" t="s">
        <v>1281</v>
      </c>
      <c r="M405" s="303" t="s">
        <v>1809</v>
      </c>
      <c r="N405" s="304" t="s">
        <v>1810</v>
      </c>
      <c r="O405" s="183" t="s">
        <v>1811</v>
      </c>
    </row>
    <row r="406" spans="1:15" ht="21" hidden="1">
      <c r="A406" s="181">
        <v>82</v>
      </c>
      <c r="B406" s="181" t="s">
        <v>179</v>
      </c>
      <c r="C406" s="182" t="s">
        <v>13</v>
      </c>
      <c r="D406" s="182" t="s">
        <v>1424</v>
      </c>
      <c r="E406" s="181">
        <v>6</v>
      </c>
      <c r="F406" s="181">
        <v>2</v>
      </c>
      <c r="G406" s="181">
        <v>39</v>
      </c>
      <c r="H406" s="182" t="s">
        <v>250</v>
      </c>
      <c r="I406" s="186" t="s">
        <v>1250</v>
      </c>
      <c r="J406" s="300" t="s">
        <v>1355</v>
      </c>
      <c r="K406" s="301" t="s">
        <v>1652</v>
      </c>
      <c r="L406" s="302" t="s">
        <v>1281</v>
      </c>
      <c r="M406" s="303" t="s">
        <v>1812</v>
      </c>
      <c r="N406" s="304" t="s">
        <v>1813</v>
      </c>
      <c r="O406" s="183" t="s">
        <v>1811</v>
      </c>
    </row>
    <row r="407" spans="1:15" ht="21" hidden="1">
      <c r="A407" s="181">
        <v>86</v>
      </c>
      <c r="B407" s="181" t="s">
        <v>179</v>
      </c>
      <c r="C407" s="182" t="s">
        <v>13</v>
      </c>
      <c r="D407" s="182" t="s">
        <v>1424</v>
      </c>
      <c r="E407" s="181">
        <v>7</v>
      </c>
      <c r="F407" s="181">
        <v>2</v>
      </c>
      <c r="G407" s="181">
        <v>38</v>
      </c>
      <c r="H407" s="182" t="s">
        <v>250</v>
      </c>
      <c r="I407" s="186" t="s">
        <v>1250</v>
      </c>
      <c r="J407" s="300" t="s">
        <v>1291</v>
      </c>
      <c r="K407" s="301" t="s">
        <v>1652</v>
      </c>
      <c r="L407" s="302" t="s">
        <v>1281</v>
      </c>
      <c r="M407" s="303" t="s">
        <v>1814</v>
      </c>
      <c r="N407" s="304" t="s">
        <v>1815</v>
      </c>
      <c r="O407" s="188"/>
    </row>
    <row r="408" spans="1:15" ht="21" hidden="1">
      <c r="A408" s="181">
        <v>88</v>
      </c>
      <c r="B408" s="181" t="s">
        <v>179</v>
      </c>
      <c r="C408" s="182" t="s">
        <v>13</v>
      </c>
      <c r="D408" s="182" t="s">
        <v>1424</v>
      </c>
      <c r="E408" s="181">
        <v>7</v>
      </c>
      <c r="F408" s="181">
        <v>2</v>
      </c>
      <c r="G408" s="181">
        <v>38</v>
      </c>
      <c r="H408" s="182" t="s">
        <v>250</v>
      </c>
      <c r="I408" s="186" t="s">
        <v>1250</v>
      </c>
      <c r="J408" s="300" t="s">
        <v>1383</v>
      </c>
      <c r="K408" s="301" t="s">
        <v>1652</v>
      </c>
      <c r="L408" s="302" t="s">
        <v>1281</v>
      </c>
      <c r="M408" s="303" t="s">
        <v>1803</v>
      </c>
      <c r="N408" s="304" t="s">
        <v>1804</v>
      </c>
      <c r="O408" s="188"/>
    </row>
    <row r="409" spans="1:15" ht="21" hidden="1">
      <c r="A409" s="181">
        <v>89</v>
      </c>
      <c r="B409" s="181" t="s">
        <v>179</v>
      </c>
      <c r="C409" s="182" t="s">
        <v>13</v>
      </c>
      <c r="D409" s="182" t="s">
        <v>1347</v>
      </c>
      <c r="E409" s="181">
        <v>7</v>
      </c>
      <c r="F409" s="181">
        <v>1</v>
      </c>
      <c r="G409" s="181">
        <v>47</v>
      </c>
      <c r="H409" s="182" t="s">
        <v>250</v>
      </c>
      <c r="I409" s="186" t="s">
        <v>1250</v>
      </c>
      <c r="J409" s="300" t="s">
        <v>1444</v>
      </c>
      <c r="K409" s="301" t="s">
        <v>1652</v>
      </c>
      <c r="L409" s="305" t="s">
        <v>1281</v>
      </c>
      <c r="M409" s="305" t="s">
        <v>1376</v>
      </c>
      <c r="N409" s="305" t="s">
        <v>1816</v>
      </c>
      <c r="O409" s="188"/>
    </row>
    <row r="410" spans="1:15" ht="21" hidden="1">
      <c r="A410" s="181">
        <v>90</v>
      </c>
      <c r="B410" s="181" t="s">
        <v>179</v>
      </c>
      <c r="C410" s="182" t="s">
        <v>13</v>
      </c>
      <c r="D410" s="182" t="s">
        <v>1424</v>
      </c>
      <c r="E410" s="181">
        <v>8</v>
      </c>
      <c r="F410" s="181">
        <v>2</v>
      </c>
      <c r="G410" s="181">
        <v>43</v>
      </c>
      <c r="H410" s="182" t="s">
        <v>250</v>
      </c>
      <c r="I410" s="186" t="s">
        <v>1250</v>
      </c>
      <c r="J410" s="300" t="s">
        <v>1444</v>
      </c>
      <c r="K410" s="301" t="s">
        <v>1652</v>
      </c>
      <c r="L410" s="302" t="s">
        <v>1252</v>
      </c>
      <c r="M410" s="303" t="s">
        <v>1817</v>
      </c>
      <c r="N410" s="304" t="s">
        <v>1818</v>
      </c>
      <c r="O410" s="188"/>
    </row>
    <row r="411" spans="1:15" ht="21" hidden="1">
      <c r="A411" s="181">
        <v>91</v>
      </c>
      <c r="B411" s="181" t="s">
        <v>179</v>
      </c>
      <c r="C411" s="182" t="s">
        <v>13</v>
      </c>
      <c r="D411" s="182" t="s">
        <v>1347</v>
      </c>
      <c r="E411" s="181">
        <v>7</v>
      </c>
      <c r="F411" s="181">
        <v>1</v>
      </c>
      <c r="G411" s="181">
        <v>47</v>
      </c>
      <c r="H411" s="182" t="s">
        <v>250</v>
      </c>
      <c r="I411" s="186" t="s">
        <v>1250</v>
      </c>
      <c r="J411" s="300" t="s">
        <v>1350</v>
      </c>
      <c r="K411" s="301" t="s">
        <v>1652</v>
      </c>
      <c r="L411" s="302" t="s">
        <v>1281</v>
      </c>
      <c r="M411" s="303" t="s">
        <v>1819</v>
      </c>
      <c r="N411" s="304" t="s">
        <v>1820</v>
      </c>
      <c r="O411" s="188"/>
    </row>
    <row r="412" spans="1:15" ht="21" hidden="1">
      <c r="A412" s="181">
        <v>92</v>
      </c>
      <c r="B412" s="181" t="s">
        <v>179</v>
      </c>
      <c r="C412" s="182" t="s">
        <v>13</v>
      </c>
      <c r="D412" s="182" t="s">
        <v>1424</v>
      </c>
      <c r="E412" s="181">
        <v>8</v>
      </c>
      <c r="F412" s="181">
        <v>2</v>
      </c>
      <c r="G412" s="181">
        <v>43</v>
      </c>
      <c r="H412" s="182" t="s">
        <v>250</v>
      </c>
      <c r="I412" s="186" t="s">
        <v>1250</v>
      </c>
      <c r="J412" s="300" t="s">
        <v>1350</v>
      </c>
      <c r="K412" s="301" t="s">
        <v>1652</v>
      </c>
      <c r="L412" s="302" t="s">
        <v>1281</v>
      </c>
      <c r="M412" s="303" t="s">
        <v>1821</v>
      </c>
      <c r="N412" s="304" t="s">
        <v>1822</v>
      </c>
      <c r="O412" s="188"/>
    </row>
    <row r="413" spans="1:15" ht="21" hidden="1">
      <c r="A413" s="181">
        <v>93</v>
      </c>
      <c r="B413" s="181" t="s">
        <v>179</v>
      </c>
      <c r="C413" s="182" t="s">
        <v>13</v>
      </c>
      <c r="D413" s="182" t="s">
        <v>1347</v>
      </c>
      <c r="E413" s="181">
        <v>8</v>
      </c>
      <c r="F413" s="181">
        <v>1</v>
      </c>
      <c r="G413" s="181">
        <v>46</v>
      </c>
      <c r="H413" s="182" t="s">
        <v>1673</v>
      </c>
      <c r="I413" s="186" t="s">
        <v>1250</v>
      </c>
      <c r="J413" s="300" t="s">
        <v>1402</v>
      </c>
      <c r="K413" s="301" t="s">
        <v>1652</v>
      </c>
      <c r="L413" s="302" t="s">
        <v>1281</v>
      </c>
      <c r="M413" s="303" t="s">
        <v>1454</v>
      </c>
      <c r="N413" s="304" t="s">
        <v>1823</v>
      </c>
      <c r="O413" s="188"/>
    </row>
    <row r="414" spans="1:15" ht="21" hidden="1">
      <c r="A414" s="181">
        <v>97</v>
      </c>
      <c r="B414" s="181" t="s">
        <v>179</v>
      </c>
      <c r="C414" s="182" t="s">
        <v>13</v>
      </c>
      <c r="D414" s="182" t="s">
        <v>1347</v>
      </c>
      <c r="E414" s="181">
        <v>9</v>
      </c>
      <c r="F414" s="181">
        <v>1</v>
      </c>
      <c r="G414" s="181">
        <v>46</v>
      </c>
      <c r="H414" s="182" t="s">
        <v>1673</v>
      </c>
      <c r="I414" s="186" t="s">
        <v>1250</v>
      </c>
      <c r="J414" s="300" t="s">
        <v>1466</v>
      </c>
      <c r="K414" s="301" t="s">
        <v>1652</v>
      </c>
      <c r="L414" s="302" t="s">
        <v>1281</v>
      </c>
      <c r="M414" s="303" t="s">
        <v>1824</v>
      </c>
      <c r="N414" s="304" t="s">
        <v>1825</v>
      </c>
      <c r="O414" s="188"/>
    </row>
    <row r="415" spans="1:15" ht="21" hidden="1">
      <c r="A415" s="181">
        <v>99</v>
      </c>
      <c r="B415" s="181" t="s">
        <v>179</v>
      </c>
      <c r="C415" s="182" t="s">
        <v>13</v>
      </c>
      <c r="D415" s="182" t="s">
        <v>1347</v>
      </c>
      <c r="E415" s="181">
        <v>9</v>
      </c>
      <c r="F415" s="181">
        <v>1</v>
      </c>
      <c r="G415" s="181">
        <v>46</v>
      </c>
      <c r="H415" s="182" t="s">
        <v>1673</v>
      </c>
      <c r="I415" s="186" t="s">
        <v>1250</v>
      </c>
      <c r="J415" s="300" t="s">
        <v>1471</v>
      </c>
      <c r="K415" s="301" t="s">
        <v>1652</v>
      </c>
      <c r="L415" s="302" t="s">
        <v>1281</v>
      </c>
      <c r="M415" s="303" t="s">
        <v>1826</v>
      </c>
      <c r="N415" s="304" t="s">
        <v>1827</v>
      </c>
      <c r="O415" s="188"/>
    </row>
    <row r="416" spans="1:15" ht="21" hidden="1">
      <c r="A416" s="181">
        <v>107</v>
      </c>
      <c r="B416" s="181" t="s">
        <v>179</v>
      </c>
      <c r="C416" s="182" t="s">
        <v>13</v>
      </c>
      <c r="D416" s="182" t="s">
        <v>1989</v>
      </c>
      <c r="E416" s="181">
        <v>54</v>
      </c>
      <c r="F416" s="181">
        <v>1</v>
      </c>
      <c r="G416" s="181">
        <v>47</v>
      </c>
      <c r="H416" s="182" t="s">
        <v>1678</v>
      </c>
      <c r="I416" s="186" t="s">
        <v>1250</v>
      </c>
      <c r="J416" s="300" t="s">
        <v>1405</v>
      </c>
      <c r="K416" s="301" t="s">
        <v>1652</v>
      </c>
      <c r="L416" s="302" t="s">
        <v>1281</v>
      </c>
      <c r="M416" s="303" t="s">
        <v>1828</v>
      </c>
      <c r="N416" s="304" t="s">
        <v>1829</v>
      </c>
      <c r="O416" s="188"/>
    </row>
    <row r="417" spans="1:15" ht="21" hidden="1">
      <c r="A417" s="181">
        <v>109</v>
      </c>
      <c r="B417" s="181" t="s">
        <v>179</v>
      </c>
      <c r="C417" s="182" t="s">
        <v>13</v>
      </c>
      <c r="D417" s="182" t="s">
        <v>1989</v>
      </c>
      <c r="E417" s="181">
        <v>54</v>
      </c>
      <c r="F417" s="181">
        <v>1</v>
      </c>
      <c r="G417" s="181">
        <v>47</v>
      </c>
      <c r="H417" s="182" t="s">
        <v>1678</v>
      </c>
      <c r="I417" s="186" t="s">
        <v>1250</v>
      </c>
      <c r="J417" s="300" t="s">
        <v>1477</v>
      </c>
      <c r="K417" s="301" t="s">
        <v>1652</v>
      </c>
      <c r="L417" s="302" t="s">
        <v>1281</v>
      </c>
      <c r="M417" s="303" t="s">
        <v>1830</v>
      </c>
      <c r="N417" s="304" t="s">
        <v>1446</v>
      </c>
      <c r="O417" s="188"/>
    </row>
    <row r="418" spans="1:15" ht="21" hidden="1">
      <c r="A418" s="181">
        <v>259</v>
      </c>
      <c r="B418" s="181" t="s">
        <v>179</v>
      </c>
      <c r="C418" s="182" t="s">
        <v>136</v>
      </c>
      <c r="D418" s="182" t="s">
        <v>1348</v>
      </c>
      <c r="E418" s="181">
        <v>1</v>
      </c>
      <c r="F418" s="181">
        <v>3</v>
      </c>
      <c r="G418" s="181">
        <v>27</v>
      </c>
      <c r="H418" s="182" t="s">
        <v>1707</v>
      </c>
      <c r="I418" s="186" t="s">
        <v>1265</v>
      </c>
      <c r="J418" s="300" t="s">
        <v>1346</v>
      </c>
      <c r="K418" s="301" t="s">
        <v>1652</v>
      </c>
      <c r="L418" s="302" t="s">
        <v>1281</v>
      </c>
      <c r="M418" s="303" t="s">
        <v>1831</v>
      </c>
      <c r="N418" s="304" t="s">
        <v>1832</v>
      </c>
      <c r="O418" s="188"/>
    </row>
    <row r="419" spans="1:15" ht="21" hidden="1">
      <c r="A419" s="181">
        <v>261</v>
      </c>
      <c r="B419" s="181" t="s">
        <v>179</v>
      </c>
      <c r="C419" s="182" t="s">
        <v>136</v>
      </c>
      <c r="D419" s="182" t="s">
        <v>1990</v>
      </c>
      <c r="E419" s="181">
        <v>3</v>
      </c>
      <c r="F419" s="181">
        <v>3</v>
      </c>
      <c r="G419" s="181">
        <v>41</v>
      </c>
      <c r="H419" s="182" t="s">
        <v>522</v>
      </c>
      <c r="I419" s="186" t="s">
        <v>1265</v>
      </c>
      <c r="J419" s="300" t="s">
        <v>1266</v>
      </c>
      <c r="K419" s="301" t="s">
        <v>1652</v>
      </c>
      <c r="L419" s="302" t="s">
        <v>1281</v>
      </c>
      <c r="M419" s="305" t="s">
        <v>1830</v>
      </c>
      <c r="N419" s="305" t="s">
        <v>1446</v>
      </c>
      <c r="O419" s="188"/>
    </row>
    <row r="420" spans="1:15" ht="21" hidden="1">
      <c r="A420" s="181">
        <v>265</v>
      </c>
      <c r="B420" s="181" t="s">
        <v>179</v>
      </c>
      <c r="C420" s="182" t="s">
        <v>136</v>
      </c>
      <c r="D420" s="182" t="s">
        <v>1991</v>
      </c>
      <c r="E420" s="181">
        <v>54</v>
      </c>
      <c r="F420" s="181">
        <v>2</v>
      </c>
      <c r="G420" s="181">
        <v>52</v>
      </c>
      <c r="H420" s="182" t="s">
        <v>1707</v>
      </c>
      <c r="I420" s="186" t="s">
        <v>1265</v>
      </c>
      <c r="J420" s="300" t="s">
        <v>1378</v>
      </c>
      <c r="K420" s="301" t="s">
        <v>1652</v>
      </c>
      <c r="L420" s="302" t="s">
        <v>1281</v>
      </c>
      <c r="M420" s="303" t="s">
        <v>1803</v>
      </c>
      <c r="N420" s="304" t="s">
        <v>1804</v>
      </c>
      <c r="O420" s="188"/>
    </row>
    <row r="421" spans="1:15" ht="21" hidden="1">
      <c r="A421" s="181">
        <v>288</v>
      </c>
      <c r="B421" s="181" t="s">
        <v>532</v>
      </c>
      <c r="C421" s="182" t="s">
        <v>13</v>
      </c>
      <c r="D421" s="182" t="s">
        <v>1349</v>
      </c>
      <c r="E421" s="181">
        <v>14</v>
      </c>
      <c r="F421" s="181">
        <v>1</v>
      </c>
      <c r="G421" s="181">
        <v>42</v>
      </c>
      <c r="H421" s="182"/>
      <c r="I421" s="186" t="s">
        <v>1250</v>
      </c>
      <c r="J421" s="300" t="s">
        <v>1309</v>
      </c>
      <c r="K421" s="301" t="s">
        <v>1652</v>
      </c>
      <c r="L421" s="305" t="s">
        <v>1281</v>
      </c>
      <c r="M421" s="305" t="s">
        <v>1376</v>
      </c>
      <c r="N421" s="305" t="s">
        <v>1816</v>
      </c>
      <c r="O421" s="188"/>
    </row>
    <row r="422" spans="1:15" ht="21" hidden="1">
      <c r="A422" s="181">
        <v>289</v>
      </c>
      <c r="B422" s="181" t="s">
        <v>532</v>
      </c>
      <c r="C422" s="182" t="s">
        <v>13</v>
      </c>
      <c r="D422" s="182" t="s">
        <v>1992</v>
      </c>
      <c r="E422" s="181">
        <v>3</v>
      </c>
      <c r="F422" s="181">
        <v>2</v>
      </c>
      <c r="G422" s="181">
        <v>43</v>
      </c>
      <c r="H422" s="182"/>
      <c r="I422" s="186" t="s">
        <v>1250</v>
      </c>
      <c r="J422" s="300" t="s">
        <v>1309</v>
      </c>
      <c r="K422" s="301" t="s">
        <v>1652</v>
      </c>
      <c r="L422" s="302" t="s">
        <v>1281</v>
      </c>
      <c r="M422" s="303" t="s">
        <v>1807</v>
      </c>
      <c r="N422" s="304" t="s">
        <v>1808</v>
      </c>
      <c r="O422" s="188"/>
    </row>
    <row r="423" spans="1:15" ht="21" hidden="1">
      <c r="A423" s="181">
        <v>296</v>
      </c>
      <c r="B423" s="181" t="s">
        <v>532</v>
      </c>
      <c r="C423" s="182" t="s">
        <v>13</v>
      </c>
      <c r="D423" s="182" t="s">
        <v>1349</v>
      </c>
      <c r="E423" s="181">
        <v>16</v>
      </c>
      <c r="F423" s="181">
        <v>1</v>
      </c>
      <c r="G423" s="181">
        <v>47</v>
      </c>
      <c r="H423" s="182"/>
      <c r="I423" s="186" t="s">
        <v>1250</v>
      </c>
      <c r="J423" s="300" t="s">
        <v>1277</v>
      </c>
      <c r="K423" s="301" t="s">
        <v>1652</v>
      </c>
      <c r="L423" s="302" t="s">
        <v>1281</v>
      </c>
      <c r="M423" s="303" t="s">
        <v>1830</v>
      </c>
      <c r="N423" s="304" t="s">
        <v>1446</v>
      </c>
      <c r="O423" s="188"/>
    </row>
    <row r="424" spans="1:15" ht="21" hidden="1">
      <c r="A424" s="181">
        <v>326</v>
      </c>
      <c r="B424" s="181" t="s">
        <v>532</v>
      </c>
      <c r="C424" s="182" t="s">
        <v>13</v>
      </c>
      <c r="D424" s="182" t="s">
        <v>1993</v>
      </c>
      <c r="E424" s="181">
        <v>1</v>
      </c>
      <c r="F424" s="181">
        <v>1</v>
      </c>
      <c r="G424" s="181">
        <v>41</v>
      </c>
      <c r="H424" s="182"/>
      <c r="I424" s="186" t="s">
        <v>1250</v>
      </c>
      <c r="J424" s="300" t="s">
        <v>1477</v>
      </c>
      <c r="K424" s="301" t="s">
        <v>1652</v>
      </c>
      <c r="L424" s="302" t="s">
        <v>1281</v>
      </c>
      <c r="M424" s="303" t="s">
        <v>1826</v>
      </c>
      <c r="N424" s="304" t="s">
        <v>1827</v>
      </c>
      <c r="O424" s="188"/>
    </row>
    <row r="425" spans="1:15" ht="21" hidden="1">
      <c r="A425" s="181">
        <v>349</v>
      </c>
      <c r="B425" s="181" t="s">
        <v>532</v>
      </c>
      <c r="C425" s="182" t="s">
        <v>13</v>
      </c>
      <c r="D425" s="182" t="s">
        <v>1895</v>
      </c>
      <c r="E425" s="181">
        <v>901</v>
      </c>
      <c r="F425" s="181">
        <v>2</v>
      </c>
      <c r="G425" s="181">
        <v>55</v>
      </c>
      <c r="H425" s="182"/>
      <c r="I425" s="186" t="s">
        <v>1268</v>
      </c>
      <c r="J425" s="300" t="s">
        <v>1354</v>
      </c>
      <c r="K425" s="301" t="s">
        <v>1652</v>
      </c>
      <c r="L425" s="302" t="s">
        <v>1281</v>
      </c>
      <c r="M425" s="303" t="s">
        <v>1812</v>
      </c>
      <c r="N425" s="304" t="s">
        <v>1813</v>
      </c>
      <c r="O425" s="188"/>
    </row>
    <row r="426" spans="1:15" ht="21" hidden="1">
      <c r="A426" s="181">
        <v>375</v>
      </c>
      <c r="B426" s="181" t="s">
        <v>532</v>
      </c>
      <c r="C426" s="182" t="s">
        <v>13</v>
      </c>
      <c r="D426" s="182" t="s">
        <v>1394</v>
      </c>
      <c r="E426" s="181">
        <v>6</v>
      </c>
      <c r="F426" s="181">
        <v>2</v>
      </c>
      <c r="G426" s="181">
        <v>39</v>
      </c>
      <c r="H426" s="182" t="s">
        <v>636</v>
      </c>
      <c r="I426" s="186" t="s">
        <v>1265</v>
      </c>
      <c r="J426" s="300" t="s">
        <v>1266</v>
      </c>
      <c r="K426" s="301" t="s">
        <v>1652</v>
      </c>
      <c r="L426" s="302" t="s">
        <v>1281</v>
      </c>
      <c r="M426" s="303" t="s">
        <v>1809</v>
      </c>
      <c r="N426" s="304" t="s">
        <v>1810</v>
      </c>
      <c r="O426" s="184" t="s">
        <v>1833</v>
      </c>
    </row>
    <row r="427" spans="1:15" ht="21" hidden="1">
      <c r="A427" s="181">
        <v>377</v>
      </c>
      <c r="B427" s="181" t="s">
        <v>532</v>
      </c>
      <c r="C427" s="182" t="s">
        <v>13</v>
      </c>
      <c r="D427" s="182" t="s">
        <v>1394</v>
      </c>
      <c r="E427" s="181">
        <v>7</v>
      </c>
      <c r="F427" s="181">
        <v>2</v>
      </c>
      <c r="G427" s="181">
        <v>40</v>
      </c>
      <c r="H427" s="182" t="s">
        <v>636</v>
      </c>
      <c r="I427" s="186" t="s">
        <v>1265</v>
      </c>
      <c r="J427" s="300" t="s">
        <v>1369</v>
      </c>
      <c r="K427" s="301" t="s">
        <v>1652</v>
      </c>
      <c r="L427" s="302" t="s">
        <v>1281</v>
      </c>
      <c r="M427" s="303" t="s">
        <v>1834</v>
      </c>
      <c r="N427" s="304" t="s">
        <v>1835</v>
      </c>
      <c r="O427" s="188"/>
    </row>
    <row r="428" spans="1:15" ht="21" hidden="1">
      <c r="A428" s="181">
        <v>383</v>
      </c>
      <c r="B428" s="181" t="s">
        <v>532</v>
      </c>
      <c r="C428" s="182" t="s">
        <v>13</v>
      </c>
      <c r="D428" s="182" t="s">
        <v>1394</v>
      </c>
      <c r="E428" s="181">
        <v>8</v>
      </c>
      <c r="F428" s="181">
        <v>2</v>
      </c>
      <c r="G428" s="181">
        <v>40</v>
      </c>
      <c r="H428" s="182" t="s">
        <v>636</v>
      </c>
      <c r="I428" s="186" t="s">
        <v>1265</v>
      </c>
      <c r="J428" s="300" t="s">
        <v>1409</v>
      </c>
      <c r="K428" s="301" t="s">
        <v>1652</v>
      </c>
      <c r="L428" s="302" t="s">
        <v>1281</v>
      </c>
      <c r="M428" s="303" t="s">
        <v>1836</v>
      </c>
      <c r="N428" s="304" t="s">
        <v>1837</v>
      </c>
      <c r="O428" s="188"/>
    </row>
    <row r="429" spans="1:15" ht="21" hidden="1">
      <c r="A429" s="181">
        <v>395</v>
      </c>
      <c r="B429" s="181" t="s">
        <v>532</v>
      </c>
      <c r="C429" s="182" t="s">
        <v>136</v>
      </c>
      <c r="D429" s="182" t="s">
        <v>1994</v>
      </c>
      <c r="E429" s="181">
        <v>224</v>
      </c>
      <c r="F429" s="181">
        <v>1</v>
      </c>
      <c r="G429" s="181">
        <v>57</v>
      </c>
      <c r="H429" s="182"/>
      <c r="I429" s="186" t="s">
        <v>1250</v>
      </c>
      <c r="J429" s="300" t="s">
        <v>1358</v>
      </c>
      <c r="K429" s="301" t="s">
        <v>1652</v>
      </c>
      <c r="L429" s="302" t="s">
        <v>1281</v>
      </c>
      <c r="M429" s="303" t="s">
        <v>1807</v>
      </c>
      <c r="N429" s="304" t="s">
        <v>1808</v>
      </c>
      <c r="O429" s="188"/>
    </row>
    <row r="430" spans="1:15" ht="21" hidden="1">
      <c r="A430" s="181">
        <v>399</v>
      </c>
      <c r="B430" s="181" t="s">
        <v>532</v>
      </c>
      <c r="C430" s="182" t="s">
        <v>136</v>
      </c>
      <c r="D430" s="182" t="s">
        <v>1639</v>
      </c>
      <c r="E430" s="181">
        <v>54</v>
      </c>
      <c r="F430" s="181">
        <v>1</v>
      </c>
      <c r="G430" s="181">
        <v>46</v>
      </c>
      <c r="H430" s="182"/>
      <c r="I430" s="186" t="s">
        <v>1250</v>
      </c>
      <c r="J430" s="300" t="s">
        <v>1383</v>
      </c>
      <c r="K430" s="301" t="s">
        <v>1652</v>
      </c>
      <c r="L430" s="302" t="s">
        <v>1281</v>
      </c>
      <c r="M430" s="303" t="s">
        <v>1838</v>
      </c>
      <c r="N430" s="304" t="s">
        <v>1839</v>
      </c>
      <c r="O430" s="188"/>
    </row>
    <row r="431" spans="1:15" ht="21" hidden="1">
      <c r="A431" s="181">
        <v>404</v>
      </c>
      <c r="B431" s="181" t="s">
        <v>532</v>
      </c>
      <c r="C431" s="182" t="s">
        <v>136</v>
      </c>
      <c r="D431" s="182" t="s">
        <v>1395</v>
      </c>
      <c r="E431" s="181">
        <v>3</v>
      </c>
      <c r="F431" s="181">
        <v>3</v>
      </c>
      <c r="G431" s="181">
        <v>40</v>
      </c>
      <c r="H431" s="182"/>
      <c r="I431" s="186" t="s">
        <v>1250</v>
      </c>
      <c r="J431" s="300" t="s">
        <v>1350</v>
      </c>
      <c r="K431" s="301" t="s">
        <v>1652</v>
      </c>
      <c r="L431" s="302" t="s">
        <v>1281</v>
      </c>
      <c r="M431" s="303" t="s">
        <v>1834</v>
      </c>
      <c r="N431" s="304" t="s">
        <v>1835</v>
      </c>
      <c r="O431" s="188"/>
    </row>
    <row r="432" spans="1:15" ht="21" hidden="1">
      <c r="A432" s="181">
        <v>419</v>
      </c>
      <c r="B432" s="181" t="s">
        <v>532</v>
      </c>
      <c r="C432" s="182" t="s">
        <v>136</v>
      </c>
      <c r="D432" s="182" t="s">
        <v>1995</v>
      </c>
      <c r="E432" s="181">
        <v>24</v>
      </c>
      <c r="F432" s="181">
        <v>1</v>
      </c>
      <c r="G432" s="181">
        <v>37</v>
      </c>
      <c r="H432" s="182"/>
      <c r="I432" s="186" t="s">
        <v>1250</v>
      </c>
      <c r="J432" s="300" t="s">
        <v>1477</v>
      </c>
      <c r="K432" s="301" t="s">
        <v>1652</v>
      </c>
      <c r="L432" s="302" t="s">
        <v>1281</v>
      </c>
      <c r="M432" s="303" t="s">
        <v>1454</v>
      </c>
      <c r="N432" s="304" t="s">
        <v>1823</v>
      </c>
      <c r="O432" s="188"/>
    </row>
    <row r="433" spans="1:15" ht="21" hidden="1">
      <c r="A433" s="181">
        <v>442</v>
      </c>
      <c r="B433" s="181" t="s">
        <v>532</v>
      </c>
      <c r="C433" s="182" t="s">
        <v>136</v>
      </c>
      <c r="D433" s="182" t="s">
        <v>1320</v>
      </c>
      <c r="E433" s="181">
        <v>2</v>
      </c>
      <c r="F433" s="181">
        <v>1</v>
      </c>
      <c r="G433" s="181">
        <v>35</v>
      </c>
      <c r="H433" s="182"/>
      <c r="I433" s="186" t="s">
        <v>1268</v>
      </c>
      <c r="J433" s="300" t="s">
        <v>1644</v>
      </c>
      <c r="K433" s="301" t="s">
        <v>1652</v>
      </c>
      <c r="L433" s="302" t="s">
        <v>1281</v>
      </c>
      <c r="M433" s="303" t="s">
        <v>1840</v>
      </c>
      <c r="N433" s="304" t="s">
        <v>1841</v>
      </c>
      <c r="O433" s="188"/>
    </row>
    <row r="434" spans="1:15" ht="21" hidden="1">
      <c r="A434" s="181">
        <v>458</v>
      </c>
      <c r="B434" s="181" t="s">
        <v>532</v>
      </c>
      <c r="C434" s="182" t="s">
        <v>136</v>
      </c>
      <c r="D434" s="182" t="s">
        <v>1524</v>
      </c>
      <c r="E434" s="181">
        <v>54</v>
      </c>
      <c r="F434" s="181">
        <v>2</v>
      </c>
      <c r="G434" s="181">
        <v>52</v>
      </c>
      <c r="H434" s="182" t="s">
        <v>1731</v>
      </c>
      <c r="I434" s="186" t="s">
        <v>1265</v>
      </c>
      <c r="J434" s="300" t="s">
        <v>1342</v>
      </c>
      <c r="K434" s="301" t="s">
        <v>1652</v>
      </c>
      <c r="L434" s="302" t="s">
        <v>1281</v>
      </c>
      <c r="M434" s="303" t="s">
        <v>1836</v>
      </c>
      <c r="N434" s="304" t="s">
        <v>1842</v>
      </c>
      <c r="O434" s="188"/>
    </row>
    <row r="435" spans="1:15" ht="21" hidden="1">
      <c r="A435" s="181">
        <v>461</v>
      </c>
      <c r="B435" s="181" t="s">
        <v>532</v>
      </c>
      <c r="C435" s="182" t="s">
        <v>136</v>
      </c>
      <c r="D435" s="182" t="s">
        <v>1504</v>
      </c>
      <c r="E435" s="181">
        <v>1</v>
      </c>
      <c r="F435" s="181">
        <v>3</v>
      </c>
      <c r="G435" s="181">
        <v>27</v>
      </c>
      <c r="H435" s="182" t="s">
        <v>1731</v>
      </c>
      <c r="I435" s="186" t="s">
        <v>1265</v>
      </c>
      <c r="J435" s="300" t="s">
        <v>1385</v>
      </c>
      <c r="K435" s="301" t="s">
        <v>1652</v>
      </c>
      <c r="L435" s="302" t="s">
        <v>1281</v>
      </c>
      <c r="M435" s="303" t="s">
        <v>1843</v>
      </c>
      <c r="N435" s="304" t="s">
        <v>1806</v>
      </c>
      <c r="O435" s="188"/>
    </row>
    <row r="436" spans="1:15" ht="21" hidden="1">
      <c r="A436" s="181">
        <v>466</v>
      </c>
      <c r="B436" s="181" t="s">
        <v>532</v>
      </c>
      <c r="C436" s="182" t="s">
        <v>136</v>
      </c>
      <c r="D436" s="182" t="s">
        <v>1377</v>
      </c>
      <c r="E436" s="181">
        <v>3</v>
      </c>
      <c r="F436" s="181">
        <v>3</v>
      </c>
      <c r="G436" s="181">
        <v>41</v>
      </c>
      <c r="H436" s="182" t="s">
        <v>1733</v>
      </c>
      <c r="I436" s="186" t="s">
        <v>1265</v>
      </c>
      <c r="J436" s="300" t="s">
        <v>1378</v>
      </c>
      <c r="K436" s="301" t="s">
        <v>1652</v>
      </c>
      <c r="L436" s="302" t="s">
        <v>1281</v>
      </c>
      <c r="M436" s="303" t="s">
        <v>1376</v>
      </c>
      <c r="N436" s="304" t="s">
        <v>1816</v>
      </c>
      <c r="O436" s="188"/>
    </row>
    <row r="437" spans="1:15" ht="21" hidden="1">
      <c r="A437" s="181">
        <v>490</v>
      </c>
      <c r="B437" s="181" t="s">
        <v>729</v>
      </c>
      <c r="C437" s="182" t="s">
        <v>13</v>
      </c>
      <c r="D437" s="182" t="s">
        <v>1996</v>
      </c>
      <c r="E437" s="181">
        <v>201</v>
      </c>
      <c r="F437" s="181">
        <v>2</v>
      </c>
      <c r="G437" s="181">
        <v>45</v>
      </c>
      <c r="H437" s="182"/>
      <c r="I437" s="186" t="s">
        <v>1250</v>
      </c>
      <c r="J437" s="300" t="s">
        <v>1277</v>
      </c>
      <c r="K437" s="301" t="s">
        <v>1652</v>
      </c>
      <c r="L437" s="302" t="s">
        <v>1281</v>
      </c>
      <c r="M437" s="303" t="s">
        <v>1836</v>
      </c>
      <c r="N437" s="304" t="s">
        <v>1842</v>
      </c>
      <c r="O437" s="188"/>
    </row>
    <row r="438" spans="1:15" ht="21" hidden="1">
      <c r="A438" s="181">
        <v>508</v>
      </c>
      <c r="B438" s="181" t="s">
        <v>729</v>
      </c>
      <c r="C438" s="182" t="s">
        <v>13</v>
      </c>
      <c r="D438" s="182" t="s">
        <v>1997</v>
      </c>
      <c r="E438" s="181">
        <v>4</v>
      </c>
      <c r="F438" s="181">
        <v>1</v>
      </c>
      <c r="G438" s="181">
        <v>40</v>
      </c>
      <c r="H438" s="182"/>
      <c r="I438" s="186" t="s">
        <v>1250</v>
      </c>
      <c r="J438" s="300" t="s">
        <v>1490</v>
      </c>
      <c r="K438" s="301" t="s">
        <v>1652</v>
      </c>
      <c r="L438" s="302" t="s">
        <v>1281</v>
      </c>
      <c r="M438" s="303" t="s">
        <v>1826</v>
      </c>
      <c r="N438" s="304" t="s">
        <v>1827</v>
      </c>
      <c r="O438" s="188"/>
    </row>
    <row r="439" spans="1:15" ht="21" hidden="1">
      <c r="A439" s="181">
        <v>520</v>
      </c>
      <c r="B439" s="181" t="s">
        <v>729</v>
      </c>
      <c r="C439" s="182" t="s">
        <v>13</v>
      </c>
      <c r="D439" s="182" t="s">
        <v>1972</v>
      </c>
      <c r="E439" s="181">
        <v>2</v>
      </c>
      <c r="F439" s="181">
        <v>2</v>
      </c>
      <c r="G439" s="181">
        <v>31</v>
      </c>
      <c r="H439" s="182"/>
      <c r="I439" s="186" t="s">
        <v>1250</v>
      </c>
      <c r="J439" s="300" t="s">
        <v>1542</v>
      </c>
      <c r="K439" s="301" t="s">
        <v>1652</v>
      </c>
      <c r="L439" s="302" t="s">
        <v>1281</v>
      </c>
      <c r="M439" s="303" t="s">
        <v>1844</v>
      </c>
      <c r="N439" s="304" t="s">
        <v>1845</v>
      </c>
      <c r="O439" s="188"/>
    </row>
    <row r="440" spans="1:15" ht="21" hidden="1">
      <c r="A440" s="181">
        <v>526</v>
      </c>
      <c r="B440" s="181" t="s">
        <v>729</v>
      </c>
      <c r="C440" s="182" t="s">
        <v>13</v>
      </c>
      <c r="D440" s="182" t="s">
        <v>1601</v>
      </c>
      <c r="E440" s="181">
        <v>1</v>
      </c>
      <c r="F440" s="181">
        <v>3</v>
      </c>
      <c r="G440" s="181">
        <v>44</v>
      </c>
      <c r="H440" s="182" t="s">
        <v>1998</v>
      </c>
      <c r="I440" s="186" t="s">
        <v>1268</v>
      </c>
      <c r="J440" s="300" t="s">
        <v>1315</v>
      </c>
      <c r="K440" s="301" t="s">
        <v>1652</v>
      </c>
      <c r="L440" s="302" t="s">
        <v>1252</v>
      </c>
      <c r="M440" s="303" t="s">
        <v>1846</v>
      </c>
      <c r="N440" s="304" t="s">
        <v>1847</v>
      </c>
      <c r="O440" s="188"/>
    </row>
    <row r="441" spans="1:15" ht="21" hidden="1">
      <c r="A441" s="181">
        <v>545</v>
      </c>
      <c r="B441" s="181" t="s">
        <v>729</v>
      </c>
      <c r="C441" s="182" t="s">
        <v>13</v>
      </c>
      <c r="D441" s="182" t="s">
        <v>1381</v>
      </c>
      <c r="E441" s="181">
        <v>7</v>
      </c>
      <c r="F441" s="181">
        <v>2</v>
      </c>
      <c r="G441" s="181">
        <v>38</v>
      </c>
      <c r="H441" s="182" t="s">
        <v>1742</v>
      </c>
      <c r="I441" s="186" t="s">
        <v>1265</v>
      </c>
      <c r="J441" s="300" t="s">
        <v>1385</v>
      </c>
      <c r="K441" s="301" t="s">
        <v>1652</v>
      </c>
      <c r="L441" s="302" t="s">
        <v>1252</v>
      </c>
      <c r="M441" s="303" t="s">
        <v>1817</v>
      </c>
      <c r="N441" s="304" t="s">
        <v>1818</v>
      </c>
      <c r="O441" s="188"/>
    </row>
    <row r="442" spans="1:15" ht="21" hidden="1">
      <c r="A442" s="181">
        <v>550</v>
      </c>
      <c r="B442" s="181" t="s">
        <v>729</v>
      </c>
      <c r="C442" s="182" t="s">
        <v>13</v>
      </c>
      <c r="D442" s="182" t="s">
        <v>1381</v>
      </c>
      <c r="E442" s="181">
        <v>8</v>
      </c>
      <c r="F442" s="181">
        <v>2</v>
      </c>
      <c r="G442" s="181">
        <v>39</v>
      </c>
      <c r="H442" s="182" t="s">
        <v>1742</v>
      </c>
      <c r="I442" s="186" t="s">
        <v>1265</v>
      </c>
      <c r="J442" s="300" t="s">
        <v>1266</v>
      </c>
      <c r="K442" s="301" t="s">
        <v>1652</v>
      </c>
      <c r="L442" s="302" t="s">
        <v>1281</v>
      </c>
      <c r="M442" s="303" t="s">
        <v>1809</v>
      </c>
      <c r="N442" s="304" t="s">
        <v>1810</v>
      </c>
      <c r="O442" s="188" t="s">
        <v>1833</v>
      </c>
    </row>
    <row r="443" spans="1:15" ht="21" hidden="1">
      <c r="A443" s="181">
        <v>553</v>
      </c>
      <c r="B443" s="181" t="s">
        <v>729</v>
      </c>
      <c r="C443" s="182" t="s">
        <v>13</v>
      </c>
      <c r="D443" s="182" t="s">
        <v>1381</v>
      </c>
      <c r="E443" s="181">
        <v>6</v>
      </c>
      <c r="F443" s="181">
        <v>2</v>
      </c>
      <c r="G443" s="181">
        <v>40</v>
      </c>
      <c r="H443" s="182" t="s">
        <v>1742</v>
      </c>
      <c r="I443" s="186" t="s">
        <v>1265</v>
      </c>
      <c r="J443" s="300" t="s">
        <v>1369</v>
      </c>
      <c r="K443" s="301" t="s">
        <v>1652</v>
      </c>
      <c r="L443" s="302" t="s">
        <v>1281</v>
      </c>
      <c r="M443" s="303" t="s">
        <v>1840</v>
      </c>
      <c r="N443" s="304" t="s">
        <v>1841</v>
      </c>
      <c r="O443" s="188"/>
    </row>
    <row r="444" spans="1:15" ht="21" hidden="1">
      <c r="A444" s="181">
        <v>576</v>
      </c>
      <c r="B444" s="181" t="s">
        <v>729</v>
      </c>
      <c r="C444" s="182" t="s">
        <v>136</v>
      </c>
      <c r="D444" s="182" t="s">
        <v>1999</v>
      </c>
      <c r="E444" s="181">
        <v>3</v>
      </c>
      <c r="F444" s="181">
        <v>3</v>
      </c>
      <c r="G444" s="181">
        <v>40</v>
      </c>
      <c r="H444" s="182"/>
      <c r="I444" s="186" t="s">
        <v>1250</v>
      </c>
      <c r="J444" s="300" t="s">
        <v>1328</v>
      </c>
      <c r="K444" s="301" t="s">
        <v>1652</v>
      </c>
      <c r="L444" s="305" t="s">
        <v>1281</v>
      </c>
      <c r="M444" s="305" t="s">
        <v>1844</v>
      </c>
      <c r="N444" s="305" t="s">
        <v>1845</v>
      </c>
      <c r="O444" s="188"/>
    </row>
    <row r="445" spans="1:15" ht="21" hidden="1">
      <c r="A445" s="181">
        <v>594</v>
      </c>
      <c r="B445" s="181" t="s">
        <v>729</v>
      </c>
      <c r="C445" s="182" t="s">
        <v>136</v>
      </c>
      <c r="D445" s="182" t="s">
        <v>1974</v>
      </c>
      <c r="E445" s="181">
        <v>1</v>
      </c>
      <c r="F445" s="181">
        <v>3</v>
      </c>
      <c r="G445" s="181">
        <v>37</v>
      </c>
      <c r="H445" s="182"/>
      <c r="I445" s="186" t="s">
        <v>1250</v>
      </c>
      <c r="J445" s="300" t="s">
        <v>1350</v>
      </c>
      <c r="K445" s="301" t="s">
        <v>1652</v>
      </c>
      <c r="L445" s="302" t="s">
        <v>1281</v>
      </c>
      <c r="M445" s="303" t="s">
        <v>1840</v>
      </c>
      <c r="N445" s="304" t="s">
        <v>1841</v>
      </c>
      <c r="O445" s="188"/>
    </row>
    <row r="446" spans="1:15" ht="21" hidden="1">
      <c r="A446" s="181">
        <v>631</v>
      </c>
      <c r="B446" s="181" t="s">
        <v>729</v>
      </c>
      <c r="C446" s="182" t="s">
        <v>136</v>
      </c>
      <c r="D446" s="182" t="s">
        <v>1438</v>
      </c>
      <c r="E446" s="185">
        <v>4.3055555555555555E-2</v>
      </c>
      <c r="F446" s="181" t="s">
        <v>1408</v>
      </c>
      <c r="G446" s="181">
        <v>50</v>
      </c>
      <c r="H446" s="182" t="s">
        <v>1439</v>
      </c>
      <c r="I446" s="186" t="s">
        <v>1268</v>
      </c>
      <c r="J446" s="300" t="s">
        <v>1303</v>
      </c>
      <c r="K446" s="301" t="s">
        <v>1652</v>
      </c>
      <c r="L446" s="302" t="s">
        <v>1281</v>
      </c>
      <c r="M446" s="303" t="s">
        <v>1812</v>
      </c>
      <c r="N446" s="304" t="s">
        <v>1813</v>
      </c>
      <c r="O446" s="183" t="s">
        <v>1811</v>
      </c>
    </row>
    <row r="447" spans="1:15" ht="21" hidden="1">
      <c r="A447" s="181">
        <v>634</v>
      </c>
      <c r="B447" s="181" t="s">
        <v>729</v>
      </c>
      <c r="C447" s="182" t="s">
        <v>136</v>
      </c>
      <c r="D447" s="182" t="s">
        <v>1438</v>
      </c>
      <c r="E447" s="185">
        <v>4.3055555555555555E-2</v>
      </c>
      <c r="F447" s="181" t="s">
        <v>1408</v>
      </c>
      <c r="G447" s="181">
        <v>50</v>
      </c>
      <c r="H447" s="182" t="s">
        <v>1439</v>
      </c>
      <c r="I447" s="186" t="s">
        <v>1268</v>
      </c>
      <c r="J447" s="300" t="s">
        <v>1608</v>
      </c>
      <c r="K447" s="301" t="s">
        <v>1652</v>
      </c>
      <c r="L447" s="302" t="s">
        <v>1281</v>
      </c>
      <c r="M447" s="303" t="s">
        <v>1838</v>
      </c>
      <c r="N447" s="304" t="s">
        <v>1839</v>
      </c>
      <c r="O447" s="188"/>
    </row>
    <row r="448" spans="1:15" ht="21" hidden="1">
      <c r="A448" s="181">
        <v>638</v>
      </c>
      <c r="B448" s="181" t="s">
        <v>729</v>
      </c>
      <c r="C448" s="182" t="s">
        <v>136</v>
      </c>
      <c r="D448" s="182" t="s">
        <v>1536</v>
      </c>
      <c r="E448" s="181">
        <v>2</v>
      </c>
      <c r="F448" s="181">
        <v>3</v>
      </c>
      <c r="G448" s="181">
        <v>30</v>
      </c>
      <c r="H448" s="182"/>
      <c r="I448" s="186" t="s">
        <v>1265</v>
      </c>
      <c r="J448" s="300" t="s">
        <v>1390</v>
      </c>
      <c r="K448" s="301" t="s">
        <v>1652</v>
      </c>
      <c r="L448" s="302" t="s">
        <v>1281</v>
      </c>
      <c r="M448" s="303" t="s">
        <v>1454</v>
      </c>
      <c r="N448" s="304" t="s">
        <v>1823</v>
      </c>
      <c r="O448" s="188"/>
    </row>
    <row r="449" spans="1:15" ht="21" hidden="1">
      <c r="A449" s="181">
        <v>644</v>
      </c>
      <c r="B449" s="181" t="s">
        <v>729</v>
      </c>
      <c r="C449" s="182" t="s">
        <v>136</v>
      </c>
      <c r="D449" s="182" t="s">
        <v>1639</v>
      </c>
      <c r="E449" s="181">
        <v>16</v>
      </c>
      <c r="F449" s="181">
        <v>1</v>
      </c>
      <c r="G449" s="181">
        <v>57</v>
      </c>
      <c r="H449" s="182"/>
      <c r="I449" s="186" t="s">
        <v>1265</v>
      </c>
      <c r="J449" s="300" t="s">
        <v>1385</v>
      </c>
      <c r="K449" s="301" t="s">
        <v>1652</v>
      </c>
      <c r="L449" s="305" t="s">
        <v>1281</v>
      </c>
      <c r="M449" s="305" t="s">
        <v>1848</v>
      </c>
      <c r="N449" s="305" t="s">
        <v>1849</v>
      </c>
      <c r="O449" s="188"/>
    </row>
    <row r="450" spans="1:15" ht="21" hidden="1">
      <c r="A450" s="181">
        <v>654</v>
      </c>
      <c r="B450" s="181" t="s">
        <v>729</v>
      </c>
      <c r="C450" s="182" t="s">
        <v>136</v>
      </c>
      <c r="D450" s="182" t="s">
        <v>1639</v>
      </c>
      <c r="E450" s="181">
        <v>18</v>
      </c>
      <c r="F450" s="181">
        <v>1</v>
      </c>
      <c r="G450" s="181">
        <v>43</v>
      </c>
      <c r="H450" s="182"/>
      <c r="I450" s="186" t="s">
        <v>1265</v>
      </c>
      <c r="J450" s="300" t="s">
        <v>1378</v>
      </c>
      <c r="K450" s="301" t="s">
        <v>1652</v>
      </c>
      <c r="L450" s="302" t="s">
        <v>1281</v>
      </c>
      <c r="M450" s="303" t="s">
        <v>1834</v>
      </c>
      <c r="N450" s="304" t="s">
        <v>1835</v>
      </c>
      <c r="O450" s="188"/>
    </row>
    <row r="451" spans="1:15" ht="21" hidden="1">
      <c r="A451" s="181">
        <v>658</v>
      </c>
      <c r="B451" s="181" t="s">
        <v>729</v>
      </c>
      <c r="C451" s="182" t="s">
        <v>136</v>
      </c>
      <c r="D451" s="182" t="s">
        <v>1641</v>
      </c>
      <c r="E451" s="181">
        <v>54</v>
      </c>
      <c r="F451" s="181">
        <v>3</v>
      </c>
      <c r="G451" s="181">
        <v>48</v>
      </c>
      <c r="H451" s="182" t="s">
        <v>1707</v>
      </c>
      <c r="I451" s="186" t="s">
        <v>1265</v>
      </c>
      <c r="J451" s="300" t="s">
        <v>1409</v>
      </c>
      <c r="K451" s="301" t="s">
        <v>1652</v>
      </c>
      <c r="L451" s="302" t="s">
        <v>1281</v>
      </c>
      <c r="M451" s="303" t="s">
        <v>1814</v>
      </c>
      <c r="N451" s="304" t="s">
        <v>1815</v>
      </c>
      <c r="O451" s="188"/>
    </row>
    <row r="452" spans="1:15" ht="21" hidden="1">
      <c r="A452" s="181">
        <v>664</v>
      </c>
      <c r="B452" s="181" t="s">
        <v>878</v>
      </c>
      <c r="C452" s="182" t="s">
        <v>13</v>
      </c>
      <c r="D452" s="182" t="s">
        <v>2000</v>
      </c>
      <c r="E452" s="181">
        <v>27</v>
      </c>
      <c r="F452" s="181">
        <v>1</v>
      </c>
      <c r="G452" s="181">
        <v>48</v>
      </c>
      <c r="H452" s="182"/>
      <c r="I452" s="186" t="s">
        <v>1250</v>
      </c>
      <c r="J452" s="300" t="s">
        <v>1328</v>
      </c>
      <c r="K452" s="301" t="s">
        <v>1652</v>
      </c>
      <c r="L452" s="302" t="s">
        <v>1281</v>
      </c>
      <c r="M452" s="303" t="s">
        <v>1828</v>
      </c>
      <c r="N452" s="304" t="s">
        <v>1829</v>
      </c>
      <c r="O452" s="188"/>
    </row>
    <row r="453" spans="1:15" ht="21" hidden="1">
      <c r="A453" s="181">
        <v>674</v>
      </c>
      <c r="B453" s="181" t="s">
        <v>878</v>
      </c>
      <c r="C453" s="182" t="s">
        <v>13</v>
      </c>
      <c r="D453" s="182" t="s">
        <v>2000</v>
      </c>
      <c r="E453" s="181">
        <v>9</v>
      </c>
      <c r="F453" s="181">
        <v>1</v>
      </c>
      <c r="G453" s="181">
        <v>46</v>
      </c>
      <c r="H453" s="182"/>
      <c r="I453" s="186" t="s">
        <v>1250</v>
      </c>
      <c r="J453" s="300" t="s">
        <v>1358</v>
      </c>
      <c r="K453" s="301" t="s">
        <v>1652</v>
      </c>
      <c r="L453" s="302" t="s">
        <v>1281</v>
      </c>
      <c r="M453" s="303" t="s">
        <v>1850</v>
      </c>
      <c r="N453" s="304" t="s">
        <v>1851</v>
      </c>
      <c r="O453" s="188"/>
    </row>
    <row r="454" spans="1:15" ht="21" hidden="1">
      <c r="A454" s="181">
        <v>678</v>
      </c>
      <c r="B454" s="181" t="s">
        <v>878</v>
      </c>
      <c r="C454" s="182" t="s">
        <v>13</v>
      </c>
      <c r="D454" s="182" t="s">
        <v>2001</v>
      </c>
      <c r="E454" s="181">
        <v>1</v>
      </c>
      <c r="F454" s="181">
        <v>2</v>
      </c>
      <c r="G454" s="181">
        <v>47</v>
      </c>
      <c r="H454" s="182"/>
      <c r="I454" s="186" t="s">
        <v>1250</v>
      </c>
      <c r="J454" s="300" t="s">
        <v>1383</v>
      </c>
      <c r="K454" s="301" t="s">
        <v>1652</v>
      </c>
      <c r="L454" s="302" t="s">
        <v>1281</v>
      </c>
      <c r="M454" s="303" t="s">
        <v>1852</v>
      </c>
      <c r="N454" s="304" t="s">
        <v>1853</v>
      </c>
      <c r="O454" s="188"/>
    </row>
    <row r="455" spans="1:15" ht="21" hidden="1">
      <c r="A455" s="181">
        <v>679</v>
      </c>
      <c r="B455" s="181" t="s">
        <v>878</v>
      </c>
      <c r="C455" s="182" t="s">
        <v>13</v>
      </c>
      <c r="D455" s="182" t="s">
        <v>2002</v>
      </c>
      <c r="E455" s="181">
        <v>19</v>
      </c>
      <c r="F455" s="181">
        <v>1</v>
      </c>
      <c r="G455" s="181">
        <v>52</v>
      </c>
      <c r="H455" s="182"/>
      <c r="I455" s="186" t="s">
        <v>1250</v>
      </c>
      <c r="J455" s="300" t="s">
        <v>1383</v>
      </c>
      <c r="K455" s="301" t="s">
        <v>1652</v>
      </c>
      <c r="L455" s="302" t="s">
        <v>1252</v>
      </c>
      <c r="M455" s="303" t="s">
        <v>1817</v>
      </c>
      <c r="N455" s="304" t="s">
        <v>1818</v>
      </c>
      <c r="O455" s="188"/>
    </row>
    <row r="456" spans="1:15" ht="21" hidden="1">
      <c r="A456" s="181">
        <v>693</v>
      </c>
      <c r="B456" s="181" t="s">
        <v>878</v>
      </c>
      <c r="C456" s="182" t="s">
        <v>13</v>
      </c>
      <c r="D456" s="182" t="s">
        <v>1398</v>
      </c>
      <c r="E456" s="181">
        <v>2</v>
      </c>
      <c r="F456" s="181">
        <v>2</v>
      </c>
      <c r="G456" s="181">
        <v>53</v>
      </c>
      <c r="H456" s="182"/>
      <c r="I456" s="186" t="s">
        <v>1250</v>
      </c>
      <c r="J456" s="300" t="s">
        <v>1527</v>
      </c>
      <c r="K456" s="301" t="s">
        <v>1652</v>
      </c>
      <c r="L456" s="302" t="s">
        <v>1281</v>
      </c>
      <c r="M456" s="303" t="s">
        <v>1854</v>
      </c>
      <c r="N456" s="304" t="s">
        <v>1855</v>
      </c>
      <c r="O456" s="188"/>
    </row>
    <row r="457" spans="1:15" ht="21" hidden="1">
      <c r="A457" s="181">
        <v>695</v>
      </c>
      <c r="B457" s="181" t="s">
        <v>878</v>
      </c>
      <c r="C457" s="182" t="s">
        <v>13</v>
      </c>
      <c r="D457" s="182" t="s">
        <v>1398</v>
      </c>
      <c r="E457" s="181">
        <v>2</v>
      </c>
      <c r="F457" s="181">
        <v>2</v>
      </c>
      <c r="G457" s="181">
        <v>53</v>
      </c>
      <c r="H457" s="182"/>
      <c r="I457" s="186" t="s">
        <v>1250</v>
      </c>
      <c r="J457" s="300" t="s">
        <v>1404</v>
      </c>
      <c r="K457" s="301" t="s">
        <v>1652</v>
      </c>
      <c r="L457" s="302" t="s">
        <v>1281</v>
      </c>
      <c r="M457" s="303" t="s">
        <v>1814</v>
      </c>
      <c r="N457" s="304" t="s">
        <v>1815</v>
      </c>
      <c r="O457" s="188"/>
    </row>
    <row r="458" spans="1:15" ht="21" hidden="1">
      <c r="A458" s="181">
        <v>730</v>
      </c>
      <c r="B458" s="181" t="s">
        <v>878</v>
      </c>
      <c r="C458" s="182" t="s">
        <v>13</v>
      </c>
      <c r="D458" s="182" t="s">
        <v>2003</v>
      </c>
      <c r="E458" s="181">
        <v>54</v>
      </c>
      <c r="F458" s="181">
        <v>2</v>
      </c>
      <c r="G458" s="181">
        <v>52</v>
      </c>
      <c r="H458" s="182" t="s">
        <v>522</v>
      </c>
      <c r="I458" s="186" t="s">
        <v>1265</v>
      </c>
      <c r="J458" s="300" t="s">
        <v>1378</v>
      </c>
      <c r="K458" s="301" t="s">
        <v>1652</v>
      </c>
      <c r="L458" s="302" t="s">
        <v>1281</v>
      </c>
      <c r="M458" s="303" t="s">
        <v>1844</v>
      </c>
      <c r="N458" s="304" t="s">
        <v>1845</v>
      </c>
      <c r="O458" s="188"/>
    </row>
    <row r="459" spans="1:15" ht="21" hidden="1">
      <c r="A459" s="181">
        <v>743</v>
      </c>
      <c r="B459" s="181" t="s">
        <v>878</v>
      </c>
      <c r="C459" s="182" t="s">
        <v>136</v>
      </c>
      <c r="D459" s="182" t="s">
        <v>1560</v>
      </c>
      <c r="E459" s="181">
        <v>301</v>
      </c>
      <c r="F459" s="181">
        <v>3</v>
      </c>
      <c r="G459" s="181">
        <v>55</v>
      </c>
      <c r="H459" s="182"/>
      <c r="I459" s="186" t="s">
        <v>1250</v>
      </c>
      <c r="J459" s="300" t="s">
        <v>1391</v>
      </c>
      <c r="K459" s="301" t="s">
        <v>1652</v>
      </c>
      <c r="L459" s="302" t="s">
        <v>1281</v>
      </c>
      <c r="M459" s="303" t="s">
        <v>1819</v>
      </c>
      <c r="N459" s="304" t="s">
        <v>1820</v>
      </c>
      <c r="O459" s="188"/>
    </row>
    <row r="460" spans="1:15" ht="21" hidden="1">
      <c r="A460" s="181">
        <v>746</v>
      </c>
      <c r="B460" s="181" t="s">
        <v>878</v>
      </c>
      <c r="C460" s="182" t="s">
        <v>136</v>
      </c>
      <c r="D460" s="182" t="s">
        <v>1589</v>
      </c>
      <c r="E460" s="181">
        <v>1</v>
      </c>
      <c r="F460" s="181">
        <v>3</v>
      </c>
      <c r="G460" s="181">
        <v>44</v>
      </c>
      <c r="H460" s="182"/>
      <c r="I460" s="186" t="s">
        <v>1250</v>
      </c>
      <c r="J460" s="300" t="s">
        <v>1358</v>
      </c>
      <c r="K460" s="301" t="s">
        <v>1652</v>
      </c>
      <c r="L460" s="302" t="s">
        <v>1281</v>
      </c>
      <c r="M460" s="303" t="s">
        <v>1850</v>
      </c>
      <c r="N460" s="304" t="s">
        <v>1851</v>
      </c>
      <c r="O460" s="188"/>
    </row>
    <row r="461" spans="1:15" ht="21" hidden="1">
      <c r="A461" s="179">
        <v>767</v>
      </c>
      <c r="B461" s="179" t="s">
        <v>878</v>
      </c>
      <c r="C461" s="180" t="s">
        <v>136</v>
      </c>
      <c r="D461" s="180" t="s">
        <v>1442</v>
      </c>
      <c r="E461" s="179">
        <v>1</v>
      </c>
      <c r="F461" s="179">
        <v>3</v>
      </c>
      <c r="G461" s="179">
        <v>57</v>
      </c>
      <c r="H461" s="180"/>
      <c r="I461" s="189" t="s">
        <v>1268</v>
      </c>
      <c r="J461" s="306" t="s">
        <v>1315</v>
      </c>
      <c r="K461" s="307" t="s">
        <v>1672</v>
      </c>
      <c r="L461" s="308" t="s">
        <v>1281</v>
      </c>
      <c r="M461" s="309" t="s">
        <v>2004</v>
      </c>
      <c r="N461" s="310" t="s">
        <v>2005</v>
      </c>
      <c r="O461" s="190"/>
    </row>
    <row r="462" spans="1:15" ht="21" hidden="1">
      <c r="A462" s="181">
        <v>780</v>
      </c>
      <c r="B462" s="181" t="s">
        <v>878</v>
      </c>
      <c r="C462" s="182" t="s">
        <v>136</v>
      </c>
      <c r="D462" s="182" t="s">
        <v>1403</v>
      </c>
      <c r="E462" s="181">
        <v>3</v>
      </c>
      <c r="F462" s="181">
        <v>1</v>
      </c>
      <c r="G462" s="181">
        <v>38</v>
      </c>
      <c r="H462" s="182"/>
      <c r="I462" s="186" t="s">
        <v>1268</v>
      </c>
      <c r="J462" s="300" t="s">
        <v>1301</v>
      </c>
      <c r="K462" s="301" t="s">
        <v>1652</v>
      </c>
      <c r="L462" s="302" t="s">
        <v>1281</v>
      </c>
      <c r="M462" s="303" t="s">
        <v>1843</v>
      </c>
      <c r="N462" s="304" t="s">
        <v>1806</v>
      </c>
      <c r="O462" s="188"/>
    </row>
    <row r="463" spans="1:15" ht="21" hidden="1">
      <c r="A463" s="181">
        <v>796</v>
      </c>
      <c r="B463" s="181" t="s">
        <v>878</v>
      </c>
      <c r="C463" s="182" t="s">
        <v>136</v>
      </c>
      <c r="D463" s="182" t="s">
        <v>2006</v>
      </c>
      <c r="E463" s="181">
        <v>3</v>
      </c>
      <c r="F463" s="181">
        <v>3</v>
      </c>
      <c r="G463" s="181">
        <v>41</v>
      </c>
      <c r="H463" s="182" t="s">
        <v>1015</v>
      </c>
      <c r="I463" s="186" t="s">
        <v>1265</v>
      </c>
      <c r="J463" s="300" t="s">
        <v>1346</v>
      </c>
      <c r="K463" s="301" t="s">
        <v>1652</v>
      </c>
      <c r="L463" s="305" t="s">
        <v>1281</v>
      </c>
      <c r="M463" s="305" t="s">
        <v>1854</v>
      </c>
      <c r="N463" s="305" t="s">
        <v>1855</v>
      </c>
      <c r="O463" s="188"/>
    </row>
    <row r="464" spans="1:15" ht="21" hidden="1">
      <c r="A464" s="181">
        <v>797</v>
      </c>
      <c r="B464" s="181" t="s">
        <v>878</v>
      </c>
      <c r="C464" s="182" t="s">
        <v>136</v>
      </c>
      <c r="D464" s="182" t="s">
        <v>1443</v>
      </c>
      <c r="E464" s="181">
        <v>202</v>
      </c>
      <c r="F464" s="181">
        <v>2</v>
      </c>
      <c r="G464" s="181">
        <v>63</v>
      </c>
      <c r="H464" s="182"/>
      <c r="I464" s="186" t="s">
        <v>1265</v>
      </c>
      <c r="J464" s="300" t="s">
        <v>1346</v>
      </c>
      <c r="K464" s="301" t="s">
        <v>1652</v>
      </c>
      <c r="L464" s="302" t="s">
        <v>1281</v>
      </c>
      <c r="M464" s="303" t="s">
        <v>1821</v>
      </c>
      <c r="N464" s="304" t="s">
        <v>1822</v>
      </c>
      <c r="O464" s="188"/>
    </row>
    <row r="465" spans="1:15" ht="21" hidden="1">
      <c r="A465" s="181">
        <v>798</v>
      </c>
      <c r="B465" s="181" t="s">
        <v>878</v>
      </c>
      <c r="C465" s="182" t="s">
        <v>136</v>
      </c>
      <c r="D465" s="182" t="s">
        <v>2007</v>
      </c>
      <c r="E465" s="181">
        <v>1</v>
      </c>
      <c r="F465" s="181">
        <v>3</v>
      </c>
      <c r="G465" s="181">
        <v>28</v>
      </c>
      <c r="H465" s="182" t="s">
        <v>1017</v>
      </c>
      <c r="I465" s="186" t="s">
        <v>1265</v>
      </c>
      <c r="J465" s="300" t="s">
        <v>1266</v>
      </c>
      <c r="K465" s="301" t="s">
        <v>1652</v>
      </c>
      <c r="L465" s="302" t="s">
        <v>1281</v>
      </c>
      <c r="M465" s="303" t="s">
        <v>1852</v>
      </c>
      <c r="N465" s="304" t="s">
        <v>1853</v>
      </c>
      <c r="O465" s="188"/>
    </row>
    <row r="466" spans="1:15" ht="21" hidden="1">
      <c r="A466" s="181">
        <v>869</v>
      </c>
      <c r="B466" s="181" t="s">
        <v>1024</v>
      </c>
      <c r="C466" s="182" t="s">
        <v>13</v>
      </c>
      <c r="D466" s="182" t="s">
        <v>2008</v>
      </c>
      <c r="E466" s="181">
        <v>1</v>
      </c>
      <c r="F466" s="181">
        <v>3</v>
      </c>
      <c r="G466" s="181">
        <v>25</v>
      </c>
      <c r="H466" s="182" t="s">
        <v>1017</v>
      </c>
      <c r="I466" s="186" t="s">
        <v>1268</v>
      </c>
      <c r="J466" s="300" t="s">
        <v>1317</v>
      </c>
      <c r="K466" s="301" t="s">
        <v>1652</v>
      </c>
      <c r="L466" s="302" t="s">
        <v>1281</v>
      </c>
      <c r="M466" s="303" t="s">
        <v>1852</v>
      </c>
      <c r="N466" s="304" t="s">
        <v>1853</v>
      </c>
      <c r="O466" s="188"/>
    </row>
    <row r="467" spans="1:15" ht="21" hidden="1">
      <c r="A467" s="181">
        <v>910</v>
      </c>
      <c r="B467" s="181" t="s">
        <v>1024</v>
      </c>
      <c r="C467" s="182" t="s">
        <v>13</v>
      </c>
      <c r="D467" s="182" t="s">
        <v>1384</v>
      </c>
      <c r="E467" s="181">
        <v>6</v>
      </c>
      <c r="F467" s="181">
        <v>2</v>
      </c>
      <c r="G467" s="181">
        <v>39</v>
      </c>
      <c r="H467" s="182" t="s">
        <v>1778</v>
      </c>
      <c r="I467" s="186" t="s">
        <v>1265</v>
      </c>
      <c r="J467" s="300" t="s">
        <v>1385</v>
      </c>
      <c r="K467" s="301" t="s">
        <v>1652</v>
      </c>
      <c r="L467" s="302" t="s">
        <v>1856</v>
      </c>
      <c r="M467" s="303" t="s">
        <v>1857</v>
      </c>
      <c r="N467" s="304" t="s">
        <v>1858</v>
      </c>
      <c r="O467" s="188"/>
    </row>
    <row r="468" spans="1:15" ht="21" hidden="1">
      <c r="A468" s="181">
        <v>913</v>
      </c>
      <c r="B468" s="181" t="s">
        <v>1024</v>
      </c>
      <c r="C468" s="182" t="s">
        <v>13</v>
      </c>
      <c r="D468" s="182" t="s">
        <v>1384</v>
      </c>
      <c r="E468" s="181">
        <v>6</v>
      </c>
      <c r="F468" s="181">
        <v>2</v>
      </c>
      <c r="G468" s="181">
        <v>39</v>
      </c>
      <c r="H468" s="182" t="s">
        <v>1778</v>
      </c>
      <c r="I468" s="186" t="s">
        <v>1265</v>
      </c>
      <c r="J468" s="300" t="s">
        <v>1346</v>
      </c>
      <c r="K468" s="301" t="s">
        <v>1652</v>
      </c>
      <c r="L468" s="302" t="s">
        <v>1281</v>
      </c>
      <c r="M468" s="303" t="s">
        <v>1859</v>
      </c>
      <c r="N468" s="304" t="s">
        <v>1860</v>
      </c>
      <c r="O468" s="188"/>
    </row>
    <row r="469" spans="1:15" ht="21" hidden="1">
      <c r="A469" s="181">
        <v>920</v>
      </c>
      <c r="B469" s="181" t="s">
        <v>1024</v>
      </c>
      <c r="C469" s="182" t="s">
        <v>13</v>
      </c>
      <c r="D469" s="182" t="s">
        <v>1384</v>
      </c>
      <c r="E469" s="181">
        <v>8</v>
      </c>
      <c r="F469" s="181">
        <v>2</v>
      </c>
      <c r="G469" s="181">
        <v>39</v>
      </c>
      <c r="H469" s="182" t="s">
        <v>1077</v>
      </c>
      <c r="I469" s="186" t="s">
        <v>1265</v>
      </c>
      <c r="J469" s="300" t="s">
        <v>1378</v>
      </c>
      <c r="K469" s="301" t="s">
        <v>1652</v>
      </c>
      <c r="L469" s="302" t="s">
        <v>1281</v>
      </c>
      <c r="M469" s="303" t="s">
        <v>1854</v>
      </c>
      <c r="N469" s="304" t="s">
        <v>1855</v>
      </c>
      <c r="O469" s="188"/>
    </row>
    <row r="470" spans="1:15" ht="21" hidden="1">
      <c r="A470" s="181">
        <v>923</v>
      </c>
      <c r="B470" s="181" t="s">
        <v>1024</v>
      </c>
      <c r="C470" s="182" t="s">
        <v>13</v>
      </c>
      <c r="D470" s="182" t="s">
        <v>2009</v>
      </c>
      <c r="E470" s="181">
        <v>54</v>
      </c>
      <c r="F470" s="181">
        <v>2</v>
      </c>
      <c r="G470" s="181">
        <v>52</v>
      </c>
      <c r="H470" s="182" t="s">
        <v>1779</v>
      </c>
      <c r="I470" s="186" t="s">
        <v>1265</v>
      </c>
      <c r="J470" s="300" t="s">
        <v>1409</v>
      </c>
      <c r="K470" s="301" t="s">
        <v>1652</v>
      </c>
      <c r="L470" s="302" t="s">
        <v>1281</v>
      </c>
      <c r="M470" s="303" t="s">
        <v>1824</v>
      </c>
      <c r="N470" s="304" t="s">
        <v>1825</v>
      </c>
      <c r="O470" s="188"/>
    </row>
    <row r="471" spans="1:15" ht="21" hidden="1">
      <c r="A471" s="181">
        <v>934</v>
      </c>
      <c r="B471" s="181" t="s">
        <v>1024</v>
      </c>
      <c r="C471" s="182" t="s">
        <v>136</v>
      </c>
      <c r="D471" s="182" t="s">
        <v>2010</v>
      </c>
      <c r="E471" s="181">
        <v>201</v>
      </c>
      <c r="F471" s="181">
        <v>2</v>
      </c>
      <c r="G471" s="181">
        <v>43</v>
      </c>
      <c r="H471" s="182"/>
      <c r="I471" s="186" t="s">
        <v>1250</v>
      </c>
      <c r="J471" s="300" t="s">
        <v>1358</v>
      </c>
      <c r="K471" s="301" t="s">
        <v>1652</v>
      </c>
      <c r="L471" s="302" t="s">
        <v>1856</v>
      </c>
      <c r="M471" s="303" t="s">
        <v>1857</v>
      </c>
      <c r="N471" s="304" t="s">
        <v>1858</v>
      </c>
      <c r="O471" s="188"/>
    </row>
    <row r="472" spans="1:15" ht="21" hidden="1">
      <c r="A472" s="181">
        <v>943</v>
      </c>
      <c r="B472" s="181" t="s">
        <v>1024</v>
      </c>
      <c r="C472" s="182" t="s">
        <v>136</v>
      </c>
      <c r="D472" s="182" t="s">
        <v>2011</v>
      </c>
      <c r="E472" s="181">
        <v>301</v>
      </c>
      <c r="F472" s="181">
        <v>3</v>
      </c>
      <c r="G472" s="181">
        <v>34</v>
      </c>
      <c r="H472" s="182"/>
      <c r="I472" s="186" t="s">
        <v>1250</v>
      </c>
      <c r="J472" s="300" t="s">
        <v>1350</v>
      </c>
      <c r="K472" s="301" t="s">
        <v>1652</v>
      </c>
      <c r="L472" s="302" t="s">
        <v>1281</v>
      </c>
      <c r="M472" s="303" t="s">
        <v>1838</v>
      </c>
      <c r="N472" s="304" t="s">
        <v>1839</v>
      </c>
      <c r="O472" s="188"/>
    </row>
    <row r="473" spans="1:15" ht="21" hidden="1">
      <c r="A473" s="181">
        <v>964</v>
      </c>
      <c r="B473" s="181" t="s">
        <v>1024</v>
      </c>
      <c r="C473" s="182" t="s">
        <v>136</v>
      </c>
      <c r="D473" s="182" t="s">
        <v>2012</v>
      </c>
      <c r="E473" s="181">
        <v>1</v>
      </c>
      <c r="F473" s="181">
        <v>3</v>
      </c>
      <c r="G473" s="181">
        <v>27</v>
      </c>
      <c r="H473" s="182" t="s">
        <v>1127</v>
      </c>
      <c r="I473" s="186" t="s">
        <v>1265</v>
      </c>
      <c r="J473" s="300" t="s">
        <v>1385</v>
      </c>
      <c r="K473" s="301" t="s">
        <v>1652</v>
      </c>
      <c r="L473" s="302" t="s">
        <v>1281</v>
      </c>
      <c r="M473" s="303" t="s">
        <v>1843</v>
      </c>
      <c r="N473" s="304" t="s">
        <v>1806</v>
      </c>
      <c r="O473" s="188"/>
    </row>
    <row r="474" spans="1:15" ht="21" hidden="1">
      <c r="A474" s="181">
        <v>966</v>
      </c>
      <c r="B474" s="181" t="s">
        <v>1024</v>
      </c>
      <c r="C474" s="182" t="s">
        <v>136</v>
      </c>
      <c r="D474" s="182" t="s">
        <v>2013</v>
      </c>
      <c r="E474" s="181">
        <v>54</v>
      </c>
      <c r="F474" s="181">
        <v>1</v>
      </c>
      <c r="G474" s="181">
        <v>42</v>
      </c>
      <c r="H474" s="182" t="s">
        <v>1127</v>
      </c>
      <c r="I474" s="186" t="s">
        <v>1265</v>
      </c>
      <c r="J474" s="300" t="s">
        <v>1346</v>
      </c>
      <c r="K474" s="301" t="s">
        <v>1652</v>
      </c>
      <c r="L474" s="302" t="s">
        <v>1305</v>
      </c>
      <c r="M474" s="303" t="s">
        <v>1861</v>
      </c>
      <c r="N474" s="304" t="s">
        <v>1862</v>
      </c>
      <c r="O474" s="188"/>
    </row>
    <row r="475" spans="1:15" ht="21" hidden="1">
      <c r="A475" s="181">
        <v>975</v>
      </c>
      <c r="B475" s="181" t="s">
        <v>1024</v>
      </c>
      <c r="C475" s="182" t="s">
        <v>136</v>
      </c>
      <c r="D475" s="182" t="s">
        <v>2014</v>
      </c>
      <c r="E475" s="181">
        <v>54</v>
      </c>
      <c r="F475" s="181">
        <v>3</v>
      </c>
      <c r="G475" s="181">
        <v>52</v>
      </c>
      <c r="H475" s="182"/>
      <c r="I475" s="186" t="s">
        <v>1265</v>
      </c>
      <c r="J475" s="300" t="s">
        <v>1409</v>
      </c>
      <c r="K475" s="301" t="s">
        <v>1652</v>
      </c>
      <c r="L475" s="302" t="s">
        <v>1281</v>
      </c>
      <c r="M475" s="303" t="s">
        <v>1824</v>
      </c>
      <c r="N475" s="304" t="s">
        <v>1825</v>
      </c>
      <c r="O475" s="188"/>
    </row>
    <row r="476" spans="1:15" ht="21" hidden="1">
      <c r="A476" s="181">
        <v>982</v>
      </c>
      <c r="B476" s="181" t="s">
        <v>1143</v>
      </c>
      <c r="C476" s="182" t="s">
        <v>13</v>
      </c>
      <c r="D476" s="182" t="s">
        <v>2015</v>
      </c>
      <c r="E476" s="181">
        <v>1</v>
      </c>
      <c r="F476" s="181">
        <v>2</v>
      </c>
      <c r="G476" s="181">
        <v>60</v>
      </c>
      <c r="H476" s="182"/>
      <c r="I476" s="186" t="s">
        <v>1250</v>
      </c>
      <c r="J476" s="300" t="s">
        <v>1277</v>
      </c>
      <c r="K476" s="301" t="s">
        <v>1652</v>
      </c>
      <c r="L476" s="302" t="s">
        <v>1281</v>
      </c>
      <c r="M476" s="303" t="s">
        <v>1828</v>
      </c>
      <c r="N476" s="304" t="s">
        <v>1829</v>
      </c>
      <c r="O476" s="188"/>
    </row>
    <row r="477" spans="1:15" ht="21" hidden="1">
      <c r="A477" s="181">
        <v>1012</v>
      </c>
      <c r="B477" s="181" t="s">
        <v>1143</v>
      </c>
      <c r="C477" s="182" t="s">
        <v>13</v>
      </c>
      <c r="D477" s="182" t="s">
        <v>1367</v>
      </c>
      <c r="E477" s="181">
        <v>6</v>
      </c>
      <c r="F477" s="181">
        <v>2</v>
      </c>
      <c r="G477" s="181">
        <v>39</v>
      </c>
      <c r="H477" s="182" t="s">
        <v>1182</v>
      </c>
      <c r="I477" s="186" t="s">
        <v>1265</v>
      </c>
      <c r="J477" s="300" t="s">
        <v>1342</v>
      </c>
      <c r="K477" s="301" t="s">
        <v>1652</v>
      </c>
      <c r="L477" s="302" t="s">
        <v>1281</v>
      </c>
      <c r="M477" s="303" t="s">
        <v>1850</v>
      </c>
      <c r="N477" s="304" t="s">
        <v>1851</v>
      </c>
      <c r="O477" s="188"/>
    </row>
    <row r="478" spans="1:15" ht="21" hidden="1">
      <c r="A478" s="181">
        <v>1014</v>
      </c>
      <c r="B478" s="181" t="s">
        <v>1143</v>
      </c>
      <c r="C478" s="182" t="s">
        <v>13</v>
      </c>
      <c r="D478" s="182" t="s">
        <v>1367</v>
      </c>
      <c r="E478" s="181">
        <v>7</v>
      </c>
      <c r="F478" s="181">
        <v>2</v>
      </c>
      <c r="G478" s="181">
        <v>38</v>
      </c>
      <c r="H478" s="182" t="s">
        <v>1182</v>
      </c>
      <c r="I478" s="186" t="s">
        <v>1265</v>
      </c>
      <c r="J478" s="300" t="s">
        <v>1385</v>
      </c>
      <c r="K478" s="301" t="s">
        <v>1652</v>
      </c>
      <c r="L478" s="302" t="s">
        <v>1281</v>
      </c>
      <c r="M478" s="303" t="s">
        <v>1848</v>
      </c>
      <c r="N478" s="304" t="s">
        <v>1849</v>
      </c>
      <c r="O478" s="188"/>
    </row>
    <row r="479" spans="1:15" ht="21" hidden="1">
      <c r="A479" s="181">
        <v>1016</v>
      </c>
      <c r="B479" s="181" t="s">
        <v>1143</v>
      </c>
      <c r="C479" s="182" t="s">
        <v>13</v>
      </c>
      <c r="D479" s="182" t="s">
        <v>1367</v>
      </c>
      <c r="E479" s="181">
        <v>8</v>
      </c>
      <c r="F479" s="181">
        <v>2</v>
      </c>
      <c r="G479" s="181">
        <v>39</v>
      </c>
      <c r="H479" s="182" t="s">
        <v>1182</v>
      </c>
      <c r="I479" s="186" t="s">
        <v>1265</v>
      </c>
      <c r="J479" s="300" t="s">
        <v>1346</v>
      </c>
      <c r="K479" s="301" t="s">
        <v>1652</v>
      </c>
      <c r="L479" s="302" t="s">
        <v>1856</v>
      </c>
      <c r="M479" s="303" t="s">
        <v>1857</v>
      </c>
      <c r="N479" s="304" t="s">
        <v>1858</v>
      </c>
      <c r="O479" s="188"/>
    </row>
    <row r="480" spans="1:15" ht="21" hidden="1">
      <c r="A480" s="181">
        <v>1018</v>
      </c>
      <c r="B480" s="181" t="s">
        <v>1143</v>
      </c>
      <c r="C480" s="182" t="s">
        <v>13</v>
      </c>
      <c r="D480" s="182" t="s">
        <v>1386</v>
      </c>
      <c r="E480" s="181">
        <v>301</v>
      </c>
      <c r="F480" s="181">
        <v>3</v>
      </c>
      <c r="G480" s="181">
        <v>27</v>
      </c>
      <c r="H480" s="182" t="s">
        <v>519</v>
      </c>
      <c r="I480" s="186" t="s">
        <v>1265</v>
      </c>
      <c r="J480" s="300" t="s">
        <v>1266</v>
      </c>
      <c r="K480" s="301" t="s">
        <v>1652</v>
      </c>
      <c r="L480" s="302" t="s">
        <v>1305</v>
      </c>
      <c r="M480" s="303" t="s">
        <v>1861</v>
      </c>
      <c r="N480" s="304" t="s">
        <v>1862</v>
      </c>
      <c r="O480" s="188"/>
    </row>
    <row r="481" spans="1:15" ht="21" hidden="1">
      <c r="A481" s="181">
        <v>1024</v>
      </c>
      <c r="B481" s="181" t="s">
        <v>1143</v>
      </c>
      <c r="C481" s="182" t="s">
        <v>13</v>
      </c>
      <c r="D481" s="182" t="s">
        <v>1386</v>
      </c>
      <c r="E481" s="181">
        <v>302</v>
      </c>
      <c r="F481" s="181">
        <v>3</v>
      </c>
      <c r="G481" s="181">
        <v>28</v>
      </c>
      <c r="H481" s="182" t="s">
        <v>1707</v>
      </c>
      <c r="I481" s="186" t="s">
        <v>1265</v>
      </c>
      <c r="J481" s="300" t="s">
        <v>1378</v>
      </c>
      <c r="K481" s="301" t="s">
        <v>1652</v>
      </c>
      <c r="L481" s="302" t="s">
        <v>1281</v>
      </c>
      <c r="M481" s="303" t="s">
        <v>1831</v>
      </c>
      <c r="N481" s="304" t="s">
        <v>1832</v>
      </c>
      <c r="O481" s="188"/>
    </row>
    <row r="482" spans="1:15" ht="21" hidden="1">
      <c r="A482" s="181">
        <v>1027</v>
      </c>
      <c r="B482" s="181" t="s">
        <v>1143</v>
      </c>
      <c r="C482" s="182" t="s">
        <v>13</v>
      </c>
      <c r="D482" s="182" t="s">
        <v>1591</v>
      </c>
      <c r="E482" s="181">
        <v>54</v>
      </c>
      <c r="F482" s="181">
        <v>2</v>
      </c>
      <c r="G482" s="181">
        <v>52</v>
      </c>
      <c r="H482" s="182" t="s">
        <v>1190</v>
      </c>
      <c r="I482" s="186" t="s">
        <v>1265</v>
      </c>
      <c r="J482" s="300" t="s">
        <v>1409</v>
      </c>
      <c r="K482" s="301" t="s">
        <v>1652</v>
      </c>
      <c r="L482" s="302" t="s">
        <v>1281</v>
      </c>
      <c r="M482" s="303" t="s">
        <v>1859</v>
      </c>
      <c r="N482" s="304" t="s">
        <v>1863</v>
      </c>
      <c r="O482" s="188"/>
    </row>
    <row r="483" spans="1:15" ht="21" hidden="1">
      <c r="A483" s="181">
        <v>1035</v>
      </c>
      <c r="B483" s="181" t="s">
        <v>1143</v>
      </c>
      <c r="C483" s="182" t="s">
        <v>136</v>
      </c>
      <c r="D483" s="182" t="s">
        <v>2016</v>
      </c>
      <c r="E483" s="181">
        <v>201</v>
      </c>
      <c r="F483" s="181">
        <v>2</v>
      </c>
      <c r="G483" s="181">
        <v>43</v>
      </c>
      <c r="H483" s="182" t="s">
        <v>1793</v>
      </c>
      <c r="I483" s="186" t="s">
        <v>1250</v>
      </c>
      <c r="J483" s="300" t="s">
        <v>1391</v>
      </c>
      <c r="K483" s="301" t="s">
        <v>1652</v>
      </c>
      <c r="L483" s="302" t="s">
        <v>1281</v>
      </c>
      <c r="M483" s="303" t="s">
        <v>1831</v>
      </c>
      <c r="N483" s="304" t="s">
        <v>1832</v>
      </c>
      <c r="O483" s="188"/>
    </row>
    <row r="484" spans="1:15" ht="21" hidden="1">
      <c r="A484" s="181">
        <v>1062</v>
      </c>
      <c r="B484" s="181" t="s">
        <v>1143</v>
      </c>
      <c r="C484" s="182" t="s">
        <v>136</v>
      </c>
      <c r="D484" s="182" t="s">
        <v>2017</v>
      </c>
      <c r="E484" s="181">
        <v>3</v>
      </c>
      <c r="F484" s="181">
        <v>3</v>
      </c>
      <c r="G484" s="181">
        <v>42</v>
      </c>
      <c r="H484" s="182" t="s">
        <v>1230</v>
      </c>
      <c r="I484" s="186" t="s">
        <v>1265</v>
      </c>
      <c r="J484" s="300" t="s">
        <v>1339</v>
      </c>
      <c r="K484" s="301" t="s">
        <v>1652</v>
      </c>
      <c r="L484" s="302" t="s">
        <v>1281</v>
      </c>
      <c r="M484" s="303" t="s">
        <v>1848</v>
      </c>
      <c r="N484" s="304" t="s">
        <v>1849</v>
      </c>
      <c r="O484" s="188"/>
    </row>
    <row r="485" spans="1:15" ht="21" hidden="1">
      <c r="A485" s="181">
        <v>1064</v>
      </c>
      <c r="B485" s="181" t="s">
        <v>1143</v>
      </c>
      <c r="C485" s="182" t="s">
        <v>136</v>
      </c>
      <c r="D485" s="182" t="s">
        <v>2018</v>
      </c>
      <c r="E485" s="181">
        <v>54</v>
      </c>
      <c r="F485" s="181">
        <v>1</v>
      </c>
      <c r="G485" s="181">
        <v>42</v>
      </c>
      <c r="H485" s="182"/>
      <c r="I485" s="186" t="s">
        <v>1265</v>
      </c>
      <c r="J485" s="300" t="s">
        <v>1342</v>
      </c>
      <c r="K485" s="301" t="s">
        <v>1652</v>
      </c>
      <c r="L485" s="302" t="s">
        <v>1281</v>
      </c>
      <c r="M485" s="303" t="s">
        <v>1859</v>
      </c>
      <c r="N485" s="304" t="s">
        <v>1863</v>
      </c>
      <c r="O485" s="188"/>
    </row>
    <row r="486" spans="1:15" ht="21" hidden="1">
      <c r="A486" s="181">
        <v>1069</v>
      </c>
      <c r="B486" s="181" t="s">
        <v>1143</v>
      </c>
      <c r="C486" s="182" t="s">
        <v>136</v>
      </c>
      <c r="D486" s="182" t="s">
        <v>1371</v>
      </c>
      <c r="E486" s="181">
        <v>301</v>
      </c>
      <c r="F486" s="181">
        <v>3</v>
      </c>
      <c r="G486" s="181">
        <v>79</v>
      </c>
      <c r="H486" s="182"/>
      <c r="I486" s="186" t="s">
        <v>1265</v>
      </c>
      <c r="J486" s="300" t="s">
        <v>1346</v>
      </c>
      <c r="K486" s="301" t="s">
        <v>1652</v>
      </c>
      <c r="L486" s="302" t="s">
        <v>1281</v>
      </c>
      <c r="M486" s="303" t="s">
        <v>1819</v>
      </c>
      <c r="N486" s="304" t="s">
        <v>1820</v>
      </c>
      <c r="O486" s="188"/>
    </row>
    <row r="487" spans="1:15" ht="21" hidden="1">
      <c r="A487" s="192">
        <v>1076</v>
      </c>
      <c r="B487" s="192" t="s">
        <v>1143</v>
      </c>
      <c r="C487" s="193" t="s">
        <v>136</v>
      </c>
      <c r="D487" s="193" t="s">
        <v>1387</v>
      </c>
      <c r="E487" s="192">
        <v>2</v>
      </c>
      <c r="F487" s="192">
        <v>3</v>
      </c>
      <c r="G487" s="192">
        <v>30</v>
      </c>
      <c r="H487" s="194"/>
      <c r="I487" s="195" t="s">
        <v>1265</v>
      </c>
      <c r="J487" s="196" t="s">
        <v>1409</v>
      </c>
      <c r="K487" s="197" t="s">
        <v>1652</v>
      </c>
      <c r="L487" s="198" t="s">
        <v>1305</v>
      </c>
      <c r="M487" s="199" t="s">
        <v>1861</v>
      </c>
      <c r="N487" s="200" t="s">
        <v>1862</v>
      </c>
      <c r="O487" s="187"/>
    </row>
    <row r="488" spans="1:15" ht="21" hidden="1">
      <c r="A488" s="311">
        <v>68</v>
      </c>
      <c r="B488" s="311" t="s">
        <v>179</v>
      </c>
      <c r="C488" s="312" t="s">
        <v>13</v>
      </c>
      <c r="D488" s="312" t="s">
        <v>1299</v>
      </c>
      <c r="E488" s="311">
        <v>907</v>
      </c>
      <c r="F488" s="311">
        <v>1</v>
      </c>
      <c r="G488" s="311">
        <v>35</v>
      </c>
      <c r="H488" s="312" t="s">
        <v>1667</v>
      </c>
      <c r="I488" s="311" t="s">
        <v>1250</v>
      </c>
      <c r="J488" s="311" t="s">
        <v>1949</v>
      </c>
      <c r="K488" s="270" t="s">
        <v>1668</v>
      </c>
      <c r="L488" s="311" t="s">
        <v>1252</v>
      </c>
      <c r="M488" s="313" t="s">
        <v>2019</v>
      </c>
      <c r="N488" s="314" t="s">
        <v>2020</v>
      </c>
      <c r="O488" s="314"/>
    </row>
    <row r="489" spans="1:15" ht="21" hidden="1">
      <c r="A489" s="311">
        <v>70</v>
      </c>
      <c r="B489" s="311" t="s">
        <v>179</v>
      </c>
      <c r="C489" s="312" t="s">
        <v>13</v>
      </c>
      <c r="D489" s="312" t="s">
        <v>1299</v>
      </c>
      <c r="E489" s="311">
        <v>907</v>
      </c>
      <c r="F489" s="311">
        <v>1</v>
      </c>
      <c r="G489" s="311">
        <v>35</v>
      </c>
      <c r="H489" s="312" t="s">
        <v>1667</v>
      </c>
      <c r="I489" s="311" t="s">
        <v>1250</v>
      </c>
      <c r="J489" s="311" t="s">
        <v>1309</v>
      </c>
      <c r="K489" s="270" t="s">
        <v>1668</v>
      </c>
      <c r="L489" s="311" t="s">
        <v>1281</v>
      </c>
      <c r="M489" s="313" t="s">
        <v>1376</v>
      </c>
      <c r="N489" s="314" t="s">
        <v>2021</v>
      </c>
      <c r="O489" s="314"/>
    </row>
    <row r="490" spans="1:15" ht="21" hidden="1">
      <c r="A490" s="311">
        <v>78</v>
      </c>
      <c r="B490" s="311" t="s">
        <v>179</v>
      </c>
      <c r="C490" s="312" t="s">
        <v>13</v>
      </c>
      <c r="D490" s="312" t="s">
        <v>2022</v>
      </c>
      <c r="E490" s="311">
        <v>31</v>
      </c>
      <c r="F490" s="311">
        <v>1</v>
      </c>
      <c r="G490" s="311">
        <v>40</v>
      </c>
      <c r="H490" s="312" t="s">
        <v>1670</v>
      </c>
      <c r="I490" s="311" t="s">
        <v>1250</v>
      </c>
      <c r="J490" s="311" t="s">
        <v>1277</v>
      </c>
      <c r="K490" s="270" t="s">
        <v>1668</v>
      </c>
      <c r="L490" s="311" t="s">
        <v>1252</v>
      </c>
      <c r="M490" s="313" t="s">
        <v>2023</v>
      </c>
      <c r="N490" s="314" t="s">
        <v>2024</v>
      </c>
      <c r="O490" s="314"/>
    </row>
    <row r="491" spans="1:15" ht="21" hidden="1">
      <c r="A491" s="311">
        <v>80</v>
      </c>
      <c r="B491" s="311" t="s">
        <v>179</v>
      </c>
      <c r="C491" s="312" t="s">
        <v>13</v>
      </c>
      <c r="D491" s="312" t="s">
        <v>2022</v>
      </c>
      <c r="E491" s="311">
        <v>31</v>
      </c>
      <c r="F491" s="311">
        <v>1</v>
      </c>
      <c r="G491" s="311">
        <v>40</v>
      </c>
      <c r="H491" s="312" t="s">
        <v>1670</v>
      </c>
      <c r="I491" s="311" t="s">
        <v>1250</v>
      </c>
      <c r="J491" s="311" t="s">
        <v>1391</v>
      </c>
      <c r="K491" s="270" t="s">
        <v>1668</v>
      </c>
      <c r="L491" s="311" t="s">
        <v>1281</v>
      </c>
      <c r="M491" s="313" t="s">
        <v>2025</v>
      </c>
      <c r="N491" s="314" t="s">
        <v>2026</v>
      </c>
      <c r="O491" s="314"/>
    </row>
    <row r="492" spans="1:15" ht="21" hidden="1">
      <c r="A492" s="311">
        <v>111</v>
      </c>
      <c r="B492" s="311" t="s">
        <v>179</v>
      </c>
      <c r="C492" s="312" t="s">
        <v>13</v>
      </c>
      <c r="D492" s="312" t="s">
        <v>2027</v>
      </c>
      <c r="E492" s="311">
        <v>5</v>
      </c>
      <c r="F492" s="311">
        <v>1</v>
      </c>
      <c r="G492" s="311">
        <v>51</v>
      </c>
      <c r="H492" s="312" t="s">
        <v>1680</v>
      </c>
      <c r="I492" s="311" t="s">
        <v>1250</v>
      </c>
      <c r="J492" s="311" t="s">
        <v>1528</v>
      </c>
      <c r="K492" s="270" t="s">
        <v>1668</v>
      </c>
      <c r="L492" s="311" t="s">
        <v>1281</v>
      </c>
      <c r="M492" s="313" t="s">
        <v>2028</v>
      </c>
      <c r="N492" s="314" t="s">
        <v>2029</v>
      </c>
      <c r="O492" s="314"/>
    </row>
    <row r="493" spans="1:15" ht="21" hidden="1">
      <c r="A493" s="311">
        <v>113</v>
      </c>
      <c r="B493" s="311" t="s">
        <v>179</v>
      </c>
      <c r="C493" s="312" t="s">
        <v>13</v>
      </c>
      <c r="D493" s="312" t="s">
        <v>2027</v>
      </c>
      <c r="E493" s="311">
        <v>5</v>
      </c>
      <c r="F493" s="311">
        <v>1</v>
      </c>
      <c r="G493" s="311">
        <v>51</v>
      </c>
      <c r="H493" s="312" t="s">
        <v>1680</v>
      </c>
      <c r="I493" s="311" t="s">
        <v>1250</v>
      </c>
      <c r="J493" s="311" t="s">
        <v>1542</v>
      </c>
      <c r="K493" s="270" t="s">
        <v>1668</v>
      </c>
      <c r="L493" s="311" t="s">
        <v>1281</v>
      </c>
      <c r="M493" s="313" t="s">
        <v>2030</v>
      </c>
      <c r="N493" s="314" t="s">
        <v>2031</v>
      </c>
      <c r="O493" s="314"/>
    </row>
    <row r="494" spans="1:15" ht="21" hidden="1">
      <c r="A494" s="311">
        <v>115</v>
      </c>
      <c r="B494" s="311" t="s">
        <v>179</v>
      </c>
      <c r="C494" s="312" t="s">
        <v>13</v>
      </c>
      <c r="D494" s="312" t="s">
        <v>2027</v>
      </c>
      <c r="E494" s="311">
        <v>6</v>
      </c>
      <c r="F494" s="311">
        <v>1</v>
      </c>
      <c r="G494" s="311">
        <v>50</v>
      </c>
      <c r="H494" s="312" t="s">
        <v>1681</v>
      </c>
      <c r="I494" s="311" t="s">
        <v>1250</v>
      </c>
      <c r="J494" s="311" t="s">
        <v>1561</v>
      </c>
      <c r="K494" s="270" t="s">
        <v>1668</v>
      </c>
      <c r="L494" s="311" t="s">
        <v>1281</v>
      </c>
      <c r="M494" s="313" t="s">
        <v>2032</v>
      </c>
      <c r="N494" s="314" t="s">
        <v>2033</v>
      </c>
      <c r="O494" s="314"/>
    </row>
    <row r="495" spans="1:15" ht="21" hidden="1">
      <c r="A495" s="311">
        <v>117</v>
      </c>
      <c r="B495" s="311" t="s">
        <v>179</v>
      </c>
      <c r="C495" s="312" t="s">
        <v>13</v>
      </c>
      <c r="D495" s="312" t="s">
        <v>2027</v>
      </c>
      <c r="E495" s="311">
        <v>6</v>
      </c>
      <c r="F495" s="311">
        <v>1</v>
      </c>
      <c r="G495" s="311">
        <v>50</v>
      </c>
      <c r="H495" s="312" t="s">
        <v>1681</v>
      </c>
      <c r="I495" s="311" t="s">
        <v>1250</v>
      </c>
      <c r="J495" s="311" t="s">
        <v>1590</v>
      </c>
      <c r="K495" s="270" t="s">
        <v>1668</v>
      </c>
      <c r="L495" s="311" t="s">
        <v>1281</v>
      </c>
      <c r="M495" s="313" t="s">
        <v>2034</v>
      </c>
      <c r="N495" s="314" t="s">
        <v>2035</v>
      </c>
      <c r="O495" s="314"/>
    </row>
    <row r="496" spans="1:15" ht="21" hidden="1">
      <c r="A496" s="311">
        <v>119</v>
      </c>
      <c r="B496" s="311" t="s">
        <v>179</v>
      </c>
      <c r="C496" s="312" t="s">
        <v>13</v>
      </c>
      <c r="D496" s="312" t="s">
        <v>2036</v>
      </c>
      <c r="E496" s="311">
        <v>5</v>
      </c>
      <c r="F496" s="311">
        <v>2</v>
      </c>
      <c r="G496" s="311">
        <v>47</v>
      </c>
      <c r="H496" s="312" t="s">
        <v>181</v>
      </c>
      <c r="I496" s="311" t="s">
        <v>1250</v>
      </c>
      <c r="J496" s="311" t="s">
        <v>1602</v>
      </c>
      <c r="K496" s="270" t="s">
        <v>1668</v>
      </c>
      <c r="L496" s="311" t="s">
        <v>1305</v>
      </c>
      <c r="M496" s="313" t="s">
        <v>2037</v>
      </c>
      <c r="N496" s="314" t="s">
        <v>2038</v>
      </c>
      <c r="O496" s="314"/>
    </row>
    <row r="497" spans="1:15" ht="21" hidden="1">
      <c r="A497" s="311">
        <v>121</v>
      </c>
      <c r="B497" s="311" t="s">
        <v>179</v>
      </c>
      <c r="C497" s="312" t="s">
        <v>13</v>
      </c>
      <c r="D497" s="312" t="s">
        <v>2036</v>
      </c>
      <c r="E497" s="311">
        <v>5</v>
      </c>
      <c r="F497" s="311">
        <v>2</v>
      </c>
      <c r="G497" s="311">
        <v>47</v>
      </c>
      <c r="H497" s="312" t="s">
        <v>181</v>
      </c>
      <c r="I497" s="311" t="s">
        <v>1250</v>
      </c>
      <c r="J497" s="311" t="s">
        <v>2039</v>
      </c>
      <c r="K497" s="270" t="s">
        <v>1668</v>
      </c>
      <c r="L497" s="311" t="s">
        <v>1281</v>
      </c>
      <c r="M497" s="313" t="s">
        <v>2040</v>
      </c>
      <c r="N497" s="314" t="s">
        <v>2041</v>
      </c>
      <c r="O497" s="314" t="s">
        <v>2042</v>
      </c>
    </row>
    <row r="498" spans="1:15" ht="21" hidden="1">
      <c r="A498" s="311">
        <v>123</v>
      </c>
      <c r="B498" s="311" t="s">
        <v>179</v>
      </c>
      <c r="C498" s="312" t="s">
        <v>13</v>
      </c>
      <c r="D498" s="312" t="s">
        <v>2036</v>
      </c>
      <c r="E498" s="311">
        <v>6</v>
      </c>
      <c r="F498" s="311">
        <v>2</v>
      </c>
      <c r="G498" s="311">
        <v>46</v>
      </c>
      <c r="H498" s="312" t="s">
        <v>181</v>
      </c>
      <c r="I498" s="311" t="s">
        <v>1250</v>
      </c>
      <c r="J498" s="311" t="s">
        <v>1578</v>
      </c>
      <c r="K498" s="270" t="s">
        <v>1668</v>
      </c>
      <c r="L498" s="311" t="s">
        <v>1281</v>
      </c>
      <c r="M498" s="313" t="s">
        <v>2043</v>
      </c>
      <c r="N498" s="314" t="s">
        <v>2044</v>
      </c>
      <c r="O498" s="314"/>
    </row>
    <row r="499" spans="1:15" ht="21" hidden="1">
      <c r="A499" s="311">
        <v>125</v>
      </c>
      <c r="B499" s="311" t="s">
        <v>179</v>
      </c>
      <c r="C499" s="312" t="s">
        <v>13</v>
      </c>
      <c r="D499" s="312" t="s">
        <v>2036</v>
      </c>
      <c r="E499" s="311">
        <v>6</v>
      </c>
      <c r="F499" s="311">
        <v>2</v>
      </c>
      <c r="G499" s="311">
        <v>46</v>
      </c>
      <c r="H499" s="312" t="s">
        <v>181</v>
      </c>
      <c r="I499" s="311" t="s">
        <v>1250</v>
      </c>
      <c r="J499" s="311" t="s">
        <v>2045</v>
      </c>
      <c r="K499" s="270" t="s">
        <v>1668</v>
      </c>
      <c r="L499" s="311" t="s">
        <v>1281</v>
      </c>
      <c r="M499" s="313" t="s">
        <v>2046</v>
      </c>
      <c r="N499" s="314" t="s">
        <v>2047</v>
      </c>
      <c r="O499" s="314"/>
    </row>
    <row r="500" spans="1:15" ht="21" hidden="1">
      <c r="A500" s="311">
        <v>174</v>
      </c>
      <c r="B500" s="311" t="s">
        <v>179</v>
      </c>
      <c r="C500" s="312" t="s">
        <v>13</v>
      </c>
      <c r="D500" s="312" t="s">
        <v>1496</v>
      </c>
      <c r="E500" s="311">
        <v>55</v>
      </c>
      <c r="F500" s="311">
        <v>1</v>
      </c>
      <c r="G500" s="311">
        <v>42</v>
      </c>
      <c r="H500" s="312" t="s">
        <v>405</v>
      </c>
      <c r="I500" s="311" t="s">
        <v>1265</v>
      </c>
      <c r="J500" s="311" t="s">
        <v>1342</v>
      </c>
      <c r="K500" s="270" t="s">
        <v>1668</v>
      </c>
      <c r="L500" s="270" t="s">
        <v>1281</v>
      </c>
      <c r="M500" s="315" t="s">
        <v>2048</v>
      </c>
      <c r="N500" s="316" t="s">
        <v>2049</v>
      </c>
      <c r="O500" s="314"/>
    </row>
    <row r="501" spans="1:15" ht="21" hidden="1">
      <c r="A501" s="311">
        <v>193</v>
      </c>
      <c r="B501" s="311" t="s">
        <v>179</v>
      </c>
      <c r="C501" s="312" t="s">
        <v>136</v>
      </c>
      <c r="D501" s="312" t="s">
        <v>1573</v>
      </c>
      <c r="E501" s="311">
        <v>55</v>
      </c>
      <c r="F501" s="311">
        <v>2</v>
      </c>
      <c r="G501" s="311">
        <v>36</v>
      </c>
      <c r="H501" s="312" t="s">
        <v>429</v>
      </c>
      <c r="I501" s="311" t="s">
        <v>1250</v>
      </c>
      <c r="J501" s="311" t="s">
        <v>1574</v>
      </c>
      <c r="K501" s="270" t="s">
        <v>1668</v>
      </c>
      <c r="L501" s="311" t="s">
        <v>1281</v>
      </c>
      <c r="M501" s="313" t="s">
        <v>2030</v>
      </c>
      <c r="N501" s="314" t="s">
        <v>2031</v>
      </c>
      <c r="O501" s="314"/>
    </row>
    <row r="502" spans="1:15" ht="21" hidden="1">
      <c r="A502" s="311">
        <v>195</v>
      </c>
      <c r="B502" s="311" t="s">
        <v>179</v>
      </c>
      <c r="C502" s="312" t="s">
        <v>136</v>
      </c>
      <c r="D502" s="312" t="s">
        <v>1512</v>
      </c>
      <c r="E502" s="311">
        <v>1</v>
      </c>
      <c r="F502" s="311">
        <v>3</v>
      </c>
      <c r="G502" s="311">
        <v>49</v>
      </c>
      <c r="H502" s="312" t="s">
        <v>429</v>
      </c>
      <c r="I502" s="311" t="s">
        <v>1250</v>
      </c>
      <c r="J502" s="311" t="s">
        <v>1251</v>
      </c>
      <c r="K502" s="270" t="s">
        <v>1668</v>
      </c>
      <c r="L502" s="311" t="s">
        <v>1281</v>
      </c>
      <c r="M502" s="313" t="s">
        <v>2032</v>
      </c>
      <c r="N502" s="314" t="s">
        <v>2033</v>
      </c>
      <c r="O502" s="314"/>
    </row>
    <row r="503" spans="1:15" ht="21" hidden="1">
      <c r="A503" s="311">
        <v>197</v>
      </c>
      <c r="B503" s="311" t="s">
        <v>179</v>
      </c>
      <c r="C503" s="312" t="s">
        <v>136</v>
      </c>
      <c r="D503" s="312" t="s">
        <v>1512</v>
      </c>
      <c r="E503" s="311">
        <v>2</v>
      </c>
      <c r="F503" s="311">
        <v>3</v>
      </c>
      <c r="G503" s="311">
        <v>41</v>
      </c>
      <c r="H503" s="312" t="s">
        <v>429</v>
      </c>
      <c r="I503" s="311" t="s">
        <v>1250</v>
      </c>
      <c r="J503" s="311" t="s">
        <v>1273</v>
      </c>
      <c r="K503" s="270" t="s">
        <v>1668</v>
      </c>
      <c r="L503" s="311" t="s">
        <v>1281</v>
      </c>
      <c r="M503" s="313" t="s">
        <v>2034</v>
      </c>
      <c r="N503" s="314" t="s">
        <v>2035</v>
      </c>
      <c r="O503" s="314"/>
    </row>
    <row r="504" spans="1:15" ht="21" hidden="1">
      <c r="A504" s="311">
        <v>270</v>
      </c>
      <c r="B504" s="311" t="s">
        <v>532</v>
      </c>
      <c r="C504" s="312" t="s">
        <v>13</v>
      </c>
      <c r="D504" s="312" t="s">
        <v>1445</v>
      </c>
      <c r="E504" s="311">
        <v>1</v>
      </c>
      <c r="F504" s="311">
        <v>4</v>
      </c>
      <c r="G504" s="311">
        <v>7</v>
      </c>
      <c r="H504" s="312" t="s">
        <v>544</v>
      </c>
      <c r="I504" s="311" t="s">
        <v>1250</v>
      </c>
      <c r="J504" s="311" t="s">
        <v>1251</v>
      </c>
      <c r="K504" s="270" t="s">
        <v>1668</v>
      </c>
      <c r="L504" s="311" t="s">
        <v>1281</v>
      </c>
      <c r="M504" s="313" t="s">
        <v>1376</v>
      </c>
      <c r="N504" s="314" t="s">
        <v>2021</v>
      </c>
      <c r="O504" s="314"/>
    </row>
    <row r="505" spans="1:15" ht="21" hidden="1">
      <c r="A505" s="311">
        <v>278</v>
      </c>
      <c r="B505" s="311" t="s">
        <v>550</v>
      </c>
      <c r="C505" s="312" t="s">
        <v>13</v>
      </c>
      <c r="D505" s="312" t="s">
        <v>1349</v>
      </c>
      <c r="E505" s="311">
        <v>11</v>
      </c>
      <c r="F505" s="311">
        <v>1</v>
      </c>
      <c r="G505" s="311">
        <v>51</v>
      </c>
      <c r="H505" s="312" t="s">
        <v>1709</v>
      </c>
      <c r="I505" s="311" t="s">
        <v>1250</v>
      </c>
      <c r="J505" s="311" t="s">
        <v>1287</v>
      </c>
      <c r="K505" s="270" t="s">
        <v>1668</v>
      </c>
      <c r="L505" s="311" t="s">
        <v>1281</v>
      </c>
      <c r="M505" s="313" t="s">
        <v>2050</v>
      </c>
      <c r="N505" s="314" t="s">
        <v>2051</v>
      </c>
      <c r="O505" s="314"/>
    </row>
    <row r="506" spans="1:15" ht="21" hidden="1">
      <c r="A506" s="311">
        <v>280</v>
      </c>
      <c r="B506" s="311" t="s">
        <v>550</v>
      </c>
      <c r="C506" s="312" t="s">
        <v>13</v>
      </c>
      <c r="D506" s="312" t="s">
        <v>1349</v>
      </c>
      <c r="E506" s="311">
        <v>11</v>
      </c>
      <c r="F506" s="311">
        <v>1</v>
      </c>
      <c r="G506" s="311">
        <v>51</v>
      </c>
      <c r="H506" s="312" t="s">
        <v>1709</v>
      </c>
      <c r="I506" s="311" t="s">
        <v>1250</v>
      </c>
      <c r="J506" s="311" t="s">
        <v>1288</v>
      </c>
      <c r="K506" s="270" t="s">
        <v>1668</v>
      </c>
      <c r="L506" s="311" t="s">
        <v>1281</v>
      </c>
      <c r="M506" s="313" t="s">
        <v>2040</v>
      </c>
      <c r="N506" s="314" t="s">
        <v>2041</v>
      </c>
      <c r="O506" s="314" t="s">
        <v>2042</v>
      </c>
    </row>
    <row r="507" spans="1:15" ht="21" hidden="1">
      <c r="A507" s="311">
        <v>335</v>
      </c>
      <c r="B507" s="311" t="s">
        <v>532</v>
      </c>
      <c r="C507" s="312" t="s">
        <v>13</v>
      </c>
      <c r="D507" s="312" t="s">
        <v>1577</v>
      </c>
      <c r="E507" s="311">
        <v>24</v>
      </c>
      <c r="F507" s="311">
        <v>2</v>
      </c>
      <c r="G507" s="311">
        <v>53</v>
      </c>
      <c r="H507" s="312" t="s">
        <v>1715</v>
      </c>
      <c r="I507" s="311" t="s">
        <v>1250</v>
      </c>
      <c r="J507" s="311" t="s">
        <v>1590</v>
      </c>
      <c r="K507" s="270" t="s">
        <v>1668</v>
      </c>
      <c r="L507" s="311" t="s">
        <v>1281</v>
      </c>
      <c r="M507" s="313" t="s">
        <v>2043</v>
      </c>
      <c r="N507" s="314" t="s">
        <v>2044</v>
      </c>
      <c r="O507" s="314"/>
    </row>
    <row r="508" spans="1:15" ht="21" hidden="1">
      <c r="A508" s="311">
        <v>337</v>
      </c>
      <c r="B508" s="311" t="s">
        <v>532</v>
      </c>
      <c r="C508" s="312" t="s">
        <v>13</v>
      </c>
      <c r="D508" s="312" t="s">
        <v>1577</v>
      </c>
      <c r="E508" s="311">
        <v>24</v>
      </c>
      <c r="F508" s="311">
        <v>2</v>
      </c>
      <c r="G508" s="311">
        <v>53</v>
      </c>
      <c r="H508" s="312" t="s">
        <v>1715</v>
      </c>
      <c r="I508" s="311" t="s">
        <v>1250</v>
      </c>
      <c r="J508" s="311" t="s">
        <v>1602</v>
      </c>
      <c r="K508" s="270" t="s">
        <v>1668</v>
      </c>
      <c r="L508" s="311" t="s">
        <v>1281</v>
      </c>
      <c r="M508" s="313" t="s">
        <v>2052</v>
      </c>
      <c r="N508" s="314" t="s">
        <v>2053</v>
      </c>
      <c r="O508" s="314"/>
    </row>
    <row r="509" spans="1:15" ht="21" hidden="1">
      <c r="A509" s="311">
        <v>339</v>
      </c>
      <c r="B509" s="311" t="s">
        <v>532</v>
      </c>
      <c r="C509" s="312" t="s">
        <v>13</v>
      </c>
      <c r="D509" s="312" t="s">
        <v>1577</v>
      </c>
      <c r="E509" s="311">
        <v>27</v>
      </c>
      <c r="F509" s="311">
        <v>2</v>
      </c>
      <c r="G509" s="311">
        <v>45</v>
      </c>
      <c r="H509" s="312" t="s">
        <v>1715</v>
      </c>
      <c r="I509" s="311" t="s">
        <v>1250</v>
      </c>
      <c r="J509" s="311" t="s">
        <v>2039</v>
      </c>
      <c r="K509" s="270" t="s">
        <v>1668</v>
      </c>
      <c r="L509" s="311" t="s">
        <v>1281</v>
      </c>
      <c r="M509" s="313" t="s">
        <v>2054</v>
      </c>
      <c r="N509" s="314" t="s">
        <v>2055</v>
      </c>
      <c r="O509" s="314"/>
    </row>
    <row r="510" spans="1:15" ht="21" hidden="1">
      <c r="A510" s="311">
        <v>340</v>
      </c>
      <c r="B510" s="311" t="s">
        <v>532</v>
      </c>
      <c r="C510" s="312" t="s">
        <v>13</v>
      </c>
      <c r="D510" s="312" t="s">
        <v>1577</v>
      </c>
      <c r="E510" s="311">
        <v>27</v>
      </c>
      <c r="F510" s="311">
        <v>2</v>
      </c>
      <c r="G510" s="311">
        <v>45</v>
      </c>
      <c r="H510" s="312" t="s">
        <v>1715</v>
      </c>
      <c r="I510" s="311" t="s">
        <v>1250</v>
      </c>
      <c r="J510" s="311" t="s">
        <v>1578</v>
      </c>
      <c r="K510" s="270" t="s">
        <v>1668</v>
      </c>
      <c r="L510" s="311" t="s">
        <v>1281</v>
      </c>
      <c r="M510" s="313" t="s">
        <v>2040</v>
      </c>
      <c r="N510" s="314" t="s">
        <v>2041</v>
      </c>
      <c r="O510" s="314" t="s">
        <v>2056</v>
      </c>
    </row>
    <row r="511" spans="1:15" ht="21" hidden="1">
      <c r="A511" s="311">
        <v>368</v>
      </c>
      <c r="B511" s="311" t="s">
        <v>532</v>
      </c>
      <c r="C511" s="312" t="s">
        <v>13</v>
      </c>
      <c r="D511" s="312" t="s">
        <v>1427</v>
      </c>
      <c r="E511" s="311">
        <v>18</v>
      </c>
      <c r="F511" s="311">
        <v>1</v>
      </c>
      <c r="G511" s="311">
        <v>42</v>
      </c>
      <c r="H511" s="312" t="s">
        <v>1709</v>
      </c>
      <c r="I511" s="311" t="s">
        <v>1265</v>
      </c>
      <c r="J511" s="311" t="s">
        <v>1342</v>
      </c>
      <c r="K511" s="270" t="s">
        <v>1668</v>
      </c>
      <c r="L511" s="311" t="s">
        <v>1281</v>
      </c>
      <c r="M511" s="313" t="s">
        <v>2057</v>
      </c>
      <c r="N511" s="314" t="s">
        <v>2058</v>
      </c>
      <c r="O511" s="314" t="s">
        <v>2059</v>
      </c>
    </row>
    <row r="512" spans="1:15" ht="21" hidden="1">
      <c r="A512" s="311">
        <v>374</v>
      </c>
      <c r="B512" s="311" t="s">
        <v>532</v>
      </c>
      <c r="C512" s="312" t="s">
        <v>13</v>
      </c>
      <c r="D512" s="312" t="s">
        <v>2060</v>
      </c>
      <c r="E512" s="311">
        <v>6</v>
      </c>
      <c r="F512" s="311">
        <v>2</v>
      </c>
      <c r="G512" s="311">
        <v>26</v>
      </c>
      <c r="H512" s="312" t="s">
        <v>534</v>
      </c>
      <c r="I512" s="311" t="s">
        <v>1265</v>
      </c>
      <c r="J512" s="311" t="s">
        <v>1266</v>
      </c>
      <c r="K512" s="270" t="s">
        <v>1668</v>
      </c>
      <c r="L512" s="311" t="s">
        <v>1252</v>
      </c>
      <c r="M512" s="313" t="s">
        <v>2019</v>
      </c>
      <c r="N512" s="314" t="s">
        <v>2020</v>
      </c>
      <c r="O512" s="314"/>
    </row>
    <row r="513" spans="1:15" ht="21" hidden="1">
      <c r="A513" s="311">
        <v>379</v>
      </c>
      <c r="B513" s="311" t="s">
        <v>532</v>
      </c>
      <c r="C513" s="312" t="s">
        <v>13</v>
      </c>
      <c r="D513" s="312" t="s">
        <v>2060</v>
      </c>
      <c r="E513" s="311">
        <v>5</v>
      </c>
      <c r="F513" s="311">
        <v>2</v>
      </c>
      <c r="G513" s="311">
        <v>34</v>
      </c>
      <c r="H513" s="312" t="s">
        <v>534</v>
      </c>
      <c r="I513" s="311" t="s">
        <v>1265</v>
      </c>
      <c r="J513" s="311" t="s">
        <v>1378</v>
      </c>
      <c r="K513" s="270" t="s">
        <v>1668</v>
      </c>
      <c r="L513" s="311" t="s">
        <v>1281</v>
      </c>
      <c r="M513" s="313" t="s">
        <v>2061</v>
      </c>
      <c r="N513" s="314" t="s">
        <v>2062</v>
      </c>
      <c r="O513" s="314"/>
    </row>
    <row r="514" spans="1:15" ht="21" hidden="1">
      <c r="A514" s="311">
        <v>382</v>
      </c>
      <c r="B514" s="311" t="s">
        <v>550</v>
      </c>
      <c r="C514" s="312" t="s">
        <v>13</v>
      </c>
      <c r="D514" s="312" t="s">
        <v>1349</v>
      </c>
      <c r="E514" s="311">
        <v>12</v>
      </c>
      <c r="F514" s="311">
        <v>1</v>
      </c>
      <c r="G514" s="311">
        <v>50</v>
      </c>
      <c r="H514" s="312" t="s">
        <v>641</v>
      </c>
      <c r="I514" s="311" t="s">
        <v>1265</v>
      </c>
      <c r="J514" s="311" t="s">
        <v>1409</v>
      </c>
      <c r="K514" s="270" t="s">
        <v>1668</v>
      </c>
      <c r="L514" s="311" t="s">
        <v>1281</v>
      </c>
      <c r="M514" s="313" t="s">
        <v>2057</v>
      </c>
      <c r="N514" s="314" t="s">
        <v>2058</v>
      </c>
      <c r="O514" s="314"/>
    </row>
    <row r="515" spans="1:15" ht="21" hidden="1">
      <c r="A515" s="311">
        <v>406</v>
      </c>
      <c r="B515" s="311" t="s">
        <v>532</v>
      </c>
      <c r="C515" s="312" t="s">
        <v>136</v>
      </c>
      <c r="D515" s="312" t="s">
        <v>2063</v>
      </c>
      <c r="E515" s="311">
        <v>1</v>
      </c>
      <c r="F515" s="311">
        <v>3</v>
      </c>
      <c r="G515" s="311">
        <v>47</v>
      </c>
      <c r="H515" s="312" t="s">
        <v>667</v>
      </c>
      <c r="I515" s="311" t="s">
        <v>1250</v>
      </c>
      <c r="J515" s="311" t="s">
        <v>1402</v>
      </c>
      <c r="K515" s="270" t="s">
        <v>1668</v>
      </c>
      <c r="L515" s="311" t="s">
        <v>1281</v>
      </c>
      <c r="M515" s="313" t="s">
        <v>2052</v>
      </c>
      <c r="N515" s="314" t="s">
        <v>2053</v>
      </c>
      <c r="O515" s="314"/>
    </row>
    <row r="516" spans="1:15" ht="21" hidden="1">
      <c r="A516" s="311">
        <v>407</v>
      </c>
      <c r="B516" s="311" t="s">
        <v>532</v>
      </c>
      <c r="C516" s="312" t="s">
        <v>136</v>
      </c>
      <c r="D516" s="312" t="s">
        <v>2063</v>
      </c>
      <c r="E516" s="311">
        <v>1</v>
      </c>
      <c r="F516" s="311">
        <v>3</v>
      </c>
      <c r="G516" s="311">
        <v>47</v>
      </c>
      <c r="H516" s="312" t="s">
        <v>667</v>
      </c>
      <c r="I516" s="311" t="s">
        <v>1250</v>
      </c>
      <c r="J516" s="311" t="s">
        <v>1490</v>
      </c>
      <c r="K516" s="270" t="s">
        <v>1668</v>
      </c>
      <c r="L516" s="311" t="s">
        <v>1281</v>
      </c>
      <c r="M516" s="313" t="s">
        <v>2054</v>
      </c>
      <c r="N516" s="314" t="s">
        <v>2055</v>
      </c>
      <c r="O516" s="314"/>
    </row>
    <row r="517" spans="1:15" ht="21" hidden="1">
      <c r="A517" s="311">
        <v>409</v>
      </c>
      <c r="B517" s="311" t="s">
        <v>532</v>
      </c>
      <c r="C517" s="312" t="s">
        <v>136</v>
      </c>
      <c r="D517" s="312" t="s">
        <v>2063</v>
      </c>
      <c r="E517" s="311">
        <v>2</v>
      </c>
      <c r="F517" s="311">
        <v>3</v>
      </c>
      <c r="G517" s="311">
        <v>43</v>
      </c>
      <c r="H517" s="312" t="s">
        <v>667</v>
      </c>
      <c r="I517" s="311" t="s">
        <v>1250</v>
      </c>
      <c r="J517" s="311" t="s">
        <v>1466</v>
      </c>
      <c r="K517" s="270" t="s">
        <v>1668</v>
      </c>
      <c r="L517" s="311" t="s">
        <v>1281</v>
      </c>
      <c r="M517" s="313" t="s">
        <v>2064</v>
      </c>
      <c r="N517" s="314" t="s">
        <v>2065</v>
      </c>
      <c r="O517" s="314" t="s">
        <v>2066</v>
      </c>
    </row>
    <row r="518" spans="1:15" ht="21" hidden="1">
      <c r="A518" s="311">
        <v>411</v>
      </c>
      <c r="B518" s="311" t="s">
        <v>532</v>
      </c>
      <c r="C518" s="312" t="s">
        <v>136</v>
      </c>
      <c r="D518" s="312" t="s">
        <v>2063</v>
      </c>
      <c r="E518" s="311">
        <v>2</v>
      </c>
      <c r="F518" s="311">
        <v>3</v>
      </c>
      <c r="G518" s="311">
        <v>43</v>
      </c>
      <c r="H518" s="312" t="s">
        <v>667</v>
      </c>
      <c r="I518" s="311" t="s">
        <v>1250</v>
      </c>
      <c r="J518" s="311" t="s">
        <v>1471</v>
      </c>
      <c r="K518" s="270" t="s">
        <v>1668</v>
      </c>
      <c r="L518" s="311" t="s">
        <v>1281</v>
      </c>
      <c r="M518" s="313" t="s">
        <v>2043</v>
      </c>
      <c r="N518" s="314" t="s">
        <v>2044</v>
      </c>
      <c r="O518" s="314"/>
    </row>
    <row r="519" spans="1:15" ht="21" hidden="1">
      <c r="A519" s="311">
        <v>425</v>
      </c>
      <c r="B519" s="311" t="s">
        <v>532</v>
      </c>
      <c r="C519" s="312" t="s">
        <v>136</v>
      </c>
      <c r="D519" s="312" t="s">
        <v>1584</v>
      </c>
      <c r="E519" s="311">
        <v>55</v>
      </c>
      <c r="F519" s="311">
        <v>2</v>
      </c>
      <c r="G519" s="311">
        <v>36</v>
      </c>
      <c r="H519" s="312" t="s">
        <v>667</v>
      </c>
      <c r="I519" s="311" t="s">
        <v>1250</v>
      </c>
      <c r="J519" s="311" t="s">
        <v>1958</v>
      </c>
      <c r="K519" s="270" t="s">
        <v>1668</v>
      </c>
      <c r="L519" s="311" t="s">
        <v>1281</v>
      </c>
      <c r="M519" s="313" t="s">
        <v>2025</v>
      </c>
      <c r="N519" s="314" t="s">
        <v>2026</v>
      </c>
      <c r="O519" s="314"/>
    </row>
    <row r="520" spans="1:15" ht="21" hidden="1">
      <c r="A520" s="311">
        <v>447</v>
      </c>
      <c r="B520" s="311" t="s">
        <v>532</v>
      </c>
      <c r="C520" s="312" t="s">
        <v>136</v>
      </c>
      <c r="D520" s="312" t="s">
        <v>2067</v>
      </c>
      <c r="E520" s="311">
        <v>1</v>
      </c>
      <c r="F520" s="311">
        <v>2</v>
      </c>
      <c r="G520" s="311">
        <v>27</v>
      </c>
      <c r="H520" s="312" t="s">
        <v>1728</v>
      </c>
      <c r="I520" s="311" t="s">
        <v>1268</v>
      </c>
      <c r="J520" s="311" t="s">
        <v>1363</v>
      </c>
      <c r="K520" s="270" t="s">
        <v>1668</v>
      </c>
      <c r="L520" s="311" t="s">
        <v>1281</v>
      </c>
      <c r="M520" s="313" t="s">
        <v>2068</v>
      </c>
      <c r="N520" s="314" t="s">
        <v>2069</v>
      </c>
      <c r="O520" s="314" t="s">
        <v>2070</v>
      </c>
    </row>
    <row r="521" spans="1:15" ht="21" hidden="1">
      <c r="A521" s="311">
        <v>449</v>
      </c>
      <c r="B521" s="311" t="s">
        <v>532</v>
      </c>
      <c r="C521" s="312" t="s">
        <v>136</v>
      </c>
      <c r="D521" s="312" t="s">
        <v>2067</v>
      </c>
      <c r="E521" s="311">
        <v>1</v>
      </c>
      <c r="F521" s="311">
        <v>2</v>
      </c>
      <c r="G521" s="311">
        <v>27</v>
      </c>
      <c r="H521" s="312" t="s">
        <v>1728</v>
      </c>
      <c r="I521" s="311" t="s">
        <v>1268</v>
      </c>
      <c r="J521" s="311" t="s">
        <v>1871</v>
      </c>
      <c r="K521" s="270" t="s">
        <v>1668</v>
      </c>
      <c r="L521" s="311" t="s">
        <v>1281</v>
      </c>
      <c r="M521" s="313" t="s">
        <v>2071</v>
      </c>
      <c r="N521" s="314" t="s">
        <v>2072</v>
      </c>
      <c r="O521" s="314"/>
    </row>
    <row r="522" spans="1:15" ht="21" hidden="1">
      <c r="A522" s="311">
        <v>472</v>
      </c>
      <c r="B522" s="311" t="s">
        <v>729</v>
      </c>
      <c r="C522" s="312" t="s">
        <v>13</v>
      </c>
      <c r="D522" s="312" t="s">
        <v>2073</v>
      </c>
      <c r="E522" s="311">
        <v>5</v>
      </c>
      <c r="F522" s="311">
        <v>2</v>
      </c>
      <c r="G522" s="311">
        <v>47</v>
      </c>
      <c r="H522" s="312" t="s">
        <v>1715</v>
      </c>
      <c r="I522" s="311" t="s">
        <v>1250</v>
      </c>
      <c r="J522" s="311" t="s">
        <v>1287</v>
      </c>
      <c r="K522" s="270" t="s">
        <v>1668</v>
      </c>
      <c r="L522" s="311" t="s">
        <v>1281</v>
      </c>
      <c r="M522" s="313" t="s">
        <v>2052</v>
      </c>
      <c r="N522" s="314" t="s">
        <v>2053</v>
      </c>
      <c r="O522" s="314"/>
    </row>
    <row r="523" spans="1:15" ht="21" hidden="1">
      <c r="A523" s="311">
        <v>474</v>
      </c>
      <c r="B523" s="311" t="s">
        <v>729</v>
      </c>
      <c r="C523" s="312" t="s">
        <v>13</v>
      </c>
      <c r="D523" s="312" t="s">
        <v>2073</v>
      </c>
      <c r="E523" s="311">
        <v>5</v>
      </c>
      <c r="F523" s="311">
        <v>2</v>
      </c>
      <c r="G523" s="311">
        <v>47</v>
      </c>
      <c r="H523" s="312" t="s">
        <v>1715</v>
      </c>
      <c r="I523" s="311" t="s">
        <v>1250</v>
      </c>
      <c r="J523" s="311" t="s">
        <v>1288</v>
      </c>
      <c r="K523" s="270" t="s">
        <v>1668</v>
      </c>
      <c r="L523" s="311" t="s">
        <v>1281</v>
      </c>
      <c r="M523" s="313" t="s">
        <v>2028</v>
      </c>
      <c r="N523" s="314" t="s">
        <v>2029</v>
      </c>
      <c r="O523" s="314"/>
    </row>
    <row r="524" spans="1:15" ht="21" hidden="1">
      <c r="A524" s="311">
        <v>476</v>
      </c>
      <c r="B524" s="311" t="s">
        <v>729</v>
      </c>
      <c r="C524" s="312" t="s">
        <v>13</v>
      </c>
      <c r="D524" s="312" t="s">
        <v>2073</v>
      </c>
      <c r="E524" s="311">
        <v>6</v>
      </c>
      <c r="F524" s="311">
        <v>2</v>
      </c>
      <c r="G524" s="311">
        <v>46</v>
      </c>
      <c r="H524" s="312" t="s">
        <v>1715</v>
      </c>
      <c r="I524" s="311" t="s">
        <v>1250</v>
      </c>
      <c r="J524" s="311" t="s">
        <v>1289</v>
      </c>
      <c r="K524" s="270" t="s">
        <v>1668</v>
      </c>
      <c r="L524" s="311" t="s">
        <v>1305</v>
      </c>
      <c r="M524" s="313" t="s">
        <v>2037</v>
      </c>
      <c r="N524" s="314" t="s">
        <v>2038</v>
      </c>
      <c r="O524" s="314"/>
    </row>
    <row r="525" spans="1:15" ht="21" hidden="1">
      <c r="A525" s="311">
        <v>478</v>
      </c>
      <c r="B525" s="311" t="s">
        <v>729</v>
      </c>
      <c r="C525" s="312" t="s">
        <v>13</v>
      </c>
      <c r="D525" s="312" t="s">
        <v>2073</v>
      </c>
      <c r="E525" s="311">
        <v>6</v>
      </c>
      <c r="F525" s="311">
        <v>2</v>
      </c>
      <c r="G525" s="311">
        <v>46</v>
      </c>
      <c r="H525" s="312" t="s">
        <v>1715</v>
      </c>
      <c r="I525" s="311" t="s">
        <v>1250</v>
      </c>
      <c r="J525" s="311" t="s">
        <v>1308</v>
      </c>
      <c r="K525" s="270" t="s">
        <v>1668</v>
      </c>
      <c r="L525" s="311" t="s">
        <v>1281</v>
      </c>
      <c r="M525" s="313" t="s">
        <v>2061</v>
      </c>
      <c r="N525" s="314" t="s">
        <v>2062</v>
      </c>
      <c r="O525" s="314" t="s">
        <v>2059</v>
      </c>
    </row>
    <row r="526" spans="1:15" ht="21" hidden="1">
      <c r="A526" s="311">
        <v>561</v>
      </c>
      <c r="B526" s="311" t="s">
        <v>729</v>
      </c>
      <c r="C526" s="312" t="s">
        <v>136</v>
      </c>
      <c r="D526" s="312" t="s">
        <v>1639</v>
      </c>
      <c r="E526" s="311">
        <v>5</v>
      </c>
      <c r="F526" s="311">
        <v>1</v>
      </c>
      <c r="G526" s="311">
        <v>51</v>
      </c>
      <c r="H526" s="312" t="s">
        <v>1680</v>
      </c>
      <c r="I526" s="311" t="s">
        <v>1250</v>
      </c>
      <c r="J526" s="311" t="s">
        <v>1287</v>
      </c>
      <c r="K526" s="270" t="s">
        <v>1668</v>
      </c>
      <c r="L526" s="311" t="s">
        <v>1281</v>
      </c>
      <c r="M526" s="313" t="s">
        <v>2028</v>
      </c>
      <c r="N526" s="314" t="s">
        <v>2029</v>
      </c>
      <c r="O526" s="314"/>
    </row>
    <row r="527" spans="1:15" ht="21" hidden="1">
      <c r="A527" s="311">
        <v>563</v>
      </c>
      <c r="B527" s="311" t="s">
        <v>729</v>
      </c>
      <c r="C527" s="312" t="s">
        <v>136</v>
      </c>
      <c r="D527" s="312" t="s">
        <v>1639</v>
      </c>
      <c r="E527" s="311">
        <v>5</v>
      </c>
      <c r="F527" s="311">
        <v>1</v>
      </c>
      <c r="G527" s="311">
        <v>51</v>
      </c>
      <c r="H527" s="312" t="s">
        <v>1680</v>
      </c>
      <c r="I527" s="311" t="s">
        <v>1250</v>
      </c>
      <c r="J527" s="311" t="s">
        <v>1288</v>
      </c>
      <c r="K527" s="270" t="s">
        <v>1668</v>
      </c>
      <c r="L527" s="311" t="s">
        <v>1281</v>
      </c>
      <c r="M527" s="313" t="s">
        <v>2050</v>
      </c>
      <c r="N527" s="314" t="s">
        <v>2051</v>
      </c>
      <c r="O527" s="314"/>
    </row>
    <row r="528" spans="1:15" ht="21" hidden="1">
      <c r="A528" s="311">
        <v>569</v>
      </c>
      <c r="B528" s="311" t="s">
        <v>729</v>
      </c>
      <c r="C528" s="312" t="s">
        <v>136</v>
      </c>
      <c r="D528" s="312" t="s">
        <v>1639</v>
      </c>
      <c r="E528" s="311">
        <v>10</v>
      </c>
      <c r="F528" s="311">
        <v>1</v>
      </c>
      <c r="G528" s="311">
        <v>37</v>
      </c>
      <c r="H528" s="312" t="s">
        <v>1680</v>
      </c>
      <c r="I528" s="311" t="s">
        <v>1250</v>
      </c>
      <c r="J528" s="311" t="s">
        <v>1949</v>
      </c>
      <c r="K528" s="270" t="s">
        <v>1668</v>
      </c>
      <c r="L528" s="311" t="s">
        <v>1281</v>
      </c>
      <c r="M528" s="313" t="s">
        <v>2025</v>
      </c>
      <c r="N528" s="314" t="s">
        <v>2026</v>
      </c>
      <c r="O528" s="314"/>
    </row>
    <row r="529" spans="1:15" ht="21" hidden="1">
      <c r="A529" s="311">
        <v>571</v>
      </c>
      <c r="B529" s="311" t="s">
        <v>729</v>
      </c>
      <c r="C529" s="312" t="s">
        <v>136</v>
      </c>
      <c r="D529" s="312" t="s">
        <v>1639</v>
      </c>
      <c r="E529" s="311">
        <v>10</v>
      </c>
      <c r="F529" s="311">
        <v>1</v>
      </c>
      <c r="G529" s="311">
        <v>37</v>
      </c>
      <c r="H529" s="312" t="s">
        <v>1680</v>
      </c>
      <c r="I529" s="311" t="s">
        <v>1250</v>
      </c>
      <c r="J529" s="311" t="s">
        <v>1309</v>
      </c>
      <c r="K529" s="270" t="s">
        <v>1668</v>
      </c>
      <c r="L529" s="311" t="s">
        <v>1305</v>
      </c>
      <c r="M529" s="313" t="s">
        <v>2037</v>
      </c>
      <c r="N529" s="314" t="s">
        <v>2038</v>
      </c>
      <c r="O529" s="314"/>
    </row>
    <row r="530" spans="1:15" ht="21" hidden="1">
      <c r="A530" s="311">
        <v>573</v>
      </c>
      <c r="B530" s="311" t="s">
        <v>729</v>
      </c>
      <c r="C530" s="312" t="s">
        <v>136</v>
      </c>
      <c r="D530" s="312" t="s">
        <v>1639</v>
      </c>
      <c r="E530" s="311">
        <v>11</v>
      </c>
      <c r="F530" s="311">
        <v>1</v>
      </c>
      <c r="G530" s="311">
        <v>38</v>
      </c>
      <c r="H530" s="312" t="s">
        <v>1680</v>
      </c>
      <c r="I530" s="311" t="s">
        <v>1250</v>
      </c>
      <c r="J530" s="311" t="s">
        <v>1276</v>
      </c>
      <c r="K530" s="270" t="s">
        <v>1668</v>
      </c>
      <c r="L530" s="311" t="s">
        <v>1281</v>
      </c>
      <c r="M530" s="313" t="s">
        <v>2064</v>
      </c>
      <c r="N530" s="314" t="s">
        <v>2065</v>
      </c>
      <c r="O530" s="314" t="s">
        <v>2066</v>
      </c>
    </row>
    <row r="531" spans="1:15" ht="21" hidden="1">
      <c r="A531" s="311">
        <v>575</v>
      </c>
      <c r="B531" s="311" t="s">
        <v>729</v>
      </c>
      <c r="C531" s="312" t="s">
        <v>136</v>
      </c>
      <c r="D531" s="312" t="s">
        <v>1639</v>
      </c>
      <c r="E531" s="311">
        <v>11</v>
      </c>
      <c r="F531" s="311">
        <v>1</v>
      </c>
      <c r="G531" s="311">
        <v>38</v>
      </c>
      <c r="H531" s="312" t="s">
        <v>1680</v>
      </c>
      <c r="I531" s="311" t="s">
        <v>1250</v>
      </c>
      <c r="J531" s="311" t="s">
        <v>1328</v>
      </c>
      <c r="K531" s="270" t="s">
        <v>1668</v>
      </c>
      <c r="L531" s="311" t="s">
        <v>1281</v>
      </c>
      <c r="M531" s="313" t="s">
        <v>2068</v>
      </c>
      <c r="N531" s="314" t="s">
        <v>2069</v>
      </c>
      <c r="O531" s="314" t="s">
        <v>2074</v>
      </c>
    </row>
    <row r="532" spans="1:15" ht="21" hidden="1">
      <c r="A532" s="311">
        <v>579</v>
      </c>
      <c r="B532" s="311" t="s">
        <v>729</v>
      </c>
      <c r="C532" s="312" t="s">
        <v>136</v>
      </c>
      <c r="D532" s="312" t="s">
        <v>1639</v>
      </c>
      <c r="E532" s="311">
        <v>12</v>
      </c>
      <c r="F532" s="311">
        <v>1</v>
      </c>
      <c r="G532" s="311">
        <v>38</v>
      </c>
      <c r="H532" s="312"/>
      <c r="I532" s="311" t="s">
        <v>1250</v>
      </c>
      <c r="J532" s="311" t="s">
        <v>1277</v>
      </c>
      <c r="K532" s="270" t="s">
        <v>1668</v>
      </c>
      <c r="L532" s="311" t="s">
        <v>1281</v>
      </c>
      <c r="M532" s="313" t="s">
        <v>2071</v>
      </c>
      <c r="N532" s="314" t="s">
        <v>2072</v>
      </c>
      <c r="O532" s="314"/>
    </row>
    <row r="533" spans="1:15" ht="21" hidden="1">
      <c r="A533" s="311">
        <v>585</v>
      </c>
      <c r="B533" s="311" t="s">
        <v>729</v>
      </c>
      <c r="C533" s="312" t="s">
        <v>136</v>
      </c>
      <c r="D533" s="312" t="s">
        <v>1639</v>
      </c>
      <c r="E533" s="311">
        <v>31</v>
      </c>
      <c r="F533" s="311">
        <v>1</v>
      </c>
      <c r="G533" s="311">
        <v>40</v>
      </c>
      <c r="H533" s="312"/>
      <c r="I533" s="311" t="s">
        <v>1250</v>
      </c>
      <c r="J533" s="311" t="s">
        <v>1358</v>
      </c>
      <c r="K533" s="270" t="s">
        <v>1668</v>
      </c>
      <c r="L533" s="311" t="s">
        <v>1281</v>
      </c>
      <c r="M533" s="313" t="s">
        <v>2034</v>
      </c>
      <c r="N533" s="314" t="s">
        <v>2035</v>
      </c>
      <c r="O533" s="314"/>
    </row>
    <row r="534" spans="1:15" ht="21" hidden="1">
      <c r="A534" s="311">
        <v>587</v>
      </c>
      <c r="B534" s="311" t="s">
        <v>729</v>
      </c>
      <c r="C534" s="312" t="s">
        <v>136</v>
      </c>
      <c r="D534" s="312" t="s">
        <v>1639</v>
      </c>
      <c r="E534" s="311">
        <v>24</v>
      </c>
      <c r="F534" s="311">
        <v>1</v>
      </c>
      <c r="G534" s="311">
        <v>37</v>
      </c>
      <c r="H534" s="312"/>
      <c r="I534" s="311" t="s">
        <v>1250</v>
      </c>
      <c r="J534" s="311" t="s">
        <v>1291</v>
      </c>
      <c r="K534" s="270" t="s">
        <v>1668</v>
      </c>
      <c r="L534" s="311" t="s">
        <v>1281</v>
      </c>
      <c r="M534" s="313" t="s">
        <v>2032</v>
      </c>
      <c r="N534" s="314" t="s">
        <v>2033</v>
      </c>
      <c r="O534" s="314"/>
    </row>
    <row r="535" spans="1:15" ht="21" hidden="1">
      <c r="A535" s="311">
        <v>589</v>
      </c>
      <c r="B535" s="311" t="s">
        <v>729</v>
      </c>
      <c r="C535" s="312" t="s">
        <v>136</v>
      </c>
      <c r="D535" s="312" t="s">
        <v>1639</v>
      </c>
      <c r="E535" s="311">
        <v>24</v>
      </c>
      <c r="F535" s="311">
        <v>1</v>
      </c>
      <c r="G535" s="311">
        <v>37</v>
      </c>
      <c r="H535" s="312"/>
      <c r="I535" s="311" t="s">
        <v>1250</v>
      </c>
      <c r="J535" s="311" t="s">
        <v>1383</v>
      </c>
      <c r="K535" s="270" t="s">
        <v>1668</v>
      </c>
      <c r="L535" s="311" t="s">
        <v>1281</v>
      </c>
      <c r="M535" s="313" t="s">
        <v>2046</v>
      </c>
      <c r="N535" s="314" t="s">
        <v>2047</v>
      </c>
      <c r="O535" s="314"/>
    </row>
    <row r="536" spans="1:15" ht="21" hidden="1">
      <c r="A536" s="311">
        <v>642</v>
      </c>
      <c r="B536" s="311" t="s">
        <v>729</v>
      </c>
      <c r="C536" s="312" t="s">
        <v>136</v>
      </c>
      <c r="D536" s="312" t="s">
        <v>1624</v>
      </c>
      <c r="E536" s="311">
        <v>1</v>
      </c>
      <c r="F536" s="311">
        <v>3</v>
      </c>
      <c r="G536" s="311">
        <v>45</v>
      </c>
      <c r="H536" s="312" t="s">
        <v>870</v>
      </c>
      <c r="I536" s="311" t="s">
        <v>1265</v>
      </c>
      <c r="J536" s="311" t="s">
        <v>1342</v>
      </c>
      <c r="K536" s="270" t="s">
        <v>1668</v>
      </c>
      <c r="L536" s="311" t="s">
        <v>1281</v>
      </c>
      <c r="M536" s="313" t="s">
        <v>2030</v>
      </c>
      <c r="N536" s="314" t="s">
        <v>2031</v>
      </c>
      <c r="O536" s="314"/>
    </row>
    <row r="537" spans="1:15" ht="21" hidden="1">
      <c r="A537" s="311">
        <v>645</v>
      </c>
      <c r="B537" s="311" t="s">
        <v>729</v>
      </c>
      <c r="C537" s="312" t="s">
        <v>136</v>
      </c>
      <c r="D537" s="312" t="s">
        <v>1624</v>
      </c>
      <c r="E537" s="311">
        <v>2</v>
      </c>
      <c r="F537" s="311">
        <v>3</v>
      </c>
      <c r="G537" s="311">
        <v>40</v>
      </c>
      <c r="H537" s="312" t="s">
        <v>870</v>
      </c>
      <c r="I537" s="311" t="s">
        <v>1265</v>
      </c>
      <c r="J537" s="311" t="s">
        <v>1385</v>
      </c>
      <c r="K537" s="270" t="s">
        <v>1668</v>
      </c>
      <c r="L537" s="270" t="s">
        <v>1281</v>
      </c>
      <c r="M537" s="315" t="s">
        <v>2048</v>
      </c>
      <c r="N537" s="316" t="s">
        <v>2049</v>
      </c>
      <c r="O537" s="314"/>
    </row>
    <row r="538" spans="1:15" ht="21" hidden="1">
      <c r="A538" s="311">
        <v>648</v>
      </c>
      <c r="B538" s="311" t="s">
        <v>729</v>
      </c>
      <c r="C538" s="312" t="s">
        <v>136</v>
      </c>
      <c r="D538" s="312" t="s">
        <v>2075</v>
      </c>
      <c r="E538" s="311">
        <v>55</v>
      </c>
      <c r="F538" s="311">
        <v>2</v>
      </c>
      <c r="G538" s="311">
        <v>36</v>
      </c>
      <c r="H538" s="312" t="s">
        <v>870</v>
      </c>
      <c r="I538" s="311" t="s">
        <v>1265</v>
      </c>
      <c r="J538" s="311" t="s">
        <v>1346</v>
      </c>
      <c r="K538" s="270" t="s">
        <v>1668</v>
      </c>
      <c r="L538" s="311" t="s">
        <v>1281</v>
      </c>
      <c r="M538" s="313" t="s">
        <v>2061</v>
      </c>
      <c r="N538" s="314" t="s">
        <v>2062</v>
      </c>
      <c r="O538" s="314" t="s">
        <v>2059</v>
      </c>
    </row>
    <row r="539" spans="1:15" ht="21" hidden="1">
      <c r="A539" s="311">
        <v>660</v>
      </c>
      <c r="B539" s="311" t="s">
        <v>878</v>
      </c>
      <c r="C539" s="312" t="s">
        <v>13</v>
      </c>
      <c r="D539" s="312" t="s">
        <v>1304</v>
      </c>
      <c r="E539" s="311">
        <v>5</v>
      </c>
      <c r="F539" s="311">
        <v>2</v>
      </c>
      <c r="G539" s="311">
        <v>47</v>
      </c>
      <c r="H539" s="312" t="s">
        <v>897</v>
      </c>
      <c r="I539" s="311" t="s">
        <v>1250</v>
      </c>
      <c r="J539" s="311" t="s">
        <v>1251</v>
      </c>
      <c r="K539" s="270" t="s">
        <v>1668</v>
      </c>
      <c r="L539" s="311" t="s">
        <v>1281</v>
      </c>
      <c r="M539" s="313" t="s">
        <v>1376</v>
      </c>
      <c r="N539" s="314" t="s">
        <v>2021</v>
      </c>
      <c r="O539" s="314"/>
    </row>
    <row r="540" spans="1:15" ht="21" hidden="1">
      <c r="A540" s="311">
        <v>662</v>
      </c>
      <c r="B540" s="311" t="s">
        <v>878</v>
      </c>
      <c r="C540" s="312" t="s">
        <v>13</v>
      </c>
      <c r="D540" s="312" t="s">
        <v>1304</v>
      </c>
      <c r="E540" s="311">
        <v>6</v>
      </c>
      <c r="F540" s="311">
        <v>2</v>
      </c>
      <c r="G540" s="311">
        <v>46</v>
      </c>
      <c r="H540" s="312" t="s">
        <v>897</v>
      </c>
      <c r="I540" s="311" t="s">
        <v>1250</v>
      </c>
      <c r="J540" s="311" t="s">
        <v>1273</v>
      </c>
      <c r="K540" s="270" t="s">
        <v>1668</v>
      </c>
      <c r="L540" s="311" t="s">
        <v>1281</v>
      </c>
      <c r="M540" s="313" t="s">
        <v>2054</v>
      </c>
      <c r="N540" s="314" t="s">
        <v>2055</v>
      </c>
      <c r="O540" s="314"/>
    </row>
    <row r="541" spans="1:15" ht="21" hidden="1">
      <c r="A541" s="311">
        <v>690</v>
      </c>
      <c r="B541" s="311" t="s">
        <v>878</v>
      </c>
      <c r="C541" s="312" t="s">
        <v>13</v>
      </c>
      <c r="D541" s="312" t="s">
        <v>2076</v>
      </c>
      <c r="E541" s="317">
        <v>1.7375</v>
      </c>
      <c r="F541" s="311" t="s">
        <v>1408</v>
      </c>
      <c r="G541" s="311">
        <v>3</v>
      </c>
      <c r="H541" s="312" t="s">
        <v>1145</v>
      </c>
      <c r="I541" s="311" t="s">
        <v>1250</v>
      </c>
      <c r="J541" s="311" t="s">
        <v>1471</v>
      </c>
      <c r="K541" s="270" t="s">
        <v>1668</v>
      </c>
      <c r="L541" s="311" t="s">
        <v>1281</v>
      </c>
      <c r="M541" s="313" t="s">
        <v>1684</v>
      </c>
      <c r="N541" s="314" t="s">
        <v>2077</v>
      </c>
      <c r="O541" s="314" t="s">
        <v>2078</v>
      </c>
    </row>
    <row r="542" spans="1:15" ht="21" hidden="1">
      <c r="A542" s="311">
        <v>723</v>
      </c>
      <c r="B542" s="311" t="s">
        <v>878</v>
      </c>
      <c r="C542" s="312" t="s">
        <v>13</v>
      </c>
      <c r="D542" s="312" t="s">
        <v>2079</v>
      </c>
      <c r="E542" s="311">
        <v>1</v>
      </c>
      <c r="F542" s="311">
        <v>4</v>
      </c>
      <c r="G542" s="311">
        <v>29</v>
      </c>
      <c r="H542" s="312" t="s">
        <v>1761</v>
      </c>
      <c r="I542" s="311" t="s">
        <v>1265</v>
      </c>
      <c r="J542" s="311" t="s">
        <v>1385</v>
      </c>
      <c r="K542" s="270" t="s">
        <v>1668</v>
      </c>
      <c r="L542" s="311" t="s">
        <v>1281</v>
      </c>
      <c r="M542" s="313" t="s">
        <v>2057</v>
      </c>
      <c r="N542" s="314" t="s">
        <v>2058</v>
      </c>
      <c r="O542" s="314"/>
    </row>
    <row r="543" spans="1:15" ht="21" hidden="1">
      <c r="A543" s="311">
        <v>800</v>
      </c>
      <c r="B543" s="311" t="s">
        <v>878</v>
      </c>
      <c r="C543" s="312" t="s">
        <v>136</v>
      </c>
      <c r="D543" s="312" t="s">
        <v>2080</v>
      </c>
      <c r="E543" s="311">
        <v>1</v>
      </c>
      <c r="F543" s="311">
        <v>3</v>
      </c>
      <c r="G543" s="311">
        <v>45</v>
      </c>
      <c r="H543" s="312" t="s">
        <v>1728</v>
      </c>
      <c r="I543" s="311" t="s">
        <v>1265</v>
      </c>
      <c r="J543" s="311" t="s">
        <v>1369</v>
      </c>
      <c r="K543" s="270" t="s">
        <v>1668</v>
      </c>
      <c r="L543" s="311" t="s">
        <v>1281</v>
      </c>
      <c r="M543" s="313" t="s">
        <v>2068</v>
      </c>
      <c r="N543" s="314" t="s">
        <v>2069</v>
      </c>
      <c r="O543" s="314" t="s">
        <v>2070</v>
      </c>
    </row>
    <row r="544" spans="1:15" ht="21" hidden="1">
      <c r="A544" s="311">
        <v>805</v>
      </c>
      <c r="B544" s="311" t="s">
        <v>878</v>
      </c>
      <c r="C544" s="312" t="s">
        <v>136</v>
      </c>
      <c r="D544" s="312" t="s">
        <v>2080</v>
      </c>
      <c r="E544" s="311">
        <v>2</v>
      </c>
      <c r="F544" s="311">
        <v>3</v>
      </c>
      <c r="G544" s="311">
        <v>39</v>
      </c>
      <c r="H544" s="312" t="s">
        <v>1728</v>
      </c>
      <c r="I544" s="311" t="s">
        <v>1265</v>
      </c>
      <c r="J544" s="311" t="s">
        <v>1409</v>
      </c>
      <c r="K544" s="270" t="s">
        <v>1668</v>
      </c>
      <c r="L544" s="311" t="s">
        <v>1281</v>
      </c>
      <c r="M544" s="313" t="s">
        <v>1684</v>
      </c>
      <c r="N544" s="314" t="s">
        <v>2077</v>
      </c>
      <c r="O544" s="314" t="s">
        <v>2078</v>
      </c>
    </row>
    <row r="545" spans="1:15" ht="21" hidden="1">
      <c r="A545" s="311">
        <v>813</v>
      </c>
      <c r="B545" s="311" t="s">
        <v>1024</v>
      </c>
      <c r="C545" s="312" t="s">
        <v>13</v>
      </c>
      <c r="D545" s="312" t="s">
        <v>2081</v>
      </c>
      <c r="E545" s="311">
        <v>41</v>
      </c>
      <c r="F545" s="311">
        <v>2</v>
      </c>
      <c r="G545" s="311">
        <v>38</v>
      </c>
      <c r="H545" s="312" t="s">
        <v>1032</v>
      </c>
      <c r="I545" s="311" t="s">
        <v>1250</v>
      </c>
      <c r="J545" s="311" t="s">
        <v>1289</v>
      </c>
      <c r="K545" s="270" t="s">
        <v>1668</v>
      </c>
      <c r="L545" s="311" t="s">
        <v>1252</v>
      </c>
      <c r="M545" s="313" t="s">
        <v>2023</v>
      </c>
      <c r="N545" s="314" t="s">
        <v>2024</v>
      </c>
      <c r="O545" s="314"/>
    </row>
    <row r="546" spans="1:15" ht="21" hidden="1">
      <c r="A546" s="311">
        <v>815</v>
      </c>
      <c r="B546" s="311" t="s">
        <v>1024</v>
      </c>
      <c r="C546" s="312" t="s">
        <v>13</v>
      </c>
      <c r="D546" s="312" t="s">
        <v>2081</v>
      </c>
      <c r="E546" s="311">
        <v>41</v>
      </c>
      <c r="F546" s="311">
        <v>2</v>
      </c>
      <c r="G546" s="311">
        <v>38</v>
      </c>
      <c r="H546" s="312" t="s">
        <v>1032</v>
      </c>
      <c r="I546" s="311" t="s">
        <v>1250</v>
      </c>
      <c r="J546" s="311" t="s">
        <v>1308</v>
      </c>
      <c r="K546" s="270" t="s">
        <v>1668</v>
      </c>
      <c r="L546" s="311" t="s">
        <v>1252</v>
      </c>
      <c r="M546" s="313" t="s">
        <v>2019</v>
      </c>
      <c r="N546" s="314" t="s">
        <v>2020</v>
      </c>
      <c r="O546" s="314"/>
    </row>
    <row r="547" spans="1:15" ht="21" hidden="1">
      <c r="A547" s="311">
        <v>816</v>
      </c>
      <c r="B547" s="311" t="s">
        <v>1024</v>
      </c>
      <c r="C547" s="312" t="s">
        <v>13</v>
      </c>
      <c r="D547" s="312" t="s">
        <v>1286</v>
      </c>
      <c r="E547" s="311">
        <v>1</v>
      </c>
      <c r="F547" s="311">
        <v>1</v>
      </c>
      <c r="G547" s="311">
        <v>292</v>
      </c>
      <c r="H547" s="312"/>
      <c r="I547" s="311" t="s">
        <v>1250</v>
      </c>
      <c r="J547" s="311" t="s">
        <v>1949</v>
      </c>
      <c r="K547" s="270" t="s">
        <v>1668</v>
      </c>
      <c r="L547" s="311" t="s">
        <v>1281</v>
      </c>
      <c r="M547" s="313" t="s">
        <v>2082</v>
      </c>
      <c r="N547" s="314" t="s">
        <v>2083</v>
      </c>
      <c r="O547" s="314" t="s">
        <v>2042</v>
      </c>
    </row>
    <row r="548" spans="1:15" ht="21" hidden="1">
      <c r="A548" s="270">
        <v>817</v>
      </c>
      <c r="B548" s="270" t="s">
        <v>1024</v>
      </c>
      <c r="C548" s="318" t="s">
        <v>13</v>
      </c>
      <c r="D548" s="318" t="s">
        <v>2084</v>
      </c>
      <c r="E548" s="270">
        <v>1</v>
      </c>
      <c r="F548" s="270">
        <v>4</v>
      </c>
      <c r="G548" s="270">
        <v>38</v>
      </c>
      <c r="H548" s="318" t="s">
        <v>1773</v>
      </c>
      <c r="I548" s="270" t="s">
        <v>1250</v>
      </c>
      <c r="J548" s="270" t="s">
        <v>1949</v>
      </c>
      <c r="K548" s="270" t="s">
        <v>1668</v>
      </c>
      <c r="L548" s="270" t="s">
        <v>1281</v>
      </c>
      <c r="M548" s="315" t="s">
        <v>2048</v>
      </c>
      <c r="N548" s="316" t="s">
        <v>2049</v>
      </c>
      <c r="O548" s="316"/>
    </row>
    <row r="549" spans="1:15" ht="21" hidden="1">
      <c r="A549" s="311">
        <v>823</v>
      </c>
      <c r="B549" s="311" t="s">
        <v>1024</v>
      </c>
      <c r="C549" s="312" t="s">
        <v>13</v>
      </c>
      <c r="D549" s="312" t="s">
        <v>2085</v>
      </c>
      <c r="E549" s="311">
        <v>55</v>
      </c>
      <c r="F549" s="311">
        <v>2</v>
      </c>
      <c r="G549" s="311">
        <v>36</v>
      </c>
      <c r="H549" s="312" t="s">
        <v>1036</v>
      </c>
      <c r="I549" s="311" t="s">
        <v>1250</v>
      </c>
      <c r="J549" s="311" t="s">
        <v>1328</v>
      </c>
      <c r="K549" s="270" t="s">
        <v>1668</v>
      </c>
      <c r="L549" s="311" t="s">
        <v>1281</v>
      </c>
      <c r="M549" s="313" t="s">
        <v>2086</v>
      </c>
      <c r="N549" s="314" t="s">
        <v>2087</v>
      </c>
      <c r="O549" s="314"/>
    </row>
    <row r="550" spans="1:15" ht="21" hidden="1">
      <c r="A550" s="311">
        <v>825</v>
      </c>
      <c r="B550" s="311" t="s">
        <v>1024</v>
      </c>
      <c r="C550" s="312" t="s">
        <v>13</v>
      </c>
      <c r="D550" s="312" t="s">
        <v>2085</v>
      </c>
      <c r="E550" s="311">
        <v>55</v>
      </c>
      <c r="F550" s="311">
        <v>2</v>
      </c>
      <c r="G550" s="311">
        <v>36</v>
      </c>
      <c r="H550" s="312" t="s">
        <v>1036</v>
      </c>
      <c r="I550" s="311" t="s">
        <v>1250</v>
      </c>
      <c r="J550" s="311" t="s">
        <v>1293</v>
      </c>
      <c r="K550" s="270" t="s">
        <v>1668</v>
      </c>
      <c r="L550" s="311" t="s">
        <v>1252</v>
      </c>
      <c r="M550" s="313" t="s">
        <v>2088</v>
      </c>
      <c r="N550" s="314" t="s">
        <v>2089</v>
      </c>
      <c r="O550" s="314"/>
    </row>
    <row r="551" spans="1:15" ht="21" hidden="1">
      <c r="A551" s="270">
        <v>833</v>
      </c>
      <c r="B551" s="270" t="s">
        <v>1024</v>
      </c>
      <c r="C551" s="318" t="s">
        <v>13</v>
      </c>
      <c r="D551" s="318" t="s">
        <v>2084</v>
      </c>
      <c r="E551" s="270">
        <v>1</v>
      </c>
      <c r="F551" s="270">
        <v>4</v>
      </c>
      <c r="G551" s="270">
        <v>38</v>
      </c>
      <c r="H551" s="318" t="s">
        <v>1773</v>
      </c>
      <c r="I551" s="270" t="s">
        <v>1250</v>
      </c>
      <c r="J551" s="270" t="s">
        <v>1358</v>
      </c>
      <c r="K551" s="270" t="s">
        <v>1668</v>
      </c>
      <c r="L551" s="270" t="s">
        <v>1281</v>
      </c>
      <c r="M551" s="315" t="s">
        <v>2082</v>
      </c>
      <c r="N551" s="316" t="s">
        <v>2083</v>
      </c>
      <c r="O551" s="314" t="s">
        <v>2059</v>
      </c>
    </row>
    <row r="552" spans="1:15" ht="21" hidden="1">
      <c r="A552" s="311">
        <v>954</v>
      </c>
      <c r="B552" s="311" t="s">
        <v>1024</v>
      </c>
      <c r="C552" s="312" t="s">
        <v>136</v>
      </c>
      <c r="D552" s="312" t="s">
        <v>2090</v>
      </c>
      <c r="E552" s="311">
        <v>1</v>
      </c>
      <c r="F552" s="311">
        <v>3</v>
      </c>
      <c r="G552" s="311">
        <v>52</v>
      </c>
      <c r="H552" s="312" t="s">
        <v>1036</v>
      </c>
      <c r="I552" s="311" t="s">
        <v>1265</v>
      </c>
      <c r="J552" s="311" t="s">
        <v>1419</v>
      </c>
      <c r="K552" s="270" t="s">
        <v>1668</v>
      </c>
      <c r="L552" s="311" t="s">
        <v>1281</v>
      </c>
      <c r="M552" s="313" t="s">
        <v>2086</v>
      </c>
      <c r="N552" s="314" t="s">
        <v>2087</v>
      </c>
      <c r="O552" s="314" t="s">
        <v>2042</v>
      </c>
    </row>
    <row r="553" spans="1:15" ht="21" hidden="1">
      <c r="A553" s="311">
        <v>957</v>
      </c>
      <c r="B553" s="311" t="s">
        <v>1024</v>
      </c>
      <c r="C553" s="312" t="s">
        <v>136</v>
      </c>
      <c r="D553" s="312" t="s">
        <v>2090</v>
      </c>
      <c r="E553" s="311">
        <v>1</v>
      </c>
      <c r="F553" s="311">
        <v>3</v>
      </c>
      <c r="G553" s="311">
        <v>52</v>
      </c>
      <c r="H553" s="312" t="s">
        <v>1036</v>
      </c>
      <c r="I553" s="311" t="s">
        <v>1265</v>
      </c>
      <c r="J553" s="311" t="s">
        <v>1390</v>
      </c>
      <c r="K553" s="270" t="s">
        <v>1668</v>
      </c>
      <c r="L553" s="311" t="s">
        <v>1252</v>
      </c>
      <c r="M553" s="313" t="s">
        <v>2088</v>
      </c>
      <c r="N553" s="314" t="s">
        <v>2089</v>
      </c>
      <c r="O553" s="314"/>
    </row>
    <row r="554" spans="1:15" ht="21" hidden="1">
      <c r="A554" s="311">
        <v>959</v>
      </c>
      <c r="B554" s="311" t="s">
        <v>1024</v>
      </c>
      <c r="C554" s="312" t="s">
        <v>136</v>
      </c>
      <c r="D554" s="312" t="s">
        <v>2090</v>
      </c>
      <c r="E554" s="311">
        <v>2</v>
      </c>
      <c r="F554" s="311">
        <v>3</v>
      </c>
      <c r="G554" s="311">
        <v>39</v>
      </c>
      <c r="H554" s="312" t="s">
        <v>1036</v>
      </c>
      <c r="I554" s="311" t="s">
        <v>1265</v>
      </c>
      <c r="J554" s="311" t="s">
        <v>1339</v>
      </c>
      <c r="K554" s="270" t="s">
        <v>1668</v>
      </c>
      <c r="L554" s="311" t="s">
        <v>1281</v>
      </c>
      <c r="M554" s="313" t="s">
        <v>2086</v>
      </c>
      <c r="N554" s="314" t="s">
        <v>2087</v>
      </c>
      <c r="O554" s="314" t="s">
        <v>2091</v>
      </c>
    </row>
    <row r="555" spans="1:15" ht="21" hidden="1">
      <c r="A555" s="311">
        <v>977</v>
      </c>
      <c r="B555" s="311" t="s">
        <v>1143</v>
      </c>
      <c r="C555" s="312" t="s">
        <v>13</v>
      </c>
      <c r="D555" s="312" t="s">
        <v>2092</v>
      </c>
      <c r="E555" s="311">
        <v>5</v>
      </c>
      <c r="F555" s="311">
        <v>2</v>
      </c>
      <c r="G555" s="311">
        <v>47</v>
      </c>
      <c r="H555" s="312" t="s">
        <v>1145</v>
      </c>
      <c r="I555" s="311" t="s">
        <v>1250</v>
      </c>
      <c r="J555" s="311" t="s">
        <v>1328</v>
      </c>
      <c r="K555" s="270" t="s">
        <v>1668</v>
      </c>
      <c r="L555" s="311" t="s">
        <v>1281</v>
      </c>
      <c r="M555" s="313" t="s">
        <v>1684</v>
      </c>
      <c r="N555" s="314" t="s">
        <v>2077</v>
      </c>
      <c r="O555" s="314" t="s">
        <v>2078</v>
      </c>
    </row>
    <row r="556" spans="1:15" ht="21" hidden="1">
      <c r="A556" s="311">
        <v>979</v>
      </c>
      <c r="B556" s="311" t="s">
        <v>1143</v>
      </c>
      <c r="C556" s="312" t="s">
        <v>13</v>
      </c>
      <c r="D556" s="312" t="s">
        <v>2092</v>
      </c>
      <c r="E556" s="311">
        <v>5</v>
      </c>
      <c r="F556" s="311">
        <v>2</v>
      </c>
      <c r="G556" s="311">
        <v>47</v>
      </c>
      <c r="H556" s="312" t="s">
        <v>1145</v>
      </c>
      <c r="I556" s="311" t="s">
        <v>1250</v>
      </c>
      <c r="J556" s="311" t="s">
        <v>1293</v>
      </c>
      <c r="K556" s="270" t="s">
        <v>1668</v>
      </c>
      <c r="L556" s="311" t="s">
        <v>1252</v>
      </c>
      <c r="M556" s="313" t="s">
        <v>2088</v>
      </c>
      <c r="N556" s="314" t="s">
        <v>2089</v>
      </c>
      <c r="O556" s="314"/>
    </row>
    <row r="557" spans="1:15" ht="21" hidden="1">
      <c r="A557" s="311">
        <v>981</v>
      </c>
      <c r="B557" s="311" t="s">
        <v>1143</v>
      </c>
      <c r="C557" s="312" t="s">
        <v>13</v>
      </c>
      <c r="D557" s="312" t="s">
        <v>2092</v>
      </c>
      <c r="E557" s="311">
        <v>6</v>
      </c>
      <c r="F557" s="311">
        <v>2</v>
      </c>
      <c r="G557" s="311">
        <v>46</v>
      </c>
      <c r="H557" s="312" t="s">
        <v>1145</v>
      </c>
      <c r="I557" s="311" t="s">
        <v>1250</v>
      </c>
      <c r="J557" s="311" t="s">
        <v>1277</v>
      </c>
      <c r="K557" s="270" t="s">
        <v>1668</v>
      </c>
      <c r="L557" s="311" t="s">
        <v>1281</v>
      </c>
      <c r="M557" s="313" t="s">
        <v>2046</v>
      </c>
      <c r="N557" s="314" t="s">
        <v>2047</v>
      </c>
      <c r="O557" s="314"/>
    </row>
    <row r="558" spans="1:15" ht="21" hidden="1">
      <c r="A558" s="311">
        <v>983</v>
      </c>
      <c r="B558" s="311" t="s">
        <v>1143</v>
      </c>
      <c r="C558" s="312" t="s">
        <v>13</v>
      </c>
      <c r="D558" s="312" t="s">
        <v>2092</v>
      </c>
      <c r="E558" s="311">
        <v>6</v>
      </c>
      <c r="F558" s="311">
        <v>2</v>
      </c>
      <c r="G558" s="311">
        <v>46</v>
      </c>
      <c r="H558" s="312" t="s">
        <v>1145</v>
      </c>
      <c r="I558" s="311" t="s">
        <v>1250</v>
      </c>
      <c r="J558" s="311" t="s">
        <v>1391</v>
      </c>
      <c r="K558" s="270" t="s">
        <v>1668</v>
      </c>
      <c r="L558" s="311" t="s">
        <v>1281</v>
      </c>
      <c r="M558" s="313" t="s">
        <v>2050</v>
      </c>
      <c r="N558" s="314" t="s">
        <v>2051</v>
      </c>
      <c r="O558" s="314"/>
    </row>
    <row r="559" spans="1:15" ht="21" hidden="1">
      <c r="A559" s="311">
        <v>986</v>
      </c>
      <c r="B559" s="311" t="s">
        <v>1143</v>
      </c>
      <c r="C559" s="312" t="s">
        <v>13</v>
      </c>
      <c r="D559" s="312" t="s">
        <v>2093</v>
      </c>
      <c r="E559" s="311">
        <v>55</v>
      </c>
      <c r="F559" s="311">
        <v>1</v>
      </c>
      <c r="G559" s="311">
        <v>42</v>
      </c>
      <c r="H559" s="312" t="s">
        <v>1145</v>
      </c>
      <c r="I559" s="311" t="s">
        <v>1250</v>
      </c>
      <c r="J559" s="311" t="s">
        <v>1355</v>
      </c>
      <c r="K559" s="270" t="s">
        <v>1668</v>
      </c>
      <c r="L559" s="311" t="s">
        <v>1281</v>
      </c>
      <c r="M559" s="313" t="s">
        <v>2064</v>
      </c>
      <c r="N559" s="314" t="s">
        <v>2065</v>
      </c>
      <c r="O559" s="314" t="s">
        <v>2066</v>
      </c>
    </row>
    <row r="560" spans="1:15" ht="21" hidden="1">
      <c r="A560" s="311">
        <v>988</v>
      </c>
      <c r="B560" s="311" t="s">
        <v>1143</v>
      </c>
      <c r="C560" s="312" t="s">
        <v>13</v>
      </c>
      <c r="D560" s="312" t="s">
        <v>2093</v>
      </c>
      <c r="E560" s="311">
        <v>55</v>
      </c>
      <c r="F560" s="311">
        <v>1</v>
      </c>
      <c r="G560" s="311">
        <v>42</v>
      </c>
      <c r="H560" s="312" t="s">
        <v>1145</v>
      </c>
      <c r="I560" s="311" t="s">
        <v>1250</v>
      </c>
      <c r="J560" s="311" t="s">
        <v>1358</v>
      </c>
      <c r="K560" s="270" t="s">
        <v>1668</v>
      </c>
      <c r="L560" s="270" t="s">
        <v>1281</v>
      </c>
      <c r="M560" s="315" t="s">
        <v>2082</v>
      </c>
      <c r="N560" s="316" t="s">
        <v>2083</v>
      </c>
      <c r="O560" s="314" t="s">
        <v>2059</v>
      </c>
    </row>
    <row r="561" spans="1:15" ht="21" hidden="1">
      <c r="A561" s="311">
        <v>989</v>
      </c>
      <c r="B561" s="311" t="s">
        <v>1143</v>
      </c>
      <c r="C561" s="312" t="s">
        <v>13</v>
      </c>
      <c r="D561" s="312" t="s">
        <v>2094</v>
      </c>
      <c r="E561" s="311">
        <v>55</v>
      </c>
      <c r="F561" s="311">
        <v>2</v>
      </c>
      <c r="G561" s="311">
        <v>36</v>
      </c>
      <c r="H561" s="312" t="s">
        <v>1160</v>
      </c>
      <c r="I561" s="311" t="s">
        <v>1250</v>
      </c>
      <c r="J561" s="311" t="s">
        <v>1291</v>
      </c>
      <c r="K561" s="270" t="s">
        <v>1668</v>
      </c>
      <c r="L561" s="311" t="s">
        <v>1281</v>
      </c>
      <c r="M561" s="313" t="s">
        <v>2071</v>
      </c>
      <c r="N561" s="314" t="s">
        <v>2072</v>
      </c>
      <c r="O561" s="314"/>
    </row>
    <row r="562" spans="1:15" ht="21" hidden="1">
      <c r="A562" s="311">
        <v>991</v>
      </c>
      <c r="B562" s="311" t="s">
        <v>1143</v>
      </c>
      <c r="C562" s="312" t="s">
        <v>13</v>
      </c>
      <c r="D562" s="312" t="s">
        <v>2094</v>
      </c>
      <c r="E562" s="311">
        <v>55</v>
      </c>
      <c r="F562" s="311">
        <v>2</v>
      </c>
      <c r="G562" s="311">
        <v>36</v>
      </c>
      <c r="H562" s="312" t="s">
        <v>1160</v>
      </c>
      <c r="I562" s="311" t="s">
        <v>1250</v>
      </c>
      <c r="J562" s="311" t="s">
        <v>1383</v>
      </c>
      <c r="K562" s="270" t="s">
        <v>1668</v>
      </c>
      <c r="L562" s="311" t="s">
        <v>1252</v>
      </c>
      <c r="M562" s="313" t="s">
        <v>2023</v>
      </c>
      <c r="N562" s="314" t="s">
        <v>2024</v>
      </c>
      <c r="O562" s="314" t="s">
        <v>2042</v>
      </c>
    </row>
    <row r="563" spans="1:15" ht="21" hidden="1">
      <c r="A563" s="281">
        <v>16</v>
      </c>
      <c r="B563" s="209" t="s">
        <v>23</v>
      </c>
      <c r="C563" s="319" t="s">
        <v>13</v>
      </c>
      <c r="D563" s="319" t="s">
        <v>1336</v>
      </c>
      <c r="E563" s="209">
        <v>91</v>
      </c>
      <c r="F563" s="209">
        <v>4</v>
      </c>
      <c r="G563" s="209">
        <v>34</v>
      </c>
      <c r="H563" s="319" t="s">
        <v>71</v>
      </c>
      <c r="I563" s="209" t="s">
        <v>1268</v>
      </c>
      <c r="J563" s="209" t="s">
        <v>1317</v>
      </c>
      <c r="K563" s="209" t="s">
        <v>1651</v>
      </c>
      <c r="L563" s="319" t="s">
        <v>1281</v>
      </c>
      <c r="M563" s="320" t="s">
        <v>2095</v>
      </c>
      <c r="N563" s="320" t="s">
        <v>2096</v>
      </c>
      <c r="O563" s="284"/>
    </row>
    <row r="564" spans="1:15" ht="21" hidden="1">
      <c r="A564" s="281">
        <v>21</v>
      </c>
      <c r="B564" s="209" t="s">
        <v>23</v>
      </c>
      <c r="C564" s="319" t="s">
        <v>13</v>
      </c>
      <c r="D564" s="319" t="s">
        <v>2097</v>
      </c>
      <c r="E564" s="209">
        <v>1</v>
      </c>
      <c r="F564" s="209">
        <v>4</v>
      </c>
      <c r="G564" s="209">
        <v>6</v>
      </c>
      <c r="H564" s="319" t="s">
        <v>71</v>
      </c>
      <c r="I564" s="209" t="s">
        <v>1268</v>
      </c>
      <c r="J564" s="209" t="s">
        <v>1269</v>
      </c>
      <c r="K564" s="209" t="s">
        <v>1651</v>
      </c>
      <c r="L564" s="319" t="s">
        <v>1281</v>
      </c>
      <c r="M564" s="320" t="s">
        <v>2098</v>
      </c>
      <c r="N564" s="320" t="s">
        <v>2099</v>
      </c>
      <c r="O564" s="284"/>
    </row>
    <row r="565" spans="1:15" ht="21" hidden="1">
      <c r="A565" s="281">
        <v>23</v>
      </c>
      <c r="B565" s="209" t="s">
        <v>23</v>
      </c>
      <c r="C565" s="319" t="s">
        <v>13</v>
      </c>
      <c r="D565" s="319" t="s">
        <v>2100</v>
      </c>
      <c r="E565" s="209">
        <v>91</v>
      </c>
      <c r="F565" s="209">
        <v>2</v>
      </c>
      <c r="G565" s="209">
        <v>12</v>
      </c>
      <c r="H565" s="319" t="s">
        <v>1657</v>
      </c>
      <c r="I565" s="209" t="s">
        <v>1268</v>
      </c>
      <c r="J565" s="209" t="s">
        <v>1354</v>
      </c>
      <c r="K565" s="209" t="s">
        <v>1651</v>
      </c>
      <c r="L565" s="319" t="s">
        <v>1281</v>
      </c>
      <c r="M565" s="320" t="s">
        <v>2101</v>
      </c>
      <c r="N565" s="320" t="s">
        <v>2102</v>
      </c>
      <c r="O565" s="284"/>
    </row>
    <row r="566" spans="1:15" ht="21" hidden="1">
      <c r="A566" s="281">
        <v>84</v>
      </c>
      <c r="B566" s="209" t="s">
        <v>179</v>
      </c>
      <c r="C566" s="319" t="s">
        <v>13</v>
      </c>
      <c r="D566" s="319" t="s">
        <v>1424</v>
      </c>
      <c r="E566" s="209">
        <v>6</v>
      </c>
      <c r="F566" s="209">
        <v>2</v>
      </c>
      <c r="G566" s="209">
        <v>39</v>
      </c>
      <c r="H566" s="319"/>
      <c r="I566" s="209" t="s">
        <v>1250</v>
      </c>
      <c r="J566" s="209" t="s">
        <v>1358</v>
      </c>
      <c r="K566" s="209" t="s">
        <v>1651</v>
      </c>
      <c r="L566" s="319" t="s">
        <v>1281</v>
      </c>
      <c r="M566" s="320" t="s">
        <v>2103</v>
      </c>
      <c r="N566" s="320" t="s">
        <v>2104</v>
      </c>
      <c r="O566" s="284"/>
    </row>
    <row r="567" spans="1:15" ht="21" hidden="1">
      <c r="A567" s="281">
        <v>95</v>
      </c>
      <c r="B567" s="209" t="s">
        <v>179</v>
      </c>
      <c r="C567" s="319" t="s">
        <v>13</v>
      </c>
      <c r="D567" s="319" t="s">
        <v>1347</v>
      </c>
      <c r="E567" s="209">
        <v>8</v>
      </c>
      <c r="F567" s="209">
        <v>1</v>
      </c>
      <c r="G567" s="209">
        <v>46</v>
      </c>
      <c r="H567" s="319"/>
      <c r="I567" s="209" t="s">
        <v>1250</v>
      </c>
      <c r="J567" s="209" t="s">
        <v>1490</v>
      </c>
      <c r="K567" s="209" t="s">
        <v>1651</v>
      </c>
      <c r="L567" s="319" t="s">
        <v>1252</v>
      </c>
      <c r="M567" s="320" t="s">
        <v>2105</v>
      </c>
      <c r="N567" s="320" t="s">
        <v>2106</v>
      </c>
      <c r="O567" s="284"/>
    </row>
    <row r="568" spans="1:15" ht="21" hidden="1">
      <c r="A568" s="281">
        <v>118</v>
      </c>
      <c r="B568" s="209" t="s">
        <v>179</v>
      </c>
      <c r="C568" s="319" t="s">
        <v>13</v>
      </c>
      <c r="D568" s="319" t="s">
        <v>2107</v>
      </c>
      <c r="E568" s="209">
        <v>3</v>
      </c>
      <c r="F568" s="209">
        <v>2</v>
      </c>
      <c r="G568" s="209">
        <v>43</v>
      </c>
      <c r="H568" s="319"/>
      <c r="I568" s="209" t="s">
        <v>1250</v>
      </c>
      <c r="J568" s="209" t="s">
        <v>1590</v>
      </c>
      <c r="K568" s="209" t="s">
        <v>1651</v>
      </c>
      <c r="L568" s="319" t="s">
        <v>1281</v>
      </c>
      <c r="M568" s="320" t="s">
        <v>2108</v>
      </c>
      <c r="N568" s="320" t="s">
        <v>2109</v>
      </c>
      <c r="O568" s="284"/>
    </row>
    <row r="569" spans="1:15" ht="21" hidden="1">
      <c r="A569" s="281">
        <v>127</v>
      </c>
      <c r="B569" s="209" t="s">
        <v>179</v>
      </c>
      <c r="C569" s="319" t="s">
        <v>13</v>
      </c>
      <c r="D569" s="319" t="s">
        <v>2110</v>
      </c>
      <c r="E569" s="209">
        <v>1</v>
      </c>
      <c r="F569" s="209">
        <v>4</v>
      </c>
      <c r="G569" s="209">
        <v>17</v>
      </c>
      <c r="H569" s="319" t="s">
        <v>2111</v>
      </c>
      <c r="I569" s="209" t="s">
        <v>1250</v>
      </c>
      <c r="J569" s="209" t="s">
        <v>1954</v>
      </c>
      <c r="K569" s="209" t="s">
        <v>1651</v>
      </c>
      <c r="L569" s="319" t="s">
        <v>1281</v>
      </c>
      <c r="M569" s="320" t="s">
        <v>2112</v>
      </c>
      <c r="N569" s="320" t="s">
        <v>2113</v>
      </c>
      <c r="O569" s="284"/>
    </row>
    <row r="570" spans="1:15" ht="21" hidden="1">
      <c r="A570" s="281">
        <v>140</v>
      </c>
      <c r="B570" s="209" t="s">
        <v>179</v>
      </c>
      <c r="C570" s="319" t="s">
        <v>13</v>
      </c>
      <c r="D570" s="319" t="s">
        <v>1452</v>
      </c>
      <c r="E570" s="209">
        <v>1</v>
      </c>
      <c r="F570" s="209">
        <v>3</v>
      </c>
      <c r="G570" s="209">
        <v>43</v>
      </c>
      <c r="H570" s="319" t="s">
        <v>1657</v>
      </c>
      <c r="I570" s="209" t="s">
        <v>1268</v>
      </c>
      <c r="J570" s="209" t="s">
        <v>1354</v>
      </c>
      <c r="K570" s="209" t="s">
        <v>1651</v>
      </c>
      <c r="L570" s="319" t="s">
        <v>1281</v>
      </c>
      <c r="M570" s="320" t="s">
        <v>2101</v>
      </c>
      <c r="N570" s="320" t="s">
        <v>2102</v>
      </c>
      <c r="O570" s="284"/>
    </row>
    <row r="571" spans="1:15" ht="21" hidden="1">
      <c r="A571" s="281">
        <v>144</v>
      </c>
      <c r="B571" s="209" t="s">
        <v>179</v>
      </c>
      <c r="C571" s="319" t="s">
        <v>13</v>
      </c>
      <c r="D571" s="319" t="s">
        <v>2114</v>
      </c>
      <c r="E571" s="209">
        <v>1</v>
      </c>
      <c r="F571" s="209">
        <v>4</v>
      </c>
      <c r="G571" s="209">
        <v>1</v>
      </c>
      <c r="H571" s="319" t="s">
        <v>352</v>
      </c>
      <c r="I571" s="209" t="s">
        <v>1268</v>
      </c>
      <c r="J571" s="209" t="s">
        <v>1881</v>
      </c>
      <c r="K571" s="209" t="s">
        <v>1651</v>
      </c>
      <c r="L571" s="319" t="s">
        <v>1281</v>
      </c>
      <c r="M571" s="320" t="s">
        <v>2115</v>
      </c>
      <c r="N571" s="320" t="s">
        <v>2116</v>
      </c>
      <c r="O571" s="284"/>
    </row>
    <row r="572" spans="1:15" ht="21" hidden="1">
      <c r="A572" s="281">
        <v>146</v>
      </c>
      <c r="B572" s="209" t="s">
        <v>179</v>
      </c>
      <c r="C572" s="319" t="s">
        <v>13</v>
      </c>
      <c r="D572" s="319" t="s">
        <v>2117</v>
      </c>
      <c r="E572" s="209">
        <v>1</v>
      </c>
      <c r="F572" s="209">
        <v>4</v>
      </c>
      <c r="G572" s="209">
        <v>2</v>
      </c>
      <c r="H572" s="319" t="s">
        <v>1657</v>
      </c>
      <c r="I572" s="209" t="s">
        <v>1268</v>
      </c>
      <c r="J572" s="209" t="s">
        <v>1644</v>
      </c>
      <c r="K572" s="209" t="s">
        <v>1651</v>
      </c>
      <c r="L572" s="319" t="s">
        <v>1281</v>
      </c>
      <c r="M572" s="320" t="s">
        <v>1878</v>
      </c>
      <c r="N572" s="320" t="s">
        <v>2118</v>
      </c>
      <c r="O572" s="284"/>
    </row>
    <row r="573" spans="1:15" ht="21" hidden="1">
      <c r="A573" s="281">
        <v>148</v>
      </c>
      <c r="B573" s="209" t="s">
        <v>179</v>
      </c>
      <c r="C573" s="319" t="s">
        <v>13</v>
      </c>
      <c r="D573" s="319" t="s">
        <v>1895</v>
      </c>
      <c r="E573" s="209">
        <v>1</v>
      </c>
      <c r="F573" s="209">
        <v>2</v>
      </c>
      <c r="G573" s="209">
        <v>42</v>
      </c>
      <c r="H573" s="319" t="s">
        <v>352</v>
      </c>
      <c r="I573" s="209" t="s">
        <v>1268</v>
      </c>
      <c r="J573" s="209" t="s">
        <v>1301</v>
      </c>
      <c r="K573" s="209" t="s">
        <v>1651</v>
      </c>
      <c r="L573" s="319" t="s">
        <v>1252</v>
      </c>
      <c r="M573" s="320" t="s">
        <v>2119</v>
      </c>
      <c r="N573" s="320" t="s">
        <v>2120</v>
      </c>
      <c r="O573" s="284"/>
    </row>
    <row r="574" spans="1:15" ht="21" hidden="1">
      <c r="A574" s="281">
        <v>149</v>
      </c>
      <c r="B574" s="209" t="s">
        <v>179</v>
      </c>
      <c r="C574" s="319" t="s">
        <v>13</v>
      </c>
      <c r="D574" s="319" t="s">
        <v>1299</v>
      </c>
      <c r="E574" s="209">
        <v>3</v>
      </c>
      <c r="F574" s="209">
        <v>1</v>
      </c>
      <c r="G574" s="209">
        <v>38</v>
      </c>
      <c r="H574" s="319"/>
      <c r="I574" s="209" t="s">
        <v>1268</v>
      </c>
      <c r="J574" s="209" t="s">
        <v>1333</v>
      </c>
      <c r="K574" s="209" t="s">
        <v>1651</v>
      </c>
      <c r="L574" s="319" t="s">
        <v>1281</v>
      </c>
      <c r="M574" s="320" t="s">
        <v>2064</v>
      </c>
      <c r="N574" s="320" t="s">
        <v>2121</v>
      </c>
      <c r="O574" s="284"/>
    </row>
    <row r="575" spans="1:15" ht="21" hidden="1">
      <c r="A575" s="281">
        <v>150</v>
      </c>
      <c r="B575" s="209" t="s">
        <v>179</v>
      </c>
      <c r="C575" s="319" t="s">
        <v>13</v>
      </c>
      <c r="D575" s="319" t="s">
        <v>1895</v>
      </c>
      <c r="E575" s="209">
        <v>1</v>
      </c>
      <c r="F575" s="209">
        <v>2</v>
      </c>
      <c r="G575" s="209">
        <v>42</v>
      </c>
      <c r="H575" s="319" t="s">
        <v>352</v>
      </c>
      <c r="I575" s="209" t="s">
        <v>1268</v>
      </c>
      <c r="J575" s="209" t="s">
        <v>1333</v>
      </c>
      <c r="K575" s="209" t="s">
        <v>1651</v>
      </c>
      <c r="L575" s="319" t="s">
        <v>1305</v>
      </c>
      <c r="M575" s="320" t="s">
        <v>2122</v>
      </c>
      <c r="N575" s="320" t="s">
        <v>2123</v>
      </c>
      <c r="O575" s="284"/>
    </row>
    <row r="576" spans="1:15" ht="21" hidden="1">
      <c r="A576" s="281">
        <v>188</v>
      </c>
      <c r="B576" s="209" t="s">
        <v>179</v>
      </c>
      <c r="C576" s="319" t="s">
        <v>13</v>
      </c>
      <c r="D576" s="319" t="s">
        <v>1347</v>
      </c>
      <c r="E576" s="209">
        <v>28</v>
      </c>
      <c r="F576" s="209">
        <v>1</v>
      </c>
      <c r="G576" s="209">
        <v>30</v>
      </c>
      <c r="H576" s="319" t="s">
        <v>1698</v>
      </c>
      <c r="I576" s="209" t="s">
        <v>1265</v>
      </c>
      <c r="J576" s="209" t="s">
        <v>1378</v>
      </c>
      <c r="K576" s="209" t="s">
        <v>1651</v>
      </c>
      <c r="L576" s="319" t="s">
        <v>1281</v>
      </c>
      <c r="M576" s="320" t="s">
        <v>2124</v>
      </c>
      <c r="N576" s="320" t="s">
        <v>2125</v>
      </c>
      <c r="O576" s="284"/>
    </row>
    <row r="577" spans="1:15" ht="21" hidden="1">
      <c r="A577" s="281">
        <v>191</v>
      </c>
      <c r="B577" s="209" t="s">
        <v>179</v>
      </c>
      <c r="C577" s="319" t="s">
        <v>13</v>
      </c>
      <c r="D577" s="319" t="s">
        <v>1347</v>
      </c>
      <c r="E577" s="209">
        <v>29</v>
      </c>
      <c r="F577" s="209">
        <v>1</v>
      </c>
      <c r="G577" s="209">
        <v>30</v>
      </c>
      <c r="H577" s="319" t="s">
        <v>1698</v>
      </c>
      <c r="I577" s="209" t="s">
        <v>1265</v>
      </c>
      <c r="J577" s="209" t="s">
        <v>1409</v>
      </c>
      <c r="K577" s="209" t="s">
        <v>1651</v>
      </c>
      <c r="L577" s="319" t="s">
        <v>1281</v>
      </c>
      <c r="M577" s="320" t="s">
        <v>2126</v>
      </c>
      <c r="N577" s="320" t="s">
        <v>2127</v>
      </c>
      <c r="O577" s="284"/>
    </row>
    <row r="578" spans="1:15" ht="21" hidden="1">
      <c r="A578" s="281">
        <v>234</v>
      </c>
      <c r="B578" s="209" t="s">
        <v>179</v>
      </c>
      <c r="C578" s="319" t="s">
        <v>136</v>
      </c>
      <c r="D578" s="319" t="s">
        <v>2128</v>
      </c>
      <c r="E578" s="209">
        <v>1</v>
      </c>
      <c r="F578" s="209">
        <v>1</v>
      </c>
      <c r="G578" s="209">
        <v>47</v>
      </c>
      <c r="H578" s="319" t="s">
        <v>476</v>
      </c>
      <c r="I578" s="209" t="s">
        <v>1268</v>
      </c>
      <c r="J578" s="209" t="s">
        <v>1881</v>
      </c>
      <c r="K578" s="209" t="s">
        <v>1651</v>
      </c>
      <c r="L578" s="319" t="s">
        <v>1281</v>
      </c>
      <c r="M578" s="320" t="s">
        <v>2129</v>
      </c>
      <c r="N578" s="320" t="s">
        <v>2130</v>
      </c>
      <c r="O578" s="284"/>
    </row>
    <row r="579" spans="1:15" ht="21" hidden="1">
      <c r="A579" s="281">
        <v>236</v>
      </c>
      <c r="B579" s="209" t="s">
        <v>179</v>
      </c>
      <c r="C579" s="319" t="s">
        <v>136</v>
      </c>
      <c r="D579" s="319" t="s">
        <v>2128</v>
      </c>
      <c r="E579" s="209">
        <v>1</v>
      </c>
      <c r="F579" s="209">
        <v>1</v>
      </c>
      <c r="G579" s="209">
        <v>47</v>
      </c>
      <c r="H579" s="319" t="s">
        <v>476</v>
      </c>
      <c r="I579" s="209" t="s">
        <v>1268</v>
      </c>
      <c r="J579" s="209" t="s">
        <v>1644</v>
      </c>
      <c r="K579" s="209" t="s">
        <v>1651</v>
      </c>
      <c r="L579" s="319" t="s">
        <v>1281</v>
      </c>
      <c r="M579" s="320" t="s">
        <v>2115</v>
      </c>
      <c r="N579" s="320" t="s">
        <v>2116</v>
      </c>
      <c r="O579" s="284"/>
    </row>
    <row r="580" spans="1:15" ht="21" hidden="1">
      <c r="A580" s="281">
        <v>239</v>
      </c>
      <c r="B580" s="209" t="s">
        <v>179</v>
      </c>
      <c r="C580" s="319" t="s">
        <v>136</v>
      </c>
      <c r="D580" s="319" t="s">
        <v>2131</v>
      </c>
      <c r="E580" s="209">
        <v>1</v>
      </c>
      <c r="F580" s="209">
        <v>4</v>
      </c>
      <c r="G580" s="209">
        <v>2</v>
      </c>
      <c r="H580" s="319" t="s">
        <v>1702</v>
      </c>
      <c r="I580" s="209" t="s">
        <v>1268</v>
      </c>
      <c r="J580" s="209" t="s">
        <v>1301</v>
      </c>
      <c r="K580" s="209" t="s">
        <v>1651</v>
      </c>
      <c r="L580" s="319" t="s">
        <v>1281</v>
      </c>
      <c r="M580" s="320" t="s">
        <v>2132</v>
      </c>
      <c r="N580" s="320" t="s">
        <v>2133</v>
      </c>
      <c r="O580" s="284"/>
    </row>
    <row r="581" spans="1:15" ht="21" hidden="1">
      <c r="A581" s="281">
        <v>242</v>
      </c>
      <c r="B581" s="209" t="s">
        <v>179</v>
      </c>
      <c r="C581" s="319" t="s">
        <v>136</v>
      </c>
      <c r="D581" s="319" t="s">
        <v>2134</v>
      </c>
      <c r="E581" s="209">
        <v>1</v>
      </c>
      <c r="F581" s="209">
        <v>3</v>
      </c>
      <c r="G581" s="209">
        <v>28</v>
      </c>
      <c r="H581" s="319" t="s">
        <v>489</v>
      </c>
      <c r="I581" s="209" t="s">
        <v>1268</v>
      </c>
      <c r="J581" s="209" t="s">
        <v>1363</v>
      </c>
      <c r="K581" s="209" t="s">
        <v>1651</v>
      </c>
      <c r="L581" s="319" t="s">
        <v>1252</v>
      </c>
      <c r="M581" s="320" t="s">
        <v>2135</v>
      </c>
      <c r="N581" s="320" t="s">
        <v>2136</v>
      </c>
      <c r="O581" s="284"/>
    </row>
    <row r="582" spans="1:15" ht="21" hidden="1">
      <c r="A582" s="281">
        <v>244</v>
      </c>
      <c r="B582" s="209" t="s">
        <v>179</v>
      </c>
      <c r="C582" s="319" t="s">
        <v>136</v>
      </c>
      <c r="D582" s="319" t="s">
        <v>2134</v>
      </c>
      <c r="E582" s="209">
        <v>1</v>
      </c>
      <c r="F582" s="209">
        <v>3</v>
      </c>
      <c r="G582" s="209">
        <v>28</v>
      </c>
      <c r="H582" s="319" t="s">
        <v>489</v>
      </c>
      <c r="I582" s="209" t="s">
        <v>1268</v>
      </c>
      <c r="J582" s="209" t="s">
        <v>1871</v>
      </c>
      <c r="K582" s="209" t="s">
        <v>1651</v>
      </c>
      <c r="L582" s="319" t="s">
        <v>1281</v>
      </c>
      <c r="M582" s="320" t="s">
        <v>2137</v>
      </c>
      <c r="N582" s="320" t="s">
        <v>2138</v>
      </c>
      <c r="O582" s="284"/>
    </row>
    <row r="583" spans="1:15" ht="21" hidden="1">
      <c r="A583" s="281">
        <v>266</v>
      </c>
      <c r="B583" s="209" t="s">
        <v>179</v>
      </c>
      <c r="C583" s="319" t="s">
        <v>136</v>
      </c>
      <c r="D583" s="319" t="s">
        <v>1457</v>
      </c>
      <c r="E583" s="209">
        <v>16</v>
      </c>
      <c r="F583" s="209">
        <v>2</v>
      </c>
      <c r="G583" s="209">
        <v>44</v>
      </c>
      <c r="H583" s="319" t="s">
        <v>1708</v>
      </c>
      <c r="I583" s="209" t="s">
        <v>1265</v>
      </c>
      <c r="J583" s="209" t="s">
        <v>1378</v>
      </c>
      <c r="K583" s="209" t="s">
        <v>1651</v>
      </c>
      <c r="L583" s="319" t="s">
        <v>1305</v>
      </c>
      <c r="M583" s="320" t="s">
        <v>2139</v>
      </c>
      <c r="N583" s="320" t="s">
        <v>2140</v>
      </c>
      <c r="O583" s="284"/>
    </row>
    <row r="584" spans="1:15" ht="21" hidden="1">
      <c r="A584" s="281">
        <v>268</v>
      </c>
      <c r="B584" s="209" t="s">
        <v>179</v>
      </c>
      <c r="C584" s="319" t="s">
        <v>136</v>
      </c>
      <c r="D584" s="319" t="s">
        <v>1457</v>
      </c>
      <c r="E584" s="209">
        <v>17</v>
      </c>
      <c r="F584" s="209">
        <v>2</v>
      </c>
      <c r="G584" s="209">
        <v>43</v>
      </c>
      <c r="H584" s="319" t="s">
        <v>1708</v>
      </c>
      <c r="I584" s="209" t="s">
        <v>1265</v>
      </c>
      <c r="J584" s="209" t="s">
        <v>1409</v>
      </c>
      <c r="K584" s="209" t="s">
        <v>1651</v>
      </c>
      <c r="L584" s="319" t="s">
        <v>1281</v>
      </c>
      <c r="M584" s="320" t="s">
        <v>2112</v>
      </c>
      <c r="N584" s="320" t="s">
        <v>2113</v>
      </c>
      <c r="O584" s="284"/>
    </row>
    <row r="585" spans="1:15" ht="21" hidden="1">
      <c r="A585" s="281">
        <v>294</v>
      </c>
      <c r="B585" s="209" t="s">
        <v>532</v>
      </c>
      <c r="C585" s="319" t="s">
        <v>13</v>
      </c>
      <c r="D585" s="319" t="s">
        <v>1349</v>
      </c>
      <c r="E585" s="209">
        <v>16</v>
      </c>
      <c r="F585" s="209">
        <v>1</v>
      </c>
      <c r="G585" s="209">
        <v>47</v>
      </c>
      <c r="H585" s="319" t="s">
        <v>562</v>
      </c>
      <c r="I585" s="209" t="s">
        <v>1250</v>
      </c>
      <c r="J585" s="209" t="s">
        <v>1293</v>
      </c>
      <c r="K585" s="209" t="s">
        <v>1651</v>
      </c>
      <c r="L585" s="319" t="s">
        <v>1281</v>
      </c>
      <c r="M585" s="320" t="s">
        <v>1878</v>
      </c>
      <c r="N585" s="320" t="s">
        <v>2118</v>
      </c>
      <c r="O585" s="284"/>
    </row>
    <row r="586" spans="1:15" ht="21" hidden="1">
      <c r="A586" s="281">
        <v>299</v>
      </c>
      <c r="B586" s="209" t="s">
        <v>532</v>
      </c>
      <c r="C586" s="319" t="s">
        <v>13</v>
      </c>
      <c r="D586" s="319" t="s">
        <v>1611</v>
      </c>
      <c r="E586" s="209">
        <v>19</v>
      </c>
      <c r="F586" s="209">
        <v>1</v>
      </c>
      <c r="G586" s="209">
        <v>52</v>
      </c>
      <c r="H586" s="319" t="s">
        <v>1712</v>
      </c>
      <c r="I586" s="209" t="s">
        <v>1250</v>
      </c>
      <c r="J586" s="209" t="s">
        <v>1391</v>
      </c>
      <c r="K586" s="209" t="s">
        <v>1651</v>
      </c>
      <c r="L586" s="319" t="s">
        <v>1281</v>
      </c>
      <c r="M586" s="320" t="s">
        <v>2141</v>
      </c>
      <c r="N586" s="320" t="s">
        <v>2142</v>
      </c>
      <c r="O586" s="284"/>
    </row>
    <row r="587" spans="1:15" ht="21" hidden="1">
      <c r="A587" s="281">
        <v>301</v>
      </c>
      <c r="B587" s="209" t="s">
        <v>532</v>
      </c>
      <c r="C587" s="319" t="s">
        <v>13</v>
      </c>
      <c r="D587" s="319" t="s">
        <v>1611</v>
      </c>
      <c r="E587" s="209">
        <v>19</v>
      </c>
      <c r="F587" s="209">
        <v>1</v>
      </c>
      <c r="G587" s="209">
        <v>52</v>
      </c>
      <c r="H587" s="319" t="s">
        <v>1712</v>
      </c>
      <c r="I587" s="209" t="s">
        <v>1250</v>
      </c>
      <c r="J587" s="209" t="s">
        <v>1355</v>
      </c>
      <c r="K587" s="209" t="s">
        <v>1651</v>
      </c>
      <c r="L587" s="319" t="s">
        <v>1281</v>
      </c>
      <c r="M587" s="320" t="s">
        <v>2103</v>
      </c>
      <c r="N587" s="320" t="s">
        <v>2104</v>
      </c>
      <c r="O587" s="284"/>
    </row>
    <row r="588" spans="1:15" ht="21" hidden="1">
      <c r="A588" s="281">
        <v>303</v>
      </c>
      <c r="B588" s="209" t="s">
        <v>532</v>
      </c>
      <c r="C588" s="319" t="s">
        <v>13</v>
      </c>
      <c r="D588" s="319" t="s">
        <v>1611</v>
      </c>
      <c r="E588" s="209">
        <v>20</v>
      </c>
      <c r="F588" s="209">
        <v>1</v>
      </c>
      <c r="G588" s="209">
        <v>52</v>
      </c>
      <c r="H588" s="319" t="s">
        <v>1712</v>
      </c>
      <c r="I588" s="209" t="s">
        <v>1250</v>
      </c>
      <c r="J588" s="209" t="s">
        <v>1358</v>
      </c>
      <c r="K588" s="209" t="s">
        <v>1651</v>
      </c>
      <c r="L588" s="319" t="s">
        <v>1281</v>
      </c>
      <c r="M588" s="320" t="s">
        <v>2112</v>
      </c>
      <c r="N588" s="320" t="s">
        <v>2113</v>
      </c>
      <c r="O588" s="284"/>
    </row>
    <row r="589" spans="1:15" ht="21" hidden="1">
      <c r="A589" s="281">
        <v>305</v>
      </c>
      <c r="B589" s="209" t="s">
        <v>532</v>
      </c>
      <c r="C589" s="319" t="s">
        <v>13</v>
      </c>
      <c r="D589" s="319" t="s">
        <v>1611</v>
      </c>
      <c r="E589" s="209">
        <v>20</v>
      </c>
      <c r="F589" s="209">
        <v>1</v>
      </c>
      <c r="G589" s="209">
        <v>52</v>
      </c>
      <c r="H589" s="319" t="s">
        <v>1712</v>
      </c>
      <c r="I589" s="209" t="s">
        <v>1250</v>
      </c>
      <c r="J589" s="209" t="s">
        <v>1291</v>
      </c>
      <c r="K589" s="209" t="s">
        <v>1651</v>
      </c>
      <c r="L589" s="319" t="s">
        <v>1281</v>
      </c>
      <c r="M589" s="320" t="s">
        <v>2098</v>
      </c>
      <c r="N589" s="320" t="s">
        <v>2099</v>
      </c>
      <c r="O589" s="284"/>
    </row>
    <row r="590" spans="1:15" ht="21" hidden="1">
      <c r="A590" s="281">
        <v>307</v>
      </c>
      <c r="B590" s="209" t="s">
        <v>532</v>
      </c>
      <c r="C590" s="319" t="s">
        <v>13</v>
      </c>
      <c r="D590" s="319" t="s">
        <v>2143</v>
      </c>
      <c r="E590" s="209">
        <v>1</v>
      </c>
      <c r="F590" s="209">
        <v>3</v>
      </c>
      <c r="G590" s="209">
        <v>47</v>
      </c>
      <c r="H590" s="319" t="s">
        <v>1713</v>
      </c>
      <c r="I590" s="209" t="s">
        <v>1250</v>
      </c>
      <c r="J590" s="209" t="s">
        <v>1383</v>
      </c>
      <c r="K590" s="209" t="s">
        <v>1651</v>
      </c>
      <c r="L590" s="319" t="s">
        <v>1281</v>
      </c>
      <c r="M590" s="320" t="s">
        <v>2144</v>
      </c>
      <c r="N590" s="320" t="s">
        <v>2145</v>
      </c>
      <c r="O590" s="284"/>
    </row>
    <row r="591" spans="1:15" ht="21" hidden="1">
      <c r="A591" s="281">
        <v>309</v>
      </c>
      <c r="B591" s="209" t="s">
        <v>532</v>
      </c>
      <c r="C591" s="319" t="s">
        <v>13</v>
      </c>
      <c r="D591" s="319" t="s">
        <v>2143</v>
      </c>
      <c r="E591" s="209">
        <v>1</v>
      </c>
      <c r="F591" s="209">
        <v>3</v>
      </c>
      <c r="G591" s="209">
        <v>47</v>
      </c>
      <c r="H591" s="319" t="s">
        <v>1713</v>
      </c>
      <c r="I591" s="209" t="s">
        <v>1250</v>
      </c>
      <c r="J591" s="209" t="s">
        <v>1444</v>
      </c>
      <c r="K591" s="209" t="s">
        <v>1651</v>
      </c>
      <c r="L591" s="319" t="s">
        <v>1305</v>
      </c>
      <c r="M591" s="320" t="s">
        <v>2139</v>
      </c>
      <c r="N591" s="320" t="s">
        <v>2140</v>
      </c>
      <c r="O591" s="284"/>
    </row>
    <row r="592" spans="1:15" ht="21" hidden="1">
      <c r="A592" s="281">
        <v>311</v>
      </c>
      <c r="B592" s="209" t="s">
        <v>532</v>
      </c>
      <c r="C592" s="319" t="s">
        <v>13</v>
      </c>
      <c r="D592" s="319" t="s">
        <v>2143</v>
      </c>
      <c r="E592" s="209">
        <v>2</v>
      </c>
      <c r="F592" s="209">
        <v>3</v>
      </c>
      <c r="G592" s="209">
        <v>53</v>
      </c>
      <c r="H592" s="319" t="s">
        <v>1713</v>
      </c>
      <c r="I592" s="209" t="s">
        <v>1250</v>
      </c>
      <c r="J592" s="209" t="s">
        <v>1350</v>
      </c>
      <c r="K592" s="209" t="s">
        <v>1651</v>
      </c>
      <c r="L592" s="319" t="s">
        <v>1252</v>
      </c>
      <c r="M592" s="320" t="s">
        <v>2146</v>
      </c>
      <c r="N592" s="320" t="s">
        <v>2147</v>
      </c>
      <c r="O592" s="284"/>
    </row>
    <row r="593" spans="1:15" ht="21" hidden="1">
      <c r="A593" s="281">
        <v>313</v>
      </c>
      <c r="B593" s="209" t="s">
        <v>532</v>
      </c>
      <c r="C593" s="319" t="s">
        <v>13</v>
      </c>
      <c r="D593" s="319" t="s">
        <v>2143</v>
      </c>
      <c r="E593" s="209">
        <v>2</v>
      </c>
      <c r="F593" s="209">
        <v>3</v>
      </c>
      <c r="G593" s="209">
        <v>53</v>
      </c>
      <c r="H593" s="319" t="s">
        <v>1713</v>
      </c>
      <c r="I593" s="209" t="s">
        <v>1250</v>
      </c>
      <c r="J593" s="209" t="s">
        <v>1402</v>
      </c>
      <c r="K593" s="209" t="s">
        <v>1651</v>
      </c>
      <c r="L593" s="319" t="s">
        <v>1281</v>
      </c>
      <c r="M593" s="320" t="s">
        <v>2148</v>
      </c>
      <c r="N593" s="320" t="s">
        <v>2149</v>
      </c>
      <c r="O593" s="284"/>
    </row>
    <row r="594" spans="1:15" ht="21" hidden="1">
      <c r="A594" s="281">
        <v>315</v>
      </c>
      <c r="B594" s="209" t="s">
        <v>532</v>
      </c>
      <c r="C594" s="319" t="s">
        <v>13</v>
      </c>
      <c r="D594" s="319" t="s">
        <v>2150</v>
      </c>
      <c r="E594" s="209">
        <v>1</v>
      </c>
      <c r="F594" s="209">
        <v>4</v>
      </c>
      <c r="G594" s="209">
        <v>36</v>
      </c>
      <c r="H594" s="319" t="s">
        <v>1714</v>
      </c>
      <c r="I594" s="209" t="s">
        <v>1250</v>
      </c>
      <c r="J594" s="209" t="s">
        <v>1490</v>
      </c>
      <c r="K594" s="209" t="s">
        <v>1651</v>
      </c>
      <c r="L594" s="319" t="s">
        <v>1281</v>
      </c>
      <c r="M594" s="320" t="s">
        <v>2151</v>
      </c>
      <c r="N594" s="320" t="s">
        <v>2152</v>
      </c>
      <c r="O594" s="284"/>
    </row>
    <row r="595" spans="1:15" ht="21" hidden="1">
      <c r="A595" s="281">
        <v>317</v>
      </c>
      <c r="B595" s="209" t="s">
        <v>532</v>
      </c>
      <c r="C595" s="319" t="s">
        <v>13</v>
      </c>
      <c r="D595" s="319" t="s">
        <v>2150</v>
      </c>
      <c r="E595" s="209">
        <v>1</v>
      </c>
      <c r="F595" s="209">
        <v>4</v>
      </c>
      <c r="G595" s="209">
        <v>36</v>
      </c>
      <c r="H595" s="319" t="s">
        <v>1714</v>
      </c>
      <c r="I595" s="209" t="s">
        <v>1250</v>
      </c>
      <c r="J595" s="209" t="s">
        <v>1466</v>
      </c>
      <c r="K595" s="209" t="s">
        <v>1651</v>
      </c>
      <c r="L595" s="319" t="s">
        <v>1281</v>
      </c>
      <c r="M595" s="320" t="s">
        <v>2153</v>
      </c>
      <c r="N595" s="320" t="s">
        <v>2154</v>
      </c>
      <c r="O595" s="284"/>
    </row>
    <row r="596" spans="1:15" ht="21" hidden="1">
      <c r="A596" s="281">
        <v>319</v>
      </c>
      <c r="B596" s="209" t="s">
        <v>532</v>
      </c>
      <c r="C596" s="319" t="s">
        <v>13</v>
      </c>
      <c r="D596" s="319" t="s">
        <v>2150</v>
      </c>
      <c r="E596" s="209">
        <v>53</v>
      </c>
      <c r="F596" s="209">
        <v>3</v>
      </c>
      <c r="G596" s="209">
        <v>25</v>
      </c>
      <c r="H596" s="319" t="s">
        <v>1714</v>
      </c>
      <c r="I596" s="209" t="s">
        <v>1250</v>
      </c>
      <c r="J596" s="209" t="s">
        <v>1471</v>
      </c>
      <c r="K596" s="209" t="s">
        <v>1651</v>
      </c>
      <c r="L596" s="319" t="s">
        <v>1252</v>
      </c>
      <c r="M596" s="320" t="s">
        <v>2155</v>
      </c>
      <c r="N596" s="320" t="s">
        <v>2156</v>
      </c>
      <c r="O596" s="284"/>
    </row>
    <row r="597" spans="1:15" ht="21" hidden="1">
      <c r="A597" s="281">
        <v>324</v>
      </c>
      <c r="B597" s="209" t="s">
        <v>532</v>
      </c>
      <c r="C597" s="319" t="s">
        <v>13</v>
      </c>
      <c r="D597" s="319" t="s">
        <v>1993</v>
      </c>
      <c r="E597" s="209">
        <v>1</v>
      </c>
      <c r="F597" s="209">
        <v>1</v>
      </c>
      <c r="G597" s="209">
        <v>41</v>
      </c>
      <c r="H597" s="319" t="s">
        <v>562</v>
      </c>
      <c r="I597" s="209" t="s">
        <v>1250</v>
      </c>
      <c r="J597" s="209" t="s">
        <v>1405</v>
      </c>
      <c r="K597" s="209" t="s">
        <v>1651</v>
      </c>
      <c r="L597" s="319" t="s">
        <v>1281</v>
      </c>
      <c r="M597" s="320" t="s">
        <v>2132</v>
      </c>
      <c r="N597" s="320" t="s">
        <v>2133</v>
      </c>
      <c r="O597" s="284"/>
    </row>
    <row r="598" spans="1:15" ht="21" hidden="1">
      <c r="A598" s="281">
        <v>328</v>
      </c>
      <c r="B598" s="209" t="s">
        <v>532</v>
      </c>
      <c r="C598" s="319" t="s">
        <v>13</v>
      </c>
      <c r="D598" s="319" t="s">
        <v>1993</v>
      </c>
      <c r="E598" s="209">
        <v>2</v>
      </c>
      <c r="F598" s="209">
        <v>1</v>
      </c>
      <c r="G598" s="209">
        <v>42</v>
      </c>
      <c r="H598" s="319" t="s">
        <v>562</v>
      </c>
      <c r="I598" s="209" t="s">
        <v>1250</v>
      </c>
      <c r="J598" s="209" t="s">
        <v>1528</v>
      </c>
      <c r="K598" s="209" t="s">
        <v>1651</v>
      </c>
      <c r="L598" s="319" t="s">
        <v>1281</v>
      </c>
      <c r="M598" s="320" t="s">
        <v>2157</v>
      </c>
      <c r="N598" s="320" t="s">
        <v>2158</v>
      </c>
      <c r="O598" s="284"/>
    </row>
    <row r="599" spans="1:15" ht="21" hidden="1">
      <c r="A599" s="281">
        <v>330</v>
      </c>
      <c r="B599" s="209" t="s">
        <v>532</v>
      </c>
      <c r="C599" s="319" t="s">
        <v>13</v>
      </c>
      <c r="D599" s="319" t="s">
        <v>1993</v>
      </c>
      <c r="E599" s="209">
        <v>2</v>
      </c>
      <c r="F599" s="209">
        <v>1</v>
      </c>
      <c r="G599" s="209">
        <v>42</v>
      </c>
      <c r="H599" s="319" t="s">
        <v>562</v>
      </c>
      <c r="I599" s="209" t="s">
        <v>1250</v>
      </c>
      <c r="J599" s="209" t="s">
        <v>1542</v>
      </c>
      <c r="K599" s="209" t="s">
        <v>1651</v>
      </c>
      <c r="L599" s="319" t="s">
        <v>1281</v>
      </c>
      <c r="M599" s="320" t="s">
        <v>2159</v>
      </c>
      <c r="N599" s="320" t="s">
        <v>2160</v>
      </c>
      <c r="O599" s="284"/>
    </row>
    <row r="600" spans="1:15" ht="21" hidden="1">
      <c r="A600" s="281">
        <v>332</v>
      </c>
      <c r="B600" s="209" t="s">
        <v>532</v>
      </c>
      <c r="C600" s="319" t="s">
        <v>13</v>
      </c>
      <c r="D600" s="319" t="s">
        <v>1993</v>
      </c>
      <c r="E600" s="209">
        <v>3</v>
      </c>
      <c r="F600" s="209">
        <v>1</v>
      </c>
      <c r="G600" s="209">
        <v>41</v>
      </c>
      <c r="H600" s="319" t="s">
        <v>328</v>
      </c>
      <c r="I600" s="209" t="s">
        <v>1250</v>
      </c>
      <c r="J600" s="209" t="s">
        <v>1561</v>
      </c>
      <c r="K600" s="209" t="s">
        <v>1651</v>
      </c>
      <c r="L600" s="319" t="s">
        <v>1252</v>
      </c>
      <c r="M600" s="320" t="s">
        <v>2135</v>
      </c>
      <c r="N600" s="320" t="s">
        <v>2136</v>
      </c>
      <c r="O600" s="284"/>
    </row>
    <row r="601" spans="1:15" ht="21" hidden="1">
      <c r="A601" s="281">
        <v>334</v>
      </c>
      <c r="B601" s="209" t="s">
        <v>532</v>
      </c>
      <c r="C601" s="319" t="s">
        <v>13</v>
      </c>
      <c r="D601" s="319" t="s">
        <v>1993</v>
      </c>
      <c r="E601" s="209">
        <v>3</v>
      </c>
      <c r="F601" s="209">
        <v>1</v>
      </c>
      <c r="G601" s="209">
        <v>41</v>
      </c>
      <c r="H601" s="319" t="s">
        <v>328</v>
      </c>
      <c r="I601" s="209" t="s">
        <v>1250</v>
      </c>
      <c r="J601" s="209" t="s">
        <v>1590</v>
      </c>
      <c r="K601" s="209" t="s">
        <v>1651</v>
      </c>
      <c r="L601" s="319" t="s">
        <v>1281</v>
      </c>
      <c r="M601" s="320" t="s">
        <v>2161</v>
      </c>
      <c r="N601" s="320" t="s">
        <v>2162</v>
      </c>
      <c r="O601" s="284"/>
    </row>
    <row r="602" spans="1:15" ht="21" hidden="1">
      <c r="A602" s="281">
        <v>336</v>
      </c>
      <c r="B602" s="209" t="s">
        <v>532</v>
      </c>
      <c r="C602" s="319" t="s">
        <v>13</v>
      </c>
      <c r="D602" s="319" t="s">
        <v>1993</v>
      </c>
      <c r="E602" s="209">
        <v>4</v>
      </c>
      <c r="F602" s="209">
        <v>1</v>
      </c>
      <c r="G602" s="209">
        <v>40</v>
      </c>
      <c r="H602" s="319" t="s">
        <v>1416</v>
      </c>
      <c r="I602" s="209" t="s">
        <v>1250</v>
      </c>
      <c r="J602" s="209" t="s">
        <v>1602</v>
      </c>
      <c r="K602" s="209" t="s">
        <v>1651</v>
      </c>
      <c r="L602" s="319" t="s">
        <v>1281</v>
      </c>
      <c r="M602" s="320" t="s">
        <v>2163</v>
      </c>
      <c r="N602" s="320" t="s">
        <v>2164</v>
      </c>
      <c r="O602" s="284"/>
    </row>
    <row r="603" spans="1:15" ht="21" hidden="1">
      <c r="A603" s="281">
        <v>338</v>
      </c>
      <c r="B603" s="209" t="s">
        <v>532</v>
      </c>
      <c r="C603" s="319" t="s">
        <v>13</v>
      </c>
      <c r="D603" s="319" t="s">
        <v>1993</v>
      </c>
      <c r="E603" s="209">
        <v>4</v>
      </c>
      <c r="F603" s="209">
        <v>1</v>
      </c>
      <c r="G603" s="209">
        <v>40</v>
      </c>
      <c r="H603" s="319" t="s">
        <v>1416</v>
      </c>
      <c r="I603" s="209" t="s">
        <v>1250</v>
      </c>
      <c r="J603" s="209" t="s">
        <v>2039</v>
      </c>
      <c r="K603" s="209" t="s">
        <v>1651</v>
      </c>
      <c r="L603" s="319" t="s">
        <v>1281</v>
      </c>
      <c r="M603" s="320" t="s">
        <v>2126</v>
      </c>
      <c r="N603" s="320" t="s">
        <v>2127</v>
      </c>
      <c r="O603" s="284"/>
    </row>
    <row r="604" spans="1:15" ht="21" hidden="1">
      <c r="A604" s="281">
        <v>342</v>
      </c>
      <c r="B604" s="209" t="s">
        <v>532</v>
      </c>
      <c r="C604" s="319" t="s">
        <v>13</v>
      </c>
      <c r="D604" s="319" t="s">
        <v>2165</v>
      </c>
      <c r="E604" s="209">
        <v>91</v>
      </c>
      <c r="F604" s="209">
        <v>1</v>
      </c>
      <c r="G604" s="209">
        <v>54</v>
      </c>
      <c r="H604" s="319" t="s">
        <v>328</v>
      </c>
      <c r="I604" s="209" t="s">
        <v>1268</v>
      </c>
      <c r="J604" s="209" t="s">
        <v>1317</v>
      </c>
      <c r="K604" s="209" t="s">
        <v>1651</v>
      </c>
      <c r="L604" s="319" t="s">
        <v>1281</v>
      </c>
      <c r="M604" s="320" t="s">
        <v>2166</v>
      </c>
      <c r="N604" s="320" t="s">
        <v>2167</v>
      </c>
      <c r="O604" s="284"/>
    </row>
    <row r="605" spans="1:15" ht="21" hidden="1">
      <c r="A605" s="281">
        <v>343</v>
      </c>
      <c r="B605" s="209" t="s">
        <v>532</v>
      </c>
      <c r="C605" s="319" t="s">
        <v>13</v>
      </c>
      <c r="D605" s="319" t="s">
        <v>1316</v>
      </c>
      <c r="E605" s="209">
        <v>901</v>
      </c>
      <c r="F605" s="209">
        <v>2</v>
      </c>
      <c r="G605" s="209">
        <v>35</v>
      </c>
      <c r="H605" s="319" t="s">
        <v>1716</v>
      </c>
      <c r="I605" s="209" t="s">
        <v>1268</v>
      </c>
      <c r="J605" s="209" t="s">
        <v>1317</v>
      </c>
      <c r="K605" s="209" t="s">
        <v>1651</v>
      </c>
      <c r="L605" s="319" t="s">
        <v>1281</v>
      </c>
      <c r="M605" s="320" t="s">
        <v>2168</v>
      </c>
      <c r="N605" s="320" t="s">
        <v>2169</v>
      </c>
      <c r="O605" s="284"/>
    </row>
    <row r="606" spans="1:15" ht="21" hidden="1">
      <c r="A606" s="281">
        <v>344</v>
      </c>
      <c r="B606" s="209" t="s">
        <v>532</v>
      </c>
      <c r="C606" s="319" t="s">
        <v>13</v>
      </c>
      <c r="D606" s="319" t="s">
        <v>2165</v>
      </c>
      <c r="E606" s="209">
        <v>91</v>
      </c>
      <c r="F606" s="209">
        <v>1</v>
      </c>
      <c r="G606" s="209">
        <v>54</v>
      </c>
      <c r="H606" s="319" t="s">
        <v>328</v>
      </c>
      <c r="I606" s="209" t="s">
        <v>1268</v>
      </c>
      <c r="J606" s="209" t="s">
        <v>1315</v>
      </c>
      <c r="K606" s="209" t="s">
        <v>1651</v>
      </c>
      <c r="L606" s="319" t="s">
        <v>1252</v>
      </c>
      <c r="M606" s="320" t="s">
        <v>2119</v>
      </c>
      <c r="N606" s="320" t="s">
        <v>2120</v>
      </c>
      <c r="O606" s="284"/>
    </row>
    <row r="607" spans="1:15" ht="21" hidden="1">
      <c r="A607" s="281">
        <v>347</v>
      </c>
      <c r="B607" s="209" t="s">
        <v>532</v>
      </c>
      <c r="C607" s="319" t="s">
        <v>13</v>
      </c>
      <c r="D607" s="319" t="s">
        <v>1600</v>
      </c>
      <c r="E607" s="209">
        <v>91</v>
      </c>
      <c r="F607" s="209">
        <v>3</v>
      </c>
      <c r="G607" s="209">
        <v>56</v>
      </c>
      <c r="H607" s="319" t="s">
        <v>71</v>
      </c>
      <c r="I607" s="209" t="s">
        <v>1268</v>
      </c>
      <c r="J607" s="209" t="s">
        <v>1269</v>
      </c>
      <c r="K607" s="209" t="s">
        <v>1651</v>
      </c>
      <c r="L607" s="319" t="s">
        <v>1281</v>
      </c>
      <c r="M607" s="320" t="s">
        <v>2095</v>
      </c>
      <c r="N607" s="320" t="s">
        <v>2096</v>
      </c>
      <c r="O607" s="284"/>
    </row>
    <row r="608" spans="1:15" ht="21" hidden="1">
      <c r="A608" s="281">
        <v>352</v>
      </c>
      <c r="B608" s="209" t="s">
        <v>532</v>
      </c>
      <c r="C608" s="319" t="s">
        <v>13</v>
      </c>
      <c r="D608" s="319" t="s">
        <v>1600</v>
      </c>
      <c r="E608" s="209">
        <v>91</v>
      </c>
      <c r="F608" s="209">
        <v>3</v>
      </c>
      <c r="G608" s="209">
        <v>56</v>
      </c>
      <c r="H608" s="319" t="s">
        <v>71</v>
      </c>
      <c r="I608" s="209" t="s">
        <v>1268</v>
      </c>
      <c r="J608" s="209" t="s">
        <v>1330</v>
      </c>
      <c r="K608" s="209" t="s">
        <v>1651</v>
      </c>
      <c r="L608" s="319" t="s">
        <v>1305</v>
      </c>
      <c r="M608" s="320" t="s">
        <v>2122</v>
      </c>
      <c r="N608" s="320" t="s">
        <v>2123</v>
      </c>
      <c r="O608" s="284"/>
    </row>
    <row r="609" spans="1:15" ht="21" hidden="1">
      <c r="A609" s="281">
        <v>364</v>
      </c>
      <c r="B609" s="209" t="s">
        <v>532</v>
      </c>
      <c r="C609" s="319" t="s">
        <v>13</v>
      </c>
      <c r="D609" s="319" t="s">
        <v>2170</v>
      </c>
      <c r="E609" s="209">
        <v>1</v>
      </c>
      <c r="F609" s="209">
        <v>4</v>
      </c>
      <c r="G609" s="209">
        <v>6</v>
      </c>
      <c r="H609" s="319" t="s">
        <v>1721</v>
      </c>
      <c r="I609" s="209" t="s">
        <v>1268</v>
      </c>
      <c r="J609" s="209" t="s">
        <v>1303</v>
      </c>
      <c r="K609" s="209" t="s">
        <v>1651</v>
      </c>
      <c r="L609" s="319" t="s">
        <v>1281</v>
      </c>
      <c r="M609" s="320" t="s">
        <v>2064</v>
      </c>
      <c r="N609" s="320" t="s">
        <v>2121</v>
      </c>
      <c r="O609" s="284"/>
    </row>
    <row r="610" spans="1:15" ht="21" hidden="1">
      <c r="A610" s="281">
        <v>370</v>
      </c>
      <c r="B610" s="209" t="s">
        <v>532</v>
      </c>
      <c r="C610" s="319" t="s">
        <v>13</v>
      </c>
      <c r="D610" s="319" t="s">
        <v>2171</v>
      </c>
      <c r="E610" s="209">
        <v>1</v>
      </c>
      <c r="F610" s="209">
        <v>4</v>
      </c>
      <c r="G610" s="209">
        <v>1</v>
      </c>
      <c r="H610" s="319" t="s">
        <v>1713</v>
      </c>
      <c r="I610" s="209" t="s">
        <v>1265</v>
      </c>
      <c r="J610" s="209" t="s">
        <v>1385</v>
      </c>
      <c r="K610" s="209" t="s">
        <v>1651</v>
      </c>
      <c r="L610" s="319" t="s">
        <v>1281</v>
      </c>
      <c r="M610" s="320" t="s">
        <v>2108</v>
      </c>
      <c r="N610" s="320" t="s">
        <v>2109</v>
      </c>
      <c r="O610" s="284"/>
    </row>
    <row r="611" spans="1:15" ht="21" hidden="1">
      <c r="A611" s="281">
        <v>435</v>
      </c>
      <c r="B611" s="209" t="s">
        <v>532</v>
      </c>
      <c r="C611" s="319" t="s">
        <v>136</v>
      </c>
      <c r="D611" s="319" t="s">
        <v>1620</v>
      </c>
      <c r="E611" s="209">
        <v>91</v>
      </c>
      <c r="F611" s="209">
        <v>1</v>
      </c>
      <c r="G611" s="209">
        <v>54</v>
      </c>
      <c r="H611" s="319" t="s">
        <v>1727</v>
      </c>
      <c r="I611" s="209" t="s">
        <v>1268</v>
      </c>
      <c r="J611" s="209" t="s">
        <v>1354</v>
      </c>
      <c r="K611" s="209" t="s">
        <v>1651</v>
      </c>
      <c r="L611" s="319" t="s">
        <v>1281</v>
      </c>
      <c r="M611" s="320" t="s">
        <v>2172</v>
      </c>
      <c r="N611" s="320" t="s">
        <v>2173</v>
      </c>
      <c r="O611" s="284"/>
    </row>
    <row r="612" spans="1:15" ht="21" hidden="1">
      <c r="A612" s="281">
        <v>437</v>
      </c>
      <c r="B612" s="209" t="s">
        <v>532</v>
      </c>
      <c r="C612" s="319" t="s">
        <v>136</v>
      </c>
      <c r="D612" s="319" t="s">
        <v>1620</v>
      </c>
      <c r="E612" s="209">
        <v>91</v>
      </c>
      <c r="F612" s="209">
        <v>1</v>
      </c>
      <c r="G612" s="209">
        <v>54</v>
      </c>
      <c r="H612" s="319" t="s">
        <v>1727</v>
      </c>
      <c r="I612" s="209" t="s">
        <v>1268</v>
      </c>
      <c r="J612" s="209" t="s">
        <v>1330</v>
      </c>
      <c r="K612" s="209" t="s">
        <v>1651</v>
      </c>
      <c r="L612" s="319" t="s">
        <v>1281</v>
      </c>
      <c r="M612" s="320" t="s">
        <v>2064</v>
      </c>
      <c r="N612" s="320" t="s">
        <v>2121</v>
      </c>
      <c r="O612" s="284"/>
    </row>
    <row r="613" spans="1:15" ht="21" hidden="1">
      <c r="A613" s="281">
        <v>438</v>
      </c>
      <c r="B613" s="209" t="s">
        <v>532</v>
      </c>
      <c r="C613" s="319" t="s">
        <v>136</v>
      </c>
      <c r="D613" s="319" t="s">
        <v>1484</v>
      </c>
      <c r="E613" s="209">
        <v>1</v>
      </c>
      <c r="F613" s="209">
        <v>3</v>
      </c>
      <c r="G613" s="209">
        <v>43</v>
      </c>
      <c r="H613" s="319" t="s">
        <v>1702</v>
      </c>
      <c r="I613" s="209" t="s">
        <v>1268</v>
      </c>
      <c r="J613" s="209" t="s">
        <v>1330</v>
      </c>
      <c r="K613" s="209" t="s">
        <v>1651</v>
      </c>
      <c r="L613" s="319" t="s">
        <v>1281</v>
      </c>
      <c r="M613" s="320" t="s">
        <v>2129</v>
      </c>
      <c r="N613" s="320" t="s">
        <v>2130</v>
      </c>
      <c r="O613" s="284"/>
    </row>
    <row r="614" spans="1:15" ht="21" hidden="1">
      <c r="A614" s="281">
        <v>444</v>
      </c>
      <c r="B614" s="209" t="s">
        <v>532</v>
      </c>
      <c r="C614" s="319" t="s">
        <v>136</v>
      </c>
      <c r="D614" s="319" t="s">
        <v>2174</v>
      </c>
      <c r="E614" s="209">
        <v>1</v>
      </c>
      <c r="F614" s="209">
        <v>1</v>
      </c>
      <c r="G614" s="209">
        <v>48</v>
      </c>
      <c r="H614" s="319" t="s">
        <v>1727</v>
      </c>
      <c r="I614" s="209" t="s">
        <v>1268</v>
      </c>
      <c r="J614" s="209" t="s">
        <v>1301</v>
      </c>
      <c r="K614" s="209" t="s">
        <v>1651</v>
      </c>
      <c r="L614" s="319" t="s">
        <v>1252</v>
      </c>
      <c r="M614" s="320" t="s">
        <v>2175</v>
      </c>
      <c r="N614" s="320" t="s">
        <v>2164</v>
      </c>
      <c r="O614" s="284"/>
    </row>
    <row r="615" spans="1:15" ht="21" hidden="1">
      <c r="A615" s="281">
        <v>446</v>
      </c>
      <c r="B615" s="209" t="s">
        <v>532</v>
      </c>
      <c r="C615" s="319" t="s">
        <v>136</v>
      </c>
      <c r="D615" s="319" t="s">
        <v>2174</v>
      </c>
      <c r="E615" s="209">
        <v>1</v>
      </c>
      <c r="F615" s="209">
        <v>1</v>
      </c>
      <c r="G615" s="209">
        <v>48</v>
      </c>
      <c r="H615" s="319" t="s">
        <v>1727</v>
      </c>
      <c r="I615" s="209" t="s">
        <v>1268</v>
      </c>
      <c r="J615" s="209" t="s">
        <v>1333</v>
      </c>
      <c r="K615" s="209" t="s">
        <v>1651</v>
      </c>
      <c r="L615" s="319" t="s">
        <v>1281</v>
      </c>
      <c r="M615" s="320" t="s">
        <v>2115</v>
      </c>
      <c r="N615" s="320" t="s">
        <v>2116</v>
      </c>
      <c r="O615" s="284"/>
    </row>
    <row r="616" spans="1:15" ht="21" hidden="1">
      <c r="A616" s="281">
        <v>450</v>
      </c>
      <c r="B616" s="209" t="s">
        <v>532</v>
      </c>
      <c r="C616" s="319" t="s">
        <v>136</v>
      </c>
      <c r="D616" s="319" t="s">
        <v>2176</v>
      </c>
      <c r="E616" s="209">
        <v>1</v>
      </c>
      <c r="F616" s="209">
        <v>4</v>
      </c>
      <c r="G616" s="209">
        <v>3</v>
      </c>
      <c r="H616" s="319" t="s">
        <v>1702</v>
      </c>
      <c r="I616" s="209" t="s">
        <v>1268</v>
      </c>
      <c r="J616" s="209" t="s">
        <v>1871</v>
      </c>
      <c r="K616" s="209" t="s">
        <v>1651</v>
      </c>
      <c r="L616" s="319" t="s">
        <v>1281</v>
      </c>
      <c r="M616" s="320" t="s">
        <v>2177</v>
      </c>
      <c r="N616" s="320" t="s">
        <v>2178</v>
      </c>
      <c r="O616" s="284"/>
    </row>
    <row r="617" spans="1:15" ht="21" hidden="1">
      <c r="A617" s="281">
        <v>468</v>
      </c>
      <c r="B617" s="209" t="s">
        <v>532</v>
      </c>
      <c r="C617" s="319" t="s">
        <v>136</v>
      </c>
      <c r="D617" s="319" t="s">
        <v>2179</v>
      </c>
      <c r="E617" s="209">
        <v>53</v>
      </c>
      <c r="F617" s="209">
        <v>1</v>
      </c>
      <c r="G617" s="209">
        <v>37</v>
      </c>
      <c r="H617" s="319" t="s">
        <v>726</v>
      </c>
      <c r="I617" s="209" t="s">
        <v>1265</v>
      </c>
      <c r="J617" s="209" t="s">
        <v>1409</v>
      </c>
      <c r="K617" s="209" t="s">
        <v>1651</v>
      </c>
      <c r="L617" s="319" t="s">
        <v>1281</v>
      </c>
      <c r="M617" s="320" t="s">
        <v>2103</v>
      </c>
      <c r="N617" s="320" t="s">
        <v>2104</v>
      </c>
      <c r="O617" s="284"/>
    </row>
    <row r="618" spans="1:15" ht="21" hidden="1">
      <c r="A618" s="281">
        <v>471</v>
      </c>
      <c r="B618" s="209" t="s">
        <v>729</v>
      </c>
      <c r="C618" s="319" t="s">
        <v>13</v>
      </c>
      <c r="D618" s="319" t="s">
        <v>1275</v>
      </c>
      <c r="E618" s="209">
        <v>1</v>
      </c>
      <c r="F618" s="209">
        <v>1</v>
      </c>
      <c r="G618" s="209">
        <v>205</v>
      </c>
      <c r="H618" s="319"/>
      <c r="I618" s="209" t="s">
        <v>1250</v>
      </c>
      <c r="J618" s="209" t="s">
        <v>1287</v>
      </c>
      <c r="K618" s="209" t="s">
        <v>1651</v>
      </c>
      <c r="L618" s="319" t="s">
        <v>1281</v>
      </c>
      <c r="M618" s="320" t="s">
        <v>2157</v>
      </c>
      <c r="N618" s="320" t="s">
        <v>2158</v>
      </c>
      <c r="O618" s="284"/>
    </row>
    <row r="619" spans="1:15" ht="21" hidden="1">
      <c r="A619" s="281">
        <v>473</v>
      </c>
      <c r="B619" s="209" t="s">
        <v>729</v>
      </c>
      <c r="C619" s="319" t="s">
        <v>13</v>
      </c>
      <c r="D619" s="319" t="s">
        <v>1275</v>
      </c>
      <c r="E619" s="209">
        <v>1</v>
      </c>
      <c r="F619" s="209">
        <v>1</v>
      </c>
      <c r="G619" s="209">
        <v>205</v>
      </c>
      <c r="H619" s="319"/>
      <c r="I619" s="209" t="s">
        <v>1250</v>
      </c>
      <c r="J619" s="209" t="s">
        <v>1288</v>
      </c>
      <c r="K619" s="209" t="s">
        <v>1651</v>
      </c>
      <c r="L619" s="319" t="s">
        <v>1281</v>
      </c>
      <c r="M619" s="320" t="s">
        <v>2168</v>
      </c>
      <c r="N619" s="320" t="s">
        <v>2169</v>
      </c>
      <c r="O619" s="284"/>
    </row>
    <row r="620" spans="1:15" ht="21" hidden="1">
      <c r="A620" s="281">
        <v>475</v>
      </c>
      <c r="B620" s="209" t="s">
        <v>729</v>
      </c>
      <c r="C620" s="319" t="s">
        <v>13</v>
      </c>
      <c r="D620" s="319" t="s">
        <v>1275</v>
      </c>
      <c r="E620" s="209">
        <v>1</v>
      </c>
      <c r="F620" s="209">
        <v>1</v>
      </c>
      <c r="G620" s="209">
        <v>205</v>
      </c>
      <c r="H620" s="319"/>
      <c r="I620" s="209" t="s">
        <v>1250</v>
      </c>
      <c r="J620" s="209" t="s">
        <v>1289</v>
      </c>
      <c r="K620" s="209" t="s">
        <v>1651</v>
      </c>
      <c r="L620" s="319" t="s">
        <v>1252</v>
      </c>
      <c r="M620" s="320" t="s">
        <v>2155</v>
      </c>
      <c r="N620" s="320" t="s">
        <v>2156</v>
      </c>
      <c r="O620" s="284"/>
    </row>
    <row r="621" spans="1:15" ht="21" hidden="1">
      <c r="A621" s="281">
        <v>477</v>
      </c>
      <c r="B621" s="209" t="s">
        <v>729</v>
      </c>
      <c r="C621" s="319" t="s">
        <v>13</v>
      </c>
      <c r="D621" s="319" t="s">
        <v>1275</v>
      </c>
      <c r="E621" s="209">
        <v>1</v>
      </c>
      <c r="F621" s="209">
        <v>1</v>
      </c>
      <c r="G621" s="209">
        <v>205</v>
      </c>
      <c r="H621" s="319"/>
      <c r="I621" s="209" t="s">
        <v>1250</v>
      </c>
      <c r="J621" s="209" t="s">
        <v>1308</v>
      </c>
      <c r="K621" s="209" t="s">
        <v>1651</v>
      </c>
      <c r="L621" s="319" t="s">
        <v>1281</v>
      </c>
      <c r="M621" s="320" t="s">
        <v>2180</v>
      </c>
      <c r="N621" s="320" t="s">
        <v>2181</v>
      </c>
      <c r="O621" s="284"/>
    </row>
    <row r="622" spans="1:15" ht="21" hidden="1">
      <c r="A622" s="281">
        <v>479</v>
      </c>
      <c r="B622" s="209" t="s">
        <v>729</v>
      </c>
      <c r="C622" s="319" t="s">
        <v>13</v>
      </c>
      <c r="D622" s="319" t="s">
        <v>1275</v>
      </c>
      <c r="E622" s="209">
        <v>1</v>
      </c>
      <c r="F622" s="209">
        <v>1</v>
      </c>
      <c r="G622" s="209">
        <v>205</v>
      </c>
      <c r="H622" s="319"/>
      <c r="I622" s="209" t="s">
        <v>1250</v>
      </c>
      <c r="J622" s="209" t="s">
        <v>1949</v>
      </c>
      <c r="K622" s="209" t="s">
        <v>1651</v>
      </c>
      <c r="L622" s="319" t="s">
        <v>1281</v>
      </c>
      <c r="M622" s="320" t="s">
        <v>2124</v>
      </c>
      <c r="N622" s="320" t="s">
        <v>2125</v>
      </c>
      <c r="O622" s="284"/>
    </row>
    <row r="623" spans="1:15" ht="21" hidden="1">
      <c r="A623" s="281">
        <v>511</v>
      </c>
      <c r="B623" s="209" t="s">
        <v>729</v>
      </c>
      <c r="C623" s="319" t="s">
        <v>13</v>
      </c>
      <c r="D623" s="319" t="s">
        <v>1588</v>
      </c>
      <c r="E623" s="209">
        <v>3</v>
      </c>
      <c r="F623" s="209">
        <v>2</v>
      </c>
      <c r="G623" s="209">
        <v>44</v>
      </c>
      <c r="H623" s="319"/>
      <c r="I623" s="209" t="s">
        <v>1250</v>
      </c>
      <c r="J623" s="209" t="s">
        <v>1471</v>
      </c>
      <c r="K623" s="209" t="s">
        <v>1651</v>
      </c>
      <c r="L623" s="319" t="s">
        <v>1281</v>
      </c>
      <c r="M623" s="320" t="s">
        <v>2159</v>
      </c>
      <c r="N623" s="320" t="s">
        <v>2160</v>
      </c>
      <c r="O623" s="284"/>
    </row>
    <row r="624" spans="1:15" ht="21" hidden="1">
      <c r="A624" s="281">
        <v>524</v>
      </c>
      <c r="B624" s="209" t="s">
        <v>729</v>
      </c>
      <c r="C624" s="319" t="s">
        <v>13</v>
      </c>
      <c r="D624" s="319" t="s">
        <v>1321</v>
      </c>
      <c r="E624" s="209">
        <v>901</v>
      </c>
      <c r="F624" s="209">
        <v>2</v>
      </c>
      <c r="G624" s="209">
        <v>35</v>
      </c>
      <c r="H624" s="319" t="s">
        <v>1739</v>
      </c>
      <c r="I624" s="209" t="s">
        <v>1268</v>
      </c>
      <c r="J624" s="209" t="s">
        <v>1317</v>
      </c>
      <c r="K624" s="209" t="s">
        <v>1651</v>
      </c>
      <c r="L624" s="319" t="s">
        <v>1281</v>
      </c>
      <c r="M624" s="320" t="s">
        <v>2182</v>
      </c>
      <c r="N624" s="320" t="s">
        <v>2183</v>
      </c>
      <c r="O624" s="284"/>
    </row>
    <row r="625" spans="1:15" ht="21" hidden="1">
      <c r="A625" s="281">
        <v>530</v>
      </c>
      <c r="B625" s="209" t="s">
        <v>729</v>
      </c>
      <c r="C625" s="319" t="s">
        <v>13</v>
      </c>
      <c r="D625" s="319" t="s">
        <v>2184</v>
      </c>
      <c r="E625" s="209">
        <v>901</v>
      </c>
      <c r="F625" s="209">
        <v>1</v>
      </c>
      <c r="G625" s="209">
        <v>48</v>
      </c>
      <c r="H625" s="319" t="s">
        <v>779</v>
      </c>
      <c r="I625" s="209" t="s">
        <v>1268</v>
      </c>
      <c r="J625" s="209" t="s">
        <v>1354</v>
      </c>
      <c r="K625" s="209" t="s">
        <v>1651</v>
      </c>
      <c r="L625" s="319" t="s">
        <v>1281</v>
      </c>
      <c r="M625" s="320" t="s">
        <v>1505</v>
      </c>
      <c r="N625" s="320" t="s">
        <v>2185</v>
      </c>
      <c r="O625" s="284"/>
    </row>
    <row r="626" spans="1:15" ht="21" hidden="1">
      <c r="A626" s="281">
        <v>532</v>
      </c>
      <c r="B626" s="209" t="s">
        <v>729</v>
      </c>
      <c r="C626" s="319" t="s">
        <v>13</v>
      </c>
      <c r="D626" s="319" t="s">
        <v>2184</v>
      </c>
      <c r="E626" s="209">
        <v>901</v>
      </c>
      <c r="F626" s="209">
        <v>1</v>
      </c>
      <c r="G626" s="209">
        <v>48</v>
      </c>
      <c r="H626" s="319" t="s">
        <v>779</v>
      </c>
      <c r="I626" s="209" t="s">
        <v>1268</v>
      </c>
      <c r="J626" s="209" t="s">
        <v>1330</v>
      </c>
      <c r="K626" s="209" t="s">
        <v>1651</v>
      </c>
      <c r="L626" s="319" t="s">
        <v>1281</v>
      </c>
      <c r="M626" s="320" t="s">
        <v>2098</v>
      </c>
      <c r="N626" s="320" t="s">
        <v>2099</v>
      </c>
      <c r="O626" s="284"/>
    </row>
    <row r="627" spans="1:15" ht="21" hidden="1">
      <c r="A627" s="281">
        <v>534</v>
      </c>
      <c r="B627" s="209" t="s">
        <v>729</v>
      </c>
      <c r="C627" s="319" t="s">
        <v>13</v>
      </c>
      <c r="D627" s="319" t="s">
        <v>2186</v>
      </c>
      <c r="E627" s="209">
        <v>1</v>
      </c>
      <c r="F627" s="209">
        <v>3</v>
      </c>
      <c r="G627" s="209">
        <v>14</v>
      </c>
      <c r="H627" s="319" t="s">
        <v>786</v>
      </c>
      <c r="I627" s="209" t="s">
        <v>1268</v>
      </c>
      <c r="J627" s="209" t="s">
        <v>1881</v>
      </c>
      <c r="K627" s="209" t="s">
        <v>1651</v>
      </c>
      <c r="L627" s="319" t="s">
        <v>1305</v>
      </c>
      <c r="M627" s="320" t="s">
        <v>2122</v>
      </c>
      <c r="N627" s="320" t="s">
        <v>2123</v>
      </c>
      <c r="O627" s="284"/>
    </row>
    <row r="628" spans="1:15" ht="21" hidden="1">
      <c r="A628" s="281">
        <v>542</v>
      </c>
      <c r="B628" s="209" t="s">
        <v>729</v>
      </c>
      <c r="C628" s="319" t="s">
        <v>13</v>
      </c>
      <c r="D628" s="319" t="s">
        <v>2187</v>
      </c>
      <c r="E628" s="209">
        <v>1</v>
      </c>
      <c r="F628" s="209">
        <v>4</v>
      </c>
      <c r="G628" s="209">
        <v>48</v>
      </c>
      <c r="H628" s="319" t="s">
        <v>1714</v>
      </c>
      <c r="I628" s="209" t="s">
        <v>1265</v>
      </c>
      <c r="J628" s="209" t="s">
        <v>1342</v>
      </c>
      <c r="K628" s="209" t="s">
        <v>1651</v>
      </c>
      <c r="L628" s="319" t="s">
        <v>1281</v>
      </c>
      <c r="M628" s="320" t="s">
        <v>2151</v>
      </c>
      <c r="N628" s="320" t="s">
        <v>2152</v>
      </c>
      <c r="O628" s="284"/>
    </row>
    <row r="629" spans="1:15" ht="21" hidden="1">
      <c r="A629" s="281">
        <v>578</v>
      </c>
      <c r="B629" s="209" t="s">
        <v>729</v>
      </c>
      <c r="C629" s="319" t="s">
        <v>136</v>
      </c>
      <c r="D629" s="319" t="s">
        <v>2188</v>
      </c>
      <c r="E629" s="209">
        <v>16</v>
      </c>
      <c r="F629" s="209">
        <v>2</v>
      </c>
      <c r="G629" s="209">
        <v>51</v>
      </c>
      <c r="H629" s="319" t="s">
        <v>1575</v>
      </c>
      <c r="I629" s="209" t="s">
        <v>1250</v>
      </c>
      <c r="J629" s="209" t="s">
        <v>1293</v>
      </c>
      <c r="K629" s="209" t="s">
        <v>1651</v>
      </c>
      <c r="L629" s="319" t="s">
        <v>1281</v>
      </c>
      <c r="M629" s="320" t="s">
        <v>2153</v>
      </c>
      <c r="N629" s="320" t="s">
        <v>2154</v>
      </c>
      <c r="O629" s="284"/>
    </row>
    <row r="630" spans="1:15" ht="21" hidden="1">
      <c r="A630" s="281">
        <v>580</v>
      </c>
      <c r="B630" s="209" t="s">
        <v>729</v>
      </c>
      <c r="C630" s="319" t="s">
        <v>136</v>
      </c>
      <c r="D630" s="319" t="s">
        <v>2188</v>
      </c>
      <c r="E630" s="209">
        <v>16</v>
      </c>
      <c r="F630" s="209">
        <v>2</v>
      </c>
      <c r="G630" s="209">
        <v>51</v>
      </c>
      <c r="H630" s="319" t="s">
        <v>1575</v>
      </c>
      <c r="I630" s="209" t="s">
        <v>1250</v>
      </c>
      <c r="J630" s="209" t="s">
        <v>1277</v>
      </c>
      <c r="K630" s="209" t="s">
        <v>1651</v>
      </c>
      <c r="L630" s="319" t="s">
        <v>1281</v>
      </c>
      <c r="M630" s="320" t="s">
        <v>2157</v>
      </c>
      <c r="N630" s="320" t="s">
        <v>2158</v>
      </c>
      <c r="O630" s="284"/>
    </row>
    <row r="631" spans="1:15" ht="21" hidden="1">
      <c r="A631" s="281">
        <v>584</v>
      </c>
      <c r="B631" s="209" t="s">
        <v>729</v>
      </c>
      <c r="C631" s="319" t="s">
        <v>136</v>
      </c>
      <c r="D631" s="319" t="s">
        <v>2188</v>
      </c>
      <c r="E631" s="209">
        <v>17</v>
      </c>
      <c r="F631" s="209">
        <v>2</v>
      </c>
      <c r="G631" s="209">
        <v>48</v>
      </c>
      <c r="H631" s="319" t="s">
        <v>1575</v>
      </c>
      <c r="I631" s="209" t="s">
        <v>1250</v>
      </c>
      <c r="J631" s="209" t="s">
        <v>1355</v>
      </c>
      <c r="K631" s="209" t="s">
        <v>1651</v>
      </c>
      <c r="L631" s="319" t="s">
        <v>1281</v>
      </c>
      <c r="M631" s="320" t="s">
        <v>2148</v>
      </c>
      <c r="N631" s="320" t="s">
        <v>2149</v>
      </c>
      <c r="O631" s="284"/>
    </row>
    <row r="632" spans="1:15" ht="21" hidden="1">
      <c r="A632" s="281">
        <v>586</v>
      </c>
      <c r="B632" s="209" t="s">
        <v>729</v>
      </c>
      <c r="C632" s="319" t="s">
        <v>136</v>
      </c>
      <c r="D632" s="319" t="s">
        <v>2188</v>
      </c>
      <c r="E632" s="209">
        <v>18</v>
      </c>
      <c r="F632" s="209">
        <v>2</v>
      </c>
      <c r="G632" s="209">
        <v>5</v>
      </c>
      <c r="H632" s="319" t="s">
        <v>1575</v>
      </c>
      <c r="I632" s="209" t="s">
        <v>1250</v>
      </c>
      <c r="J632" s="209" t="s">
        <v>1358</v>
      </c>
      <c r="K632" s="209" t="s">
        <v>1651</v>
      </c>
      <c r="L632" s="319" t="s">
        <v>1281</v>
      </c>
      <c r="M632" s="320" t="s">
        <v>2180</v>
      </c>
      <c r="N632" s="320" t="s">
        <v>2181</v>
      </c>
      <c r="O632" s="284"/>
    </row>
    <row r="633" spans="1:15" ht="21" hidden="1">
      <c r="A633" s="281">
        <v>588</v>
      </c>
      <c r="B633" s="209" t="s">
        <v>729</v>
      </c>
      <c r="C633" s="319" t="s">
        <v>136</v>
      </c>
      <c r="D633" s="319" t="s">
        <v>2188</v>
      </c>
      <c r="E633" s="209">
        <v>53</v>
      </c>
      <c r="F633" s="209">
        <v>2</v>
      </c>
      <c r="G633" s="209">
        <v>35</v>
      </c>
      <c r="H633" s="319" t="s">
        <v>1747</v>
      </c>
      <c r="I633" s="209" t="s">
        <v>1250</v>
      </c>
      <c r="J633" s="209" t="s">
        <v>1291</v>
      </c>
      <c r="K633" s="209" t="s">
        <v>1651</v>
      </c>
      <c r="L633" s="319" t="s">
        <v>1305</v>
      </c>
      <c r="M633" s="320" t="s">
        <v>2139</v>
      </c>
      <c r="N633" s="320" t="s">
        <v>2140</v>
      </c>
      <c r="O633" s="284"/>
    </row>
    <row r="634" spans="1:15" ht="21" hidden="1">
      <c r="A634" s="281">
        <v>590</v>
      </c>
      <c r="B634" s="209" t="s">
        <v>729</v>
      </c>
      <c r="C634" s="319" t="s">
        <v>136</v>
      </c>
      <c r="D634" s="319" t="s">
        <v>2188</v>
      </c>
      <c r="E634" s="209">
        <v>53</v>
      </c>
      <c r="F634" s="209">
        <v>2</v>
      </c>
      <c r="G634" s="209">
        <v>35</v>
      </c>
      <c r="H634" s="319" t="s">
        <v>1747</v>
      </c>
      <c r="I634" s="209" t="s">
        <v>1250</v>
      </c>
      <c r="J634" s="209" t="s">
        <v>1383</v>
      </c>
      <c r="K634" s="209" t="s">
        <v>1651</v>
      </c>
      <c r="L634" s="319" t="s">
        <v>1281</v>
      </c>
      <c r="M634" s="320" t="s">
        <v>2151</v>
      </c>
      <c r="N634" s="320" t="s">
        <v>2152</v>
      </c>
      <c r="O634" s="284"/>
    </row>
    <row r="635" spans="1:15" ht="21" hidden="1">
      <c r="A635" s="281">
        <v>618</v>
      </c>
      <c r="B635" s="209" t="s">
        <v>729</v>
      </c>
      <c r="C635" s="319" t="s">
        <v>136</v>
      </c>
      <c r="D635" s="319" t="s">
        <v>2189</v>
      </c>
      <c r="E635" s="209">
        <v>1</v>
      </c>
      <c r="F635" s="209">
        <v>3</v>
      </c>
      <c r="G635" s="209">
        <v>21</v>
      </c>
      <c r="H635" s="319" t="s">
        <v>844</v>
      </c>
      <c r="I635" s="209" t="s">
        <v>1268</v>
      </c>
      <c r="J635" s="209" t="s">
        <v>1881</v>
      </c>
      <c r="K635" s="209" t="s">
        <v>1651</v>
      </c>
      <c r="L635" s="319" t="s">
        <v>1281</v>
      </c>
      <c r="M635" s="320" t="s">
        <v>2172</v>
      </c>
      <c r="N635" s="320" t="s">
        <v>2173</v>
      </c>
      <c r="O635" s="284"/>
    </row>
    <row r="636" spans="1:15" ht="21" hidden="1">
      <c r="A636" s="281">
        <v>620</v>
      </c>
      <c r="B636" s="209" t="s">
        <v>729</v>
      </c>
      <c r="C636" s="319" t="s">
        <v>136</v>
      </c>
      <c r="D636" s="319" t="s">
        <v>2189</v>
      </c>
      <c r="E636" s="209">
        <v>1</v>
      </c>
      <c r="F636" s="209">
        <v>3</v>
      </c>
      <c r="G636" s="209">
        <v>21</v>
      </c>
      <c r="H636" s="319" t="s">
        <v>844</v>
      </c>
      <c r="I636" s="209" t="s">
        <v>1268</v>
      </c>
      <c r="J636" s="209" t="s">
        <v>1644</v>
      </c>
      <c r="K636" s="209" t="s">
        <v>1651</v>
      </c>
      <c r="L636" s="319" t="s">
        <v>1281</v>
      </c>
      <c r="M636" s="320" t="s">
        <v>2132</v>
      </c>
      <c r="N636" s="320" t="s">
        <v>2133</v>
      </c>
      <c r="O636" s="284"/>
    </row>
    <row r="637" spans="1:15" ht="21" hidden="1">
      <c r="A637" s="281">
        <v>622</v>
      </c>
      <c r="B637" s="209" t="s">
        <v>729</v>
      </c>
      <c r="C637" s="319" t="s">
        <v>136</v>
      </c>
      <c r="D637" s="319" t="s">
        <v>1450</v>
      </c>
      <c r="E637" s="209">
        <v>1</v>
      </c>
      <c r="F637" s="209">
        <v>4</v>
      </c>
      <c r="G637" s="209">
        <v>2</v>
      </c>
      <c r="H637" s="319" t="s">
        <v>1702</v>
      </c>
      <c r="I637" s="209" t="s">
        <v>1268</v>
      </c>
      <c r="J637" s="209" t="s">
        <v>1301</v>
      </c>
      <c r="K637" s="209" t="s">
        <v>1651</v>
      </c>
      <c r="L637" s="319" t="s">
        <v>1281</v>
      </c>
      <c r="M637" s="320" t="s">
        <v>1878</v>
      </c>
      <c r="N637" s="320" t="s">
        <v>2118</v>
      </c>
      <c r="O637" s="284"/>
    </row>
    <row r="638" spans="1:15" ht="21" hidden="1">
      <c r="A638" s="281">
        <v>624</v>
      </c>
      <c r="B638" s="209" t="s">
        <v>729</v>
      </c>
      <c r="C638" s="319" t="s">
        <v>136</v>
      </c>
      <c r="D638" s="319" t="s">
        <v>2190</v>
      </c>
      <c r="E638" s="209">
        <v>1</v>
      </c>
      <c r="F638" s="209">
        <v>2</v>
      </c>
      <c r="G638" s="209">
        <v>42</v>
      </c>
      <c r="H638" s="319" t="s">
        <v>476</v>
      </c>
      <c r="I638" s="209" t="s">
        <v>1268</v>
      </c>
      <c r="J638" s="209" t="s">
        <v>1363</v>
      </c>
      <c r="K638" s="209" t="s">
        <v>1651</v>
      </c>
      <c r="L638" s="319" t="s">
        <v>1281</v>
      </c>
      <c r="M638" s="320" t="s">
        <v>2137</v>
      </c>
      <c r="N638" s="320" t="s">
        <v>2138</v>
      </c>
      <c r="O638" s="284"/>
    </row>
    <row r="639" spans="1:15" ht="21" hidden="1">
      <c r="A639" s="281">
        <v>626</v>
      </c>
      <c r="B639" s="209" t="s">
        <v>729</v>
      </c>
      <c r="C639" s="319" t="s">
        <v>136</v>
      </c>
      <c r="D639" s="319" t="s">
        <v>2190</v>
      </c>
      <c r="E639" s="209">
        <v>1</v>
      </c>
      <c r="F639" s="209">
        <v>2</v>
      </c>
      <c r="G639" s="209">
        <v>42</v>
      </c>
      <c r="H639" s="319" t="s">
        <v>476</v>
      </c>
      <c r="I639" s="209" t="s">
        <v>1268</v>
      </c>
      <c r="J639" s="209" t="s">
        <v>1871</v>
      </c>
      <c r="K639" s="209" t="s">
        <v>1651</v>
      </c>
      <c r="L639" s="319" t="s">
        <v>1252</v>
      </c>
      <c r="M639" s="320" t="s">
        <v>2135</v>
      </c>
      <c r="N639" s="320" t="s">
        <v>2136</v>
      </c>
      <c r="O639" s="284"/>
    </row>
    <row r="640" spans="1:15" ht="21" hidden="1">
      <c r="A640" s="281">
        <v>628</v>
      </c>
      <c r="B640" s="209" t="s">
        <v>729</v>
      </c>
      <c r="C640" s="319" t="s">
        <v>136</v>
      </c>
      <c r="D640" s="319" t="s">
        <v>2191</v>
      </c>
      <c r="E640" s="209">
        <v>1</v>
      </c>
      <c r="F640" s="209">
        <v>3</v>
      </c>
      <c r="G640" s="209">
        <v>11</v>
      </c>
      <c r="H640" s="319" t="s">
        <v>854</v>
      </c>
      <c r="I640" s="209" t="s">
        <v>1268</v>
      </c>
      <c r="J640" s="209" t="s">
        <v>1335</v>
      </c>
      <c r="K640" s="209" t="s">
        <v>1651</v>
      </c>
      <c r="L640" s="319" t="s">
        <v>1281</v>
      </c>
      <c r="M640" s="320" t="s">
        <v>2108</v>
      </c>
      <c r="N640" s="320" t="s">
        <v>2109</v>
      </c>
      <c r="O640" s="284"/>
    </row>
    <row r="641" spans="1:15" ht="21" hidden="1">
      <c r="A641" s="281">
        <v>630</v>
      </c>
      <c r="B641" s="209" t="s">
        <v>729</v>
      </c>
      <c r="C641" s="319" t="s">
        <v>136</v>
      </c>
      <c r="D641" s="319" t="s">
        <v>1927</v>
      </c>
      <c r="E641" s="209">
        <v>1</v>
      </c>
      <c r="F641" s="209">
        <v>1</v>
      </c>
      <c r="G641" s="209">
        <v>47</v>
      </c>
      <c r="H641" s="319" t="s">
        <v>1702</v>
      </c>
      <c r="I641" s="209" t="s">
        <v>1268</v>
      </c>
      <c r="J641" s="209" t="s">
        <v>1303</v>
      </c>
      <c r="K641" s="209" t="s">
        <v>1651</v>
      </c>
      <c r="L641" s="319" t="s">
        <v>1281</v>
      </c>
      <c r="M641" s="320" t="s">
        <v>2129</v>
      </c>
      <c r="N641" s="320" t="s">
        <v>2130</v>
      </c>
      <c r="O641" s="284"/>
    </row>
    <row r="642" spans="1:15" ht="21" hidden="1">
      <c r="A642" s="281">
        <v>665</v>
      </c>
      <c r="B642" s="209" t="s">
        <v>878</v>
      </c>
      <c r="C642" s="319" t="s">
        <v>13</v>
      </c>
      <c r="D642" s="319" t="s">
        <v>2192</v>
      </c>
      <c r="E642" s="209">
        <v>24</v>
      </c>
      <c r="F642" s="209">
        <v>2</v>
      </c>
      <c r="G642" s="209">
        <v>53</v>
      </c>
      <c r="H642" s="319" t="s">
        <v>902</v>
      </c>
      <c r="I642" s="209" t="s">
        <v>1250</v>
      </c>
      <c r="J642" s="209" t="s">
        <v>1328</v>
      </c>
      <c r="K642" s="209" t="s">
        <v>1651</v>
      </c>
      <c r="L642" s="319" t="s">
        <v>1281</v>
      </c>
      <c r="M642" s="320" t="s">
        <v>2180</v>
      </c>
      <c r="N642" s="320" t="s">
        <v>2181</v>
      </c>
      <c r="O642" s="284"/>
    </row>
    <row r="643" spans="1:15" ht="21" hidden="1">
      <c r="A643" s="281">
        <v>667</v>
      </c>
      <c r="B643" s="209" t="s">
        <v>878</v>
      </c>
      <c r="C643" s="319" t="s">
        <v>13</v>
      </c>
      <c r="D643" s="319" t="s">
        <v>2192</v>
      </c>
      <c r="E643" s="209">
        <v>24</v>
      </c>
      <c r="F643" s="209">
        <v>2</v>
      </c>
      <c r="G643" s="209">
        <v>53</v>
      </c>
      <c r="H643" s="319" t="s">
        <v>902</v>
      </c>
      <c r="I643" s="209" t="s">
        <v>1250</v>
      </c>
      <c r="J643" s="209" t="s">
        <v>1293</v>
      </c>
      <c r="K643" s="209" t="s">
        <v>1651</v>
      </c>
      <c r="L643" s="319" t="s">
        <v>1252</v>
      </c>
      <c r="M643" s="320" t="s">
        <v>2155</v>
      </c>
      <c r="N643" s="320" t="s">
        <v>2156</v>
      </c>
      <c r="O643" s="284"/>
    </row>
    <row r="644" spans="1:15" ht="21" hidden="1">
      <c r="A644" s="281">
        <v>669</v>
      </c>
      <c r="B644" s="209" t="s">
        <v>878</v>
      </c>
      <c r="C644" s="319" t="s">
        <v>13</v>
      </c>
      <c r="D644" s="319" t="s">
        <v>2192</v>
      </c>
      <c r="E644" s="209">
        <v>27</v>
      </c>
      <c r="F644" s="209">
        <v>2</v>
      </c>
      <c r="G644" s="209">
        <v>45</v>
      </c>
      <c r="H644" s="319" t="s">
        <v>902</v>
      </c>
      <c r="I644" s="209" t="s">
        <v>1250</v>
      </c>
      <c r="J644" s="209" t="s">
        <v>1277</v>
      </c>
      <c r="K644" s="209" t="s">
        <v>1651</v>
      </c>
      <c r="L644" s="319" t="s">
        <v>1281</v>
      </c>
      <c r="M644" s="320" t="s">
        <v>2148</v>
      </c>
      <c r="N644" s="320" t="s">
        <v>2149</v>
      </c>
      <c r="O644" s="284"/>
    </row>
    <row r="645" spans="1:15" ht="21" hidden="1">
      <c r="A645" s="281">
        <v>673</v>
      </c>
      <c r="B645" s="209" t="s">
        <v>878</v>
      </c>
      <c r="C645" s="319" t="s">
        <v>13</v>
      </c>
      <c r="D645" s="319" t="s">
        <v>2193</v>
      </c>
      <c r="E645" s="209">
        <v>53</v>
      </c>
      <c r="F645" s="209">
        <v>1</v>
      </c>
      <c r="G645" s="209">
        <v>42</v>
      </c>
      <c r="H645" s="319" t="s">
        <v>1716</v>
      </c>
      <c r="I645" s="209" t="s">
        <v>1250</v>
      </c>
      <c r="J645" s="209" t="s">
        <v>1355</v>
      </c>
      <c r="K645" s="209" t="s">
        <v>1651</v>
      </c>
      <c r="L645" s="319" t="s">
        <v>1252</v>
      </c>
      <c r="M645" s="320" t="s">
        <v>2119</v>
      </c>
      <c r="N645" s="320" t="s">
        <v>2120</v>
      </c>
      <c r="O645" s="284"/>
    </row>
    <row r="646" spans="1:15" ht="21" hidden="1">
      <c r="A646" s="281">
        <v>677</v>
      </c>
      <c r="B646" s="209" t="s">
        <v>878</v>
      </c>
      <c r="C646" s="319" t="s">
        <v>13</v>
      </c>
      <c r="D646" s="319" t="s">
        <v>2002</v>
      </c>
      <c r="E646" s="209">
        <v>19</v>
      </c>
      <c r="F646" s="209">
        <v>1</v>
      </c>
      <c r="G646" s="209">
        <v>52</v>
      </c>
      <c r="H646" s="319" t="s">
        <v>1716</v>
      </c>
      <c r="I646" s="209" t="s">
        <v>1250</v>
      </c>
      <c r="J646" s="209" t="s">
        <v>1291</v>
      </c>
      <c r="K646" s="209" t="s">
        <v>1651</v>
      </c>
      <c r="L646" s="319" t="s">
        <v>1281</v>
      </c>
      <c r="M646" s="320" t="s">
        <v>2137</v>
      </c>
      <c r="N646" s="320" t="s">
        <v>2138</v>
      </c>
      <c r="O646" s="284"/>
    </row>
    <row r="647" spans="1:15" ht="21" hidden="1">
      <c r="A647" s="281">
        <v>681</v>
      </c>
      <c r="B647" s="209" t="s">
        <v>878</v>
      </c>
      <c r="C647" s="319" t="s">
        <v>13</v>
      </c>
      <c r="D647" s="319" t="s">
        <v>2002</v>
      </c>
      <c r="E647" s="209">
        <v>20</v>
      </c>
      <c r="F647" s="209">
        <v>1</v>
      </c>
      <c r="G647" s="209">
        <v>53</v>
      </c>
      <c r="H647" s="319" t="s">
        <v>1716</v>
      </c>
      <c r="I647" s="209" t="s">
        <v>1250</v>
      </c>
      <c r="J647" s="209" t="s">
        <v>1444</v>
      </c>
      <c r="K647" s="209" t="s">
        <v>1651</v>
      </c>
      <c r="L647" s="319" t="s">
        <v>1281</v>
      </c>
      <c r="M647" s="320" t="s">
        <v>2168</v>
      </c>
      <c r="N647" s="320" t="s">
        <v>2169</v>
      </c>
      <c r="O647" s="284"/>
    </row>
    <row r="648" spans="1:15" ht="21" hidden="1">
      <c r="A648" s="281">
        <v>683</v>
      </c>
      <c r="B648" s="209" t="s">
        <v>878</v>
      </c>
      <c r="C648" s="319" t="s">
        <v>13</v>
      </c>
      <c r="D648" s="319" t="s">
        <v>2002</v>
      </c>
      <c r="E648" s="209">
        <v>20</v>
      </c>
      <c r="F648" s="209">
        <v>1</v>
      </c>
      <c r="G648" s="209">
        <v>53</v>
      </c>
      <c r="H648" s="319" t="s">
        <v>1716</v>
      </c>
      <c r="I648" s="209" t="s">
        <v>1250</v>
      </c>
      <c r="J648" s="209" t="s">
        <v>1350</v>
      </c>
      <c r="K648" s="209" t="s">
        <v>1651</v>
      </c>
      <c r="L648" s="319" t="s">
        <v>1281</v>
      </c>
      <c r="M648" s="320" t="s">
        <v>2159</v>
      </c>
      <c r="N648" s="320" t="s">
        <v>2160</v>
      </c>
      <c r="O648" s="284"/>
    </row>
    <row r="649" spans="1:15" ht="21" hidden="1">
      <c r="A649" s="281">
        <v>702</v>
      </c>
      <c r="B649" s="209" t="s">
        <v>878</v>
      </c>
      <c r="C649" s="319" t="s">
        <v>13</v>
      </c>
      <c r="D649" s="319" t="s">
        <v>2194</v>
      </c>
      <c r="E649" s="209">
        <v>901</v>
      </c>
      <c r="F649" s="209">
        <v>2</v>
      </c>
      <c r="G649" s="209">
        <v>35</v>
      </c>
      <c r="H649" s="319" t="s">
        <v>1416</v>
      </c>
      <c r="I649" s="209" t="s">
        <v>1268</v>
      </c>
      <c r="J649" s="209" t="s">
        <v>1269</v>
      </c>
      <c r="K649" s="209" t="s">
        <v>1651</v>
      </c>
      <c r="L649" s="319" t="s">
        <v>1281</v>
      </c>
      <c r="M649" s="320" t="s">
        <v>2163</v>
      </c>
      <c r="N649" s="320" t="s">
        <v>2164</v>
      </c>
      <c r="O649" s="284"/>
    </row>
    <row r="650" spans="1:15" ht="21" hidden="1">
      <c r="A650" s="281">
        <v>719</v>
      </c>
      <c r="B650" s="209" t="s">
        <v>878</v>
      </c>
      <c r="C650" s="319" t="s">
        <v>13</v>
      </c>
      <c r="D650" s="319" t="s">
        <v>2195</v>
      </c>
      <c r="E650" s="209">
        <v>1</v>
      </c>
      <c r="F650" s="209">
        <v>4</v>
      </c>
      <c r="G650" s="209">
        <v>15</v>
      </c>
      <c r="H650" s="319" t="s">
        <v>944</v>
      </c>
      <c r="I650" s="209" t="s">
        <v>1268</v>
      </c>
      <c r="J650" s="209" t="s">
        <v>1871</v>
      </c>
      <c r="K650" s="209" t="s">
        <v>1651</v>
      </c>
      <c r="L650" s="319" t="s">
        <v>1281</v>
      </c>
      <c r="M650" s="320" t="s">
        <v>2101</v>
      </c>
      <c r="N650" s="320" t="s">
        <v>2102</v>
      </c>
      <c r="O650" s="284"/>
    </row>
    <row r="651" spans="1:15" ht="21" hidden="1">
      <c r="A651" s="281">
        <v>728</v>
      </c>
      <c r="B651" s="209" t="s">
        <v>878</v>
      </c>
      <c r="C651" s="319" t="s">
        <v>13</v>
      </c>
      <c r="D651" s="319" t="s">
        <v>1539</v>
      </c>
      <c r="E651" s="209">
        <v>1</v>
      </c>
      <c r="F651" s="209">
        <v>4</v>
      </c>
      <c r="G651" s="209">
        <v>57</v>
      </c>
      <c r="H651" s="319" t="s">
        <v>1762</v>
      </c>
      <c r="I651" s="209" t="s">
        <v>1265</v>
      </c>
      <c r="J651" s="209" t="s">
        <v>1369</v>
      </c>
      <c r="K651" s="209" t="s">
        <v>1651</v>
      </c>
      <c r="L651" s="319" t="s">
        <v>1281</v>
      </c>
      <c r="M651" s="320" t="s">
        <v>2153</v>
      </c>
      <c r="N651" s="320" t="s">
        <v>2154</v>
      </c>
      <c r="O651" s="284"/>
    </row>
    <row r="652" spans="1:15" ht="21" hidden="1">
      <c r="A652" s="281">
        <v>731</v>
      </c>
      <c r="B652" s="209" t="s">
        <v>878</v>
      </c>
      <c r="C652" s="319" t="s">
        <v>13</v>
      </c>
      <c r="D652" s="319" t="s">
        <v>1552</v>
      </c>
      <c r="E652" s="209">
        <v>28</v>
      </c>
      <c r="F652" s="209">
        <v>1</v>
      </c>
      <c r="G652" s="209">
        <v>30</v>
      </c>
      <c r="H652" s="319" t="s">
        <v>955</v>
      </c>
      <c r="I652" s="209" t="s">
        <v>1265</v>
      </c>
      <c r="J652" s="209" t="s">
        <v>1378</v>
      </c>
      <c r="K652" s="209" t="s">
        <v>1651</v>
      </c>
      <c r="L652" s="319" t="s">
        <v>1281</v>
      </c>
      <c r="M652" s="320" t="s">
        <v>2126</v>
      </c>
      <c r="N652" s="320" t="s">
        <v>2127</v>
      </c>
      <c r="O652" s="284"/>
    </row>
    <row r="653" spans="1:15" ht="21" hidden="1">
      <c r="A653" s="281">
        <v>734</v>
      </c>
      <c r="B653" s="209" t="s">
        <v>878</v>
      </c>
      <c r="C653" s="319" t="s">
        <v>13</v>
      </c>
      <c r="D653" s="319" t="s">
        <v>1552</v>
      </c>
      <c r="E653" s="209">
        <v>29</v>
      </c>
      <c r="F653" s="209">
        <v>1</v>
      </c>
      <c r="G653" s="209">
        <v>31</v>
      </c>
      <c r="H653" s="319" t="s">
        <v>955</v>
      </c>
      <c r="I653" s="209" t="s">
        <v>1265</v>
      </c>
      <c r="J653" s="209" t="s">
        <v>1409</v>
      </c>
      <c r="K653" s="209" t="s">
        <v>1651</v>
      </c>
      <c r="L653" s="319" t="s">
        <v>1281</v>
      </c>
      <c r="M653" s="320" t="s">
        <v>2124</v>
      </c>
      <c r="N653" s="320" t="s">
        <v>2125</v>
      </c>
      <c r="O653" s="284"/>
    </row>
    <row r="654" spans="1:15" ht="21" hidden="1">
      <c r="A654" s="281">
        <v>770</v>
      </c>
      <c r="B654" s="209" t="s">
        <v>878</v>
      </c>
      <c r="C654" s="319" t="s">
        <v>136</v>
      </c>
      <c r="D654" s="319" t="s">
        <v>2196</v>
      </c>
      <c r="E654" s="209">
        <v>1</v>
      </c>
      <c r="F654" s="209">
        <v>2</v>
      </c>
      <c r="G654" s="209">
        <v>43</v>
      </c>
      <c r="H654" s="319" t="s">
        <v>476</v>
      </c>
      <c r="I654" s="209" t="s">
        <v>1268</v>
      </c>
      <c r="J654" s="209" t="s">
        <v>1354</v>
      </c>
      <c r="K654" s="209" t="s">
        <v>1651</v>
      </c>
      <c r="L654" s="319" t="s">
        <v>1281</v>
      </c>
      <c r="M654" s="320" t="s">
        <v>2197</v>
      </c>
      <c r="N654" s="320" t="s">
        <v>2198</v>
      </c>
      <c r="O654" s="284"/>
    </row>
    <row r="655" spans="1:15" ht="21" hidden="1">
      <c r="A655" s="281">
        <v>851</v>
      </c>
      <c r="B655" s="209" t="s">
        <v>1024</v>
      </c>
      <c r="C655" s="319" t="s">
        <v>13</v>
      </c>
      <c r="D655" s="319" t="s">
        <v>1286</v>
      </c>
      <c r="E655" s="209"/>
      <c r="F655" s="209"/>
      <c r="G655" s="209"/>
      <c r="H655" s="319"/>
      <c r="I655" s="209" t="s">
        <v>1250</v>
      </c>
      <c r="J655" s="209" t="s">
        <v>1404</v>
      </c>
      <c r="K655" s="209" t="s">
        <v>1651</v>
      </c>
      <c r="L655" s="319" t="s">
        <v>1252</v>
      </c>
      <c r="M655" s="320" t="s">
        <v>2105</v>
      </c>
      <c r="N655" s="320" t="s">
        <v>2106</v>
      </c>
      <c r="O655" s="284"/>
    </row>
    <row r="656" spans="1:15" ht="21" hidden="1">
      <c r="A656" s="281">
        <v>877</v>
      </c>
      <c r="B656" s="209" t="s">
        <v>1024</v>
      </c>
      <c r="C656" s="319" t="s">
        <v>13</v>
      </c>
      <c r="D656" s="319" t="s">
        <v>1329</v>
      </c>
      <c r="E656" s="209">
        <v>1</v>
      </c>
      <c r="F656" s="209">
        <v>3</v>
      </c>
      <c r="G656" s="209">
        <v>42</v>
      </c>
      <c r="H656" s="319" t="s">
        <v>1727</v>
      </c>
      <c r="I656" s="209" t="s">
        <v>1268</v>
      </c>
      <c r="J656" s="209" t="s">
        <v>1330</v>
      </c>
      <c r="K656" s="209" t="s">
        <v>1651</v>
      </c>
      <c r="L656" s="319" t="s">
        <v>1281</v>
      </c>
      <c r="M656" s="320" t="s">
        <v>2172</v>
      </c>
      <c r="N656" s="320" t="s">
        <v>2173</v>
      </c>
      <c r="O656" s="284"/>
    </row>
    <row r="657" spans="1:15" ht="21" hidden="1">
      <c r="A657" s="281">
        <v>902</v>
      </c>
      <c r="B657" s="209" t="s">
        <v>1024</v>
      </c>
      <c r="C657" s="319" t="s">
        <v>13</v>
      </c>
      <c r="D657" s="319" t="s">
        <v>1286</v>
      </c>
      <c r="E657" s="209"/>
      <c r="F657" s="209"/>
      <c r="G657" s="209"/>
      <c r="H657" s="319"/>
      <c r="I657" s="209" t="s">
        <v>1265</v>
      </c>
      <c r="J657" s="209" t="s">
        <v>1419</v>
      </c>
      <c r="K657" s="209" t="s">
        <v>1651</v>
      </c>
      <c r="L657" s="319" t="s">
        <v>1281</v>
      </c>
      <c r="M657" s="320" t="s">
        <v>2144</v>
      </c>
      <c r="N657" s="320" t="s">
        <v>2145</v>
      </c>
      <c r="O657" s="284"/>
    </row>
    <row r="658" spans="1:15" ht="21" hidden="1">
      <c r="A658" s="281">
        <v>904</v>
      </c>
      <c r="B658" s="209" t="s">
        <v>1024</v>
      </c>
      <c r="C658" s="319" t="s">
        <v>13</v>
      </c>
      <c r="D658" s="319" t="s">
        <v>1286</v>
      </c>
      <c r="E658" s="209"/>
      <c r="F658" s="209"/>
      <c r="G658" s="209"/>
      <c r="H658" s="319"/>
      <c r="I658" s="209" t="s">
        <v>1265</v>
      </c>
      <c r="J658" s="209" t="s">
        <v>1390</v>
      </c>
      <c r="K658" s="209" t="s">
        <v>1651</v>
      </c>
      <c r="L658" s="319" t="s">
        <v>1281</v>
      </c>
      <c r="M658" s="320" t="s">
        <v>2141</v>
      </c>
      <c r="N658" s="320" t="s">
        <v>2142</v>
      </c>
      <c r="O658" s="284"/>
    </row>
    <row r="659" spans="1:15" ht="21" hidden="1">
      <c r="A659" s="281">
        <v>906</v>
      </c>
      <c r="B659" s="209" t="s">
        <v>1024</v>
      </c>
      <c r="C659" s="319" t="s">
        <v>13</v>
      </c>
      <c r="D659" s="319" t="s">
        <v>1286</v>
      </c>
      <c r="E659" s="209"/>
      <c r="F659" s="209"/>
      <c r="G659" s="209"/>
      <c r="H659" s="319"/>
      <c r="I659" s="209" t="s">
        <v>1265</v>
      </c>
      <c r="J659" s="209" t="s">
        <v>1339</v>
      </c>
      <c r="K659" s="209" t="s">
        <v>1651</v>
      </c>
      <c r="L659" s="319" t="s">
        <v>1252</v>
      </c>
      <c r="M659" s="320" t="s">
        <v>2175</v>
      </c>
      <c r="N659" s="320" t="s">
        <v>2164</v>
      </c>
      <c r="O659" s="284"/>
    </row>
    <row r="660" spans="1:15" ht="21" hidden="1">
      <c r="A660" s="281">
        <v>915</v>
      </c>
      <c r="B660" s="209" t="s">
        <v>1024</v>
      </c>
      <c r="C660" s="319" t="s">
        <v>13</v>
      </c>
      <c r="D660" s="319" t="s">
        <v>1286</v>
      </c>
      <c r="E660" s="209"/>
      <c r="F660" s="209"/>
      <c r="G660" s="209"/>
      <c r="H660" s="319"/>
      <c r="I660" s="209" t="s">
        <v>1265</v>
      </c>
      <c r="J660" s="209" t="s">
        <v>1266</v>
      </c>
      <c r="K660" s="209" t="s">
        <v>1651</v>
      </c>
      <c r="L660" s="319" t="s">
        <v>1281</v>
      </c>
      <c r="M660" s="320" t="s">
        <v>2177</v>
      </c>
      <c r="N660" s="320" t="s">
        <v>2178</v>
      </c>
      <c r="O660" s="284"/>
    </row>
    <row r="661" spans="1:15" ht="21" hidden="1">
      <c r="A661" s="281">
        <v>927</v>
      </c>
      <c r="B661" s="209" t="s">
        <v>1024</v>
      </c>
      <c r="C661" s="319" t="s">
        <v>136</v>
      </c>
      <c r="D661" s="319" t="s">
        <v>2199</v>
      </c>
      <c r="E661" s="209">
        <v>251</v>
      </c>
      <c r="F661" s="209">
        <v>2</v>
      </c>
      <c r="G661" s="209">
        <v>84</v>
      </c>
      <c r="H661" s="319"/>
      <c r="I661" s="209" t="s">
        <v>1250</v>
      </c>
      <c r="J661" s="209" t="s">
        <v>1293</v>
      </c>
      <c r="K661" s="209" t="s">
        <v>1651</v>
      </c>
      <c r="L661" s="319" t="s">
        <v>1252</v>
      </c>
      <c r="M661" s="320" t="s">
        <v>2105</v>
      </c>
      <c r="N661" s="320" t="s">
        <v>2106</v>
      </c>
      <c r="O661" s="284"/>
    </row>
    <row r="662" spans="1:15" ht="21" hidden="1">
      <c r="A662" s="281">
        <v>933</v>
      </c>
      <c r="B662" s="209" t="s">
        <v>1024</v>
      </c>
      <c r="C662" s="319" t="s">
        <v>136</v>
      </c>
      <c r="D662" s="319" t="s">
        <v>2200</v>
      </c>
      <c r="E662" s="209">
        <v>25</v>
      </c>
      <c r="F662" s="209">
        <v>3</v>
      </c>
      <c r="G662" s="209">
        <v>64</v>
      </c>
      <c r="H662" s="319" t="s">
        <v>2201</v>
      </c>
      <c r="I662" s="209" t="s">
        <v>1250</v>
      </c>
      <c r="J662" s="209" t="s">
        <v>1355</v>
      </c>
      <c r="K662" s="209" t="s">
        <v>1651</v>
      </c>
      <c r="L662" s="319" t="s">
        <v>1281</v>
      </c>
      <c r="M662" s="320" t="s">
        <v>2202</v>
      </c>
      <c r="N662" s="320" t="s">
        <v>2203</v>
      </c>
      <c r="O662" s="284"/>
    </row>
    <row r="663" spans="1:15" ht="21" hidden="1">
      <c r="A663" s="281">
        <v>935</v>
      </c>
      <c r="B663" s="209" t="s">
        <v>1024</v>
      </c>
      <c r="C663" s="319" t="s">
        <v>136</v>
      </c>
      <c r="D663" s="319" t="s">
        <v>2200</v>
      </c>
      <c r="E663" s="209">
        <v>25</v>
      </c>
      <c r="F663" s="209">
        <v>3</v>
      </c>
      <c r="G663" s="209">
        <v>64</v>
      </c>
      <c r="H663" s="319" t="s">
        <v>2201</v>
      </c>
      <c r="I663" s="209" t="s">
        <v>1250</v>
      </c>
      <c r="J663" s="209" t="s">
        <v>1358</v>
      </c>
      <c r="K663" s="209" t="s">
        <v>1651</v>
      </c>
      <c r="L663" s="319" t="s">
        <v>1252</v>
      </c>
      <c r="M663" s="320" t="s">
        <v>2175</v>
      </c>
      <c r="N663" s="320" t="s">
        <v>2164</v>
      </c>
      <c r="O663" s="284"/>
    </row>
    <row r="664" spans="1:15" ht="21" hidden="1">
      <c r="A664" s="281">
        <v>955</v>
      </c>
      <c r="B664" s="209" t="s">
        <v>1024</v>
      </c>
      <c r="C664" s="319" t="s">
        <v>136</v>
      </c>
      <c r="D664" s="319" t="s">
        <v>1435</v>
      </c>
      <c r="E664" s="209">
        <v>302</v>
      </c>
      <c r="F664" s="209">
        <v>3</v>
      </c>
      <c r="G664" s="209">
        <v>73</v>
      </c>
      <c r="H664" s="319"/>
      <c r="I664" s="209" t="s">
        <v>1265</v>
      </c>
      <c r="J664" s="209" t="s">
        <v>1419</v>
      </c>
      <c r="K664" s="209" t="s">
        <v>1651</v>
      </c>
      <c r="L664" s="319" t="s">
        <v>1281</v>
      </c>
      <c r="M664" s="320" t="s">
        <v>2141</v>
      </c>
      <c r="N664" s="320" t="s">
        <v>2142</v>
      </c>
      <c r="O664" s="284"/>
    </row>
    <row r="665" spans="1:15" ht="21" hidden="1">
      <c r="A665" s="281">
        <v>958</v>
      </c>
      <c r="B665" s="209" t="s">
        <v>1024</v>
      </c>
      <c r="C665" s="319" t="s">
        <v>136</v>
      </c>
      <c r="D665" s="319" t="s">
        <v>1435</v>
      </c>
      <c r="E665" s="209">
        <v>302</v>
      </c>
      <c r="F665" s="209">
        <v>3</v>
      </c>
      <c r="G665" s="209">
        <v>73</v>
      </c>
      <c r="H665" s="319"/>
      <c r="I665" s="209" t="s">
        <v>1265</v>
      </c>
      <c r="J665" s="209" t="s">
        <v>1390</v>
      </c>
      <c r="K665" s="209" t="s">
        <v>1651</v>
      </c>
      <c r="L665" s="319" t="s">
        <v>1281</v>
      </c>
      <c r="M665" s="320" t="s">
        <v>2144</v>
      </c>
      <c r="N665" s="320" t="s">
        <v>2145</v>
      </c>
      <c r="O665" s="284"/>
    </row>
    <row r="666" spans="1:15" ht="21" hidden="1">
      <c r="A666" s="281">
        <v>970</v>
      </c>
      <c r="B666" s="209" t="s">
        <v>1024</v>
      </c>
      <c r="C666" s="319" t="s">
        <v>136</v>
      </c>
      <c r="D666" s="319" t="s">
        <v>1435</v>
      </c>
      <c r="E666" s="209">
        <v>301</v>
      </c>
      <c r="F666" s="209">
        <v>3</v>
      </c>
      <c r="G666" s="209">
        <v>59</v>
      </c>
      <c r="H666" s="319"/>
      <c r="I666" s="209" t="s">
        <v>1265</v>
      </c>
      <c r="J666" s="209" t="s">
        <v>1369</v>
      </c>
      <c r="K666" s="209" t="s">
        <v>1651</v>
      </c>
      <c r="L666" s="319" t="s">
        <v>1281</v>
      </c>
      <c r="M666" s="320" t="s">
        <v>2177</v>
      </c>
      <c r="N666" s="320" t="s">
        <v>2178</v>
      </c>
      <c r="O666" s="284"/>
    </row>
    <row r="667" spans="1:15" ht="21" hidden="1">
      <c r="A667" s="306">
        <v>985</v>
      </c>
      <c r="B667" s="307" t="s">
        <v>1143</v>
      </c>
      <c r="C667" s="321" t="s">
        <v>13</v>
      </c>
      <c r="D667" s="321" t="s">
        <v>2015</v>
      </c>
      <c r="E667" s="307">
        <v>2</v>
      </c>
      <c r="F667" s="307">
        <v>2</v>
      </c>
      <c r="G667" s="307">
        <v>53</v>
      </c>
      <c r="H667" s="321"/>
      <c r="I667" s="307" t="s">
        <v>1250</v>
      </c>
      <c r="J667" s="307" t="s">
        <v>1355</v>
      </c>
      <c r="K667" s="307" t="s">
        <v>1934</v>
      </c>
      <c r="L667" s="321" t="s">
        <v>1281</v>
      </c>
      <c r="M667" s="322" t="s">
        <v>1415</v>
      </c>
      <c r="N667" s="322" t="s">
        <v>1307</v>
      </c>
      <c r="O667" s="310"/>
    </row>
    <row r="668" spans="1:15" ht="21" hidden="1">
      <c r="A668" s="281">
        <v>993</v>
      </c>
      <c r="B668" s="209" t="s">
        <v>1143</v>
      </c>
      <c r="C668" s="319" t="s">
        <v>13</v>
      </c>
      <c r="D668" s="319" t="s">
        <v>1476</v>
      </c>
      <c r="E668" s="209">
        <v>24</v>
      </c>
      <c r="F668" s="209">
        <v>2</v>
      </c>
      <c r="G668" s="209">
        <v>53</v>
      </c>
      <c r="H668" s="319" t="s">
        <v>1165</v>
      </c>
      <c r="I668" s="209" t="s">
        <v>1250</v>
      </c>
      <c r="J668" s="209" t="s">
        <v>1527</v>
      </c>
      <c r="K668" s="209" t="s">
        <v>1651</v>
      </c>
      <c r="L668" s="319" t="s">
        <v>1281</v>
      </c>
      <c r="M668" s="320" t="s">
        <v>2161</v>
      </c>
      <c r="N668" s="320" t="s">
        <v>2162</v>
      </c>
      <c r="O668" s="284"/>
    </row>
    <row r="669" spans="1:15" ht="21" hidden="1">
      <c r="A669" s="306">
        <v>995</v>
      </c>
      <c r="B669" s="307" t="s">
        <v>1143</v>
      </c>
      <c r="C669" s="321" t="s">
        <v>13</v>
      </c>
      <c r="D669" s="321" t="s">
        <v>1476</v>
      </c>
      <c r="E669" s="307">
        <v>24</v>
      </c>
      <c r="F669" s="307">
        <v>2</v>
      </c>
      <c r="G669" s="307">
        <v>53</v>
      </c>
      <c r="H669" s="321" t="s">
        <v>1165</v>
      </c>
      <c r="I669" s="307" t="s">
        <v>1250</v>
      </c>
      <c r="J669" s="307" t="s">
        <v>1404</v>
      </c>
      <c r="K669" s="307" t="s">
        <v>1934</v>
      </c>
      <c r="L669" s="321" t="s">
        <v>1281</v>
      </c>
      <c r="M669" s="322" t="s">
        <v>1935</v>
      </c>
      <c r="N669" s="322" t="s">
        <v>1936</v>
      </c>
      <c r="O669" s="310"/>
    </row>
    <row r="670" spans="1:15" ht="21" hidden="1">
      <c r="A670" s="306">
        <v>999</v>
      </c>
      <c r="B670" s="307" t="s">
        <v>1143</v>
      </c>
      <c r="C670" s="321" t="s">
        <v>13</v>
      </c>
      <c r="D670" s="321" t="s">
        <v>1476</v>
      </c>
      <c r="E670" s="307">
        <v>27</v>
      </c>
      <c r="F670" s="307">
        <v>2</v>
      </c>
      <c r="G670" s="307">
        <v>45</v>
      </c>
      <c r="H670" s="321" t="s">
        <v>1165</v>
      </c>
      <c r="I670" s="307" t="s">
        <v>1250</v>
      </c>
      <c r="J670" s="307" t="s">
        <v>1405</v>
      </c>
      <c r="K670" s="307" t="s">
        <v>1934</v>
      </c>
      <c r="L670" s="321" t="s">
        <v>1252</v>
      </c>
      <c r="M670" s="322" t="s">
        <v>1278</v>
      </c>
      <c r="N670" s="322" t="s">
        <v>1279</v>
      </c>
      <c r="O670" s="310"/>
    </row>
    <row r="671" spans="1:15" ht="21" hidden="1">
      <c r="A671" s="281">
        <v>1003</v>
      </c>
      <c r="B671" s="209" t="s">
        <v>1143</v>
      </c>
      <c r="C671" s="319" t="s">
        <v>13</v>
      </c>
      <c r="D671" s="319" t="s">
        <v>2204</v>
      </c>
      <c r="E671" s="209">
        <v>901</v>
      </c>
      <c r="F671" s="209">
        <v>3</v>
      </c>
      <c r="G671" s="209">
        <v>9</v>
      </c>
      <c r="H671" s="319" t="s">
        <v>1171</v>
      </c>
      <c r="I671" s="209" t="s">
        <v>1268</v>
      </c>
      <c r="J671" s="209" t="s">
        <v>1317</v>
      </c>
      <c r="K671" s="209" t="s">
        <v>1651</v>
      </c>
      <c r="L671" s="319" t="s">
        <v>1281</v>
      </c>
      <c r="M671" s="320" t="s">
        <v>2197</v>
      </c>
      <c r="N671" s="320" t="s">
        <v>2198</v>
      </c>
      <c r="O671" s="284"/>
    </row>
    <row r="672" spans="1:15" ht="21" hidden="1">
      <c r="A672" s="281">
        <v>1006</v>
      </c>
      <c r="B672" s="209" t="s">
        <v>1143</v>
      </c>
      <c r="C672" s="319" t="s">
        <v>13</v>
      </c>
      <c r="D672" s="319" t="s">
        <v>2205</v>
      </c>
      <c r="E672" s="209">
        <v>1</v>
      </c>
      <c r="F672" s="209">
        <v>3</v>
      </c>
      <c r="G672" s="209">
        <v>30</v>
      </c>
      <c r="H672" s="319" t="s">
        <v>786</v>
      </c>
      <c r="I672" s="209" t="s">
        <v>1268</v>
      </c>
      <c r="J672" s="209" t="s">
        <v>1315</v>
      </c>
      <c r="K672" s="209" t="s">
        <v>1651</v>
      </c>
      <c r="L672" s="319" t="s">
        <v>1281</v>
      </c>
      <c r="M672" s="320" t="s">
        <v>2166</v>
      </c>
      <c r="N672" s="320" t="s">
        <v>2167</v>
      </c>
      <c r="O672" s="284"/>
    </row>
    <row r="673" spans="1:15" ht="21" hidden="1">
      <c r="A673" s="281">
        <v>1039</v>
      </c>
      <c r="B673" s="209" t="s">
        <v>1143</v>
      </c>
      <c r="C673" s="319" t="s">
        <v>136</v>
      </c>
      <c r="D673" s="319" t="s">
        <v>2206</v>
      </c>
      <c r="E673" s="209">
        <v>301</v>
      </c>
      <c r="F673" s="209">
        <v>3</v>
      </c>
      <c r="G673" s="209">
        <v>36</v>
      </c>
      <c r="H673" s="319" t="s">
        <v>1204</v>
      </c>
      <c r="I673" s="209" t="s">
        <v>1250</v>
      </c>
      <c r="J673" s="209" t="s">
        <v>1358</v>
      </c>
      <c r="K673" s="209" t="s">
        <v>1651</v>
      </c>
      <c r="L673" s="319" t="s">
        <v>1281</v>
      </c>
      <c r="M673" s="320" t="s">
        <v>2161</v>
      </c>
      <c r="N673" s="320" t="s">
        <v>2162</v>
      </c>
      <c r="O673" s="284"/>
    </row>
    <row r="674" spans="1:15" ht="21" hidden="1">
      <c r="A674" s="281">
        <v>1051</v>
      </c>
      <c r="B674" s="209" t="s">
        <v>1143</v>
      </c>
      <c r="C674" s="319" t="s">
        <v>136</v>
      </c>
      <c r="D674" s="319" t="s">
        <v>2207</v>
      </c>
      <c r="E674" s="209">
        <v>901</v>
      </c>
      <c r="F674" s="209">
        <v>2</v>
      </c>
      <c r="G674" s="209">
        <v>35</v>
      </c>
      <c r="H674" s="319" t="s">
        <v>328</v>
      </c>
      <c r="I674" s="209" t="s">
        <v>1268</v>
      </c>
      <c r="J674" s="209" t="s">
        <v>1330</v>
      </c>
      <c r="K674" s="209" t="s">
        <v>1651</v>
      </c>
      <c r="L674" s="319" t="s">
        <v>1281</v>
      </c>
      <c r="M674" s="320" t="s">
        <v>2166</v>
      </c>
      <c r="N674" s="320" t="s">
        <v>2167</v>
      </c>
      <c r="O674" s="284"/>
    </row>
    <row r="675" spans="1:15" ht="21" hidden="1">
      <c r="A675" s="281">
        <v>1054</v>
      </c>
      <c r="B675" s="209" t="s">
        <v>1143</v>
      </c>
      <c r="C675" s="319" t="s">
        <v>136</v>
      </c>
      <c r="D675" s="319" t="s">
        <v>1643</v>
      </c>
      <c r="E675" s="209">
        <v>901</v>
      </c>
      <c r="F675" s="209">
        <v>1</v>
      </c>
      <c r="G675" s="209">
        <v>47</v>
      </c>
      <c r="H675" s="319" t="s">
        <v>1416</v>
      </c>
      <c r="I675" s="209" t="s">
        <v>1268</v>
      </c>
      <c r="J675" s="209" t="s">
        <v>1644</v>
      </c>
      <c r="K675" s="209" t="s">
        <v>1651</v>
      </c>
      <c r="L675" s="319" t="s">
        <v>1281</v>
      </c>
      <c r="M675" s="320" t="s">
        <v>2197</v>
      </c>
      <c r="N675" s="320" t="s">
        <v>2198</v>
      </c>
      <c r="O675" s="284"/>
    </row>
    <row r="676" spans="1:15" ht="21" hidden="1">
      <c r="A676" s="281">
        <v>1056</v>
      </c>
      <c r="B676" s="209" t="s">
        <v>1143</v>
      </c>
      <c r="C676" s="319" t="s">
        <v>136</v>
      </c>
      <c r="D676" s="319" t="s">
        <v>1643</v>
      </c>
      <c r="E676" s="209">
        <v>901</v>
      </c>
      <c r="F676" s="209">
        <v>1</v>
      </c>
      <c r="G676" s="209">
        <v>47</v>
      </c>
      <c r="H676" s="319" t="s">
        <v>1416</v>
      </c>
      <c r="I676" s="209" t="s">
        <v>1268</v>
      </c>
      <c r="J676" s="209" t="s">
        <v>1301</v>
      </c>
      <c r="K676" s="209" t="s">
        <v>1651</v>
      </c>
      <c r="L676" s="319" t="s">
        <v>1281</v>
      </c>
      <c r="M676" s="320" t="s">
        <v>2163</v>
      </c>
      <c r="N676" s="320" t="s">
        <v>2164</v>
      </c>
      <c r="O676" s="284"/>
    </row>
    <row r="677" spans="1:15" ht="21" hidden="1">
      <c r="A677" s="300">
        <v>162</v>
      </c>
      <c r="B677" s="300" t="s">
        <v>179</v>
      </c>
      <c r="C677" s="302" t="s">
        <v>13</v>
      </c>
      <c r="D677" s="302" t="s">
        <v>1299</v>
      </c>
      <c r="E677" s="300">
        <v>906</v>
      </c>
      <c r="F677" s="300">
        <v>1</v>
      </c>
      <c r="G677" s="300">
        <v>36</v>
      </c>
      <c r="H677" s="302" t="s">
        <v>390</v>
      </c>
      <c r="I677" s="300" t="s">
        <v>1268</v>
      </c>
      <c r="J677" s="300" t="s">
        <v>1311</v>
      </c>
      <c r="K677" s="300" t="s">
        <v>1695</v>
      </c>
      <c r="L677" s="302" t="s">
        <v>1252</v>
      </c>
      <c r="M677" s="323" t="s">
        <v>2208</v>
      </c>
      <c r="N677" s="323" t="s">
        <v>2209</v>
      </c>
      <c r="O677" s="304"/>
    </row>
    <row r="678" spans="1:15" ht="21" hidden="1">
      <c r="A678" s="300">
        <v>169</v>
      </c>
      <c r="B678" s="300" t="s">
        <v>179</v>
      </c>
      <c r="C678" s="302" t="s">
        <v>13</v>
      </c>
      <c r="D678" s="302" t="s">
        <v>2210</v>
      </c>
      <c r="E678" s="300">
        <v>14</v>
      </c>
      <c r="F678" s="300">
        <v>1</v>
      </c>
      <c r="G678" s="300">
        <v>24</v>
      </c>
      <c r="H678" s="302" t="s">
        <v>398</v>
      </c>
      <c r="I678" s="300" t="s">
        <v>1265</v>
      </c>
      <c r="J678" s="300" t="s">
        <v>1390</v>
      </c>
      <c r="K678" s="300" t="s">
        <v>1695</v>
      </c>
      <c r="L678" s="302" t="s">
        <v>1281</v>
      </c>
      <c r="M678" s="303" t="s">
        <v>2211</v>
      </c>
      <c r="N678" s="303" t="s">
        <v>2212</v>
      </c>
      <c r="O678" s="304"/>
    </row>
    <row r="679" spans="1:15" ht="21" hidden="1">
      <c r="A679" s="300">
        <v>173</v>
      </c>
      <c r="B679" s="300" t="s">
        <v>179</v>
      </c>
      <c r="C679" s="302" t="s">
        <v>13</v>
      </c>
      <c r="D679" s="302" t="s">
        <v>1347</v>
      </c>
      <c r="E679" s="300">
        <v>51</v>
      </c>
      <c r="F679" s="300">
        <v>1</v>
      </c>
      <c r="G679" s="300">
        <v>44</v>
      </c>
      <c r="H679" s="302" t="s">
        <v>398</v>
      </c>
      <c r="I679" s="300" t="s">
        <v>1265</v>
      </c>
      <c r="J679" s="300" t="s">
        <v>1342</v>
      </c>
      <c r="K679" s="300" t="s">
        <v>1695</v>
      </c>
      <c r="L679" s="302" t="s">
        <v>1281</v>
      </c>
      <c r="M679" s="303" t="s">
        <v>2213</v>
      </c>
      <c r="N679" s="303" t="s">
        <v>2214</v>
      </c>
      <c r="O679" s="304"/>
    </row>
    <row r="680" spans="1:15" ht="21" hidden="1">
      <c r="A680" s="300">
        <v>184</v>
      </c>
      <c r="B680" s="300" t="s">
        <v>179</v>
      </c>
      <c r="C680" s="302" t="s">
        <v>13</v>
      </c>
      <c r="D680" s="302" t="s">
        <v>2210</v>
      </c>
      <c r="E680" s="300">
        <v>15</v>
      </c>
      <c r="F680" s="300">
        <v>1</v>
      </c>
      <c r="G680" s="300">
        <v>56</v>
      </c>
      <c r="H680" s="302" t="s">
        <v>398</v>
      </c>
      <c r="I680" s="300" t="s">
        <v>1265</v>
      </c>
      <c r="J680" s="300" t="s">
        <v>1369</v>
      </c>
      <c r="K680" s="300" t="s">
        <v>1695</v>
      </c>
      <c r="L680" s="302" t="s">
        <v>1281</v>
      </c>
      <c r="M680" s="303" t="s">
        <v>2215</v>
      </c>
      <c r="N680" s="303" t="s">
        <v>2216</v>
      </c>
      <c r="O680" s="304"/>
    </row>
    <row r="681" spans="1:15" ht="21" hidden="1">
      <c r="A681" s="300">
        <v>190</v>
      </c>
      <c r="B681" s="300" t="s">
        <v>179</v>
      </c>
      <c r="C681" s="302" t="s">
        <v>13</v>
      </c>
      <c r="D681" s="302" t="s">
        <v>1557</v>
      </c>
      <c r="E681" s="300">
        <v>12</v>
      </c>
      <c r="F681" s="300">
        <v>2</v>
      </c>
      <c r="G681" s="300">
        <v>50</v>
      </c>
      <c r="H681" s="302" t="s">
        <v>398</v>
      </c>
      <c r="I681" s="300" t="s">
        <v>1265</v>
      </c>
      <c r="J681" s="300" t="s">
        <v>1409</v>
      </c>
      <c r="K681" s="300" t="s">
        <v>1695</v>
      </c>
      <c r="L681" s="302" t="s">
        <v>1281</v>
      </c>
      <c r="M681" s="303" t="s">
        <v>2217</v>
      </c>
      <c r="N681" s="303" t="s">
        <v>2218</v>
      </c>
      <c r="O681" s="304"/>
    </row>
    <row r="682" spans="1:15" ht="21" hidden="1">
      <c r="A682" s="300">
        <v>232</v>
      </c>
      <c r="B682" s="300" t="s">
        <v>179</v>
      </c>
      <c r="C682" s="302" t="s">
        <v>136</v>
      </c>
      <c r="D682" s="302" t="s">
        <v>1605</v>
      </c>
      <c r="E682" s="300">
        <v>24</v>
      </c>
      <c r="F682" s="300">
        <v>2</v>
      </c>
      <c r="G682" s="300">
        <v>27</v>
      </c>
      <c r="H682" s="302" t="s">
        <v>471</v>
      </c>
      <c r="I682" s="300" t="s">
        <v>1268</v>
      </c>
      <c r="J682" s="300" t="s">
        <v>1330</v>
      </c>
      <c r="K682" s="300" t="s">
        <v>1695</v>
      </c>
      <c r="L682" s="302" t="s">
        <v>1281</v>
      </c>
      <c r="M682" s="303" t="s">
        <v>2211</v>
      </c>
      <c r="N682" s="303" t="s">
        <v>2212</v>
      </c>
      <c r="O682" s="304"/>
    </row>
    <row r="683" spans="1:15" ht="21" hidden="1">
      <c r="A683" s="300">
        <v>235</v>
      </c>
      <c r="B683" s="300" t="s">
        <v>179</v>
      </c>
      <c r="C683" s="302" t="s">
        <v>136</v>
      </c>
      <c r="D683" s="302" t="s">
        <v>1919</v>
      </c>
      <c r="E683" s="300">
        <v>34</v>
      </c>
      <c r="F683" s="300">
        <v>3</v>
      </c>
      <c r="G683" s="300">
        <v>26</v>
      </c>
      <c r="H683" s="302" t="s">
        <v>479</v>
      </c>
      <c r="I683" s="300" t="s">
        <v>1268</v>
      </c>
      <c r="J683" s="300" t="s">
        <v>1881</v>
      </c>
      <c r="K683" s="300" t="s">
        <v>1695</v>
      </c>
      <c r="L683" s="302" t="s">
        <v>1281</v>
      </c>
      <c r="M683" s="303" t="s">
        <v>2219</v>
      </c>
      <c r="N683" s="303" t="s">
        <v>2220</v>
      </c>
      <c r="O683" s="304"/>
    </row>
    <row r="684" spans="1:15" ht="21" hidden="1">
      <c r="A684" s="300">
        <v>241</v>
      </c>
      <c r="B684" s="300" t="s">
        <v>179</v>
      </c>
      <c r="C684" s="302" t="s">
        <v>136</v>
      </c>
      <c r="D684" s="302" t="s">
        <v>2221</v>
      </c>
      <c r="E684" s="300">
        <v>36</v>
      </c>
      <c r="F684" s="300">
        <v>3</v>
      </c>
      <c r="G684" s="300">
        <v>10</v>
      </c>
      <c r="H684" s="302" t="s">
        <v>1703</v>
      </c>
      <c r="I684" s="300" t="s">
        <v>1268</v>
      </c>
      <c r="J684" s="300" t="s">
        <v>1333</v>
      </c>
      <c r="K684" s="300" t="s">
        <v>1695</v>
      </c>
      <c r="L684" s="302" t="s">
        <v>1281</v>
      </c>
      <c r="M684" s="303" t="s">
        <v>2222</v>
      </c>
      <c r="N684" s="303" t="s">
        <v>2223</v>
      </c>
      <c r="O684" s="304"/>
    </row>
    <row r="685" spans="1:15" ht="21" hidden="1">
      <c r="A685" s="300">
        <v>253</v>
      </c>
      <c r="B685" s="300" t="s">
        <v>179</v>
      </c>
      <c r="C685" s="302" t="s">
        <v>136</v>
      </c>
      <c r="D685" s="302" t="s">
        <v>2224</v>
      </c>
      <c r="E685" s="300">
        <v>30</v>
      </c>
      <c r="F685" s="300">
        <v>3</v>
      </c>
      <c r="G685" s="300">
        <v>52</v>
      </c>
      <c r="H685" s="302" t="s">
        <v>1706</v>
      </c>
      <c r="I685" s="300" t="s">
        <v>1265</v>
      </c>
      <c r="J685" s="300" t="s">
        <v>1342</v>
      </c>
      <c r="K685" s="300" t="s">
        <v>1695</v>
      </c>
      <c r="L685" s="302" t="s">
        <v>1281</v>
      </c>
      <c r="M685" s="303" t="s">
        <v>2215</v>
      </c>
      <c r="N685" s="303" t="s">
        <v>2216</v>
      </c>
      <c r="O685" s="304"/>
    </row>
    <row r="686" spans="1:15" ht="21" hidden="1">
      <c r="A686" s="300">
        <v>256</v>
      </c>
      <c r="B686" s="300" t="s">
        <v>179</v>
      </c>
      <c r="C686" s="302" t="s">
        <v>136</v>
      </c>
      <c r="D686" s="302" t="s">
        <v>1424</v>
      </c>
      <c r="E686" s="300">
        <v>251</v>
      </c>
      <c r="F686" s="300">
        <v>2</v>
      </c>
      <c r="G686" s="300">
        <v>83</v>
      </c>
      <c r="H686" s="302" t="s">
        <v>514</v>
      </c>
      <c r="I686" s="300" t="s">
        <v>1265</v>
      </c>
      <c r="J686" s="300" t="s">
        <v>1385</v>
      </c>
      <c r="K686" s="300" t="s">
        <v>1695</v>
      </c>
      <c r="L686" s="302" t="s">
        <v>1281</v>
      </c>
      <c r="M686" s="303" t="s">
        <v>2213</v>
      </c>
      <c r="N686" s="303" t="s">
        <v>2214</v>
      </c>
      <c r="O686" s="304"/>
    </row>
    <row r="687" spans="1:15" ht="21" hidden="1">
      <c r="A687" s="300">
        <v>258</v>
      </c>
      <c r="B687" s="300" t="s">
        <v>179</v>
      </c>
      <c r="C687" s="302" t="s">
        <v>136</v>
      </c>
      <c r="D687" s="302" t="s">
        <v>1424</v>
      </c>
      <c r="E687" s="300">
        <v>251</v>
      </c>
      <c r="F687" s="300">
        <v>2</v>
      </c>
      <c r="G687" s="300">
        <v>83</v>
      </c>
      <c r="H687" s="302" t="s">
        <v>514</v>
      </c>
      <c r="I687" s="300" t="s">
        <v>1265</v>
      </c>
      <c r="J687" s="300" t="s">
        <v>1346</v>
      </c>
      <c r="K687" s="300" t="s">
        <v>1695</v>
      </c>
      <c r="L687" s="302" t="s">
        <v>1252</v>
      </c>
      <c r="M687" s="303" t="s">
        <v>2225</v>
      </c>
      <c r="N687" s="303" t="s">
        <v>2226</v>
      </c>
      <c r="O687" s="304"/>
    </row>
    <row r="688" spans="1:15" ht="21" hidden="1">
      <c r="A688" s="300">
        <v>262</v>
      </c>
      <c r="B688" s="300" t="s">
        <v>179</v>
      </c>
      <c r="C688" s="302" t="s">
        <v>136</v>
      </c>
      <c r="D688" s="302" t="s">
        <v>2227</v>
      </c>
      <c r="E688" s="300">
        <v>32</v>
      </c>
      <c r="F688" s="300">
        <v>3</v>
      </c>
      <c r="G688" s="300">
        <v>47</v>
      </c>
      <c r="H688" s="302" t="s">
        <v>524</v>
      </c>
      <c r="I688" s="300" t="s">
        <v>1265</v>
      </c>
      <c r="J688" s="300" t="s">
        <v>1369</v>
      </c>
      <c r="K688" s="300" t="s">
        <v>1695</v>
      </c>
      <c r="L688" s="302" t="s">
        <v>1281</v>
      </c>
      <c r="M688" s="303" t="s">
        <v>2228</v>
      </c>
      <c r="N688" s="303" t="s">
        <v>2229</v>
      </c>
      <c r="O688" s="304"/>
    </row>
    <row r="689" spans="1:15" ht="21" hidden="1">
      <c r="A689" s="300">
        <v>358</v>
      </c>
      <c r="B689" s="300" t="s">
        <v>532</v>
      </c>
      <c r="C689" s="302" t="s">
        <v>13</v>
      </c>
      <c r="D689" s="302" t="s">
        <v>1924</v>
      </c>
      <c r="E689" s="300">
        <v>24</v>
      </c>
      <c r="F689" s="300">
        <v>2</v>
      </c>
      <c r="G689" s="300">
        <v>28</v>
      </c>
      <c r="H689" s="302" t="s">
        <v>1720</v>
      </c>
      <c r="I689" s="300" t="s">
        <v>1268</v>
      </c>
      <c r="J689" s="300" t="s">
        <v>1301</v>
      </c>
      <c r="K689" s="300" t="s">
        <v>1695</v>
      </c>
      <c r="L689" s="302" t="s">
        <v>1252</v>
      </c>
      <c r="M689" s="303" t="s">
        <v>2230</v>
      </c>
      <c r="N689" s="303" t="s">
        <v>2231</v>
      </c>
      <c r="O689" s="304"/>
    </row>
    <row r="690" spans="1:15" ht="21" hidden="1">
      <c r="A690" s="300">
        <v>362</v>
      </c>
      <c r="B690" s="300" t="s">
        <v>532</v>
      </c>
      <c r="C690" s="302" t="s">
        <v>13</v>
      </c>
      <c r="D690" s="302" t="s">
        <v>2232</v>
      </c>
      <c r="E690" s="300">
        <v>36</v>
      </c>
      <c r="F690" s="300">
        <v>3</v>
      </c>
      <c r="G690" s="300">
        <v>10</v>
      </c>
      <c r="H690" s="302" t="s">
        <v>1720</v>
      </c>
      <c r="I690" s="300" t="s">
        <v>1268</v>
      </c>
      <c r="J690" s="300" t="s">
        <v>1335</v>
      </c>
      <c r="K690" s="300" t="s">
        <v>1695</v>
      </c>
      <c r="L690" s="302" t="s">
        <v>1252</v>
      </c>
      <c r="M690" s="303" t="s">
        <v>2233</v>
      </c>
      <c r="N690" s="303" t="s">
        <v>2234</v>
      </c>
      <c r="O690" s="304"/>
    </row>
    <row r="691" spans="1:15" ht="21" hidden="1">
      <c r="A691" s="300">
        <v>376</v>
      </c>
      <c r="B691" s="300" t="s">
        <v>532</v>
      </c>
      <c r="C691" s="302" t="s">
        <v>13</v>
      </c>
      <c r="D691" s="302" t="s">
        <v>2235</v>
      </c>
      <c r="E691" s="300">
        <v>20</v>
      </c>
      <c r="F691" s="300">
        <v>2</v>
      </c>
      <c r="G691" s="300">
        <v>50</v>
      </c>
      <c r="H691" s="302" t="s">
        <v>390</v>
      </c>
      <c r="I691" s="300" t="s">
        <v>1265</v>
      </c>
      <c r="J691" s="300" t="s">
        <v>1369</v>
      </c>
      <c r="K691" s="300" t="s">
        <v>1695</v>
      </c>
      <c r="L691" s="302" t="s">
        <v>1252</v>
      </c>
      <c r="M691" s="323" t="s">
        <v>2208</v>
      </c>
      <c r="N691" s="323" t="s">
        <v>2209</v>
      </c>
      <c r="O691" s="304"/>
    </row>
    <row r="692" spans="1:15" ht="21" hidden="1">
      <c r="A692" s="300">
        <v>380</v>
      </c>
      <c r="B692" s="300" t="s">
        <v>532</v>
      </c>
      <c r="C692" s="302" t="s">
        <v>13</v>
      </c>
      <c r="D692" s="302" t="s">
        <v>1499</v>
      </c>
      <c r="E692" s="300">
        <v>22</v>
      </c>
      <c r="F692" s="300">
        <v>2</v>
      </c>
      <c r="G692" s="300">
        <v>51</v>
      </c>
      <c r="H692" s="302" t="s">
        <v>639</v>
      </c>
      <c r="I692" s="300" t="s">
        <v>1265</v>
      </c>
      <c r="J692" s="300" t="s">
        <v>1378</v>
      </c>
      <c r="K692" s="300" t="s">
        <v>1695</v>
      </c>
      <c r="L692" s="302" t="s">
        <v>1281</v>
      </c>
      <c r="M692" s="303" t="s">
        <v>2236</v>
      </c>
      <c r="N692" s="303" t="s">
        <v>2237</v>
      </c>
      <c r="O692" s="304"/>
    </row>
    <row r="693" spans="1:15" ht="21" hidden="1">
      <c r="A693" s="300">
        <v>453</v>
      </c>
      <c r="B693" s="300" t="s">
        <v>532</v>
      </c>
      <c r="C693" s="302" t="s">
        <v>136</v>
      </c>
      <c r="D693" s="302" t="s">
        <v>1994</v>
      </c>
      <c r="E693" s="300">
        <v>13</v>
      </c>
      <c r="F693" s="300">
        <v>1</v>
      </c>
      <c r="G693" s="300">
        <v>25</v>
      </c>
      <c r="H693" s="302" t="s">
        <v>710</v>
      </c>
      <c r="I693" s="300" t="s">
        <v>1265</v>
      </c>
      <c r="J693" s="300" t="s">
        <v>1419</v>
      </c>
      <c r="K693" s="300" t="s">
        <v>1695</v>
      </c>
      <c r="L693" s="302" t="s">
        <v>1252</v>
      </c>
      <c r="M693" s="303" t="s">
        <v>2233</v>
      </c>
      <c r="N693" s="303" t="s">
        <v>2234</v>
      </c>
      <c r="O693" s="304"/>
    </row>
    <row r="694" spans="1:15" ht="21" hidden="1">
      <c r="A694" s="300">
        <v>455</v>
      </c>
      <c r="B694" s="300" t="s">
        <v>532</v>
      </c>
      <c r="C694" s="302" t="s">
        <v>136</v>
      </c>
      <c r="D694" s="302" t="s">
        <v>1994</v>
      </c>
      <c r="E694" s="300">
        <v>14</v>
      </c>
      <c r="F694" s="300">
        <v>1</v>
      </c>
      <c r="G694" s="300">
        <v>25</v>
      </c>
      <c r="H694" s="302" t="s">
        <v>1729</v>
      </c>
      <c r="I694" s="300" t="s">
        <v>1265</v>
      </c>
      <c r="J694" s="300" t="s">
        <v>1390</v>
      </c>
      <c r="K694" s="300" t="s">
        <v>1695</v>
      </c>
      <c r="L694" s="302" t="s">
        <v>1281</v>
      </c>
      <c r="M694" s="303" t="s">
        <v>2238</v>
      </c>
      <c r="N694" s="303" t="s">
        <v>2239</v>
      </c>
      <c r="O694" s="304"/>
    </row>
    <row r="695" spans="1:15" ht="21" hidden="1">
      <c r="A695" s="300">
        <v>457</v>
      </c>
      <c r="B695" s="300" t="s">
        <v>532</v>
      </c>
      <c r="C695" s="302" t="s">
        <v>136</v>
      </c>
      <c r="D695" s="302" t="s">
        <v>1994</v>
      </c>
      <c r="E695" s="300">
        <v>51</v>
      </c>
      <c r="F695" s="300">
        <v>1</v>
      </c>
      <c r="G695" s="300">
        <v>46</v>
      </c>
      <c r="H695" s="302" t="s">
        <v>1730</v>
      </c>
      <c r="I695" s="300" t="s">
        <v>1265</v>
      </c>
      <c r="J695" s="300" t="s">
        <v>1342</v>
      </c>
      <c r="K695" s="300" t="s">
        <v>1695</v>
      </c>
      <c r="L695" s="302" t="s">
        <v>1281</v>
      </c>
      <c r="M695" s="303" t="s">
        <v>2217</v>
      </c>
      <c r="N695" s="303" t="s">
        <v>2218</v>
      </c>
      <c r="O695" s="304"/>
    </row>
    <row r="696" spans="1:15" ht="21" hidden="1">
      <c r="A696" s="300">
        <v>460</v>
      </c>
      <c r="B696" s="300" t="s">
        <v>532</v>
      </c>
      <c r="C696" s="302" t="s">
        <v>136</v>
      </c>
      <c r="D696" s="302" t="s">
        <v>1994</v>
      </c>
      <c r="E696" s="300">
        <v>31</v>
      </c>
      <c r="F696" s="300">
        <v>1</v>
      </c>
      <c r="G696" s="300">
        <v>41</v>
      </c>
      <c r="H696" s="302" t="s">
        <v>717</v>
      </c>
      <c r="I696" s="300" t="s">
        <v>1265</v>
      </c>
      <c r="J696" s="300" t="s">
        <v>1385</v>
      </c>
      <c r="K696" s="300" t="s">
        <v>1695</v>
      </c>
      <c r="L696" s="302" t="s">
        <v>1281</v>
      </c>
      <c r="M696" s="303" t="s">
        <v>2240</v>
      </c>
      <c r="N696" s="303" t="s">
        <v>2241</v>
      </c>
      <c r="O696" s="304"/>
    </row>
    <row r="697" spans="1:15" ht="21" hidden="1">
      <c r="A697" s="300">
        <v>462</v>
      </c>
      <c r="B697" s="300" t="s">
        <v>532</v>
      </c>
      <c r="C697" s="302" t="s">
        <v>136</v>
      </c>
      <c r="D697" s="302" t="s">
        <v>1994</v>
      </c>
      <c r="E697" s="300">
        <v>18</v>
      </c>
      <c r="F697" s="300">
        <v>1</v>
      </c>
      <c r="G697" s="300">
        <v>44</v>
      </c>
      <c r="H697" s="302" t="s">
        <v>524</v>
      </c>
      <c r="I697" s="300" t="s">
        <v>1265</v>
      </c>
      <c r="J697" s="300" t="s">
        <v>1369</v>
      </c>
      <c r="K697" s="300" t="s">
        <v>1695</v>
      </c>
      <c r="L697" s="302" t="s">
        <v>1281</v>
      </c>
      <c r="M697" s="303" t="s">
        <v>2242</v>
      </c>
      <c r="N697" s="303" t="s">
        <v>2243</v>
      </c>
      <c r="O697" s="304"/>
    </row>
    <row r="698" spans="1:15" ht="21" hidden="1">
      <c r="A698" s="300">
        <v>465</v>
      </c>
      <c r="B698" s="300" t="s">
        <v>532</v>
      </c>
      <c r="C698" s="302" t="s">
        <v>136</v>
      </c>
      <c r="D698" s="302" t="s">
        <v>1994</v>
      </c>
      <c r="E698" s="300">
        <v>17</v>
      </c>
      <c r="F698" s="300">
        <v>1</v>
      </c>
      <c r="G698" s="300">
        <v>46</v>
      </c>
      <c r="H698" s="302" t="s">
        <v>1732</v>
      </c>
      <c r="I698" s="300" t="s">
        <v>1265</v>
      </c>
      <c r="J698" s="300" t="s">
        <v>1378</v>
      </c>
      <c r="K698" s="300" t="s">
        <v>1695</v>
      </c>
      <c r="L698" s="302" t="s">
        <v>1281</v>
      </c>
      <c r="M698" s="303" t="s">
        <v>2244</v>
      </c>
      <c r="N698" s="303" t="s">
        <v>2245</v>
      </c>
      <c r="O698" s="304"/>
    </row>
    <row r="699" spans="1:15" ht="21" hidden="1">
      <c r="A699" s="300">
        <v>469</v>
      </c>
      <c r="B699" s="300" t="s">
        <v>532</v>
      </c>
      <c r="C699" s="302" t="s">
        <v>136</v>
      </c>
      <c r="D699" s="302" t="s">
        <v>1621</v>
      </c>
      <c r="E699" s="300">
        <v>32</v>
      </c>
      <c r="F699" s="300">
        <v>3</v>
      </c>
      <c r="G699" s="300">
        <v>44</v>
      </c>
      <c r="H699" s="302" t="s">
        <v>1720</v>
      </c>
      <c r="I699" s="300" t="s">
        <v>1265</v>
      </c>
      <c r="J699" s="300" t="s">
        <v>1409</v>
      </c>
      <c r="K699" s="300" t="s">
        <v>1695</v>
      </c>
      <c r="L699" s="302" t="s">
        <v>1281</v>
      </c>
      <c r="M699" s="303" t="s">
        <v>2244</v>
      </c>
      <c r="N699" s="303" t="s">
        <v>2246</v>
      </c>
      <c r="O699" s="304"/>
    </row>
    <row r="700" spans="1:15" ht="21" hidden="1">
      <c r="A700" s="300">
        <v>547</v>
      </c>
      <c r="B700" s="300" t="s">
        <v>729</v>
      </c>
      <c r="C700" s="302" t="s">
        <v>13</v>
      </c>
      <c r="D700" s="302" t="s">
        <v>2247</v>
      </c>
      <c r="E700" s="300">
        <v>2</v>
      </c>
      <c r="F700" s="300">
        <v>3</v>
      </c>
      <c r="G700" s="300">
        <v>41</v>
      </c>
      <c r="H700" s="302" t="s">
        <v>524</v>
      </c>
      <c r="I700" s="300" t="s">
        <v>1265</v>
      </c>
      <c r="J700" s="300" t="s">
        <v>1346</v>
      </c>
      <c r="K700" s="300" t="s">
        <v>1695</v>
      </c>
      <c r="L700" s="302" t="s">
        <v>1281</v>
      </c>
      <c r="M700" s="303" t="s">
        <v>2228</v>
      </c>
      <c r="N700" s="303" t="s">
        <v>2229</v>
      </c>
      <c r="O700" s="304"/>
    </row>
    <row r="701" spans="1:15" ht="21" hidden="1">
      <c r="A701" s="300">
        <v>565</v>
      </c>
      <c r="B701" s="300" t="s">
        <v>729</v>
      </c>
      <c r="C701" s="302" t="s">
        <v>136</v>
      </c>
      <c r="D701" s="302" t="s">
        <v>1639</v>
      </c>
      <c r="E701" s="300">
        <v>6</v>
      </c>
      <c r="F701" s="300">
        <v>1</v>
      </c>
      <c r="G701" s="300">
        <v>50</v>
      </c>
      <c r="H701" s="302" t="s">
        <v>1744</v>
      </c>
      <c r="I701" s="300" t="s">
        <v>1250</v>
      </c>
      <c r="J701" s="300" t="s">
        <v>1289</v>
      </c>
      <c r="K701" s="300" t="s">
        <v>1695</v>
      </c>
      <c r="L701" s="302" t="s">
        <v>1252</v>
      </c>
      <c r="M701" s="303" t="s">
        <v>2248</v>
      </c>
      <c r="N701" s="303" t="s">
        <v>2249</v>
      </c>
      <c r="O701" s="304"/>
    </row>
    <row r="702" spans="1:15" ht="21" hidden="1">
      <c r="A702" s="300">
        <v>581</v>
      </c>
      <c r="B702" s="300" t="s">
        <v>729</v>
      </c>
      <c r="C702" s="302" t="s">
        <v>136</v>
      </c>
      <c r="D702" s="302" t="s">
        <v>1639</v>
      </c>
      <c r="E702" s="300">
        <v>30</v>
      </c>
      <c r="F702" s="300">
        <v>1</v>
      </c>
      <c r="G702" s="300">
        <v>21</v>
      </c>
      <c r="H702" s="302" t="s">
        <v>514</v>
      </c>
      <c r="I702" s="300" t="s">
        <v>1250</v>
      </c>
      <c r="J702" s="300" t="s">
        <v>1391</v>
      </c>
      <c r="K702" s="300" t="s">
        <v>1695</v>
      </c>
      <c r="L702" s="302" t="s">
        <v>1281</v>
      </c>
      <c r="M702" s="303" t="s">
        <v>2213</v>
      </c>
      <c r="N702" s="303" t="s">
        <v>2214</v>
      </c>
      <c r="O702" s="304"/>
    </row>
    <row r="703" spans="1:15" ht="21" hidden="1">
      <c r="A703" s="300">
        <v>583</v>
      </c>
      <c r="B703" s="300" t="s">
        <v>729</v>
      </c>
      <c r="C703" s="302" t="s">
        <v>136</v>
      </c>
      <c r="D703" s="302" t="s">
        <v>1639</v>
      </c>
      <c r="E703" s="300">
        <v>31</v>
      </c>
      <c r="F703" s="300">
        <v>1</v>
      </c>
      <c r="G703" s="300">
        <v>40</v>
      </c>
      <c r="H703" s="302" t="s">
        <v>514</v>
      </c>
      <c r="I703" s="300" t="s">
        <v>1250</v>
      </c>
      <c r="J703" s="300" t="s">
        <v>1355</v>
      </c>
      <c r="K703" s="300" t="s">
        <v>1695</v>
      </c>
      <c r="L703" s="302" t="s">
        <v>1281</v>
      </c>
      <c r="M703" s="303" t="s">
        <v>2238</v>
      </c>
      <c r="N703" s="303" t="s">
        <v>2239</v>
      </c>
      <c r="O703" s="304"/>
    </row>
    <row r="704" spans="1:15" ht="21" hidden="1">
      <c r="A704" s="300">
        <v>610</v>
      </c>
      <c r="B704" s="300" t="s">
        <v>729</v>
      </c>
      <c r="C704" s="302" t="s">
        <v>136</v>
      </c>
      <c r="D704" s="302" t="s">
        <v>1926</v>
      </c>
      <c r="E704" s="300">
        <v>904</v>
      </c>
      <c r="F704" s="300">
        <v>2</v>
      </c>
      <c r="G704" s="300">
        <v>44</v>
      </c>
      <c r="H704" s="302" t="s">
        <v>390</v>
      </c>
      <c r="I704" s="300" t="s">
        <v>1268</v>
      </c>
      <c r="J704" s="300" t="s">
        <v>1269</v>
      </c>
      <c r="K704" s="300" t="s">
        <v>1695</v>
      </c>
      <c r="L704" s="302" t="s">
        <v>1252</v>
      </c>
      <c r="M704" s="323" t="s">
        <v>2208</v>
      </c>
      <c r="N704" s="323" t="s">
        <v>2209</v>
      </c>
      <c r="O704" s="304"/>
    </row>
    <row r="705" spans="1:15" ht="21" hidden="1">
      <c r="A705" s="300">
        <v>621</v>
      </c>
      <c r="B705" s="300" t="s">
        <v>729</v>
      </c>
      <c r="C705" s="302" t="s">
        <v>136</v>
      </c>
      <c r="D705" s="302" t="s">
        <v>2250</v>
      </c>
      <c r="E705" s="300">
        <v>34</v>
      </c>
      <c r="F705" s="300">
        <v>3</v>
      </c>
      <c r="G705" s="300">
        <v>24</v>
      </c>
      <c r="H705" s="302" t="s">
        <v>639</v>
      </c>
      <c r="I705" s="300" t="s">
        <v>1268</v>
      </c>
      <c r="J705" s="300" t="s">
        <v>1644</v>
      </c>
      <c r="K705" s="300" t="s">
        <v>1695</v>
      </c>
      <c r="L705" s="302" t="s">
        <v>1281</v>
      </c>
      <c r="M705" s="303" t="s">
        <v>2236</v>
      </c>
      <c r="N705" s="303" t="s">
        <v>2237</v>
      </c>
      <c r="O705" s="304"/>
    </row>
    <row r="706" spans="1:15" ht="21" hidden="1">
      <c r="A706" s="300">
        <v>637</v>
      </c>
      <c r="B706" s="300" t="s">
        <v>729</v>
      </c>
      <c r="C706" s="302" t="s">
        <v>136</v>
      </c>
      <c r="D706" s="302" t="s">
        <v>1639</v>
      </c>
      <c r="E706" s="300">
        <v>14</v>
      </c>
      <c r="F706" s="300">
        <v>1</v>
      </c>
      <c r="G706" s="300">
        <v>24</v>
      </c>
      <c r="H706" s="302" t="s">
        <v>867</v>
      </c>
      <c r="I706" s="300" t="s">
        <v>1265</v>
      </c>
      <c r="J706" s="300" t="s">
        <v>1390</v>
      </c>
      <c r="K706" s="300" t="s">
        <v>1695</v>
      </c>
      <c r="L706" s="302" t="s">
        <v>1281</v>
      </c>
      <c r="M706" s="303" t="s">
        <v>2251</v>
      </c>
      <c r="N706" s="303" t="s">
        <v>2252</v>
      </c>
      <c r="O706" s="304"/>
    </row>
    <row r="707" spans="1:15" ht="21" hidden="1">
      <c r="A707" s="300">
        <v>639</v>
      </c>
      <c r="B707" s="300" t="s">
        <v>729</v>
      </c>
      <c r="C707" s="302" t="s">
        <v>136</v>
      </c>
      <c r="D707" s="302" t="s">
        <v>1639</v>
      </c>
      <c r="E707" s="300">
        <v>32</v>
      </c>
      <c r="F707" s="300">
        <v>1</v>
      </c>
      <c r="G707" s="300">
        <v>26</v>
      </c>
      <c r="H707" s="302" t="s">
        <v>1744</v>
      </c>
      <c r="I707" s="300" t="s">
        <v>1265</v>
      </c>
      <c r="J707" s="300" t="s">
        <v>1339</v>
      </c>
      <c r="K707" s="300" t="s">
        <v>1695</v>
      </c>
      <c r="L707" s="302" t="s">
        <v>1281</v>
      </c>
      <c r="M707" s="303" t="s">
        <v>2215</v>
      </c>
      <c r="N707" s="303" t="s">
        <v>2216</v>
      </c>
      <c r="O707" s="304"/>
    </row>
    <row r="708" spans="1:15" ht="21" hidden="1">
      <c r="A708" s="300">
        <v>641</v>
      </c>
      <c r="B708" s="300" t="s">
        <v>729</v>
      </c>
      <c r="C708" s="302" t="s">
        <v>136</v>
      </c>
      <c r="D708" s="302" t="s">
        <v>1639</v>
      </c>
      <c r="E708" s="300">
        <v>17</v>
      </c>
      <c r="F708" s="300">
        <v>1</v>
      </c>
      <c r="G708" s="300">
        <v>44</v>
      </c>
      <c r="H708" s="302" t="s">
        <v>398</v>
      </c>
      <c r="I708" s="300" t="s">
        <v>1265</v>
      </c>
      <c r="J708" s="300" t="s">
        <v>1342</v>
      </c>
      <c r="K708" s="300" t="s">
        <v>1695</v>
      </c>
      <c r="L708" s="302" t="s">
        <v>1281</v>
      </c>
      <c r="M708" s="303" t="s">
        <v>2211</v>
      </c>
      <c r="N708" s="303" t="s">
        <v>2212</v>
      </c>
      <c r="O708" s="304"/>
    </row>
    <row r="709" spans="1:15" ht="21" hidden="1">
      <c r="A709" s="300">
        <v>649</v>
      </c>
      <c r="B709" s="300" t="s">
        <v>729</v>
      </c>
      <c r="C709" s="302" t="s">
        <v>136</v>
      </c>
      <c r="D709" s="302" t="s">
        <v>1639</v>
      </c>
      <c r="E709" s="300">
        <v>25</v>
      </c>
      <c r="F709" s="300">
        <v>1</v>
      </c>
      <c r="G709" s="300">
        <v>37</v>
      </c>
      <c r="H709" s="302" t="s">
        <v>867</v>
      </c>
      <c r="I709" s="300" t="s">
        <v>1265</v>
      </c>
      <c r="J709" s="300" t="s">
        <v>1266</v>
      </c>
      <c r="K709" s="300" t="s">
        <v>1695</v>
      </c>
      <c r="L709" s="302" t="s">
        <v>1281</v>
      </c>
      <c r="M709" s="303" t="s">
        <v>2217</v>
      </c>
      <c r="N709" s="303" t="s">
        <v>2218</v>
      </c>
      <c r="O709" s="304"/>
    </row>
    <row r="710" spans="1:15" ht="21" hidden="1">
      <c r="A710" s="300">
        <v>651</v>
      </c>
      <c r="B710" s="300" t="s">
        <v>729</v>
      </c>
      <c r="C710" s="302" t="s">
        <v>136</v>
      </c>
      <c r="D710" s="302" t="s">
        <v>1639</v>
      </c>
      <c r="E710" s="300">
        <v>15</v>
      </c>
      <c r="F710" s="300">
        <v>1</v>
      </c>
      <c r="G710" s="300">
        <v>56</v>
      </c>
      <c r="H710" s="302" t="s">
        <v>514</v>
      </c>
      <c r="I710" s="300" t="s">
        <v>1265</v>
      </c>
      <c r="J710" s="300" t="s">
        <v>1369</v>
      </c>
      <c r="K710" s="300" t="s">
        <v>1695</v>
      </c>
      <c r="L710" s="302" t="s">
        <v>1281</v>
      </c>
      <c r="M710" s="303" t="s">
        <v>2228</v>
      </c>
      <c r="N710" s="303" t="s">
        <v>2229</v>
      </c>
      <c r="O710" s="304"/>
    </row>
    <row r="711" spans="1:15" ht="21" hidden="1">
      <c r="A711" s="300">
        <v>652</v>
      </c>
      <c r="B711" s="300" t="s">
        <v>729</v>
      </c>
      <c r="C711" s="302" t="s">
        <v>136</v>
      </c>
      <c r="D711" s="302" t="s">
        <v>1640</v>
      </c>
      <c r="E711" s="300">
        <v>30</v>
      </c>
      <c r="F711" s="300">
        <v>3</v>
      </c>
      <c r="G711" s="300">
        <v>46</v>
      </c>
      <c r="H711" s="302" t="s">
        <v>514</v>
      </c>
      <c r="I711" s="300" t="s">
        <v>1265</v>
      </c>
      <c r="J711" s="300" t="s">
        <v>1369</v>
      </c>
      <c r="K711" s="300" t="s">
        <v>1695</v>
      </c>
      <c r="L711" s="302" t="s">
        <v>1281</v>
      </c>
      <c r="M711" s="303" t="s">
        <v>2244</v>
      </c>
      <c r="N711" s="303" t="s">
        <v>2246</v>
      </c>
      <c r="O711" s="304"/>
    </row>
    <row r="712" spans="1:15" ht="21" hidden="1">
      <c r="A712" s="300">
        <v>655</v>
      </c>
      <c r="B712" s="300" t="s">
        <v>729</v>
      </c>
      <c r="C712" s="302" t="s">
        <v>136</v>
      </c>
      <c r="D712" s="302" t="s">
        <v>1514</v>
      </c>
      <c r="E712" s="300">
        <v>32</v>
      </c>
      <c r="F712" s="300">
        <v>3</v>
      </c>
      <c r="G712" s="300">
        <v>44</v>
      </c>
      <c r="H712" s="302" t="s">
        <v>1751</v>
      </c>
      <c r="I712" s="300" t="s">
        <v>1265</v>
      </c>
      <c r="J712" s="300" t="s">
        <v>1378</v>
      </c>
      <c r="K712" s="300" t="s">
        <v>1695</v>
      </c>
      <c r="L712" s="302" t="s">
        <v>1281</v>
      </c>
      <c r="M712" s="303" t="s">
        <v>2253</v>
      </c>
      <c r="N712" s="303" t="s">
        <v>2254</v>
      </c>
      <c r="O712" s="304"/>
    </row>
    <row r="713" spans="1:15" ht="21" hidden="1">
      <c r="A713" s="300">
        <v>657</v>
      </c>
      <c r="B713" s="300" t="s">
        <v>729</v>
      </c>
      <c r="C713" s="302" t="s">
        <v>136</v>
      </c>
      <c r="D713" s="302" t="s">
        <v>1639</v>
      </c>
      <c r="E713" s="300">
        <v>26</v>
      </c>
      <c r="F713" s="300">
        <v>1</v>
      </c>
      <c r="G713" s="300">
        <v>39</v>
      </c>
      <c r="H713" s="302" t="s">
        <v>867</v>
      </c>
      <c r="I713" s="300" t="s">
        <v>1265</v>
      </c>
      <c r="J713" s="300" t="s">
        <v>1409</v>
      </c>
      <c r="K713" s="300" t="s">
        <v>1695</v>
      </c>
      <c r="L713" s="302" t="s">
        <v>1281</v>
      </c>
      <c r="M713" s="303" t="s">
        <v>2219</v>
      </c>
      <c r="N713" s="303" t="s">
        <v>2220</v>
      </c>
      <c r="O713" s="304"/>
    </row>
    <row r="714" spans="1:15" ht="21" hidden="1">
      <c r="A714" s="300">
        <v>715</v>
      </c>
      <c r="B714" s="300" t="s">
        <v>878</v>
      </c>
      <c r="C714" s="302" t="s">
        <v>13</v>
      </c>
      <c r="D714" s="302" t="s">
        <v>2255</v>
      </c>
      <c r="E714" s="300">
        <v>24</v>
      </c>
      <c r="F714" s="300">
        <v>2</v>
      </c>
      <c r="G714" s="300">
        <v>33</v>
      </c>
      <c r="H714" s="302" t="s">
        <v>938</v>
      </c>
      <c r="I714" s="300" t="s">
        <v>1268</v>
      </c>
      <c r="J714" s="300" t="s">
        <v>1333</v>
      </c>
      <c r="K714" s="300" t="s">
        <v>1695</v>
      </c>
      <c r="L714" s="302" t="s">
        <v>1252</v>
      </c>
      <c r="M714" s="303" t="s">
        <v>2256</v>
      </c>
      <c r="N714" s="303" t="s">
        <v>2257</v>
      </c>
      <c r="O714" s="304"/>
    </row>
    <row r="715" spans="1:15" ht="21" hidden="1">
      <c r="A715" s="300">
        <v>716</v>
      </c>
      <c r="B715" s="300" t="s">
        <v>878</v>
      </c>
      <c r="C715" s="302" t="s">
        <v>13</v>
      </c>
      <c r="D715" s="302" t="s">
        <v>2255</v>
      </c>
      <c r="E715" s="300">
        <v>24</v>
      </c>
      <c r="F715" s="300">
        <v>2</v>
      </c>
      <c r="G715" s="300">
        <v>33</v>
      </c>
      <c r="H715" s="302" t="s">
        <v>938</v>
      </c>
      <c r="I715" s="300" t="s">
        <v>1268</v>
      </c>
      <c r="J715" s="300" t="s">
        <v>1363</v>
      </c>
      <c r="K715" s="300" t="s">
        <v>1695</v>
      </c>
      <c r="L715" s="302" t="s">
        <v>1252</v>
      </c>
      <c r="M715" s="303" t="s">
        <v>2225</v>
      </c>
      <c r="N715" s="303" t="s">
        <v>2226</v>
      </c>
      <c r="O715" s="304"/>
    </row>
    <row r="716" spans="1:15" ht="21" hidden="1">
      <c r="A716" s="300">
        <v>718</v>
      </c>
      <c r="B716" s="300" t="s">
        <v>878</v>
      </c>
      <c r="C716" s="302" t="s">
        <v>13</v>
      </c>
      <c r="D716" s="302" t="s">
        <v>2258</v>
      </c>
      <c r="E716" s="300">
        <v>26</v>
      </c>
      <c r="F716" s="300">
        <v>2</v>
      </c>
      <c r="G716" s="300">
        <v>21</v>
      </c>
      <c r="H716" s="302" t="s">
        <v>1703</v>
      </c>
      <c r="I716" s="300" t="s">
        <v>1268</v>
      </c>
      <c r="J716" s="300" t="s">
        <v>1871</v>
      </c>
      <c r="K716" s="300" t="s">
        <v>1695</v>
      </c>
      <c r="L716" s="302" t="s">
        <v>1281</v>
      </c>
      <c r="M716" s="303" t="s">
        <v>2222</v>
      </c>
      <c r="N716" s="303" t="s">
        <v>2223</v>
      </c>
      <c r="O716" s="304"/>
    </row>
    <row r="717" spans="1:15" ht="21" hidden="1">
      <c r="A717" s="300">
        <v>720</v>
      </c>
      <c r="B717" s="300" t="s">
        <v>878</v>
      </c>
      <c r="C717" s="302" t="s">
        <v>13</v>
      </c>
      <c r="D717" s="302" t="s">
        <v>2000</v>
      </c>
      <c r="E717" s="300">
        <v>7</v>
      </c>
      <c r="F717" s="300">
        <v>1</v>
      </c>
      <c r="G717" s="300">
        <v>47</v>
      </c>
      <c r="H717" s="302" t="s">
        <v>639</v>
      </c>
      <c r="I717" s="300" t="s">
        <v>1265</v>
      </c>
      <c r="J717" s="300" t="s">
        <v>1342</v>
      </c>
      <c r="K717" s="300" t="s">
        <v>1695</v>
      </c>
      <c r="L717" s="302" t="s">
        <v>1281</v>
      </c>
      <c r="M717" s="303" t="s">
        <v>2236</v>
      </c>
      <c r="N717" s="303" t="s">
        <v>2237</v>
      </c>
      <c r="O717" s="304"/>
    </row>
    <row r="718" spans="1:15" ht="21" hidden="1">
      <c r="A718" s="300">
        <v>724</v>
      </c>
      <c r="B718" s="300" t="s">
        <v>878</v>
      </c>
      <c r="C718" s="302" t="s">
        <v>13</v>
      </c>
      <c r="D718" s="302" t="s">
        <v>1502</v>
      </c>
      <c r="E718" s="300">
        <v>2</v>
      </c>
      <c r="F718" s="300">
        <v>3</v>
      </c>
      <c r="G718" s="300">
        <v>41</v>
      </c>
      <c r="H718" s="302" t="s">
        <v>479</v>
      </c>
      <c r="I718" s="300" t="s">
        <v>1265</v>
      </c>
      <c r="J718" s="300" t="s">
        <v>1385</v>
      </c>
      <c r="K718" s="300" t="s">
        <v>1695</v>
      </c>
      <c r="L718" s="302" t="s">
        <v>1281</v>
      </c>
      <c r="M718" s="303" t="s">
        <v>2219</v>
      </c>
      <c r="N718" s="303" t="s">
        <v>2220</v>
      </c>
      <c r="O718" s="304"/>
    </row>
    <row r="719" spans="1:15" ht="21" hidden="1">
      <c r="A719" s="300">
        <v>727</v>
      </c>
      <c r="B719" s="300" t="s">
        <v>878</v>
      </c>
      <c r="C719" s="302" t="s">
        <v>13</v>
      </c>
      <c r="D719" s="302" t="s">
        <v>2259</v>
      </c>
      <c r="E719" s="300">
        <v>20</v>
      </c>
      <c r="F719" s="300">
        <v>2</v>
      </c>
      <c r="G719" s="300">
        <v>50</v>
      </c>
      <c r="H719" s="302" t="s">
        <v>1751</v>
      </c>
      <c r="I719" s="300" t="s">
        <v>1265</v>
      </c>
      <c r="J719" s="300" t="s">
        <v>1369</v>
      </c>
      <c r="K719" s="300" t="s">
        <v>1695</v>
      </c>
      <c r="L719" s="302" t="s">
        <v>1281</v>
      </c>
      <c r="M719" s="303" t="s">
        <v>2260</v>
      </c>
      <c r="N719" s="303" t="s">
        <v>2261</v>
      </c>
      <c r="O719" s="304"/>
    </row>
    <row r="720" spans="1:15" ht="21" hidden="1">
      <c r="A720" s="300">
        <v>733</v>
      </c>
      <c r="B720" s="300" t="s">
        <v>878</v>
      </c>
      <c r="C720" s="302" t="s">
        <v>13</v>
      </c>
      <c r="D720" s="302" t="s">
        <v>2262</v>
      </c>
      <c r="E720" s="300">
        <v>22</v>
      </c>
      <c r="F720" s="300">
        <v>2</v>
      </c>
      <c r="G720" s="300">
        <v>51</v>
      </c>
      <c r="H720" s="302" t="s">
        <v>867</v>
      </c>
      <c r="I720" s="300" t="s">
        <v>1265</v>
      </c>
      <c r="J720" s="300" t="s">
        <v>1409</v>
      </c>
      <c r="K720" s="300" t="s">
        <v>1695</v>
      </c>
      <c r="L720" s="302" t="s">
        <v>1281</v>
      </c>
      <c r="M720" s="303" t="s">
        <v>2251</v>
      </c>
      <c r="N720" s="303" t="s">
        <v>2252</v>
      </c>
      <c r="O720" s="304"/>
    </row>
    <row r="721" spans="1:15" ht="21" hidden="1">
      <c r="A721" s="300">
        <v>766</v>
      </c>
      <c r="B721" s="300" t="s">
        <v>878</v>
      </c>
      <c r="C721" s="302" t="s">
        <v>136</v>
      </c>
      <c r="D721" s="302" t="s">
        <v>2263</v>
      </c>
      <c r="E721" s="300">
        <v>903</v>
      </c>
      <c r="F721" s="300">
        <v>1</v>
      </c>
      <c r="G721" s="300">
        <v>42</v>
      </c>
      <c r="H721" s="302" t="s">
        <v>717</v>
      </c>
      <c r="I721" s="300" t="s">
        <v>1268</v>
      </c>
      <c r="J721" s="300" t="s">
        <v>1315</v>
      </c>
      <c r="K721" s="300" t="s">
        <v>1695</v>
      </c>
      <c r="L721" s="302" t="s">
        <v>1281</v>
      </c>
      <c r="M721" s="303" t="s">
        <v>2240</v>
      </c>
      <c r="N721" s="303" t="s">
        <v>2241</v>
      </c>
      <c r="O721" s="304"/>
    </row>
    <row r="722" spans="1:15" ht="21" hidden="1">
      <c r="A722" s="300">
        <v>781</v>
      </c>
      <c r="B722" s="300" t="s">
        <v>878</v>
      </c>
      <c r="C722" s="302" t="s">
        <v>136</v>
      </c>
      <c r="D722" s="302" t="s">
        <v>2264</v>
      </c>
      <c r="E722" s="300">
        <v>36</v>
      </c>
      <c r="F722" s="300">
        <v>3</v>
      </c>
      <c r="G722" s="300">
        <v>10</v>
      </c>
      <c r="H722" s="302" t="s">
        <v>1000</v>
      </c>
      <c r="I722" s="300" t="s">
        <v>1268</v>
      </c>
      <c r="J722" s="300" t="s">
        <v>1301</v>
      </c>
      <c r="K722" s="300" t="s">
        <v>1695</v>
      </c>
      <c r="L722" s="302" t="s">
        <v>1281</v>
      </c>
      <c r="M722" s="303" t="s">
        <v>2251</v>
      </c>
      <c r="N722" s="303" t="s">
        <v>2252</v>
      </c>
      <c r="O722" s="304"/>
    </row>
    <row r="723" spans="1:15" ht="21" hidden="1">
      <c r="A723" s="300">
        <v>788</v>
      </c>
      <c r="B723" s="300" t="s">
        <v>878</v>
      </c>
      <c r="C723" s="302" t="s">
        <v>136</v>
      </c>
      <c r="D723" s="302" t="s">
        <v>1894</v>
      </c>
      <c r="E723" s="300">
        <v>34</v>
      </c>
      <c r="F723" s="300">
        <v>3</v>
      </c>
      <c r="G723" s="300">
        <v>25</v>
      </c>
      <c r="H723" s="302" t="s">
        <v>1744</v>
      </c>
      <c r="I723" s="300" t="s">
        <v>1268</v>
      </c>
      <c r="J723" s="300" t="s">
        <v>1303</v>
      </c>
      <c r="K723" s="300" t="s">
        <v>1695</v>
      </c>
      <c r="L723" s="302" t="s">
        <v>1252</v>
      </c>
      <c r="M723" s="303" t="s">
        <v>2248</v>
      </c>
      <c r="N723" s="303" t="s">
        <v>2249</v>
      </c>
      <c r="O723" s="304"/>
    </row>
    <row r="724" spans="1:15" ht="21" hidden="1">
      <c r="A724" s="300">
        <v>790</v>
      </c>
      <c r="B724" s="300" t="s">
        <v>878</v>
      </c>
      <c r="C724" s="302" t="s">
        <v>136</v>
      </c>
      <c r="D724" s="302" t="s">
        <v>2265</v>
      </c>
      <c r="E724" s="300">
        <v>30</v>
      </c>
      <c r="F724" s="300">
        <v>3</v>
      </c>
      <c r="G724" s="300">
        <v>53</v>
      </c>
      <c r="H724" s="302" t="s">
        <v>938</v>
      </c>
      <c r="I724" s="300" t="s">
        <v>1265</v>
      </c>
      <c r="J724" s="300" t="s">
        <v>1342</v>
      </c>
      <c r="K724" s="300" t="s">
        <v>1695</v>
      </c>
      <c r="L724" s="302" t="s">
        <v>1252</v>
      </c>
      <c r="M724" s="303" t="s">
        <v>2256</v>
      </c>
      <c r="N724" s="303" t="s">
        <v>2257</v>
      </c>
      <c r="O724" s="304"/>
    </row>
    <row r="725" spans="1:15" ht="21" hidden="1">
      <c r="A725" s="300">
        <v>794</v>
      </c>
      <c r="B725" s="300" t="s">
        <v>878</v>
      </c>
      <c r="C725" s="302" t="s">
        <v>136</v>
      </c>
      <c r="D725" s="302" t="s">
        <v>1417</v>
      </c>
      <c r="E725" s="300">
        <v>32</v>
      </c>
      <c r="F725" s="300">
        <v>3</v>
      </c>
      <c r="G725" s="300">
        <v>40</v>
      </c>
      <c r="H725" s="302" t="s">
        <v>1730</v>
      </c>
      <c r="I725" s="300" t="s">
        <v>1265</v>
      </c>
      <c r="J725" s="300" t="s">
        <v>1385</v>
      </c>
      <c r="K725" s="300" t="s">
        <v>1695</v>
      </c>
      <c r="L725" s="302" t="s">
        <v>1252</v>
      </c>
      <c r="M725" s="303" t="s">
        <v>2225</v>
      </c>
      <c r="N725" s="303" t="s">
        <v>2226</v>
      </c>
      <c r="O725" s="304"/>
    </row>
    <row r="726" spans="1:15" ht="21" hidden="1">
      <c r="A726" s="300">
        <v>819</v>
      </c>
      <c r="B726" s="300" t="s">
        <v>1024</v>
      </c>
      <c r="C726" s="302" t="s">
        <v>13</v>
      </c>
      <c r="D726" s="302" t="s">
        <v>1286</v>
      </c>
      <c r="E726" s="300"/>
      <c r="F726" s="300"/>
      <c r="G726" s="300"/>
      <c r="H726" s="302"/>
      <c r="I726" s="300" t="s">
        <v>1250</v>
      </c>
      <c r="J726" s="300" t="s">
        <v>1309</v>
      </c>
      <c r="K726" s="300" t="s">
        <v>1695</v>
      </c>
      <c r="L726" s="302" t="s">
        <v>1281</v>
      </c>
      <c r="M726" s="303" t="s">
        <v>2266</v>
      </c>
      <c r="N726" s="303" t="s">
        <v>2267</v>
      </c>
      <c r="O726" s="304"/>
    </row>
    <row r="727" spans="1:15" ht="21" hidden="1">
      <c r="A727" s="300">
        <v>821</v>
      </c>
      <c r="B727" s="300" t="s">
        <v>1024</v>
      </c>
      <c r="C727" s="302" t="s">
        <v>13</v>
      </c>
      <c r="D727" s="302" t="s">
        <v>1286</v>
      </c>
      <c r="E727" s="300"/>
      <c r="F727" s="300"/>
      <c r="G727" s="300"/>
      <c r="H727" s="302"/>
      <c r="I727" s="300" t="s">
        <v>1250</v>
      </c>
      <c r="J727" s="300" t="s">
        <v>1276</v>
      </c>
      <c r="K727" s="300" t="s">
        <v>1695</v>
      </c>
      <c r="L727" s="302" t="s">
        <v>1281</v>
      </c>
      <c r="M727" s="303" t="s">
        <v>2260</v>
      </c>
      <c r="N727" s="303" t="s">
        <v>2261</v>
      </c>
      <c r="O727" s="304"/>
    </row>
    <row r="728" spans="1:15" ht="21" hidden="1">
      <c r="A728" s="300">
        <v>831</v>
      </c>
      <c r="B728" s="300" t="s">
        <v>1024</v>
      </c>
      <c r="C728" s="302" t="s">
        <v>13</v>
      </c>
      <c r="D728" s="302" t="s">
        <v>1286</v>
      </c>
      <c r="E728" s="300"/>
      <c r="F728" s="300"/>
      <c r="G728" s="300"/>
      <c r="H728" s="302"/>
      <c r="I728" s="300" t="s">
        <v>1250</v>
      </c>
      <c r="J728" s="300" t="s">
        <v>1355</v>
      </c>
      <c r="K728" s="300" t="s">
        <v>1695</v>
      </c>
      <c r="L728" s="302" t="s">
        <v>1281</v>
      </c>
      <c r="M728" s="303" t="s">
        <v>2242</v>
      </c>
      <c r="N728" s="303" t="s">
        <v>2243</v>
      </c>
      <c r="O728" s="304"/>
    </row>
    <row r="729" spans="1:15" ht="21" hidden="1">
      <c r="A729" s="300">
        <v>873</v>
      </c>
      <c r="B729" s="300" t="s">
        <v>1024</v>
      </c>
      <c r="C729" s="302" t="s">
        <v>13</v>
      </c>
      <c r="D729" s="302" t="s">
        <v>2268</v>
      </c>
      <c r="E729" s="300">
        <v>24</v>
      </c>
      <c r="F729" s="300">
        <v>2</v>
      </c>
      <c r="G729" s="300">
        <v>27</v>
      </c>
      <c r="H729" s="302" t="s">
        <v>1744</v>
      </c>
      <c r="I729" s="300" t="s">
        <v>1268</v>
      </c>
      <c r="J729" s="300" t="s">
        <v>1269</v>
      </c>
      <c r="K729" s="300" t="s">
        <v>1695</v>
      </c>
      <c r="L729" s="302" t="s">
        <v>1252</v>
      </c>
      <c r="M729" s="303" t="s">
        <v>2248</v>
      </c>
      <c r="N729" s="303" t="s">
        <v>2249</v>
      </c>
      <c r="O729" s="304"/>
    </row>
    <row r="730" spans="1:15" ht="21" hidden="1">
      <c r="A730" s="300">
        <v>917</v>
      </c>
      <c r="B730" s="300" t="s">
        <v>1024</v>
      </c>
      <c r="C730" s="302" t="s">
        <v>13</v>
      </c>
      <c r="D730" s="302" t="s">
        <v>1474</v>
      </c>
      <c r="E730" s="300">
        <v>22</v>
      </c>
      <c r="F730" s="300">
        <v>2</v>
      </c>
      <c r="G730" s="300">
        <v>49</v>
      </c>
      <c r="H730" s="302" t="s">
        <v>1720</v>
      </c>
      <c r="I730" s="300" t="s">
        <v>1265</v>
      </c>
      <c r="J730" s="300" t="s">
        <v>1369</v>
      </c>
      <c r="K730" s="300" t="s">
        <v>1695</v>
      </c>
      <c r="L730" s="302" t="s">
        <v>1252</v>
      </c>
      <c r="M730" s="303" t="s">
        <v>2230</v>
      </c>
      <c r="N730" s="303" t="s">
        <v>2231</v>
      </c>
      <c r="O730" s="304"/>
    </row>
    <row r="731" spans="1:15" ht="21" hidden="1">
      <c r="A731" s="300">
        <v>947</v>
      </c>
      <c r="B731" s="300" t="s">
        <v>1024</v>
      </c>
      <c r="C731" s="302" t="s">
        <v>136</v>
      </c>
      <c r="D731" s="302" t="s">
        <v>2269</v>
      </c>
      <c r="E731" s="300">
        <v>34</v>
      </c>
      <c r="F731" s="300">
        <v>3</v>
      </c>
      <c r="G731" s="300">
        <v>20</v>
      </c>
      <c r="H731" s="302" t="s">
        <v>1784</v>
      </c>
      <c r="I731" s="300" t="s">
        <v>1268</v>
      </c>
      <c r="J731" s="300" t="s">
        <v>1315</v>
      </c>
      <c r="K731" s="300" t="s">
        <v>1695</v>
      </c>
      <c r="L731" s="302" t="s">
        <v>1281</v>
      </c>
      <c r="M731" s="303" t="s">
        <v>2266</v>
      </c>
      <c r="N731" s="303" t="s">
        <v>2267</v>
      </c>
      <c r="O731" s="304"/>
    </row>
    <row r="732" spans="1:15" ht="21" hidden="1">
      <c r="A732" s="300">
        <v>952</v>
      </c>
      <c r="B732" s="300" t="s">
        <v>1024</v>
      </c>
      <c r="C732" s="302" t="s">
        <v>136</v>
      </c>
      <c r="D732" s="302" t="s">
        <v>1475</v>
      </c>
      <c r="E732" s="300">
        <v>904</v>
      </c>
      <c r="F732" s="300">
        <v>2</v>
      </c>
      <c r="G732" s="300">
        <v>41</v>
      </c>
      <c r="H732" s="302" t="s">
        <v>1720</v>
      </c>
      <c r="I732" s="300" t="s">
        <v>1268</v>
      </c>
      <c r="J732" s="300" t="s">
        <v>1330</v>
      </c>
      <c r="K732" s="300" t="s">
        <v>1695</v>
      </c>
      <c r="L732" s="302" t="s">
        <v>1252</v>
      </c>
      <c r="M732" s="303" t="s">
        <v>2230</v>
      </c>
      <c r="N732" s="303" t="s">
        <v>2231</v>
      </c>
      <c r="O732" s="304"/>
    </row>
    <row r="733" spans="1:15" ht="21" hidden="1">
      <c r="A733" s="300">
        <v>962</v>
      </c>
      <c r="B733" s="300" t="s">
        <v>1024</v>
      </c>
      <c r="C733" s="302" t="s">
        <v>136</v>
      </c>
      <c r="D733" s="302" t="s">
        <v>1492</v>
      </c>
      <c r="E733" s="300">
        <v>32</v>
      </c>
      <c r="F733" s="300">
        <v>3</v>
      </c>
      <c r="G733" s="300">
        <v>43</v>
      </c>
      <c r="H733" s="302" t="s">
        <v>1784</v>
      </c>
      <c r="I733" s="300" t="s">
        <v>1265</v>
      </c>
      <c r="J733" s="300" t="s">
        <v>1342</v>
      </c>
      <c r="K733" s="300" t="s">
        <v>1695</v>
      </c>
      <c r="L733" s="302" t="s">
        <v>1281</v>
      </c>
      <c r="M733" s="303" t="s">
        <v>2242</v>
      </c>
      <c r="N733" s="303" t="s">
        <v>2243</v>
      </c>
      <c r="O733" s="304"/>
    </row>
    <row r="734" spans="1:15" ht="21" hidden="1">
      <c r="A734" s="300">
        <v>967</v>
      </c>
      <c r="B734" s="324" t="s">
        <v>1024</v>
      </c>
      <c r="C734" s="325" t="s">
        <v>136</v>
      </c>
      <c r="D734" s="325" t="s">
        <v>2270</v>
      </c>
      <c r="E734" s="324">
        <v>202</v>
      </c>
      <c r="F734" s="324">
        <v>2</v>
      </c>
      <c r="G734" s="324">
        <v>63</v>
      </c>
      <c r="H734" s="325"/>
      <c r="I734" s="324" t="s">
        <v>1265</v>
      </c>
      <c r="J734" s="324" t="s">
        <v>1346</v>
      </c>
      <c r="K734" s="300" t="s">
        <v>1695</v>
      </c>
      <c r="L734" s="302" t="s">
        <v>1252</v>
      </c>
      <c r="M734" s="303" t="s">
        <v>2256</v>
      </c>
      <c r="N734" s="303" t="s">
        <v>2257</v>
      </c>
      <c r="O734" s="304"/>
    </row>
    <row r="735" spans="1:15" ht="21" hidden="1">
      <c r="A735" s="300">
        <v>976</v>
      </c>
      <c r="B735" s="324" t="s">
        <v>1024</v>
      </c>
      <c r="C735" s="325" t="s">
        <v>136</v>
      </c>
      <c r="D735" s="325" t="s">
        <v>2271</v>
      </c>
      <c r="E735" s="324">
        <v>401</v>
      </c>
      <c r="F735" s="324">
        <v>4</v>
      </c>
      <c r="G735" s="324">
        <v>60</v>
      </c>
      <c r="H735" s="325"/>
      <c r="I735" s="324" t="s">
        <v>1265</v>
      </c>
      <c r="J735" s="324" t="s">
        <v>1409</v>
      </c>
      <c r="K735" s="300" t="s">
        <v>1695</v>
      </c>
      <c r="L735" s="302" t="s">
        <v>1281</v>
      </c>
      <c r="M735" s="303" t="s">
        <v>2260</v>
      </c>
      <c r="N735" s="303" t="s">
        <v>2261</v>
      </c>
      <c r="O735" s="304"/>
    </row>
    <row r="736" spans="1:15" ht="21" hidden="1">
      <c r="A736" s="300">
        <v>1007</v>
      </c>
      <c r="B736" s="300" t="s">
        <v>1143</v>
      </c>
      <c r="C736" s="302" t="s">
        <v>13</v>
      </c>
      <c r="D736" s="302" t="s">
        <v>2272</v>
      </c>
      <c r="E736" s="300">
        <v>24</v>
      </c>
      <c r="F736" s="300">
        <v>2</v>
      </c>
      <c r="G736" s="300">
        <v>33</v>
      </c>
      <c r="H736" s="302" t="s">
        <v>717</v>
      </c>
      <c r="I736" s="300" t="s">
        <v>1268</v>
      </c>
      <c r="J736" s="300" t="s">
        <v>1269</v>
      </c>
      <c r="K736" s="300" t="s">
        <v>1695</v>
      </c>
      <c r="L736" s="302" t="s">
        <v>1281</v>
      </c>
      <c r="M736" s="303" t="s">
        <v>2253</v>
      </c>
      <c r="N736" s="303" t="s">
        <v>2254</v>
      </c>
      <c r="O736" s="304"/>
    </row>
    <row r="737" spans="1:15" ht="21" hidden="1">
      <c r="A737" s="300">
        <v>1010</v>
      </c>
      <c r="B737" s="300" t="s">
        <v>1143</v>
      </c>
      <c r="C737" s="302" t="s">
        <v>13</v>
      </c>
      <c r="D737" s="302" t="s">
        <v>2273</v>
      </c>
      <c r="E737" s="300">
        <v>26</v>
      </c>
      <c r="F737" s="300">
        <v>2</v>
      </c>
      <c r="G737" s="300">
        <v>23</v>
      </c>
      <c r="H737" s="302" t="s">
        <v>1703</v>
      </c>
      <c r="I737" s="300" t="s">
        <v>1268</v>
      </c>
      <c r="J737" s="300" t="s">
        <v>1354</v>
      </c>
      <c r="K737" s="300" t="s">
        <v>1695</v>
      </c>
      <c r="L737" s="302" t="s">
        <v>1281</v>
      </c>
      <c r="M737" s="303" t="s">
        <v>2222</v>
      </c>
      <c r="N737" s="303" t="s">
        <v>2223</v>
      </c>
      <c r="O737" s="304"/>
    </row>
    <row r="738" spans="1:15" ht="21" hidden="1">
      <c r="A738" s="300">
        <v>1011</v>
      </c>
      <c r="B738" s="300" t="s">
        <v>1143</v>
      </c>
      <c r="C738" s="302" t="s">
        <v>13</v>
      </c>
      <c r="D738" s="302" t="s">
        <v>2274</v>
      </c>
      <c r="E738" s="300">
        <v>20</v>
      </c>
      <c r="F738" s="300">
        <v>2</v>
      </c>
      <c r="G738" s="300">
        <v>52</v>
      </c>
      <c r="H738" s="302" t="s">
        <v>717</v>
      </c>
      <c r="I738" s="300" t="s">
        <v>1265</v>
      </c>
      <c r="J738" s="300" t="s">
        <v>1342</v>
      </c>
      <c r="K738" s="300" t="s">
        <v>1695</v>
      </c>
      <c r="L738" s="302" t="s">
        <v>1281</v>
      </c>
      <c r="M738" s="303" t="s">
        <v>2240</v>
      </c>
      <c r="N738" s="303" t="s">
        <v>2241</v>
      </c>
      <c r="O738" s="304"/>
    </row>
    <row r="739" spans="1:15" ht="21" hidden="1">
      <c r="A739" s="300">
        <v>1021</v>
      </c>
      <c r="B739" s="300" t="s">
        <v>1143</v>
      </c>
      <c r="C739" s="302" t="s">
        <v>13</v>
      </c>
      <c r="D739" s="302" t="s">
        <v>1368</v>
      </c>
      <c r="E739" s="300">
        <v>22</v>
      </c>
      <c r="F739" s="300">
        <v>2</v>
      </c>
      <c r="G739" s="300">
        <v>58</v>
      </c>
      <c r="H739" s="302" t="s">
        <v>710</v>
      </c>
      <c r="I739" s="300" t="s">
        <v>1265</v>
      </c>
      <c r="J739" s="300" t="s">
        <v>1369</v>
      </c>
      <c r="K739" s="300" t="s">
        <v>1695</v>
      </c>
      <c r="L739" s="302" t="s">
        <v>1252</v>
      </c>
      <c r="M739" s="303" t="s">
        <v>2233</v>
      </c>
      <c r="N739" s="303" t="s">
        <v>2234</v>
      </c>
      <c r="O739" s="304"/>
    </row>
    <row r="740" spans="1:15" ht="21" hidden="1">
      <c r="A740" s="300">
        <v>1052</v>
      </c>
      <c r="B740" s="300" t="s">
        <v>1143</v>
      </c>
      <c r="C740" s="302" t="s">
        <v>136</v>
      </c>
      <c r="D740" s="302" t="s">
        <v>2275</v>
      </c>
      <c r="E740" s="300">
        <v>34</v>
      </c>
      <c r="F740" s="300">
        <v>3</v>
      </c>
      <c r="G740" s="300">
        <v>22</v>
      </c>
      <c r="H740" s="302" t="s">
        <v>1751</v>
      </c>
      <c r="I740" s="300" t="s">
        <v>1268</v>
      </c>
      <c r="J740" s="300" t="s">
        <v>1881</v>
      </c>
      <c r="K740" s="300" t="s">
        <v>1695</v>
      </c>
      <c r="L740" s="302" t="s">
        <v>1281</v>
      </c>
      <c r="M740" s="303" t="s">
        <v>2253</v>
      </c>
      <c r="N740" s="303" t="s">
        <v>2254</v>
      </c>
      <c r="O740" s="304"/>
    </row>
    <row r="741" spans="1:15" ht="21" hidden="1">
      <c r="A741" s="300">
        <v>1065</v>
      </c>
      <c r="B741" s="300" t="s">
        <v>1143</v>
      </c>
      <c r="C741" s="302" t="s">
        <v>136</v>
      </c>
      <c r="D741" s="302" t="s">
        <v>1370</v>
      </c>
      <c r="E741" s="300">
        <v>32</v>
      </c>
      <c r="F741" s="300">
        <v>3</v>
      </c>
      <c r="G741" s="300">
        <v>44</v>
      </c>
      <c r="H741" s="302" t="s">
        <v>1114</v>
      </c>
      <c r="I741" s="300" t="s">
        <v>1265</v>
      </c>
      <c r="J741" s="300" t="s">
        <v>1342</v>
      </c>
      <c r="K741" s="300" t="s">
        <v>1695</v>
      </c>
      <c r="L741" s="302" t="s">
        <v>1281</v>
      </c>
      <c r="M741" s="303" t="s">
        <v>2266</v>
      </c>
      <c r="N741" s="303" t="s">
        <v>2267</v>
      </c>
      <c r="O741" s="304"/>
    </row>
    <row r="742" spans="1:15" ht="21" hidden="1">
      <c r="A742" s="260">
        <v>15</v>
      </c>
      <c r="B742" s="260" t="s">
        <v>12</v>
      </c>
      <c r="C742" s="259" t="s">
        <v>13</v>
      </c>
      <c r="D742" s="259" t="s">
        <v>2276</v>
      </c>
      <c r="E742" s="260">
        <v>101</v>
      </c>
      <c r="F742" s="260">
        <v>4</v>
      </c>
      <c r="G742" s="260">
        <v>40</v>
      </c>
      <c r="H742" s="259" t="s">
        <v>64</v>
      </c>
      <c r="I742" s="260" t="s">
        <v>1268</v>
      </c>
      <c r="J742" s="260" t="s">
        <v>1317</v>
      </c>
      <c r="K742" s="191" t="s">
        <v>1650</v>
      </c>
      <c r="L742" s="259" t="s">
        <v>1281</v>
      </c>
      <c r="M742" s="287" t="s">
        <v>2277</v>
      </c>
      <c r="N742" s="287" t="s">
        <v>2278</v>
      </c>
      <c r="O742" s="288" t="s">
        <v>2279</v>
      </c>
    </row>
    <row r="743" spans="1:15" ht="21" hidden="1">
      <c r="A743" s="260">
        <v>22</v>
      </c>
      <c r="B743" s="260" t="s">
        <v>12</v>
      </c>
      <c r="C743" s="259" t="s">
        <v>13</v>
      </c>
      <c r="D743" s="259" t="s">
        <v>1896</v>
      </c>
      <c r="E743" s="260">
        <v>91</v>
      </c>
      <c r="F743" s="260">
        <v>3</v>
      </c>
      <c r="G743" s="260">
        <v>55</v>
      </c>
      <c r="H743" s="259" t="s">
        <v>86</v>
      </c>
      <c r="I743" s="260" t="s">
        <v>1268</v>
      </c>
      <c r="J743" s="260" t="s">
        <v>1354</v>
      </c>
      <c r="K743" s="191" t="s">
        <v>1650</v>
      </c>
      <c r="L743" s="259" t="s">
        <v>1252</v>
      </c>
      <c r="M743" s="287" t="s">
        <v>2280</v>
      </c>
      <c r="N743" s="287" t="s">
        <v>2281</v>
      </c>
      <c r="O743" s="288"/>
    </row>
    <row r="744" spans="1:15" ht="21" hidden="1">
      <c r="A744" s="260">
        <v>47</v>
      </c>
      <c r="B744" s="260" t="s">
        <v>23</v>
      </c>
      <c r="C744" s="259" t="s">
        <v>136</v>
      </c>
      <c r="D744" s="259" t="s">
        <v>2282</v>
      </c>
      <c r="E744" s="260">
        <v>1</v>
      </c>
      <c r="F744" s="260">
        <v>3</v>
      </c>
      <c r="G744" s="260">
        <v>19</v>
      </c>
      <c r="H744" s="259" t="s">
        <v>155</v>
      </c>
      <c r="I744" s="260" t="s">
        <v>1268</v>
      </c>
      <c r="J744" s="260" t="s">
        <v>1269</v>
      </c>
      <c r="K744" s="191" t="s">
        <v>1650</v>
      </c>
      <c r="L744" s="259" t="s">
        <v>1281</v>
      </c>
      <c r="M744" s="287" t="s">
        <v>2283</v>
      </c>
      <c r="N744" s="287" t="s">
        <v>2284</v>
      </c>
      <c r="O744" s="288" t="s">
        <v>2279</v>
      </c>
    </row>
    <row r="745" spans="1:15" ht="21" hidden="1">
      <c r="A745" s="260">
        <v>49</v>
      </c>
      <c r="B745" s="260" t="s">
        <v>23</v>
      </c>
      <c r="C745" s="259" t="s">
        <v>136</v>
      </c>
      <c r="D745" s="259" t="s">
        <v>2285</v>
      </c>
      <c r="E745" s="260">
        <v>2</v>
      </c>
      <c r="F745" s="260">
        <v>3</v>
      </c>
      <c r="G745" s="260">
        <v>31</v>
      </c>
      <c r="H745" s="259" t="s">
        <v>161</v>
      </c>
      <c r="I745" s="260" t="s">
        <v>1265</v>
      </c>
      <c r="J745" s="260" t="s">
        <v>1266</v>
      </c>
      <c r="K745" s="191" t="s">
        <v>1650</v>
      </c>
      <c r="L745" s="259" t="s">
        <v>1281</v>
      </c>
      <c r="M745" s="287" t="s">
        <v>2286</v>
      </c>
      <c r="N745" s="287" t="s">
        <v>2287</v>
      </c>
      <c r="O745" s="288"/>
    </row>
    <row r="746" spans="1:15" ht="21" hidden="1">
      <c r="A746" s="260">
        <v>73</v>
      </c>
      <c r="B746" s="260" t="s">
        <v>179</v>
      </c>
      <c r="C746" s="259" t="s">
        <v>13</v>
      </c>
      <c r="D746" s="259" t="s">
        <v>1347</v>
      </c>
      <c r="E746" s="260">
        <v>24</v>
      </c>
      <c r="F746" s="260">
        <v>1</v>
      </c>
      <c r="G746" s="260">
        <v>37</v>
      </c>
      <c r="H746" s="259" t="s">
        <v>1669</v>
      </c>
      <c r="I746" s="260" t="s">
        <v>1250</v>
      </c>
      <c r="J746" s="260" t="s">
        <v>1328</v>
      </c>
      <c r="K746" s="191" t="s">
        <v>1650</v>
      </c>
      <c r="L746" s="259" t="s">
        <v>1281</v>
      </c>
      <c r="M746" s="287" t="s">
        <v>2288</v>
      </c>
      <c r="N746" s="287" t="s">
        <v>2289</v>
      </c>
      <c r="O746" s="288"/>
    </row>
    <row r="747" spans="1:15" ht="21" hidden="1">
      <c r="A747" s="260">
        <v>81</v>
      </c>
      <c r="B747" s="260" t="s">
        <v>179</v>
      </c>
      <c r="C747" s="259" t="s">
        <v>13</v>
      </c>
      <c r="D747" s="259" t="s">
        <v>1347</v>
      </c>
      <c r="E747" s="260">
        <v>26</v>
      </c>
      <c r="F747" s="260">
        <v>1</v>
      </c>
      <c r="G747" s="260">
        <v>39</v>
      </c>
      <c r="H747" s="259" t="s">
        <v>1669</v>
      </c>
      <c r="I747" s="260" t="s">
        <v>1250</v>
      </c>
      <c r="J747" s="260" t="s">
        <v>1355</v>
      </c>
      <c r="K747" s="191" t="s">
        <v>1650</v>
      </c>
      <c r="L747" s="259" t="s">
        <v>1281</v>
      </c>
      <c r="M747" s="287" t="s">
        <v>2290</v>
      </c>
      <c r="N747" s="287" t="s">
        <v>2291</v>
      </c>
      <c r="O747" s="288"/>
    </row>
    <row r="748" spans="1:15" ht="21" hidden="1">
      <c r="A748" s="260">
        <v>102</v>
      </c>
      <c r="B748" s="260" t="s">
        <v>179</v>
      </c>
      <c r="C748" s="259" t="s">
        <v>13</v>
      </c>
      <c r="D748" s="259" t="s">
        <v>2292</v>
      </c>
      <c r="E748" s="260">
        <v>30</v>
      </c>
      <c r="F748" s="260">
        <v>1</v>
      </c>
      <c r="G748" s="260">
        <v>21</v>
      </c>
      <c r="H748" s="259" t="s">
        <v>1669</v>
      </c>
      <c r="I748" s="260" t="s">
        <v>1250</v>
      </c>
      <c r="J748" s="260" t="s">
        <v>1527</v>
      </c>
      <c r="K748" s="191" t="s">
        <v>1650</v>
      </c>
      <c r="L748" s="259" t="s">
        <v>1281</v>
      </c>
      <c r="M748" s="287" t="s">
        <v>2293</v>
      </c>
      <c r="N748" s="287" t="s">
        <v>2294</v>
      </c>
      <c r="O748" s="288"/>
    </row>
    <row r="749" spans="1:15" ht="21" hidden="1">
      <c r="A749" s="260">
        <v>106</v>
      </c>
      <c r="B749" s="260" t="s">
        <v>179</v>
      </c>
      <c r="C749" s="259" t="s">
        <v>13</v>
      </c>
      <c r="D749" s="259" t="s">
        <v>2295</v>
      </c>
      <c r="E749" s="260">
        <v>30</v>
      </c>
      <c r="F749" s="260">
        <v>2</v>
      </c>
      <c r="G749" s="260">
        <v>15</v>
      </c>
      <c r="H749" s="259" t="s">
        <v>161</v>
      </c>
      <c r="I749" s="260" t="s">
        <v>1250</v>
      </c>
      <c r="J749" s="260" t="s">
        <v>1261</v>
      </c>
      <c r="K749" s="191" t="s">
        <v>1650</v>
      </c>
      <c r="L749" s="259" t="s">
        <v>1281</v>
      </c>
      <c r="M749" s="287" t="s">
        <v>2296</v>
      </c>
      <c r="N749" s="287" t="s">
        <v>2297</v>
      </c>
      <c r="O749" s="288"/>
    </row>
    <row r="750" spans="1:15" ht="21" hidden="1">
      <c r="A750" s="260">
        <v>129</v>
      </c>
      <c r="B750" s="260" t="s">
        <v>179</v>
      </c>
      <c r="C750" s="259" t="s">
        <v>13</v>
      </c>
      <c r="D750" s="259" t="s">
        <v>2298</v>
      </c>
      <c r="E750" s="260">
        <v>1</v>
      </c>
      <c r="F750" s="260">
        <v>2</v>
      </c>
      <c r="G750" s="260">
        <v>61</v>
      </c>
      <c r="H750" s="259" t="s">
        <v>333</v>
      </c>
      <c r="I750" s="260" t="s">
        <v>1250</v>
      </c>
      <c r="J750" s="260" t="s">
        <v>1957</v>
      </c>
      <c r="K750" s="191" t="s">
        <v>1650</v>
      </c>
      <c r="L750" s="259" t="s">
        <v>1252</v>
      </c>
      <c r="M750" s="287" t="s">
        <v>1571</v>
      </c>
      <c r="N750" s="287" t="s">
        <v>2299</v>
      </c>
      <c r="O750" s="288"/>
    </row>
    <row r="751" spans="1:15" ht="21" hidden="1">
      <c r="A751" s="260">
        <v>131</v>
      </c>
      <c r="B751" s="260" t="s">
        <v>179</v>
      </c>
      <c r="C751" s="259" t="s">
        <v>13</v>
      </c>
      <c r="D751" s="259" t="s">
        <v>2298</v>
      </c>
      <c r="E751" s="260">
        <v>1</v>
      </c>
      <c r="F751" s="260">
        <v>2</v>
      </c>
      <c r="G751" s="260">
        <v>61</v>
      </c>
      <c r="H751" s="259" t="s">
        <v>333</v>
      </c>
      <c r="I751" s="260" t="s">
        <v>1250</v>
      </c>
      <c r="J751" s="260" t="s">
        <v>1958</v>
      </c>
      <c r="K751" s="191" t="s">
        <v>1650</v>
      </c>
      <c r="L751" s="259" t="s">
        <v>1281</v>
      </c>
      <c r="M751" s="287" t="s">
        <v>2300</v>
      </c>
      <c r="N751" s="287" t="s">
        <v>2301</v>
      </c>
      <c r="O751" s="288"/>
    </row>
    <row r="752" spans="1:15" ht="21" hidden="1">
      <c r="A752" s="260">
        <v>163</v>
      </c>
      <c r="B752" s="260" t="s">
        <v>179</v>
      </c>
      <c r="C752" s="259" t="s">
        <v>13</v>
      </c>
      <c r="D752" s="259" t="s">
        <v>1310</v>
      </c>
      <c r="E752" s="260">
        <v>91</v>
      </c>
      <c r="F752" s="260">
        <v>3</v>
      </c>
      <c r="G752" s="260">
        <v>55</v>
      </c>
      <c r="H752" s="259" t="s">
        <v>1696</v>
      </c>
      <c r="I752" s="260" t="s">
        <v>1268</v>
      </c>
      <c r="J752" s="260" t="s">
        <v>1311</v>
      </c>
      <c r="K752" s="191" t="s">
        <v>1650</v>
      </c>
      <c r="L752" s="259" t="s">
        <v>1252</v>
      </c>
      <c r="M752" s="287" t="s">
        <v>2302</v>
      </c>
      <c r="N752" s="287" t="s">
        <v>2303</v>
      </c>
      <c r="O752" s="288"/>
    </row>
    <row r="753" spans="1:15" ht="21" hidden="1">
      <c r="A753" s="260">
        <v>165</v>
      </c>
      <c r="B753" s="260" t="s">
        <v>179</v>
      </c>
      <c r="C753" s="259" t="s">
        <v>13</v>
      </c>
      <c r="D753" s="259" t="s">
        <v>1310</v>
      </c>
      <c r="E753" s="260">
        <v>91</v>
      </c>
      <c r="F753" s="260">
        <v>3</v>
      </c>
      <c r="G753" s="260">
        <v>55</v>
      </c>
      <c r="H753" s="259" t="s">
        <v>1696</v>
      </c>
      <c r="I753" s="260" t="s">
        <v>1268</v>
      </c>
      <c r="J753" s="260" t="s">
        <v>1533</v>
      </c>
      <c r="K753" s="191" t="s">
        <v>1650</v>
      </c>
      <c r="L753" s="259" t="s">
        <v>1252</v>
      </c>
      <c r="M753" s="287" t="s">
        <v>2304</v>
      </c>
      <c r="N753" s="287" t="s">
        <v>2305</v>
      </c>
      <c r="O753" s="288"/>
    </row>
    <row r="754" spans="1:15" ht="21" hidden="1">
      <c r="A754" s="260">
        <v>204</v>
      </c>
      <c r="B754" s="260" t="s">
        <v>179</v>
      </c>
      <c r="C754" s="259" t="s">
        <v>136</v>
      </c>
      <c r="D754" s="259" t="s">
        <v>2306</v>
      </c>
      <c r="E754" s="260">
        <v>301</v>
      </c>
      <c r="F754" s="260">
        <v>3</v>
      </c>
      <c r="G754" s="260">
        <v>61</v>
      </c>
      <c r="H754" s="259"/>
      <c r="I754" s="260" t="s">
        <v>1250</v>
      </c>
      <c r="J754" s="260" t="s">
        <v>1277</v>
      </c>
      <c r="K754" s="191" t="s">
        <v>1650</v>
      </c>
      <c r="L754" s="259" t="s">
        <v>1281</v>
      </c>
      <c r="M754" s="287" t="s">
        <v>2288</v>
      </c>
      <c r="N754" s="287" t="s">
        <v>2289</v>
      </c>
      <c r="O754" s="288"/>
    </row>
    <row r="755" spans="1:15" ht="21" hidden="1">
      <c r="A755" s="260">
        <v>226</v>
      </c>
      <c r="B755" s="260" t="s">
        <v>179</v>
      </c>
      <c r="C755" s="259" t="s">
        <v>136</v>
      </c>
      <c r="D755" s="259" t="s">
        <v>1314</v>
      </c>
      <c r="E755" s="260">
        <v>91</v>
      </c>
      <c r="F755" s="260">
        <v>4</v>
      </c>
      <c r="G755" s="260">
        <v>42</v>
      </c>
      <c r="H755" s="259" t="s">
        <v>464</v>
      </c>
      <c r="I755" s="260" t="s">
        <v>1268</v>
      </c>
      <c r="J755" s="260" t="s">
        <v>1315</v>
      </c>
      <c r="K755" s="191" t="s">
        <v>1650</v>
      </c>
      <c r="L755" s="259" t="s">
        <v>1252</v>
      </c>
      <c r="M755" s="287" t="s">
        <v>2280</v>
      </c>
      <c r="N755" s="287" t="s">
        <v>2281</v>
      </c>
      <c r="O755" s="288"/>
    </row>
    <row r="756" spans="1:15" ht="21" hidden="1">
      <c r="A756" s="260">
        <v>227</v>
      </c>
      <c r="B756" s="260" t="s">
        <v>179</v>
      </c>
      <c r="C756" s="259" t="s">
        <v>136</v>
      </c>
      <c r="D756" s="259" t="s">
        <v>2307</v>
      </c>
      <c r="E756" s="260">
        <v>91</v>
      </c>
      <c r="F756" s="260">
        <v>2</v>
      </c>
      <c r="G756" s="260">
        <v>41</v>
      </c>
      <c r="H756" s="259" t="s">
        <v>466</v>
      </c>
      <c r="I756" s="260" t="s">
        <v>1268</v>
      </c>
      <c r="J756" s="260" t="s">
        <v>1269</v>
      </c>
      <c r="K756" s="191" t="s">
        <v>1650</v>
      </c>
      <c r="L756" s="259" t="s">
        <v>1252</v>
      </c>
      <c r="M756" s="287" t="s">
        <v>2302</v>
      </c>
      <c r="N756" s="287" t="s">
        <v>2303</v>
      </c>
      <c r="O756" s="288"/>
    </row>
    <row r="757" spans="1:15" ht="21" hidden="1">
      <c r="A757" s="260">
        <v>228</v>
      </c>
      <c r="B757" s="260" t="s">
        <v>179</v>
      </c>
      <c r="C757" s="259" t="s">
        <v>136</v>
      </c>
      <c r="D757" s="259" t="s">
        <v>1617</v>
      </c>
      <c r="E757" s="260">
        <v>1</v>
      </c>
      <c r="F757" s="260">
        <v>3</v>
      </c>
      <c r="G757" s="260">
        <v>52</v>
      </c>
      <c r="H757" s="259" t="s">
        <v>333</v>
      </c>
      <c r="I757" s="260" t="s">
        <v>1268</v>
      </c>
      <c r="J757" s="260" t="s">
        <v>1269</v>
      </c>
      <c r="K757" s="191" t="s">
        <v>1650</v>
      </c>
      <c r="L757" s="259" t="s">
        <v>1281</v>
      </c>
      <c r="M757" s="287" t="s">
        <v>2300</v>
      </c>
      <c r="N757" s="287" t="s">
        <v>2301</v>
      </c>
      <c r="O757" s="288"/>
    </row>
    <row r="758" spans="1:15" ht="21" hidden="1">
      <c r="A758" s="260">
        <v>240</v>
      </c>
      <c r="B758" s="260" t="s">
        <v>179</v>
      </c>
      <c r="C758" s="259" t="s">
        <v>136</v>
      </c>
      <c r="D758" s="259" t="s">
        <v>1617</v>
      </c>
      <c r="E758" s="260">
        <v>2</v>
      </c>
      <c r="F758" s="260">
        <v>3</v>
      </c>
      <c r="G758" s="260">
        <v>47</v>
      </c>
      <c r="H758" s="259" t="s">
        <v>333</v>
      </c>
      <c r="I758" s="260" t="s">
        <v>1268</v>
      </c>
      <c r="J758" s="260" t="s">
        <v>1333</v>
      </c>
      <c r="K758" s="191" t="s">
        <v>1650</v>
      </c>
      <c r="L758" s="259" t="s">
        <v>1281</v>
      </c>
      <c r="M758" s="287" t="s">
        <v>2308</v>
      </c>
      <c r="N758" s="287" t="s">
        <v>2309</v>
      </c>
      <c r="O758" s="288"/>
    </row>
    <row r="759" spans="1:15" ht="21" hidden="1">
      <c r="A759" s="260">
        <v>245</v>
      </c>
      <c r="B759" s="260" t="s">
        <v>179</v>
      </c>
      <c r="C759" s="259" t="s">
        <v>136</v>
      </c>
      <c r="D759" s="259" t="s">
        <v>2310</v>
      </c>
      <c r="E759" s="260">
        <v>1</v>
      </c>
      <c r="F759" s="260">
        <v>3</v>
      </c>
      <c r="G759" s="260">
        <v>21</v>
      </c>
      <c r="H759" s="259" t="s">
        <v>1704</v>
      </c>
      <c r="I759" s="260" t="s">
        <v>1268</v>
      </c>
      <c r="J759" s="260" t="s">
        <v>1871</v>
      </c>
      <c r="K759" s="191" t="s">
        <v>1650</v>
      </c>
      <c r="L759" s="259" t="s">
        <v>1281</v>
      </c>
      <c r="M759" s="287" t="s">
        <v>2311</v>
      </c>
      <c r="N759" s="287" t="s">
        <v>2312</v>
      </c>
      <c r="O759" s="288"/>
    </row>
    <row r="760" spans="1:15" ht="21" hidden="1">
      <c r="A760" s="260">
        <v>269</v>
      </c>
      <c r="B760" s="260" t="s">
        <v>179</v>
      </c>
      <c r="C760" s="259" t="s">
        <v>136</v>
      </c>
      <c r="D760" s="259" t="s">
        <v>1481</v>
      </c>
      <c r="E760" s="260">
        <v>2</v>
      </c>
      <c r="F760" s="260">
        <v>3</v>
      </c>
      <c r="G760" s="260">
        <v>26</v>
      </c>
      <c r="H760" s="259" t="s">
        <v>333</v>
      </c>
      <c r="I760" s="260" t="s">
        <v>1265</v>
      </c>
      <c r="J760" s="260" t="s">
        <v>1409</v>
      </c>
      <c r="K760" s="191" t="s">
        <v>1650</v>
      </c>
      <c r="L760" s="259" t="s">
        <v>1252</v>
      </c>
      <c r="M760" s="287" t="s">
        <v>2304</v>
      </c>
      <c r="N760" s="287" t="s">
        <v>2305</v>
      </c>
      <c r="O760" s="288"/>
    </row>
    <row r="761" spans="1:15" ht="21" hidden="1">
      <c r="A761" s="260">
        <v>325</v>
      </c>
      <c r="B761" s="260" t="s">
        <v>532</v>
      </c>
      <c r="C761" s="259" t="s">
        <v>13</v>
      </c>
      <c r="D761" s="259" t="s">
        <v>2313</v>
      </c>
      <c r="E761" s="260">
        <v>30</v>
      </c>
      <c r="F761" s="260">
        <v>2</v>
      </c>
      <c r="G761" s="260">
        <v>15</v>
      </c>
      <c r="H761" s="259" t="s">
        <v>333</v>
      </c>
      <c r="I761" s="260" t="s">
        <v>1250</v>
      </c>
      <c r="J761" s="260" t="s">
        <v>1405</v>
      </c>
      <c r="K761" s="191" t="s">
        <v>1650</v>
      </c>
      <c r="L761" s="259" t="s">
        <v>1281</v>
      </c>
      <c r="M761" s="287" t="s">
        <v>2300</v>
      </c>
      <c r="N761" s="287" t="s">
        <v>2301</v>
      </c>
      <c r="O761" s="288"/>
    </row>
    <row r="762" spans="1:15" ht="21" hidden="1">
      <c r="A762" s="260">
        <v>345</v>
      </c>
      <c r="B762" s="260" t="s">
        <v>532</v>
      </c>
      <c r="C762" s="259" t="s">
        <v>13</v>
      </c>
      <c r="D762" s="259" t="s">
        <v>1895</v>
      </c>
      <c r="E762" s="260">
        <v>902</v>
      </c>
      <c r="F762" s="260">
        <v>2</v>
      </c>
      <c r="G762" s="260">
        <v>36</v>
      </c>
      <c r="H762" s="259" t="s">
        <v>1717</v>
      </c>
      <c r="I762" s="260" t="s">
        <v>1268</v>
      </c>
      <c r="J762" s="260" t="s">
        <v>1315</v>
      </c>
      <c r="K762" s="191" t="s">
        <v>1650</v>
      </c>
      <c r="L762" s="259" t="s">
        <v>1281</v>
      </c>
      <c r="M762" s="287" t="s">
        <v>2288</v>
      </c>
      <c r="N762" s="287" t="s">
        <v>2289</v>
      </c>
      <c r="O762" s="288"/>
    </row>
    <row r="763" spans="1:15" ht="21" hidden="1">
      <c r="A763" s="260">
        <v>351</v>
      </c>
      <c r="B763" s="260" t="s">
        <v>532</v>
      </c>
      <c r="C763" s="259" t="s">
        <v>13</v>
      </c>
      <c r="D763" s="259" t="s">
        <v>1895</v>
      </c>
      <c r="E763" s="260">
        <v>91</v>
      </c>
      <c r="F763" s="260">
        <v>2</v>
      </c>
      <c r="G763" s="260">
        <v>39</v>
      </c>
      <c r="H763" s="259" t="s">
        <v>1717</v>
      </c>
      <c r="I763" s="260" t="s">
        <v>1268</v>
      </c>
      <c r="J763" s="260" t="s">
        <v>1330</v>
      </c>
      <c r="K763" s="191" t="s">
        <v>1650</v>
      </c>
      <c r="L763" s="259" t="s">
        <v>1252</v>
      </c>
      <c r="M763" s="287" t="s">
        <v>2280</v>
      </c>
      <c r="N763" s="287" t="s">
        <v>2281</v>
      </c>
      <c r="O763" s="288"/>
    </row>
    <row r="764" spans="1:15" ht="21" hidden="1">
      <c r="A764" s="260">
        <v>367</v>
      </c>
      <c r="B764" s="260" t="s">
        <v>532</v>
      </c>
      <c r="C764" s="259" t="s">
        <v>13</v>
      </c>
      <c r="D764" s="259" t="s">
        <v>1428</v>
      </c>
      <c r="E764" s="260">
        <v>2</v>
      </c>
      <c r="F764" s="260">
        <v>2</v>
      </c>
      <c r="G764" s="260">
        <v>54</v>
      </c>
      <c r="H764" s="259" t="s">
        <v>629</v>
      </c>
      <c r="I764" s="260" t="s">
        <v>1265</v>
      </c>
      <c r="J764" s="260" t="s">
        <v>1342</v>
      </c>
      <c r="K764" s="191" t="s">
        <v>1650</v>
      </c>
      <c r="L764" s="259" t="s">
        <v>1281</v>
      </c>
      <c r="M764" s="287" t="s">
        <v>2314</v>
      </c>
      <c r="N764" s="287" t="s">
        <v>2315</v>
      </c>
      <c r="O764" s="288"/>
    </row>
    <row r="765" spans="1:15" ht="21" hidden="1">
      <c r="A765" s="260">
        <v>372</v>
      </c>
      <c r="B765" s="260" t="s">
        <v>532</v>
      </c>
      <c r="C765" s="259" t="s">
        <v>13</v>
      </c>
      <c r="D765" s="259" t="s">
        <v>1428</v>
      </c>
      <c r="E765" s="260">
        <v>1</v>
      </c>
      <c r="F765" s="260">
        <v>2</v>
      </c>
      <c r="G765" s="260">
        <v>60</v>
      </c>
      <c r="H765" s="259" t="s">
        <v>629</v>
      </c>
      <c r="I765" s="260" t="s">
        <v>1265</v>
      </c>
      <c r="J765" s="260" t="s">
        <v>1346</v>
      </c>
      <c r="K765" s="191" t="s">
        <v>1650</v>
      </c>
      <c r="L765" s="259" t="s">
        <v>1252</v>
      </c>
      <c r="M765" s="287" t="s">
        <v>2304</v>
      </c>
      <c r="N765" s="287" t="s">
        <v>2305</v>
      </c>
      <c r="O765" s="288"/>
    </row>
    <row r="766" spans="1:15" ht="21" hidden="1">
      <c r="A766" s="260">
        <v>412</v>
      </c>
      <c r="B766" s="260" t="s">
        <v>532</v>
      </c>
      <c r="C766" s="259" t="s">
        <v>136</v>
      </c>
      <c r="D766" s="259" t="s">
        <v>1995</v>
      </c>
      <c r="E766" s="260">
        <v>30</v>
      </c>
      <c r="F766" s="260">
        <v>1</v>
      </c>
      <c r="G766" s="260">
        <v>21</v>
      </c>
      <c r="H766" s="259" t="s">
        <v>333</v>
      </c>
      <c r="I766" s="260" t="s">
        <v>1250</v>
      </c>
      <c r="J766" s="260" t="s">
        <v>1471</v>
      </c>
      <c r="K766" s="191" t="s">
        <v>1650</v>
      </c>
      <c r="L766" s="259" t="s">
        <v>1281</v>
      </c>
      <c r="M766" s="287" t="s">
        <v>2300</v>
      </c>
      <c r="N766" s="287" t="s">
        <v>2301</v>
      </c>
      <c r="O766" s="288"/>
    </row>
    <row r="767" spans="1:15" ht="21" hidden="1">
      <c r="A767" s="260">
        <v>413</v>
      </c>
      <c r="B767" s="260" t="s">
        <v>532</v>
      </c>
      <c r="C767" s="259" t="s">
        <v>136</v>
      </c>
      <c r="D767" s="259" t="s">
        <v>1995</v>
      </c>
      <c r="E767" s="260">
        <v>253</v>
      </c>
      <c r="F767" s="260">
        <v>1</v>
      </c>
      <c r="G767" s="260">
        <v>48</v>
      </c>
      <c r="H767" s="259" t="s">
        <v>646</v>
      </c>
      <c r="I767" s="260" t="s">
        <v>1250</v>
      </c>
      <c r="J767" s="260" t="s">
        <v>1404</v>
      </c>
      <c r="K767" s="191" t="s">
        <v>1650</v>
      </c>
      <c r="L767" s="259" t="s">
        <v>1281</v>
      </c>
      <c r="M767" s="287" t="s">
        <v>2316</v>
      </c>
      <c r="N767" s="287" t="s">
        <v>2317</v>
      </c>
      <c r="O767" s="288"/>
    </row>
    <row r="768" spans="1:15" ht="21" hidden="1">
      <c r="A768" s="260">
        <v>422</v>
      </c>
      <c r="B768" s="260" t="s">
        <v>532</v>
      </c>
      <c r="C768" s="259" t="s">
        <v>136</v>
      </c>
      <c r="D768" s="259" t="s">
        <v>2318</v>
      </c>
      <c r="E768" s="260">
        <v>301</v>
      </c>
      <c r="F768" s="260">
        <v>3</v>
      </c>
      <c r="G768" s="260">
        <v>36</v>
      </c>
      <c r="H768" s="259"/>
      <c r="I768" s="260" t="s">
        <v>1250</v>
      </c>
      <c r="J768" s="260" t="s">
        <v>1528</v>
      </c>
      <c r="K768" s="191" t="s">
        <v>1650</v>
      </c>
      <c r="L768" s="259" t="s">
        <v>1281</v>
      </c>
      <c r="M768" s="287" t="s">
        <v>2283</v>
      </c>
      <c r="N768" s="287" t="s">
        <v>2284</v>
      </c>
      <c r="O768" s="288" t="s">
        <v>2279</v>
      </c>
    </row>
    <row r="769" spans="1:15" ht="21" hidden="1">
      <c r="A769" s="260">
        <v>424</v>
      </c>
      <c r="B769" s="260" t="s">
        <v>532</v>
      </c>
      <c r="C769" s="259" t="s">
        <v>136</v>
      </c>
      <c r="D769" s="259" t="s">
        <v>2318</v>
      </c>
      <c r="E769" s="260">
        <v>301</v>
      </c>
      <c r="F769" s="260">
        <v>3</v>
      </c>
      <c r="G769" s="260">
        <v>36</v>
      </c>
      <c r="H769" s="259"/>
      <c r="I769" s="260" t="s">
        <v>1250</v>
      </c>
      <c r="J769" s="260" t="s">
        <v>1542</v>
      </c>
      <c r="K769" s="191" t="s">
        <v>1650</v>
      </c>
      <c r="L769" s="259" t="s">
        <v>1281</v>
      </c>
      <c r="M769" s="287" t="s">
        <v>2293</v>
      </c>
      <c r="N769" s="287" t="s">
        <v>2294</v>
      </c>
      <c r="O769" s="326"/>
    </row>
    <row r="770" spans="1:15" ht="21" hidden="1">
      <c r="A770" s="260">
        <v>427</v>
      </c>
      <c r="B770" s="260" t="s">
        <v>532</v>
      </c>
      <c r="C770" s="259" t="s">
        <v>136</v>
      </c>
      <c r="D770" s="259" t="s">
        <v>1585</v>
      </c>
      <c r="E770" s="260">
        <v>902</v>
      </c>
      <c r="F770" s="260">
        <v>1</v>
      </c>
      <c r="G770" s="260">
        <v>60</v>
      </c>
      <c r="H770" s="259" t="s">
        <v>1726</v>
      </c>
      <c r="I770" s="260" t="s">
        <v>1268</v>
      </c>
      <c r="J770" s="260" t="s">
        <v>1317</v>
      </c>
      <c r="K770" s="191" t="s">
        <v>1650</v>
      </c>
      <c r="L770" s="259" t="s">
        <v>1281</v>
      </c>
      <c r="M770" s="287" t="s">
        <v>2319</v>
      </c>
      <c r="N770" s="287" t="s">
        <v>2320</v>
      </c>
      <c r="O770" s="288"/>
    </row>
    <row r="771" spans="1:15" ht="21" hidden="1">
      <c r="A771" s="260">
        <v>430</v>
      </c>
      <c r="B771" s="260" t="s">
        <v>532</v>
      </c>
      <c r="C771" s="259" t="s">
        <v>136</v>
      </c>
      <c r="D771" s="259" t="s">
        <v>2321</v>
      </c>
      <c r="E771" s="260">
        <v>901</v>
      </c>
      <c r="F771" s="260">
        <v>1</v>
      </c>
      <c r="G771" s="260">
        <v>45</v>
      </c>
      <c r="H771" s="259" t="s">
        <v>1726</v>
      </c>
      <c r="I771" s="260" t="s">
        <v>1268</v>
      </c>
      <c r="J771" s="260" t="s">
        <v>1315</v>
      </c>
      <c r="K771" s="191" t="s">
        <v>1650</v>
      </c>
      <c r="L771" s="259" t="s">
        <v>1281</v>
      </c>
      <c r="M771" s="287" t="s">
        <v>2296</v>
      </c>
      <c r="N771" s="287" t="s">
        <v>2297</v>
      </c>
      <c r="O771" s="288"/>
    </row>
    <row r="772" spans="1:15" ht="21" hidden="1">
      <c r="A772" s="260">
        <v>431</v>
      </c>
      <c r="B772" s="260" t="s">
        <v>532</v>
      </c>
      <c r="C772" s="259" t="s">
        <v>136</v>
      </c>
      <c r="D772" s="259" t="s">
        <v>1585</v>
      </c>
      <c r="E772" s="260">
        <v>902</v>
      </c>
      <c r="F772" s="260">
        <v>1</v>
      </c>
      <c r="G772" s="260">
        <v>60</v>
      </c>
      <c r="H772" s="259" t="s">
        <v>1726</v>
      </c>
      <c r="I772" s="260" t="s">
        <v>1268</v>
      </c>
      <c r="J772" s="260" t="s">
        <v>1315</v>
      </c>
      <c r="K772" s="191" t="s">
        <v>1650</v>
      </c>
      <c r="L772" s="259" t="s">
        <v>1252</v>
      </c>
      <c r="M772" s="287" t="s">
        <v>1571</v>
      </c>
      <c r="N772" s="287" t="s">
        <v>2299</v>
      </c>
      <c r="O772" s="288"/>
    </row>
    <row r="773" spans="1:15" ht="21" hidden="1">
      <c r="A773" s="260">
        <v>448</v>
      </c>
      <c r="B773" s="260" t="s">
        <v>532</v>
      </c>
      <c r="C773" s="259" t="s">
        <v>136</v>
      </c>
      <c r="D773" s="259" t="s">
        <v>2322</v>
      </c>
      <c r="E773" s="260">
        <v>1</v>
      </c>
      <c r="F773" s="260">
        <v>3</v>
      </c>
      <c r="G773" s="260">
        <v>19</v>
      </c>
      <c r="H773" s="259" t="s">
        <v>1704</v>
      </c>
      <c r="I773" s="260" t="s">
        <v>1268</v>
      </c>
      <c r="J773" s="260" t="s">
        <v>1363</v>
      </c>
      <c r="K773" s="191" t="s">
        <v>1650</v>
      </c>
      <c r="L773" s="259" t="s">
        <v>1281</v>
      </c>
      <c r="M773" s="287" t="s">
        <v>2311</v>
      </c>
      <c r="N773" s="287" t="s">
        <v>2312</v>
      </c>
      <c r="O773" s="288"/>
    </row>
    <row r="774" spans="1:15" ht="21" hidden="1">
      <c r="A774" s="260">
        <v>463</v>
      </c>
      <c r="B774" s="260" t="s">
        <v>532</v>
      </c>
      <c r="C774" s="259" t="s">
        <v>136</v>
      </c>
      <c r="D774" s="259" t="s">
        <v>1375</v>
      </c>
      <c r="E774" s="260">
        <v>1</v>
      </c>
      <c r="F774" s="260">
        <v>3</v>
      </c>
      <c r="G774" s="260">
        <v>48</v>
      </c>
      <c r="H774" s="259" t="s">
        <v>161</v>
      </c>
      <c r="I774" s="260" t="s">
        <v>1265</v>
      </c>
      <c r="J774" s="260" t="s">
        <v>1369</v>
      </c>
      <c r="K774" s="191" t="s">
        <v>1650</v>
      </c>
      <c r="L774" s="259" t="s">
        <v>1252</v>
      </c>
      <c r="M774" s="287" t="s">
        <v>2302</v>
      </c>
      <c r="N774" s="287" t="s">
        <v>2303</v>
      </c>
      <c r="O774" s="288"/>
    </row>
    <row r="775" spans="1:15" ht="21" hidden="1">
      <c r="A775" s="260">
        <v>531</v>
      </c>
      <c r="B775" s="260" t="s">
        <v>729</v>
      </c>
      <c r="C775" s="259" t="s">
        <v>13</v>
      </c>
      <c r="D775" s="259" t="s">
        <v>2323</v>
      </c>
      <c r="E775" s="260">
        <v>1</v>
      </c>
      <c r="F775" s="260">
        <v>4</v>
      </c>
      <c r="G775" s="260">
        <v>5</v>
      </c>
      <c r="H775" s="259" t="s">
        <v>782</v>
      </c>
      <c r="I775" s="260" t="s">
        <v>1268</v>
      </c>
      <c r="J775" s="260" t="s">
        <v>1354</v>
      </c>
      <c r="K775" s="191" t="s">
        <v>1650</v>
      </c>
      <c r="L775" s="259" t="s">
        <v>1281</v>
      </c>
      <c r="M775" s="287" t="s">
        <v>2308</v>
      </c>
      <c r="N775" s="287" t="s">
        <v>2309</v>
      </c>
      <c r="O775" s="288"/>
    </row>
    <row r="776" spans="1:15" ht="21" hidden="1">
      <c r="A776" s="260">
        <v>567</v>
      </c>
      <c r="B776" s="260" t="s">
        <v>729</v>
      </c>
      <c r="C776" s="259" t="s">
        <v>136</v>
      </c>
      <c r="D776" s="259" t="s">
        <v>1639</v>
      </c>
      <c r="E776" s="260">
        <v>6</v>
      </c>
      <c r="F776" s="260">
        <v>1</v>
      </c>
      <c r="G776" s="260">
        <v>50</v>
      </c>
      <c r="H776" s="259"/>
      <c r="I776" s="260" t="s">
        <v>1250</v>
      </c>
      <c r="J776" s="260" t="s">
        <v>1308</v>
      </c>
      <c r="K776" s="191" t="s">
        <v>1650</v>
      </c>
      <c r="L776" s="259" t="s">
        <v>1281</v>
      </c>
      <c r="M776" s="287" t="s">
        <v>2293</v>
      </c>
      <c r="N776" s="287" t="s">
        <v>2294</v>
      </c>
      <c r="O776" s="288"/>
    </row>
    <row r="777" spans="1:15" ht="21" hidden="1">
      <c r="A777" s="260">
        <v>577</v>
      </c>
      <c r="B777" s="260" t="s">
        <v>729</v>
      </c>
      <c r="C777" s="259" t="s">
        <v>136</v>
      </c>
      <c r="D777" s="259" t="s">
        <v>1639</v>
      </c>
      <c r="E777" s="260">
        <v>12</v>
      </c>
      <c r="F777" s="260">
        <v>1</v>
      </c>
      <c r="G777" s="260">
        <v>38</v>
      </c>
      <c r="H777" s="259" t="s">
        <v>1746</v>
      </c>
      <c r="I777" s="260" t="s">
        <v>1250</v>
      </c>
      <c r="J777" s="260" t="s">
        <v>1293</v>
      </c>
      <c r="K777" s="191" t="s">
        <v>1650</v>
      </c>
      <c r="L777" s="259" t="s">
        <v>1281</v>
      </c>
      <c r="M777" s="287" t="s">
        <v>2290</v>
      </c>
      <c r="N777" s="287" t="s">
        <v>2291</v>
      </c>
      <c r="O777" s="288"/>
    </row>
    <row r="778" spans="1:15" ht="21" hidden="1">
      <c r="A778" s="260">
        <v>582</v>
      </c>
      <c r="B778" s="260" t="s">
        <v>729</v>
      </c>
      <c r="C778" s="259" t="s">
        <v>136</v>
      </c>
      <c r="D778" s="259" t="s">
        <v>2188</v>
      </c>
      <c r="E778" s="260">
        <v>17</v>
      </c>
      <c r="F778" s="260">
        <v>2</v>
      </c>
      <c r="G778" s="260">
        <v>48</v>
      </c>
      <c r="H778" s="259"/>
      <c r="I778" s="260" t="s">
        <v>1250</v>
      </c>
      <c r="J778" s="260" t="s">
        <v>1391</v>
      </c>
      <c r="K778" s="191" t="s">
        <v>1650</v>
      </c>
      <c r="L778" s="259" t="s">
        <v>1281</v>
      </c>
      <c r="M778" s="287" t="s">
        <v>2308</v>
      </c>
      <c r="N778" s="287" t="s">
        <v>2309</v>
      </c>
      <c r="O778" s="288"/>
    </row>
    <row r="779" spans="1:15" ht="21" hidden="1">
      <c r="A779" s="260">
        <v>615</v>
      </c>
      <c r="B779" s="260" t="s">
        <v>729</v>
      </c>
      <c r="C779" s="259" t="s">
        <v>136</v>
      </c>
      <c r="D779" s="259" t="s">
        <v>1926</v>
      </c>
      <c r="E779" s="260">
        <v>902</v>
      </c>
      <c r="F779" s="260">
        <v>2</v>
      </c>
      <c r="G779" s="260">
        <v>41</v>
      </c>
      <c r="H779" s="259"/>
      <c r="I779" s="260" t="s">
        <v>1268</v>
      </c>
      <c r="J779" s="260" t="s">
        <v>1330</v>
      </c>
      <c r="K779" s="191" t="s">
        <v>1650</v>
      </c>
      <c r="L779" s="259" t="s">
        <v>1281</v>
      </c>
      <c r="M779" s="287" t="s">
        <v>2324</v>
      </c>
      <c r="N779" s="287" t="s">
        <v>2325</v>
      </c>
      <c r="O779" s="288"/>
    </row>
    <row r="780" spans="1:15" ht="21" hidden="1">
      <c r="A780" s="260">
        <v>635</v>
      </c>
      <c r="B780" s="260" t="s">
        <v>729</v>
      </c>
      <c r="C780" s="259" t="s">
        <v>136</v>
      </c>
      <c r="D780" s="259" t="s">
        <v>1639</v>
      </c>
      <c r="E780" s="260">
        <v>13</v>
      </c>
      <c r="F780" s="260">
        <v>1</v>
      </c>
      <c r="G780" s="260">
        <v>24</v>
      </c>
      <c r="H780" s="259"/>
      <c r="I780" s="260" t="s">
        <v>1265</v>
      </c>
      <c r="J780" s="260" t="s">
        <v>1419</v>
      </c>
      <c r="K780" s="191" t="s">
        <v>1650</v>
      </c>
      <c r="L780" s="259" t="s">
        <v>1281</v>
      </c>
      <c r="M780" s="287" t="s">
        <v>2296</v>
      </c>
      <c r="N780" s="287" t="s">
        <v>2297</v>
      </c>
      <c r="O780" s="288"/>
    </row>
    <row r="781" spans="1:15" ht="21" hidden="1">
      <c r="A781" s="260">
        <v>640</v>
      </c>
      <c r="B781" s="260" t="s">
        <v>729</v>
      </c>
      <c r="C781" s="259" t="s">
        <v>136</v>
      </c>
      <c r="D781" s="259" t="s">
        <v>1536</v>
      </c>
      <c r="E781" s="260">
        <v>1</v>
      </c>
      <c r="F781" s="260">
        <v>3</v>
      </c>
      <c r="G781" s="260">
        <v>39</v>
      </c>
      <c r="H781" s="259" t="s">
        <v>1704</v>
      </c>
      <c r="I781" s="260" t="s">
        <v>1265</v>
      </c>
      <c r="J781" s="260" t="s">
        <v>1339</v>
      </c>
      <c r="K781" s="191" t="s">
        <v>1650</v>
      </c>
      <c r="L781" s="259" t="s">
        <v>1281</v>
      </c>
      <c r="M781" s="287" t="s">
        <v>2311</v>
      </c>
      <c r="N781" s="287" t="s">
        <v>2312</v>
      </c>
      <c r="O781" s="288"/>
    </row>
    <row r="782" spans="1:15" ht="21" hidden="1">
      <c r="A782" s="260">
        <v>672</v>
      </c>
      <c r="B782" s="260" t="s">
        <v>878</v>
      </c>
      <c r="C782" s="259" t="s">
        <v>13</v>
      </c>
      <c r="D782" s="259" t="s">
        <v>2000</v>
      </c>
      <c r="E782" s="260">
        <v>9</v>
      </c>
      <c r="F782" s="260">
        <v>1</v>
      </c>
      <c r="G782" s="260">
        <v>46</v>
      </c>
      <c r="H782" s="259" t="s">
        <v>1746</v>
      </c>
      <c r="I782" s="260" t="s">
        <v>1250</v>
      </c>
      <c r="J782" s="260" t="s">
        <v>1355</v>
      </c>
      <c r="K782" s="191" t="s">
        <v>1650</v>
      </c>
      <c r="L782" s="259" t="s">
        <v>1281</v>
      </c>
      <c r="M782" s="287" t="s">
        <v>2290</v>
      </c>
      <c r="N782" s="287" t="s">
        <v>2291</v>
      </c>
      <c r="O782" s="288"/>
    </row>
    <row r="783" spans="1:15" ht="21" hidden="1">
      <c r="A783" s="260">
        <v>675</v>
      </c>
      <c r="B783" s="260" t="s">
        <v>878</v>
      </c>
      <c r="C783" s="259" t="s">
        <v>13</v>
      </c>
      <c r="D783" s="259" t="s">
        <v>2193</v>
      </c>
      <c r="E783" s="260">
        <v>53</v>
      </c>
      <c r="F783" s="260">
        <v>1</v>
      </c>
      <c r="G783" s="260">
        <v>42</v>
      </c>
      <c r="H783" s="259"/>
      <c r="I783" s="260" t="s">
        <v>1250</v>
      </c>
      <c r="J783" s="260" t="s">
        <v>1358</v>
      </c>
      <c r="K783" s="191" t="s">
        <v>1650</v>
      </c>
      <c r="L783" s="259" t="s">
        <v>1281</v>
      </c>
      <c r="M783" s="287" t="s">
        <v>2319</v>
      </c>
      <c r="N783" s="287" t="s">
        <v>2320</v>
      </c>
      <c r="O783" s="288"/>
    </row>
    <row r="784" spans="1:15" ht="21" hidden="1">
      <c r="A784" s="260">
        <v>685</v>
      </c>
      <c r="B784" s="260" t="s">
        <v>878</v>
      </c>
      <c r="C784" s="259" t="s">
        <v>13</v>
      </c>
      <c r="D784" s="259" t="s">
        <v>1398</v>
      </c>
      <c r="E784" s="260">
        <v>1</v>
      </c>
      <c r="F784" s="260">
        <v>2</v>
      </c>
      <c r="G784" s="260">
        <v>62</v>
      </c>
      <c r="H784" s="259" t="s">
        <v>909</v>
      </c>
      <c r="I784" s="260" t="s">
        <v>1250</v>
      </c>
      <c r="J784" s="260" t="s">
        <v>1402</v>
      </c>
      <c r="K784" s="191" t="s">
        <v>1650</v>
      </c>
      <c r="L784" s="259" t="s">
        <v>1281</v>
      </c>
      <c r="M784" s="287" t="s">
        <v>2326</v>
      </c>
      <c r="N784" s="287" t="s">
        <v>2327</v>
      </c>
      <c r="O784" s="288"/>
    </row>
    <row r="785" spans="1:15" ht="21" hidden="1">
      <c r="A785" s="260">
        <v>696</v>
      </c>
      <c r="B785" s="260" t="s">
        <v>878</v>
      </c>
      <c r="C785" s="259" t="s">
        <v>13</v>
      </c>
      <c r="D785" s="259" t="s">
        <v>1398</v>
      </c>
      <c r="E785" s="260">
        <v>30</v>
      </c>
      <c r="F785" s="260">
        <v>2</v>
      </c>
      <c r="G785" s="260">
        <v>15</v>
      </c>
      <c r="H785" s="259" t="s">
        <v>333</v>
      </c>
      <c r="I785" s="260" t="s">
        <v>1250</v>
      </c>
      <c r="J785" s="260" t="s">
        <v>1261</v>
      </c>
      <c r="K785" s="191" t="s">
        <v>1650</v>
      </c>
      <c r="L785" s="259" t="s">
        <v>1281</v>
      </c>
      <c r="M785" s="287" t="s">
        <v>2300</v>
      </c>
      <c r="N785" s="287" t="s">
        <v>2301</v>
      </c>
      <c r="O785" s="288"/>
    </row>
    <row r="786" spans="1:15" ht="21" hidden="1">
      <c r="A786" s="260">
        <v>745</v>
      </c>
      <c r="B786" s="260" t="s">
        <v>878</v>
      </c>
      <c r="C786" s="259" t="s">
        <v>136</v>
      </c>
      <c r="D786" s="259" t="s">
        <v>1589</v>
      </c>
      <c r="E786" s="260">
        <v>1</v>
      </c>
      <c r="F786" s="260">
        <v>3</v>
      </c>
      <c r="G786" s="260">
        <v>44</v>
      </c>
      <c r="H786" s="259" t="s">
        <v>1763</v>
      </c>
      <c r="I786" s="260" t="s">
        <v>1250</v>
      </c>
      <c r="J786" s="260" t="s">
        <v>1355</v>
      </c>
      <c r="K786" s="191" t="s">
        <v>1650</v>
      </c>
      <c r="L786" s="259" t="s">
        <v>1281</v>
      </c>
      <c r="M786" s="287" t="s">
        <v>2316</v>
      </c>
      <c r="N786" s="287" t="s">
        <v>2317</v>
      </c>
      <c r="O786" s="288"/>
    </row>
    <row r="787" spans="1:15" ht="21" hidden="1">
      <c r="A787" s="260">
        <v>768</v>
      </c>
      <c r="B787" s="260" t="s">
        <v>878</v>
      </c>
      <c r="C787" s="259" t="s">
        <v>136</v>
      </c>
      <c r="D787" s="259" t="s">
        <v>2263</v>
      </c>
      <c r="E787" s="260">
        <v>901</v>
      </c>
      <c r="F787" s="260">
        <v>1</v>
      </c>
      <c r="G787" s="260">
        <v>40</v>
      </c>
      <c r="H787" s="259" t="s">
        <v>646</v>
      </c>
      <c r="I787" s="260" t="s">
        <v>1268</v>
      </c>
      <c r="J787" s="260" t="s">
        <v>1269</v>
      </c>
      <c r="K787" s="191" t="s">
        <v>1650</v>
      </c>
      <c r="L787" s="259" t="s">
        <v>1281</v>
      </c>
      <c r="M787" s="287" t="s">
        <v>2286</v>
      </c>
      <c r="N787" s="287" t="s">
        <v>2287</v>
      </c>
      <c r="O787" s="288"/>
    </row>
    <row r="788" spans="1:15" ht="21" hidden="1">
      <c r="A788" s="260">
        <v>769</v>
      </c>
      <c r="B788" s="260" t="s">
        <v>878</v>
      </c>
      <c r="C788" s="259" t="s">
        <v>136</v>
      </c>
      <c r="D788" s="259" t="s">
        <v>1517</v>
      </c>
      <c r="E788" s="260">
        <v>1</v>
      </c>
      <c r="F788" s="260">
        <v>3</v>
      </c>
      <c r="G788" s="260">
        <v>19</v>
      </c>
      <c r="H788" s="259" t="s">
        <v>1768</v>
      </c>
      <c r="I788" s="260" t="s">
        <v>1268</v>
      </c>
      <c r="J788" s="260" t="s">
        <v>1269</v>
      </c>
      <c r="K788" s="191" t="s">
        <v>1650</v>
      </c>
      <c r="L788" s="259" t="s">
        <v>1281</v>
      </c>
      <c r="M788" s="287" t="s">
        <v>2277</v>
      </c>
      <c r="N788" s="287" t="s">
        <v>2278</v>
      </c>
      <c r="O788" s="288" t="s">
        <v>2279</v>
      </c>
    </row>
    <row r="789" spans="1:15" ht="21" hidden="1">
      <c r="A789" s="260">
        <v>804</v>
      </c>
      <c r="B789" s="260" t="s">
        <v>878</v>
      </c>
      <c r="C789" s="259" t="s">
        <v>136</v>
      </c>
      <c r="D789" s="259" t="s">
        <v>1518</v>
      </c>
      <c r="E789" s="260"/>
      <c r="F789" s="260"/>
      <c r="G789" s="260"/>
      <c r="H789" s="259"/>
      <c r="I789" s="260" t="s">
        <v>1265</v>
      </c>
      <c r="J789" s="260" t="s">
        <v>1378</v>
      </c>
      <c r="K789" s="191" t="s">
        <v>1650</v>
      </c>
      <c r="L789" s="259" t="s">
        <v>1281</v>
      </c>
      <c r="M789" s="287" t="s">
        <v>2324</v>
      </c>
      <c r="N789" s="287" t="s">
        <v>2325</v>
      </c>
      <c r="O789" s="288"/>
    </row>
    <row r="790" spans="1:15" ht="21" hidden="1">
      <c r="A790" s="260">
        <v>835</v>
      </c>
      <c r="B790" s="260" t="s">
        <v>1024</v>
      </c>
      <c r="C790" s="259" t="s">
        <v>13</v>
      </c>
      <c r="D790" s="259" t="s">
        <v>1286</v>
      </c>
      <c r="E790" s="260"/>
      <c r="F790" s="260"/>
      <c r="G790" s="260"/>
      <c r="H790" s="259"/>
      <c r="I790" s="260" t="s">
        <v>1250</v>
      </c>
      <c r="J790" s="260" t="s">
        <v>1291</v>
      </c>
      <c r="K790" s="191" t="s">
        <v>1650</v>
      </c>
      <c r="L790" s="259" t="s">
        <v>1281</v>
      </c>
      <c r="M790" s="287" t="s">
        <v>2326</v>
      </c>
      <c r="N790" s="287" t="s">
        <v>2327</v>
      </c>
      <c r="O790" s="288"/>
    </row>
    <row r="791" spans="1:15" ht="21" hidden="1">
      <c r="A791" s="260">
        <v>837</v>
      </c>
      <c r="B791" s="260" t="s">
        <v>1024</v>
      </c>
      <c r="C791" s="259" t="s">
        <v>13</v>
      </c>
      <c r="D791" s="259" t="s">
        <v>1286</v>
      </c>
      <c r="E791" s="260"/>
      <c r="F791" s="260"/>
      <c r="G791" s="260"/>
      <c r="H791" s="259"/>
      <c r="I791" s="260" t="s">
        <v>1250</v>
      </c>
      <c r="J791" s="260" t="s">
        <v>1383</v>
      </c>
      <c r="K791" s="191" t="s">
        <v>1650</v>
      </c>
      <c r="L791" s="259" t="s">
        <v>1281</v>
      </c>
      <c r="M791" s="287" t="s">
        <v>2328</v>
      </c>
      <c r="N791" s="287" t="s">
        <v>2329</v>
      </c>
      <c r="O791" s="288"/>
    </row>
    <row r="792" spans="1:15" ht="21" hidden="1">
      <c r="A792" s="260">
        <v>855</v>
      </c>
      <c r="B792" s="260" t="s">
        <v>1024</v>
      </c>
      <c r="C792" s="259" t="s">
        <v>13</v>
      </c>
      <c r="D792" s="259" t="s">
        <v>1286</v>
      </c>
      <c r="E792" s="260"/>
      <c r="F792" s="260"/>
      <c r="G792" s="260"/>
      <c r="H792" s="259"/>
      <c r="I792" s="260" t="s">
        <v>1250</v>
      </c>
      <c r="J792" s="260" t="s">
        <v>1405</v>
      </c>
      <c r="K792" s="191" t="s">
        <v>1650</v>
      </c>
      <c r="L792" s="259" t="s">
        <v>1252</v>
      </c>
      <c r="M792" s="287" t="s">
        <v>1571</v>
      </c>
      <c r="N792" s="287" t="s">
        <v>2299</v>
      </c>
      <c r="O792" s="288"/>
    </row>
    <row r="793" spans="1:15" ht="21" hidden="1">
      <c r="A793" s="260">
        <v>857</v>
      </c>
      <c r="B793" s="260" t="s">
        <v>1024</v>
      </c>
      <c r="C793" s="259" t="s">
        <v>13</v>
      </c>
      <c r="D793" s="259" t="s">
        <v>1286</v>
      </c>
      <c r="E793" s="260"/>
      <c r="F793" s="260"/>
      <c r="G793" s="260"/>
      <c r="H793" s="259"/>
      <c r="I793" s="260" t="s">
        <v>1250</v>
      </c>
      <c r="J793" s="260" t="s">
        <v>1477</v>
      </c>
      <c r="K793" s="191" t="s">
        <v>1650</v>
      </c>
      <c r="L793" s="259" t="s">
        <v>1281</v>
      </c>
      <c r="M793" s="287" t="s">
        <v>2286</v>
      </c>
      <c r="N793" s="287" t="s">
        <v>2287</v>
      </c>
      <c r="O793" s="288"/>
    </row>
    <row r="794" spans="1:15" ht="21" hidden="1">
      <c r="A794" s="260">
        <v>859</v>
      </c>
      <c r="B794" s="260" t="s">
        <v>1024</v>
      </c>
      <c r="C794" s="259" t="s">
        <v>13</v>
      </c>
      <c r="D794" s="259" t="s">
        <v>1286</v>
      </c>
      <c r="E794" s="260"/>
      <c r="F794" s="260"/>
      <c r="G794" s="260"/>
      <c r="H794" s="259"/>
      <c r="I794" s="260" t="s">
        <v>1250</v>
      </c>
      <c r="J794" s="260" t="s">
        <v>1528</v>
      </c>
      <c r="K794" s="191" t="s">
        <v>1650</v>
      </c>
      <c r="L794" s="259" t="s">
        <v>1281</v>
      </c>
      <c r="M794" s="287" t="s">
        <v>2319</v>
      </c>
      <c r="N794" s="287" t="s">
        <v>2320</v>
      </c>
      <c r="O794" s="288"/>
    </row>
    <row r="795" spans="1:15" ht="21" hidden="1">
      <c r="A795" s="260">
        <v>871</v>
      </c>
      <c r="B795" s="260" t="s">
        <v>1024</v>
      </c>
      <c r="C795" s="259" t="s">
        <v>13</v>
      </c>
      <c r="D795" s="259" t="s">
        <v>2330</v>
      </c>
      <c r="E795" s="260">
        <v>1</v>
      </c>
      <c r="F795" s="260">
        <v>2</v>
      </c>
      <c r="G795" s="260">
        <v>30</v>
      </c>
      <c r="H795" s="259" t="s">
        <v>1050</v>
      </c>
      <c r="I795" s="260" t="s">
        <v>1268</v>
      </c>
      <c r="J795" s="260" t="s">
        <v>1315</v>
      </c>
      <c r="K795" s="191" t="s">
        <v>1650</v>
      </c>
      <c r="L795" s="259" t="s">
        <v>1281</v>
      </c>
      <c r="M795" s="287" t="s">
        <v>2324</v>
      </c>
      <c r="N795" s="287" t="s">
        <v>2325</v>
      </c>
      <c r="O795" s="288"/>
    </row>
    <row r="796" spans="1:15" ht="21" hidden="1">
      <c r="A796" s="260">
        <v>880</v>
      </c>
      <c r="B796" s="260" t="s">
        <v>1024</v>
      </c>
      <c r="C796" s="259" t="s">
        <v>13</v>
      </c>
      <c r="D796" s="259" t="s">
        <v>2331</v>
      </c>
      <c r="E796" s="260">
        <v>26</v>
      </c>
      <c r="F796" s="260">
        <v>2</v>
      </c>
      <c r="G796" s="260">
        <v>21</v>
      </c>
      <c r="H796" s="259" t="s">
        <v>1696</v>
      </c>
      <c r="I796" s="260" t="s">
        <v>1268</v>
      </c>
      <c r="J796" s="260" t="s">
        <v>1881</v>
      </c>
      <c r="K796" s="191" t="s">
        <v>1650</v>
      </c>
      <c r="L796" s="259" t="s">
        <v>1281</v>
      </c>
      <c r="M796" s="287" t="s">
        <v>2283</v>
      </c>
      <c r="N796" s="287" t="s">
        <v>2284</v>
      </c>
      <c r="O796" s="288" t="s">
        <v>2279</v>
      </c>
    </row>
    <row r="797" spans="1:15" ht="21" hidden="1">
      <c r="A797" s="260">
        <v>950</v>
      </c>
      <c r="B797" s="260" t="s">
        <v>1024</v>
      </c>
      <c r="C797" s="259" t="s">
        <v>136</v>
      </c>
      <c r="D797" s="259" t="s">
        <v>1475</v>
      </c>
      <c r="E797" s="260">
        <v>903</v>
      </c>
      <c r="F797" s="260">
        <v>1</v>
      </c>
      <c r="G797" s="260">
        <v>36</v>
      </c>
      <c r="H797" s="259" t="s">
        <v>1785</v>
      </c>
      <c r="I797" s="260" t="s">
        <v>1268</v>
      </c>
      <c r="J797" s="260" t="s">
        <v>1354</v>
      </c>
      <c r="K797" s="191" t="s">
        <v>1650</v>
      </c>
      <c r="L797" s="259" t="s">
        <v>1252</v>
      </c>
      <c r="M797" s="287" t="s">
        <v>2332</v>
      </c>
      <c r="N797" s="287" t="s">
        <v>2333</v>
      </c>
      <c r="O797" s="288"/>
    </row>
    <row r="798" spans="1:15" ht="21" hidden="1">
      <c r="A798" s="260">
        <v>968</v>
      </c>
      <c r="B798" s="260" t="s">
        <v>1024</v>
      </c>
      <c r="C798" s="259" t="s">
        <v>136</v>
      </c>
      <c r="D798" s="259" t="s">
        <v>2334</v>
      </c>
      <c r="E798" s="260">
        <v>1</v>
      </c>
      <c r="F798" s="260">
        <v>3</v>
      </c>
      <c r="G798" s="260">
        <v>40</v>
      </c>
      <c r="H798" s="259" t="s">
        <v>1786</v>
      </c>
      <c r="I798" s="260" t="s">
        <v>1265</v>
      </c>
      <c r="J798" s="260" t="s">
        <v>1266</v>
      </c>
      <c r="K798" s="191" t="s">
        <v>1650</v>
      </c>
      <c r="L798" s="259" t="s">
        <v>1281</v>
      </c>
      <c r="M798" s="287" t="s">
        <v>2328</v>
      </c>
      <c r="N798" s="287" t="s">
        <v>2329</v>
      </c>
      <c r="O798" s="288"/>
    </row>
    <row r="799" spans="1:15" ht="21" hidden="1">
      <c r="A799" s="260">
        <v>1004</v>
      </c>
      <c r="B799" s="260" t="s">
        <v>1143</v>
      </c>
      <c r="C799" s="259" t="s">
        <v>13</v>
      </c>
      <c r="D799" s="259" t="s">
        <v>2335</v>
      </c>
      <c r="E799" s="260">
        <v>1</v>
      </c>
      <c r="F799" s="260">
        <v>2</v>
      </c>
      <c r="G799" s="260">
        <v>34</v>
      </c>
      <c r="H799" s="259" t="s">
        <v>1726</v>
      </c>
      <c r="I799" s="260" t="s">
        <v>1268</v>
      </c>
      <c r="J799" s="260" t="s">
        <v>1317</v>
      </c>
      <c r="K799" s="191" t="s">
        <v>1650</v>
      </c>
      <c r="L799" s="259" t="s">
        <v>1281</v>
      </c>
      <c r="M799" s="287" t="s">
        <v>2326</v>
      </c>
      <c r="N799" s="287" t="s">
        <v>2327</v>
      </c>
      <c r="O799" s="288"/>
    </row>
    <row r="800" spans="1:15" ht="21" hidden="1">
      <c r="A800" s="260">
        <v>1057</v>
      </c>
      <c r="B800" s="260" t="s">
        <v>1143</v>
      </c>
      <c r="C800" s="259" t="s">
        <v>136</v>
      </c>
      <c r="D800" s="259" t="s">
        <v>2336</v>
      </c>
      <c r="E800" s="260">
        <v>36</v>
      </c>
      <c r="F800" s="260">
        <v>3</v>
      </c>
      <c r="G800" s="260">
        <v>18</v>
      </c>
      <c r="H800" s="259" t="s">
        <v>1792</v>
      </c>
      <c r="I800" s="260" t="s">
        <v>1268</v>
      </c>
      <c r="J800" s="260" t="s">
        <v>1301</v>
      </c>
      <c r="K800" s="191" t="s">
        <v>1650</v>
      </c>
      <c r="L800" s="259" t="s">
        <v>1252</v>
      </c>
      <c r="M800" s="287" t="s">
        <v>2337</v>
      </c>
      <c r="N800" s="287" t="s">
        <v>2338</v>
      </c>
      <c r="O800" s="288"/>
    </row>
    <row r="801" spans="1:15" ht="21" hidden="1">
      <c r="A801" s="260">
        <v>1074</v>
      </c>
      <c r="B801" s="260" t="s">
        <v>1143</v>
      </c>
      <c r="C801" s="259" t="s">
        <v>136</v>
      </c>
      <c r="D801" s="259" t="s">
        <v>1387</v>
      </c>
      <c r="E801" s="260">
        <v>1</v>
      </c>
      <c r="F801" s="260">
        <v>3</v>
      </c>
      <c r="G801" s="260">
        <v>40</v>
      </c>
      <c r="H801" s="259" t="s">
        <v>1794</v>
      </c>
      <c r="I801" s="260" t="s">
        <v>1265</v>
      </c>
      <c r="J801" s="260" t="s">
        <v>1378</v>
      </c>
      <c r="K801" s="191" t="s">
        <v>1650</v>
      </c>
      <c r="L801" s="259" t="s">
        <v>1281</v>
      </c>
      <c r="M801" s="287" t="s">
        <v>2328</v>
      </c>
      <c r="N801" s="287" t="s">
        <v>2329</v>
      </c>
      <c r="O801" s="288"/>
    </row>
    <row r="802" spans="1:15" ht="21" hidden="1">
      <c r="A802" s="289">
        <v>59</v>
      </c>
      <c r="B802" s="289" t="s">
        <v>179</v>
      </c>
      <c r="C802" s="290" t="s">
        <v>13</v>
      </c>
      <c r="D802" s="290" t="s">
        <v>1347</v>
      </c>
      <c r="E802" s="289">
        <v>16</v>
      </c>
      <c r="F802" s="289">
        <v>1</v>
      </c>
      <c r="G802" s="289">
        <v>57</v>
      </c>
      <c r="H802" s="290" t="s">
        <v>206</v>
      </c>
      <c r="I802" s="289" t="s">
        <v>1250</v>
      </c>
      <c r="J802" s="289" t="s">
        <v>1287</v>
      </c>
      <c r="K802" s="289" t="s">
        <v>1663</v>
      </c>
      <c r="L802" s="289" t="s">
        <v>1281</v>
      </c>
      <c r="M802" s="294" t="s">
        <v>2339</v>
      </c>
      <c r="N802" s="294" t="s">
        <v>2340</v>
      </c>
      <c r="O802" s="295"/>
    </row>
    <row r="803" spans="1:15" ht="21" hidden="1">
      <c r="A803" s="289">
        <v>61</v>
      </c>
      <c r="B803" s="289" t="s">
        <v>179</v>
      </c>
      <c r="C803" s="290" t="s">
        <v>13</v>
      </c>
      <c r="D803" s="290" t="s">
        <v>1347</v>
      </c>
      <c r="E803" s="289">
        <v>16</v>
      </c>
      <c r="F803" s="289">
        <v>1</v>
      </c>
      <c r="G803" s="289">
        <v>57</v>
      </c>
      <c r="H803" s="290" t="s">
        <v>206</v>
      </c>
      <c r="I803" s="289" t="s">
        <v>1250</v>
      </c>
      <c r="J803" s="289" t="s">
        <v>1288</v>
      </c>
      <c r="K803" s="289" t="s">
        <v>1663</v>
      </c>
      <c r="L803" s="289" t="s">
        <v>1281</v>
      </c>
      <c r="M803" s="294" t="s">
        <v>2341</v>
      </c>
      <c r="N803" s="294" t="s">
        <v>2342</v>
      </c>
      <c r="O803" s="295"/>
    </row>
    <row r="804" spans="1:15" ht="21" hidden="1">
      <c r="A804" s="289">
        <v>63</v>
      </c>
      <c r="B804" s="289" t="s">
        <v>179</v>
      </c>
      <c r="C804" s="290" t="s">
        <v>13</v>
      </c>
      <c r="D804" s="290" t="s">
        <v>1347</v>
      </c>
      <c r="E804" s="289">
        <v>16</v>
      </c>
      <c r="F804" s="289">
        <v>1</v>
      </c>
      <c r="G804" s="289">
        <v>57</v>
      </c>
      <c r="H804" s="290" t="s">
        <v>206</v>
      </c>
      <c r="I804" s="289" t="s">
        <v>1250</v>
      </c>
      <c r="J804" s="289" t="s">
        <v>1289</v>
      </c>
      <c r="K804" s="289" t="s">
        <v>1663</v>
      </c>
      <c r="L804" s="289" t="s">
        <v>1305</v>
      </c>
      <c r="M804" s="294" t="s">
        <v>2343</v>
      </c>
      <c r="N804" s="294" t="s">
        <v>2344</v>
      </c>
      <c r="O804" s="295"/>
    </row>
    <row r="805" spans="1:15" ht="21" hidden="1">
      <c r="A805" s="289">
        <v>212</v>
      </c>
      <c r="B805" s="289" t="s">
        <v>179</v>
      </c>
      <c r="C805" s="290" t="s">
        <v>136</v>
      </c>
      <c r="D805" s="290" t="s">
        <v>2345</v>
      </c>
      <c r="E805" s="289">
        <v>201</v>
      </c>
      <c r="F805" s="289">
        <v>2</v>
      </c>
      <c r="G805" s="289">
        <v>44</v>
      </c>
      <c r="H805" s="290" t="s">
        <v>1699</v>
      </c>
      <c r="I805" s="289" t="s">
        <v>1250</v>
      </c>
      <c r="J805" s="289" t="s">
        <v>1291</v>
      </c>
      <c r="K805" s="289" t="s">
        <v>1663</v>
      </c>
      <c r="L805" s="289" t="s">
        <v>1252</v>
      </c>
      <c r="M805" s="294" t="s">
        <v>2346</v>
      </c>
      <c r="N805" s="294" t="s">
        <v>2347</v>
      </c>
      <c r="O805" s="295"/>
    </row>
    <row r="806" spans="1:15" ht="21" hidden="1">
      <c r="A806" s="289">
        <v>215</v>
      </c>
      <c r="B806" s="289" t="s">
        <v>179</v>
      </c>
      <c r="C806" s="290" t="s">
        <v>136</v>
      </c>
      <c r="D806" s="290" t="s">
        <v>2348</v>
      </c>
      <c r="E806" s="289">
        <v>301</v>
      </c>
      <c r="F806" s="289">
        <v>3</v>
      </c>
      <c r="G806" s="289">
        <v>38</v>
      </c>
      <c r="H806" s="290" t="s">
        <v>1699</v>
      </c>
      <c r="I806" s="289" t="s">
        <v>1250</v>
      </c>
      <c r="J806" s="289" t="s">
        <v>1444</v>
      </c>
      <c r="K806" s="289" t="s">
        <v>1663</v>
      </c>
      <c r="L806" s="289" t="s">
        <v>1281</v>
      </c>
      <c r="M806" s="294" t="s">
        <v>2349</v>
      </c>
      <c r="N806" s="294" t="s">
        <v>2350</v>
      </c>
      <c r="O806" s="295"/>
    </row>
    <row r="807" spans="1:15" ht="21" hidden="1">
      <c r="A807" s="289">
        <v>401</v>
      </c>
      <c r="B807" s="289" t="s">
        <v>532</v>
      </c>
      <c r="C807" s="290" t="s">
        <v>136</v>
      </c>
      <c r="D807" s="290" t="s">
        <v>1994</v>
      </c>
      <c r="E807" s="289">
        <v>16</v>
      </c>
      <c r="F807" s="289">
        <v>1</v>
      </c>
      <c r="G807" s="289">
        <v>57</v>
      </c>
      <c r="H807" s="290" t="s">
        <v>1724</v>
      </c>
      <c r="I807" s="289" t="s">
        <v>1250</v>
      </c>
      <c r="J807" s="289" t="s">
        <v>1444</v>
      </c>
      <c r="K807" s="289" t="s">
        <v>1663</v>
      </c>
      <c r="L807" s="289" t="s">
        <v>1252</v>
      </c>
      <c r="M807" s="294" t="s">
        <v>2343</v>
      </c>
      <c r="N807" s="294" t="s">
        <v>2351</v>
      </c>
      <c r="O807" s="295"/>
    </row>
    <row r="808" spans="1:15" ht="21" hidden="1">
      <c r="A808" s="289">
        <v>403</v>
      </c>
      <c r="B808" s="289" t="s">
        <v>532</v>
      </c>
      <c r="C808" s="290" t="s">
        <v>136</v>
      </c>
      <c r="D808" s="290" t="s">
        <v>1994</v>
      </c>
      <c r="E808" s="289">
        <v>16</v>
      </c>
      <c r="F808" s="289">
        <v>1</v>
      </c>
      <c r="G808" s="289">
        <v>57</v>
      </c>
      <c r="H808" s="290" t="s">
        <v>1724</v>
      </c>
      <c r="I808" s="289" t="s">
        <v>1250</v>
      </c>
      <c r="J808" s="289" t="s">
        <v>1350</v>
      </c>
      <c r="K808" s="289" t="s">
        <v>1663</v>
      </c>
      <c r="L808" s="289" t="s">
        <v>1281</v>
      </c>
      <c r="M808" s="294" t="s">
        <v>2352</v>
      </c>
      <c r="N808" s="294" t="s">
        <v>2353</v>
      </c>
      <c r="O808" s="295"/>
    </row>
    <row r="809" spans="1:15" ht="21" hidden="1">
      <c r="A809" s="289">
        <v>405</v>
      </c>
      <c r="B809" s="289" t="s">
        <v>532</v>
      </c>
      <c r="C809" s="290" t="s">
        <v>136</v>
      </c>
      <c r="D809" s="290" t="s">
        <v>1994</v>
      </c>
      <c r="E809" s="289">
        <v>16</v>
      </c>
      <c r="F809" s="289">
        <v>1</v>
      </c>
      <c r="G809" s="289">
        <v>57</v>
      </c>
      <c r="H809" s="290" t="s">
        <v>1724</v>
      </c>
      <c r="I809" s="289" t="s">
        <v>1250</v>
      </c>
      <c r="J809" s="289" t="s">
        <v>1402</v>
      </c>
      <c r="K809" s="289" t="s">
        <v>1663</v>
      </c>
      <c r="L809" s="289" t="s">
        <v>1281</v>
      </c>
      <c r="M809" s="294" t="s">
        <v>2349</v>
      </c>
      <c r="N809" s="294" t="s">
        <v>2350</v>
      </c>
      <c r="O809" s="295"/>
    </row>
    <row r="810" spans="1:15" ht="21" hidden="1">
      <c r="A810" s="289">
        <v>414</v>
      </c>
      <c r="B810" s="289" t="s">
        <v>532</v>
      </c>
      <c r="C810" s="290" t="s">
        <v>136</v>
      </c>
      <c r="D810" s="290" t="s">
        <v>2354</v>
      </c>
      <c r="E810" s="289">
        <v>203</v>
      </c>
      <c r="F810" s="289">
        <v>2</v>
      </c>
      <c r="G810" s="289">
        <v>24</v>
      </c>
      <c r="H810" s="290" t="s">
        <v>672</v>
      </c>
      <c r="I810" s="289" t="s">
        <v>1250</v>
      </c>
      <c r="J810" s="289" t="s">
        <v>1404</v>
      </c>
      <c r="K810" s="289" t="s">
        <v>1663</v>
      </c>
      <c r="L810" s="289" t="s">
        <v>1281</v>
      </c>
      <c r="M810" s="294" t="s">
        <v>2341</v>
      </c>
      <c r="N810" s="294" t="s">
        <v>2342</v>
      </c>
      <c r="O810" s="295"/>
    </row>
    <row r="811" spans="1:15" ht="21" hidden="1">
      <c r="A811" s="289">
        <v>416</v>
      </c>
      <c r="B811" s="289" t="s">
        <v>532</v>
      </c>
      <c r="C811" s="290" t="s">
        <v>136</v>
      </c>
      <c r="D811" s="290" t="s">
        <v>2355</v>
      </c>
      <c r="E811" s="289">
        <v>103</v>
      </c>
      <c r="F811" s="289">
        <v>1</v>
      </c>
      <c r="G811" s="289">
        <v>30</v>
      </c>
      <c r="H811" s="290" t="s">
        <v>206</v>
      </c>
      <c r="I811" s="289" t="s">
        <v>1250</v>
      </c>
      <c r="J811" s="289" t="s">
        <v>1261</v>
      </c>
      <c r="K811" s="289" t="s">
        <v>1663</v>
      </c>
      <c r="L811" s="289" t="s">
        <v>1281</v>
      </c>
      <c r="M811" s="294" t="s">
        <v>2339</v>
      </c>
      <c r="N811" s="294" t="s">
        <v>2340</v>
      </c>
      <c r="O811" s="295"/>
    </row>
    <row r="812" spans="1:15" ht="21" hidden="1">
      <c r="A812" s="289">
        <v>421</v>
      </c>
      <c r="B812" s="289" t="s">
        <v>532</v>
      </c>
      <c r="C812" s="290" t="s">
        <v>136</v>
      </c>
      <c r="D812" s="290" t="s">
        <v>2318</v>
      </c>
      <c r="E812" s="289">
        <v>301</v>
      </c>
      <c r="F812" s="289">
        <v>3</v>
      </c>
      <c r="G812" s="289">
        <v>36</v>
      </c>
      <c r="H812" s="290" t="s">
        <v>677</v>
      </c>
      <c r="I812" s="289" t="s">
        <v>1250</v>
      </c>
      <c r="J812" s="289" t="s">
        <v>1528</v>
      </c>
      <c r="K812" s="289" t="s">
        <v>1663</v>
      </c>
      <c r="L812" s="289" t="s">
        <v>1305</v>
      </c>
      <c r="M812" s="294" t="s">
        <v>2343</v>
      </c>
      <c r="N812" s="294" t="s">
        <v>2344</v>
      </c>
      <c r="O812" s="295"/>
    </row>
    <row r="813" spans="1:15" ht="21" hidden="1">
      <c r="A813" s="289">
        <v>562</v>
      </c>
      <c r="B813" s="289" t="s">
        <v>729</v>
      </c>
      <c r="C813" s="290" t="s">
        <v>136</v>
      </c>
      <c r="D813" s="290" t="s">
        <v>1424</v>
      </c>
      <c r="E813" s="289">
        <v>201</v>
      </c>
      <c r="F813" s="289">
        <v>2</v>
      </c>
      <c r="G813" s="289">
        <v>43</v>
      </c>
      <c r="H813" s="290" t="s">
        <v>1743</v>
      </c>
      <c r="I813" s="289" t="s">
        <v>1250</v>
      </c>
      <c r="J813" s="289" t="s">
        <v>1287</v>
      </c>
      <c r="K813" s="289" t="s">
        <v>1663</v>
      </c>
      <c r="L813" s="289" t="s">
        <v>1281</v>
      </c>
      <c r="M813" s="294" t="s">
        <v>2352</v>
      </c>
      <c r="N813" s="294" t="s">
        <v>2353</v>
      </c>
      <c r="O813" s="295"/>
    </row>
    <row r="814" spans="1:15" ht="21" hidden="1">
      <c r="A814" s="289">
        <v>564</v>
      </c>
      <c r="B814" s="289" t="s">
        <v>729</v>
      </c>
      <c r="C814" s="290" t="s">
        <v>136</v>
      </c>
      <c r="D814" s="290" t="s">
        <v>1424</v>
      </c>
      <c r="E814" s="289">
        <v>201</v>
      </c>
      <c r="F814" s="289">
        <v>2</v>
      </c>
      <c r="G814" s="289">
        <v>43</v>
      </c>
      <c r="H814" s="290" t="s">
        <v>1743</v>
      </c>
      <c r="I814" s="289" t="s">
        <v>1250</v>
      </c>
      <c r="J814" s="289" t="s">
        <v>1288</v>
      </c>
      <c r="K814" s="289" t="s">
        <v>1663</v>
      </c>
      <c r="L814" s="289" t="s">
        <v>1252</v>
      </c>
      <c r="M814" s="294" t="s">
        <v>2343</v>
      </c>
      <c r="N814" s="294" t="s">
        <v>2351</v>
      </c>
      <c r="O814" s="295"/>
    </row>
    <row r="815" spans="1:15" ht="21" hidden="1">
      <c r="A815" s="289">
        <v>595</v>
      </c>
      <c r="B815" s="289" t="s">
        <v>729</v>
      </c>
      <c r="C815" s="290" t="s">
        <v>136</v>
      </c>
      <c r="D815" s="290" t="s">
        <v>2356</v>
      </c>
      <c r="E815" s="289">
        <v>301</v>
      </c>
      <c r="F815" s="289">
        <v>3</v>
      </c>
      <c r="G815" s="289">
        <v>36</v>
      </c>
      <c r="H815" s="290" t="s">
        <v>824</v>
      </c>
      <c r="I815" s="289" t="s">
        <v>1250</v>
      </c>
      <c r="J815" s="289" t="s">
        <v>1402</v>
      </c>
      <c r="K815" s="289" t="s">
        <v>1663</v>
      </c>
      <c r="L815" s="289" t="s">
        <v>1281</v>
      </c>
      <c r="M815" s="294" t="s">
        <v>2357</v>
      </c>
      <c r="N815" s="294" t="s">
        <v>2358</v>
      </c>
      <c r="O815" s="295"/>
    </row>
    <row r="816" spans="1:15" ht="21" hidden="1">
      <c r="A816" s="289">
        <v>602</v>
      </c>
      <c r="B816" s="289" t="s">
        <v>729</v>
      </c>
      <c r="C816" s="290" t="s">
        <v>136</v>
      </c>
      <c r="D816" s="290" t="s">
        <v>2359</v>
      </c>
      <c r="E816" s="289">
        <v>203</v>
      </c>
      <c r="F816" s="289">
        <v>2</v>
      </c>
      <c r="G816" s="289">
        <v>23</v>
      </c>
      <c r="H816" s="290" t="s">
        <v>206</v>
      </c>
      <c r="I816" s="289" t="s">
        <v>1250</v>
      </c>
      <c r="J816" s="289" t="s">
        <v>1404</v>
      </c>
      <c r="K816" s="289" t="s">
        <v>1663</v>
      </c>
      <c r="L816" s="289" t="s">
        <v>1281</v>
      </c>
      <c r="M816" s="294" t="s">
        <v>2339</v>
      </c>
      <c r="N816" s="294" t="s">
        <v>2340</v>
      </c>
      <c r="O816" s="295"/>
    </row>
    <row r="817" spans="1:17" ht="21" hidden="1">
      <c r="A817" s="289">
        <v>604</v>
      </c>
      <c r="B817" s="289" t="s">
        <v>729</v>
      </c>
      <c r="C817" s="290" t="s">
        <v>136</v>
      </c>
      <c r="D817" s="290" t="s">
        <v>1284</v>
      </c>
      <c r="E817" s="289">
        <v>103</v>
      </c>
      <c r="F817" s="289">
        <v>1</v>
      </c>
      <c r="G817" s="289">
        <v>30</v>
      </c>
      <c r="H817" s="290" t="s">
        <v>834</v>
      </c>
      <c r="I817" s="289" t="s">
        <v>1250</v>
      </c>
      <c r="J817" s="289" t="s">
        <v>1261</v>
      </c>
      <c r="K817" s="289" t="s">
        <v>1663</v>
      </c>
      <c r="L817" s="289" t="s">
        <v>1281</v>
      </c>
      <c r="M817" s="294" t="s">
        <v>2341</v>
      </c>
      <c r="N817" s="294" t="s">
        <v>2342</v>
      </c>
      <c r="O817" s="295"/>
    </row>
    <row r="818" spans="1:17" ht="21" hidden="1">
      <c r="A818" s="289">
        <v>737</v>
      </c>
      <c r="B818" s="289" t="s">
        <v>878</v>
      </c>
      <c r="C818" s="290" t="s">
        <v>136</v>
      </c>
      <c r="D818" s="290" t="s">
        <v>1366</v>
      </c>
      <c r="E818" s="289">
        <v>201</v>
      </c>
      <c r="F818" s="289">
        <v>2</v>
      </c>
      <c r="G818" s="289">
        <v>43</v>
      </c>
      <c r="H818" s="290" t="s">
        <v>968</v>
      </c>
      <c r="I818" s="289" t="s">
        <v>1250</v>
      </c>
      <c r="J818" s="289" t="s">
        <v>1328</v>
      </c>
      <c r="K818" s="289" t="s">
        <v>1663</v>
      </c>
      <c r="L818" s="289" t="s">
        <v>1281</v>
      </c>
      <c r="M818" s="294" t="s">
        <v>2352</v>
      </c>
      <c r="N818" s="294" t="s">
        <v>2353</v>
      </c>
      <c r="O818" s="295"/>
    </row>
    <row r="819" spans="1:17" ht="21" hidden="1">
      <c r="A819" s="289">
        <v>739</v>
      </c>
      <c r="B819" s="289" t="s">
        <v>878</v>
      </c>
      <c r="C819" s="290" t="s">
        <v>136</v>
      </c>
      <c r="D819" s="290" t="s">
        <v>1366</v>
      </c>
      <c r="E819" s="289">
        <v>201</v>
      </c>
      <c r="F819" s="289">
        <v>2</v>
      </c>
      <c r="G819" s="289">
        <v>43</v>
      </c>
      <c r="H819" s="290" t="s">
        <v>968</v>
      </c>
      <c r="I819" s="289" t="s">
        <v>1250</v>
      </c>
      <c r="J819" s="289" t="s">
        <v>1293</v>
      </c>
      <c r="K819" s="289" t="s">
        <v>1663</v>
      </c>
      <c r="L819" s="289" t="s">
        <v>1252</v>
      </c>
      <c r="M819" s="294" t="s">
        <v>2346</v>
      </c>
      <c r="N819" s="294" t="s">
        <v>2347</v>
      </c>
      <c r="O819" s="295"/>
    </row>
    <row r="820" spans="1:17" ht="21" hidden="1">
      <c r="A820" s="289">
        <v>748</v>
      </c>
      <c r="B820" s="289" t="s">
        <v>878</v>
      </c>
      <c r="C820" s="290" t="s">
        <v>136</v>
      </c>
      <c r="D820" s="290" t="s">
        <v>2360</v>
      </c>
      <c r="E820" s="289">
        <v>501</v>
      </c>
      <c r="F820" s="289">
        <v>3</v>
      </c>
      <c r="G820" s="289">
        <v>7</v>
      </c>
      <c r="H820" s="290" t="s">
        <v>834</v>
      </c>
      <c r="I820" s="289" t="s">
        <v>1250</v>
      </c>
      <c r="J820" s="289" t="s">
        <v>1291</v>
      </c>
      <c r="K820" s="289" t="s">
        <v>1663</v>
      </c>
      <c r="L820" s="289" t="s">
        <v>1281</v>
      </c>
      <c r="M820" s="294" t="s">
        <v>2341</v>
      </c>
      <c r="N820" s="294" t="s">
        <v>2342</v>
      </c>
      <c r="O820" s="295"/>
    </row>
    <row r="821" spans="1:17" ht="21" hidden="1">
      <c r="A821" s="289">
        <v>754</v>
      </c>
      <c r="B821" s="289" t="s">
        <v>878</v>
      </c>
      <c r="C821" s="290" t="s">
        <v>136</v>
      </c>
      <c r="D821" s="290" t="s">
        <v>2361</v>
      </c>
      <c r="E821" s="289">
        <v>203</v>
      </c>
      <c r="F821" s="289">
        <v>2</v>
      </c>
      <c r="G821" s="289">
        <v>24</v>
      </c>
      <c r="H821" s="290" t="s">
        <v>834</v>
      </c>
      <c r="I821" s="289" t="s">
        <v>1250</v>
      </c>
      <c r="J821" s="289" t="s">
        <v>1444</v>
      </c>
      <c r="K821" s="289" t="s">
        <v>1663</v>
      </c>
      <c r="L821" s="289" t="s">
        <v>1281</v>
      </c>
      <c r="M821" s="294" t="s">
        <v>2339</v>
      </c>
      <c r="N821" s="294" t="s">
        <v>2340</v>
      </c>
      <c r="O821" s="295"/>
    </row>
    <row r="822" spans="1:17" ht="21" hidden="1">
      <c r="A822" s="289">
        <v>755</v>
      </c>
      <c r="B822" s="289" t="s">
        <v>878</v>
      </c>
      <c r="C822" s="290" t="s">
        <v>136</v>
      </c>
      <c r="D822" s="290" t="s">
        <v>2362</v>
      </c>
      <c r="E822" s="289">
        <v>103</v>
      </c>
      <c r="F822" s="289">
        <v>1</v>
      </c>
      <c r="G822" s="289">
        <v>30</v>
      </c>
      <c r="H822" s="290" t="s">
        <v>834</v>
      </c>
      <c r="I822" s="289" t="s">
        <v>1250</v>
      </c>
      <c r="J822" s="289" t="s">
        <v>1350</v>
      </c>
      <c r="K822" s="289" t="s">
        <v>1663</v>
      </c>
      <c r="L822" s="289" t="s">
        <v>1281</v>
      </c>
      <c r="M822" s="294" t="s">
        <v>2357</v>
      </c>
      <c r="N822" s="294" t="s">
        <v>2358</v>
      </c>
      <c r="O822" s="295"/>
    </row>
    <row r="823" spans="1:17" ht="21" hidden="1">
      <c r="A823" s="289">
        <v>932</v>
      </c>
      <c r="B823" s="289" t="s">
        <v>1024</v>
      </c>
      <c r="C823" s="290" t="s">
        <v>136</v>
      </c>
      <c r="D823" s="290" t="s">
        <v>2010</v>
      </c>
      <c r="E823" s="289">
        <v>201</v>
      </c>
      <c r="F823" s="289">
        <v>2</v>
      </c>
      <c r="G823" s="289">
        <v>43</v>
      </c>
      <c r="H823" s="290" t="s">
        <v>1104</v>
      </c>
      <c r="I823" s="289" t="s">
        <v>1250</v>
      </c>
      <c r="J823" s="289" t="s">
        <v>1355</v>
      </c>
      <c r="K823" s="289" t="s">
        <v>1663</v>
      </c>
      <c r="L823" s="289" t="s">
        <v>1281</v>
      </c>
      <c r="M823" s="294" t="s">
        <v>2357</v>
      </c>
      <c r="N823" s="294" t="s">
        <v>2358</v>
      </c>
      <c r="O823" s="295"/>
    </row>
    <row r="824" spans="1:17" ht="21" hidden="1">
      <c r="A824" s="289">
        <v>941</v>
      </c>
      <c r="B824" s="289" t="s">
        <v>1024</v>
      </c>
      <c r="C824" s="290" t="s">
        <v>136</v>
      </c>
      <c r="D824" s="290" t="s">
        <v>2011</v>
      </c>
      <c r="E824" s="289">
        <v>301</v>
      </c>
      <c r="F824" s="289">
        <v>3</v>
      </c>
      <c r="G824" s="289">
        <v>34</v>
      </c>
      <c r="H824" s="290" t="s">
        <v>1104</v>
      </c>
      <c r="I824" s="289" t="s">
        <v>1250</v>
      </c>
      <c r="J824" s="289" t="s">
        <v>1444</v>
      </c>
      <c r="K824" s="289" t="s">
        <v>1663</v>
      </c>
      <c r="L824" s="289" t="s">
        <v>1252</v>
      </c>
      <c r="M824" s="294" t="s">
        <v>2363</v>
      </c>
      <c r="N824" s="294" t="s">
        <v>2364</v>
      </c>
      <c r="O824" s="295"/>
    </row>
    <row r="825" spans="1:17" ht="21" hidden="1">
      <c r="A825" s="289">
        <v>1030</v>
      </c>
      <c r="B825" s="289" t="s">
        <v>1143</v>
      </c>
      <c r="C825" s="290" t="s">
        <v>136</v>
      </c>
      <c r="D825" s="290" t="s">
        <v>2365</v>
      </c>
      <c r="E825" s="289">
        <v>203</v>
      </c>
      <c r="F825" s="289">
        <v>2</v>
      </c>
      <c r="G825" s="289">
        <v>23</v>
      </c>
      <c r="H825" s="290" t="s">
        <v>1198</v>
      </c>
      <c r="I825" s="289" t="s">
        <v>1250</v>
      </c>
      <c r="J825" s="289" t="s">
        <v>1328</v>
      </c>
      <c r="K825" s="289" t="s">
        <v>1663</v>
      </c>
      <c r="L825" s="289" t="s">
        <v>1252</v>
      </c>
      <c r="M825" s="294" t="s">
        <v>2346</v>
      </c>
      <c r="N825" s="294" t="s">
        <v>2347</v>
      </c>
      <c r="O825" s="295"/>
    </row>
    <row r="826" spans="1:17" ht="21" hidden="1">
      <c r="A826" s="289">
        <v>1033</v>
      </c>
      <c r="B826" s="289" t="s">
        <v>1143</v>
      </c>
      <c r="C826" s="290" t="s">
        <v>136</v>
      </c>
      <c r="D826" s="290" t="s">
        <v>2016</v>
      </c>
      <c r="E826" s="289">
        <v>201</v>
      </c>
      <c r="F826" s="289">
        <v>2</v>
      </c>
      <c r="G826" s="289">
        <v>43</v>
      </c>
      <c r="H826" s="290" t="s">
        <v>1789</v>
      </c>
      <c r="I826" s="289" t="s">
        <v>1250</v>
      </c>
      <c r="J826" s="289" t="s">
        <v>1277</v>
      </c>
      <c r="K826" s="289" t="s">
        <v>1663</v>
      </c>
      <c r="L826" s="289" t="s">
        <v>1281</v>
      </c>
      <c r="M826" s="294" t="s">
        <v>2349</v>
      </c>
      <c r="N826" s="294" t="s">
        <v>2350</v>
      </c>
      <c r="O826" s="295"/>
      <c r="Q826" s="176" t="s">
        <v>2366</v>
      </c>
    </row>
    <row r="827" spans="1:17" ht="21" hidden="1">
      <c r="A827" s="289">
        <v>1037</v>
      </c>
      <c r="B827" s="289" t="s">
        <v>1143</v>
      </c>
      <c r="C827" s="290" t="s">
        <v>136</v>
      </c>
      <c r="D827" s="290" t="s">
        <v>2206</v>
      </c>
      <c r="E827" s="289">
        <v>301</v>
      </c>
      <c r="F827" s="289">
        <v>3</v>
      </c>
      <c r="G827" s="289">
        <v>36</v>
      </c>
      <c r="H827" s="290" t="s">
        <v>1204</v>
      </c>
      <c r="I827" s="289" t="s">
        <v>1250</v>
      </c>
      <c r="J827" s="289" t="s">
        <v>1355</v>
      </c>
      <c r="K827" s="289" t="s">
        <v>1663</v>
      </c>
      <c r="L827" s="289" t="s">
        <v>1252</v>
      </c>
      <c r="M827" s="294" t="s">
        <v>2343</v>
      </c>
      <c r="N827" s="294" t="s">
        <v>2351</v>
      </c>
      <c r="O827" s="295"/>
    </row>
    <row r="828" spans="1:17" ht="21" hidden="1">
      <c r="A828" s="311">
        <v>85</v>
      </c>
      <c r="B828" s="311" t="s">
        <v>179</v>
      </c>
      <c r="C828" s="312" t="s">
        <v>13</v>
      </c>
      <c r="D828" s="312" t="s">
        <v>1347</v>
      </c>
      <c r="E828" s="311">
        <v>27</v>
      </c>
      <c r="F828" s="311">
        <v>1</v>
      </c>
      <c r="G828" s="311">
        <v>47</v>
      </c>
      <c r="H828" s="312"/>
      <c r="I828" s="311" t="s">
        <v>1250</v>
      </c>
      <c r="J828" s="311" t="s">
        <v>1291</v>
      </c>
      <c r="K828" s="311" t="s">
        <v>1672</v>
      </c>
      <c r="L828" s="311" t="s">
        <v>1281</v>
      </c>
      <c r="M828" s="327" t="s">
        <v>2367</v>
      </c>
      <c r="N828" s="314" t="s">
        <v>2368</v>
      </c>
      <c r="O828" s="314"/>
    </row>
    <row r="829" spans="1:17" ht="21" hidden="1">
      <c r="A829" s="311">
        <v>87</v>
      </c>
      <c r="B829" s="311" t="s">
        <v>179</v>
      </c>
      <c r="C829" s="312" t="s">
        <v>13</v>
      </c>
      <c r="D829" s="312" t="s">
        <v>1347</v>
      </c>
      <c r="E829" s="311">
        <v>27</v>
      </c>
      <c r="F829" s="311">
        <v>1</v>
      </c>
      <c r="G829" s="311">
        <v>47</v>
      </c>
      <c r="H829" s="312"/>
      <c r="I829" s="311" t="s">
        <v>1250</v>
      </c>
      <c r="J829" s="311" t="s">
        <v>1383</v>
      </c>
      <c r="K829" s="311" t="s">
        <v>1672</v>
      </c>
      <c r="L829" s="311" t="s">
        <v>1281</v>
      </c>
      <c r="M829" s="327" t="s">
        <v>2369</v>
      </c>
      <c r="N829" s="314" t="s">
        <v>2370</v>
      </c>
      <c r="O829" s="314"/>
    </row>
    <row r="830" spans="1:17" ht="21" hidden="1">
      <c r="A830" s="311">
        <v>94</v>
      </c>
      <c r="B830" s="311" t="s">
        <v>179</v>
      </c>
      <c r="C830" s="312" t="s">
        <v>13</v>
      </c>
      <c r="D830" s="312" t="s">
        <v>2371</v>
      </c>
      <c r="E830" s="311">
        <v>1</v>
      </c>
      <c r="F830" s="311">
        <v>1</v>
      </c>
      <c r="G830" s="311">
        <v>55</v>
      </c>
      <c r="H830" s="312" t="s">
        <v>1674</v>
      </c>
      <c r="I830" s="311" t="s">
        <v>1250</v>
      </c>
      <c r="J830" s="311" t="s">
        <v>1402</v>
      </c>
      <c r="K830" s="311" t="s">
        <v>1672</v>
      </c>
      <c r="L830" s="311" t="s">
        <v>1281</v>
      </c>
      <c r="M830" s="327" t="s">
        <v>2372</v>
      </c>
      <c r="N830" s="314" t="s">
        <v>2373</v>
      </c>
      <c r="O830" s="314"/>
    </row>
    <row r="831" spans="1:17" ht="21" hidden="1">
      <c r="A831" s="311">
        <v>96</v>
      </c>
      <c r="B831" s="311" t="s">
        <v>179</v>
      </c>
      <c r="C831" s="312" t="s">
        <v>13</v>
      </c>
      <c r="D831" s="312" t="s">
        <v>2371</v>
      </c>
      <c r="E831" s="311">
        <v>1</v>
      </c>
      <c r="F831" s="311">
        <v>1</v>
      </c>
      <c r="G831" s="311">
        <v>55</v>
      </c>
      <c r="H831" s="312" t="s">
        <v>1674</v>
      </c>
      <c r="I831" s="311" t="s">
        <v>1250</v>
      </c>
      <c r="J831" s="311" t="s">
        <v>1490</v>
      </c>
      <c r="K831" s="311" t="s">
        <v>1672</v>
      </c>
      <c r="L831" s="311" t="s">
        <v>1281</v>
      </c>
      <c r="M831" s="327" t="s">
        <v>2004</v>
      </c>
      <c r="N831" s="314" t="s">
        <v>2005</v>
      </c>
      <c r="O831" s="314"/>
    </row>
    <row r="832" spans="1:17" ht="21" hidden="1">
      <c r="A832" s="311">
        <v>98</v>
      </c>
      <c r="B832" s="311" t="s">
        <v>179</v>
      </c>
      <c r="C832" s="312" t="s">
        <v>13</v>
      </c>
      <c r="D832" s="312" t="s">
        <v>2371</v>
      </c>
      <c r="E832" s="311">
        <v>2</v>
      </c>
      <c r="F832" s="311">
        <v>1</v>
      </c>
      <c r="G832" s="311">
        <v>54</v>
      </c>
      <c r="H832" s="312" t="s">
        <v>1675</v>
      </c>
      <c r="I832" s="311" t="s">
        <v>1250</v>
      </c>
      <c r="J832" s="311" t="s">
        <v>1466</v>
      </c>
      <c r="K832" s="311" t="s">
        <v>1672</v>
      </c>
      <c r="L832" s="311" t="s">
        <v>1281</v>
      </c>
      <c r="M832" s="327" t="s">
        <v>2374</v>
      </c>
      <c r="N832" s="314" t="s">
        <v>2375</v>
      </c>
      <c r="O832" s="314"/>
    </row>
    <row r="833" spans="1:15" ht="21" hidden="1">
      <c r="A833" s="306">
        <v>100</v>
      </c>
      <c r="B833" s="306" t="s">
        <v>179</v>
      </c>
      <c r="C833" s="308" t="s">
        <v>13</v>
      </c>
      <c r="D833" s="308" t="s">
        <v>2371</v>
      </c>
      <c r="E833" s="306">
        <v>2</v>
      </c>
      <c r="F833" s="306">
        <v>1</v>
      </c>
      <c r="G833" s="306">
        <v>54</v>
      </c>
      <c r="H833" s="308" t="s">
        <v>1675</v>
      </c>
      <c r="I833" s="306" t="s">
        <v>1250</v>
      </c>
      <c r="J833" s="306" t="s">
        <v>1471</v>
      </c>
      <c r="K833" s="306" t="s">
        <v>1934</v>
      </c>
      <c r="L833" s="306" t="s">
        <v>1252</v>
      </c>
      <c r="M833" s="309" t="s">
        <v>1479</v>
      </c>
      <c r="N833" s="310" t="s">
        <v>1480</v>
      </c>
      <c r="O833" s="310"/>
    </row>
    <row r="834" spans="1:15" ht="21" hidden="1">
      <c r="A834" s="311">
        <v>101</v>
      </c>
      <c r="B834" s="311" t="s">
        <v>179</v>
      </c>
      <c r="C834" s="312" t="s">
        <v>13</v>
      </c>
      <c r="D834" s="312" t="s">
        <v>2371</v>
      </c>
      <c r="E834" s="311">
        <v>3</v>
      </c>
      <c r="F834" s="311">
        <v>1</v>
      </c>
      <c r="G834" s="311">
        <v>54</v>
      </c>
      <c r="H834" s="312" t="s">
        <v>1677</v>
      </c>
      <c r="I834" s="311" t="s">
        <v>1250</v>
      </c>
      <c r="J834" s="311" t="s">
        <v>1527</v>
      </c>
      <c r="K834" s="311" t="s">
        <v>1672</v>
      </c>
      <c r="L834" s="311" t="s">
        <v>1281</v>
      </c>
      <c r="M834" s="327" t="s">
        <v>2376</v>
      </c>
      <c r="N834" s="314" t="s">
        <v>2377</v>
      </c>
      <c r="O834" s="314"/>
    </row>
    <row r="835" spans="1:15" ht="21" hidden="1">
      <c r="A835" s="311">
        <v>104</v>
      </c>
      <c r="B835" s="311" t="s">
        <v>179</v>
      </c>
      <c r="C835" s="312" t="s">
        <v>13</v>
      </c>
      <c r="D835" s="312" t="s">
        <v>2371</v>
      </c>
      <c r="E835" s="311">
        <v>3</v>
      </c>
      <c r="F835" s="311">
        <v>1</v>
      </c>
      <c r="G835" s="311">
        <v>54</v>
      </c>
      <c r="H835" s="312" t="s">
        <v>1677</v>
      </c>
      <c r="I835" s="311" t="s">
        <v>1250</v>
      </c>
      <c r="J835" s="311" t="s">
        <v>1404</v>
      </c>
      <c r="K835" s="311" t="s">
        <v>1672</v>
      </c>
      <c r="L835" s="311" t="s">
        <v>1281</v>
      </c>
      <c r="M835" s="327" t="s">
        <v>2378</v>
      </c>
      <c r="N835" s="314" t="s">
        <v>2379</v>
      </c>
      <c r="O835" s="314"/>
    </row>
    <row r="836" spans="1:15" ht="21" hidden="1">
      <c r="A836" s="311">
        <v>108</v>
      </c>
      <c r="B836" s="311" t="s">
        <v>179</v>
      </c>
      <c r="C836" s="312" t="s">
        <v>13</v>
      </c>
      <c r="D836" s="312" t="s">
        <v>2107</v>
      </c>
      <c r="E836" s="311">
        <v>1</v>
      </c>
      <c r="F836" s="311">
        <v>2</v>
      </c>
      <c r="G836" s="311">
        <v>48</v>
      </c>
      <c r="H836" s="312" t="s">
        <v>1679</v>
      </c>
      <c r="I836" s="311" t="s">
        <v>1250</v>
      </c>
      <c r="J836" s="311" t="s">
        <v>1405</v>
      </c>
      <c r="K836" s="311" t="s">
        <v>1672</v>
      </c>
      <c r="L836" s="311" t="s">
        <v>1281</v>
      </c>
      <c r="M836" s="327" t="s">
        <v>2380</v>
      </c>
      <c r="N836" s="314" t="s">
        <v>2381</v>
      </c>
      <c r="O836" s="314"/>
    </row>
    <row r="837" spans="1:15" ht="21" hidden="1">
      <c r="A837" s="311">
        <v>110</v>
      </c>
      <c r="B837" s="311" t="s">
        <v>179</v>
      </c>
      <c r="C837" s="312" t="s">
        <v>13</v>
      </c>
      <c r="D837" s="312" t="s">
        <v>2107</v>
      </c>
      <c r="E837" s="311">
        <v>1</v>
      </c>
      <c r="F837" s="311">
        <v>2</v>
      </c>
      <c r="G837" s="311">
        <v>48</v>
      </c>
      <c r="H837" s="312" t="s">
        <v>1679</v>
      </c>
      <c r="I837" s="311" t="s">
        <v>1250</v>
      </c>
      <c r="J837" s="311" t="s">
        <v>1477</v>
      </c>
      <c r="K837" s="311" t="s">
        <v>1672</v>
      </c>
      <c r="L837" s="311" t="s">
        <v>1281</v>
      </c>
      <c r="M837" s="327" t="s">
        <v>2382</v>
      </c>
      <c r="N837" s="314" t="s">
        <v>2383</v>
      </c>
      <c r="O837" s="314"/>
    </row>
    <row r="838" spans="1:15" ht="21" hidden="1">
      <c r="A838" s="311">
        <v>112</v>
      </c>
      <c r="B838" s="311" t="s">
        <v>179</v>
      </c>
      <c r="C838" s="312" t="s">
        <v>13</v>
      </c>
      <c r="D838" s="312" t="s">
        <v>2107</v>
      </c>
      <c r="E838" s="311">
        <v>2</v>
      </c>
      <c r="F838" s="311">
        <v>2</v>
      </c>
      <c r="G838" s="311">
        <v>49</v>
      </c>
      <c r="H838" s="312" t="s">
        <v>304</v>
      </c>
      <c r="I838" s="311" t="s">
        <v>1250</v>
      </c>
      <c r="J838" s="311" t="s">
        <v>1528</v>
      </c>
      <c r="K838" s="311" t="s">
        <v>1672</v>
      </c>
      <c r="L838" s="311" t="s">
        <v>1281</v>
      </c>
      <c r="M838" s="327" t="s">
        <v>2384</v>
      </c>
      <c r="N838" s="314" t="s">
        <v>2385</v>
      </c>
      <c r="O838" s="314"/>
    </row>
    <row r="839" spans="1:15" ht="21" hidden="1">
      <c r="A839" s="311">
        <v>114</v>
      </c>
      <c r="B839" s="311" t="s">
        <v>179</v>
      </c>
      <c r="C839" s="312" t="s">
        <v>13</v>
      </c>
      <c r="D839" s="312" t="s">
        <v>2107</v>
      </c>
      <c r="E839" s="311">
        <v>2</v>
      </c>
      <c r="F839" s="311">
        <v>2</v>
      </c>
      <c r="G839" s="311">
        <v>49</v>
      </c>
      <c r="H839" s="312" t="s">
        <v>304</v>
      </c>
      <c r="I839" s="311" t="s">
        <v>1250</v>
      </c>
      <c r="J839" s="311" t="s">
        <v>1542</v>
      </c>
      <c r="K839" s="311" t="s">
        <v>1672</v>
      </c>
      <c r="L839" s="311" t="s">
        <v>1281</v>
      </c>
      <c r="M839" s="327" t="s">
        <v>2386</v>
      </c>
      <c r="N839" s="314" t="s">
        <v>2387</v>
      </c>
      <c r="O839" s="314"/>
    </row>
    <row r="840" spans="1:15" ht="21" hidden="1">
      <c r="A840" s="311">
        <v>116</v>
      </c>
      <c r="B840" s="311" t="s">
        <v>179</v>
      </c>
      <c r="C840" s="312" t="s">
        <v>13</v>
      </c>
      <c r="D840" s="312" t="s">
        <v>2107</v>
      </c>
      <c r="E840" s="311">
        <v>3</v>
      </c>
      <c r="F840" s="311">
        <v>2</v>
      </c>
      <c r="G840" s="311">
        <v>43</v>
      </c>
      <c r="H840" s="312" t="s">
        <v>1682</v>
      </c>
      <c r="I840" s="311" t="s">
        <v>1250</v>
      </c>
      <c r="J840" s="311" t="s">
        <v>1561</v>
      </c>
      <c r="K840" s="311" t="s">
        <v>1672</v>
      </c>
      <c r="L840" s="311" t="s">
        <v>1281</v>
      </c>
      <c r="M840" s="327" t="s">
        <v>2388</v>
      </c>
      <c r="N840" s="314" t="s">
        <v>2389</v>
      </c>
      <c r="O840" s="314"/>
    </row>
    <row r="841" spans="1:15" ht="21" hidden="1">
      <c r="A841" s="306">
        <v>124</v>
      </c>
      <c r="B841" s="306" t="s">
        <v>179</v>
      </c>
      <c r="C841" s="308" t="s">
        <v>13</v>
      </c>
      <c r="D841" s="308" t="s">
        <v>2298</v>
      </c>
      <c r="E841" s="306">
        <v>2</v>
      </c>
      <c r="F841" s="306">
        <v>2</v>
      </c>
      <c r="G841" s="306">
        <v>52</v>
      </c>
      <c r="H841" s="308"/>
      <c r="I841" s="306" t="s">
        <v>1250</v>
      </c>
      <c r="J841" s="306" t="s">
        <v>1578</v>
      </c>
      <c r="K841" s="306" t="s">
        <v>1934</v>
      </c>
      <c r="L841" s="306" t="s">
        <v>1281</v>
      </c>
      <c r="M841" s="309" t="s">
        <v>1935</v>
      </c>
      <c r="N841" s="310" t="s">
        <v>1936</v>
      </c>
      <c r="O841" s="310"/>
    </row>
    <row r="842" spans="1:15" ht="21" hidden="1">
      <c r="A842" s="306">
        <v>126</v>
      </c>
      <c r="B842" s="306" t="s">
        <v>179</v>
      </c>
      <c r="C842" s="308" t="s">
        <v>13</v>
      </c>
      <c r="D842" s="308" t="s">
        <v>2298</v>
      </c>
      <c r="E842" s="306">
        <v>2</v>
      </c>
      <c r="F842" s="306">
        <v>2</v>
      </c>
      <c r="G842" s="306">
        <v>52</v>
      </c>
      <c r="H842" s="308"/>
      <c r="I842" s="306" t="s">
        <v>1250</v>
      </c>
      <c r="J842" s="306" t="s">
        <v>2045</v>
      </c>
      <c r="K842" s="306" t="s">
        <v>1934</v>
      </c>
      <c r="L842" s="306" t="s">
        <v>1252</v>
      </c>
      <c r="M842" s="309" t="s">
        <v>1609</v>
      </c>
      <c r="N842" s="310" t="s">
        <v>1610</v>
      </c>
      <c r="O842" s="310"/>
    </row>
    <row r="843" spans="1:15" ht="21" hidden="1">
      <c r="A843" s="311">
        <v>133</v>
      </c>
      <c r="B843" s="311" t="s">
        <v>179</v>
      </c>
      <c r="C843" s="312" t="s">
        <v>13</v>
      </c>
      <c r="D843" s="312" t="s">
        <v>1299</v>
      </c>
      <c r="E843" s="311">
        <v>1</v>
      </c>
      <c r="F843" s="311">
        <v>1</v>
      </c>
      <c r="G843" s="311">
        <v>35</v>
      </c>
      <c r="H843" s="312"/>
      <c r="I843" s="311" t="s">
        <v>1268</v>
      </c>
      <c r="J843" s="311" t="s">
        <v>1317</v>
      </c>
      <c r="K843" s="311" t="s">
        <v>1672</v>
      </c>
      <c r="L843" s="311" t="s">
        <v>1281</v>
      </c>
      <c r="M843" s="327" t="s">
        <v>2390</v>
      </c>
      <c r="N843" s="314" t="s">
        <v>2391</v>
      </c>
      <c r="O843" s="314"/>
    </row>
    <row r="844" spans="1:15" ht="21" hidden="1">
      <c r="A844" s="311">
        <v>135</v>
      </c>
      <c r="B844" s="311" t="s">
        <v>179</v>
      </c>
      <c r="C844" s="312" t="s">
        <v>13</v>
      </c>
      <c r="D844" s="312" t="s">
        <v>1299</v>
      </c>
      <c r="E844" s="311">
        <v>2</v>
      </c>
      <c r="F844" s="311">
        <v>1</v>
      </c>
      <c r="G844" s="311">
        <v>35</v>
      </c>
      <c r="H844" s="312" t="s">
        <v>1690</v>
      </c>
      <c r="I844" s="311" t="s">
        <v>1268</v>
      </c>
      <c r="J844" s="311" t="s">
        <v>1315</v>
      </c>
      <c r="K844" s="311" t="s">
        <v>1672</v>
      </c>
      <c r="L844" s="311" t="s">
        <v>1281</v>
      </c>
      <c r="M844" s="327" t="s">
        <v>2392</v>
      </c>
      <c r="N844" s="314" t="s">
        <v>2393</v>
      </c>
      <c r="O844" s="314"/>
    </row>
    <row r="845" spans="1:15" ht="21" hidden="1">
      <c r="A845" s="311">
        <v>199</v>
      </c>
      <c r="B845" s="311" t="s">
        <v>179</v>
      </c>
      <c r="C845" s="312" t="s">
        <v>136</v>
      </c>
      <c r="D845" s="312" t="s">
        <v>2394</v>
      </c>
      <c r="E845" s="311">
        <v>1</v>
      </c>
      <c r="F845" s="311">
        <v>3</v>
      </c>
      <c r="G845" s="311">
        <v>49</v>
      </c>
      <c r="H845" s="312" t="s">
        <v>437</v>
      </c>
      <c r="I845" s="311" t="s">
        <v>1250</v>
      </c>
      <c r="J845" s="311" t="s">
        <v>1328</v>
      </c>
      <c r="K845" s="311" t="s">
        <v>1672</v>
      </c>
      <c r="L845" s="311" t="s">
        <v>1281</v>
      </c>
      <c r="M845" s="327" t="s">
        <v>2395</v>
      </c>
      <c r="N845" s="314" t="s">
        <v>2391</v>
      </c>
      <c r="O845" s="314"/>
    </row>
    <row r="846" spans="1:15" ht="21" hidden="1">
      <c r="A846" s="311">
        <v>201</v>
      </c>
      <c r="B846" s="311" t="s">
        <v>179</v>
      </c>
      <c r="C846" s="312" t="s">
        <v>136</v>
      </c>
      <c r="D846" s="312" t="s">
        <v>2394</v>
      </c>
      <c r="E846" s="311">
        <v>1</v>
      </c>
      <c r="F846" s="311">
        <v>3</v>
      </c>
      <c r="G846" s="311">
        <v>49</v>
      </c>
      <c r="H846" s="312" t="s">
        <v>437</v>
      </c>
      <c r="I846" s="311" t="s">
        <v>1250</v>
      </c>
      <c r="J846" s="311" t="s">
        <v>1293</v>
      </c>
      <c r="K846" s="311" t="s">
        <v>1672</v>
      </c>
      <c r="L846" s="311" t="s">
        <v>1281</v>
      </c>
      <c r="M846" s="327" t="s">
        <v>2380</v>
      </c>
      <c r="N846" s="314" t="s">
        <v>2381</v>
      </c>
      <c r="O846" s="314"/>
    </row>
    <row r="847" spans="1:15" ht="21" hidden="1">
      <c r="A847" s="311">
        <v>203</v>
      </c>
      <c r="B847" s="311" t="s">
        <v>179</v>
      </c>
      <c r="C847" s="312" t="s">
        <v>136</v>
      </c>
      <c r="D847" s="312" t="s">
        <v>2394</v>
      </c>
      <c r="E847" s="311">
        <v>2</v>
      </c>
      <c r="F847" s="311">
        <v>3</v>
      </c>
      <c r="G847" s="311">
        <v>49</v>
      </c>
      <c r="H847" s="312" t="s">
        <v>441</v>
      </c>
      <c r="I847" s="311" t="s">
        <v>1250</v>
      </c>
      <c r="J847" s="311" t="s">
        <v>1277</v>
      </c>
      <c r="K847" s="311" t="s">
        <v>1672</v>
      </c>
      <c r="L847" s="311" t="s">
        <v>2396</v>
      </c>
      <c r="M847" s="327" t="s">
        <v>2397</v>
      </c>
      <c r="N847" s="314" t="s">
        <v>2398</v>
      </c>
      <c r="O847" s="314"/>
    </row>
    <row r="848" spans="1:15" ht="21" hidden="1">
      <c r="A848" s="311">
        <v>205</v>
      </c>
      <c r="B848" s="311" t="s">
        <v>179</v>
      </c>
      <c r="C848" s="312" t="s">
        <v>136</v>
      </c>
      <c r="D848" s="312" t="s">
        <v>2394</v>
      </c>
      <c r="E848" s="311">
        <v>2</v>
      </c>
      <c r="F848" s="311">
        <v>3</v>
      </c>
      <c r="G848" s="311">
        <v>49</v>
      </c>
      <c r="H848" s="312" t="s">
        <v>441</v>
      </c>
      <c r="I848" s="311" t="s">
        <v>1250</v>
      </c>
      <c r="J848" s="311" t="s">
        <v>1391</v>
      </c>
      <c r="K848" s="311" t="s">
        <v>1672</v>
      </c>
      <c r="L848" s="311" t="s">
        <v>1281</v>
      </c>
      <c r="M848" s="327" t="s">
        <v>2399</v>
      </c>
      <c r="N848" s="314" t="s">
        <v>2400</v>
      </c>
      <c r="O848" s="314" t="s">
        <v>2401</v>
      </c>
    </row>
    <row r="849" spans="1:15" ht="21" hidden="1">
      <c r="A849" s="311">
        <v>207</v>
      </c>
      <c r="B849" s="311" t="s">
        <v>179</v>
      </c>
      <c r="C849" s="312" t="s">
        <v>136</v>
      </c>
      <c r="D849" s="312" t="s">
        <v>2394</v>
      </c>
      <c r="E849" s="311">
        <v>3</v>
      </c>
      <c r="F849" s="311">
        <v>3</v>
      </c>
      <c r="G849" s="311">
        <v>40</v>
      </c>
      <c r="H849" s="312" t="s">
        <v>445</v>
      </c>
      <c r="I849" s="311" t="s">
        <v>1250</v>
      </c>
      <c r="J849" s="311" t="s">
        <v>1355</v>
      </c>
      <c r="K849" s="311" t="s">
        <v>1672</v>
      </c>
      <c r="L849" s="311" t="s">
        <v>1281</v>
      </c>
      <c r="M849" s="327" t="s">
        <v>2402</v>
      </c>
      <c r="N849" s="314" t="s">
        <v>2403</v>
      </c>
      <c r="O849" s="314" t="s">
        <v>2404</v>
      </c>
    </row>
    <row r="850" spans="1:15" ht="21" hidden="1">
      <c r="A850" s="311">
        <v>209</v>
      </c>
      <c r="B850" s="311" t="s">
        <v>179</v>
      </c>
      <c r="C850" s="312" t="s">
        <v>136</v>
      </c>
      <c r="D850" s="312" t="s">
        <v>2394</v>
      </c>
      <c r="E850" s="311">
        <v>3</v>
      </c>
      <c r="F850" s="311">
        <v>3</v>
      </c>
      <c r="G850" s="311">
        <v>40</v>
      </c>
      <c r="H850" s="312" t="s">
        <v>445</v>
      </c>
      <c r="I850" s="311" t="s">
        <v>1250</v>
      </c>
      <c r="J850" s="311" t="s">
        <v>1358</v>
      </c>
      <c r="K850" s="311" t="s">
        <v>1672</v>
      </c>
      <c r="L850" s="311" t="s">
        <v>1281</v>
      </c>
      <c r="M850" s="327" t="s">
        <v>2386</v>
      </c>
      <c r="N850" s="314" t="s">
        <v>2387</v>
      </c>
      <c r="O850" s="314"/>
    </row>
    <row r="851" spans="1:15" ht="21" hidden="1">
      <c r="A851" s="311">
        <v>214</v>
      </c>
      <c r="B851" s="311" t="s">
        <v>179</v>
      </c>
      <c r="C851" s="312" t="s">
        <v>136</v>
      </c>
      <c r="D851" s="312" t="s">
        <v>2345</v>
      </c>
      <c r="E851" s="311">
        <v>201</v>
      </c>
      <c r="F851" s="311">
        <v>2</v>
      </c>
      <c r="G851" s="311">
        <v>44</v>
      </c>
      <c r="H851" s="312"/>
      <c r="I851" s="311" t="s">
        <v>1250</v>
      </c>
      <c r="J851" s="311" t="s">
        <v>1383</v>
      </c>
      <c r="K851" s="311" t="s">
        <v>1672</v>
      </c>
      <c r="L851" s="311" t="s">
        <v>1281</v>
      </c>
      <c r="M851" s="327" t="s">
        <v>2405</v>
      </c>
      <c r="N851" s="314" t="s">
        <v>2406</v>
      </c>
      <c r="O851" s="314"/>
    </row>
    <row r="852" spans="1:15" ht="21" hidden="1">
      <c r="A852" s="311">
        <v>217</v>
      </c>
      <c r="B852" s="311" t="s">
        <v>179</v>
      </c>
      <c r="C852" s="312" t="s">
        <v>136</v>
      </c>
      <c r="D852" s="312" t="s">
        <v>2348</v>
      </c>
      <c r="E852" s="311">
        <v>301</v>
      </c>
      <c r="F852" s="311">
        <v>3</v>
      </c>
      <c r="G852" s="311">
        <v>38</v>
      </c>
      <c r="H852" s="312"/>
      <c r="I852" s="311" t="s">
        <v>1250</v>
      </c>
      <c r="J852" s="311" t="s">
        <v>1350</v>
      </c>
      <c r="K852" s="311" t="s">
        <v>1672</v>
      </c>
      <c r="L852" s="311" t="s">
        <v>1281</v>
      </c>
      <c r="M852" s="327" t="s">
        <v>2407</v>
      </c>
      <c r="N852" s="314" t="s">
        <v>2408</v>
      </c>
      <c r="O852" s="314"/>
    </row>
    <row r="853" spans="1:15" ht="21" hidden="1">
      <c r="A853" s="311">
        <v>230</v>
      </c>
      <c r="B853" s="311" t="s">
        <v>179</v>
      </c>
      <c r="C853" s="312" t="s">
        <v>136</v>
      </c>
      <c r="D853" s="312" t="s">
        <v>2409</v>
      </c>
      <c r="E853" s="311">
        <v>1</v>
      </c>
      <c r="F853" s="311">
        <v>2</v>
      </c>
      <c r="G853" s="311">
        <v>28</v>
      </c>
      <c r="H853" s="312" t="s">
        <v>1674</v>
      </c>
      <c r="I853" s="311" t="s">
        <v>1268</v>
      </c>
      <c r="J853" s="311" t="s">
        <v>1354</v>
      </c>
      <c r="K853" s="311" t="s">
        <v>1672</v>
      </c>
      <c r="L853" s="311" t="s">
        <v>1281</v>
      </c>
      <c r="M853" s="327" t="s">
        <v>2372</v>
      </c>
      <c r="N853" s="314" t="s">
        <v>2373</v>
      </c>
      <c r="O853" s="314"/>
    </row>
    <row r="854" spans="1:15" ht="21" hidden="1">
      <c r="A854" s="311">
        <v>279</v>
      </c>
      <c r="B854" s="311" t="s">
        <v>532</v>
      </c>
      <c r="C854" s="312" t="s">
        <v>13</v>
      </c>
      <c r="D854" s="312" t="s">
        <v>1992</v>
      </c>
      <c r="E854" s="311">
        <v>1</v>
      </c>
      <c r="F854" s="311">
        <v>2</v>
      </c>
      <c r="G854" s="311">
        <v>50</v>
      </c>
      <c r="H854" s="312" t="s">
        <v>554</v>
      </c>
      <c r="I854" s="311" t="s">
        <v>1250</v>
      </c>
      <c r="J854" s="311" t="s">
        <v>1287</v>
      </c>
      <c r="K854" s="311" t="s">
        <v>1672</v>
      </c>
      <c r="L854" s="311" t="s">
        <v>1281</v>
      </c>
      <c r="M854" s="327" t="s">
        <v>2410</v>
      </c>
      <c r="N854" s="314" t="s">
        <v>2411</v>
      </c>
      <c r="O854" s="314"/>
    </row>
    <row r="855" spans="1:15" ht="21" hidden="1">
      <c r="A855" s="311">
        <v>281</v>
      </c>
      <c r="B855" s="311" t="s">
        <v>532</v>
      </c>
      <c r="C855" s="312" t="s">
        <v>13</v>
      </c>
      <c r="D855" s="312" t="s">
        <v>1992</v>
      </c>
      <c r="E855" s="311">
        <v>1</v>
      </c>
      <c r="F855" s="311">
        <v>2</v>
      </c>
      <c r="G855" s="311">
        <v>50</v>
      </c>
      <c r="H855" s="312" t="s">
        <v>554</v>
      </c>
      <c r="I855" s="311" t="s">
        <v>1250</v>
      </c>
      <c r="J855" s="311" t="s">
        <v>1288</v>
      </c>
      <c r="K855" s="311" t="s">
        <v>1672</v>
      </c>
      <c r="L855" s="311" t="s">
        <v>1281</v>
      </c>
      <c r="M855" s="327" t="s">
        <v>2376</v>
      </c>
      <c r="N855" s="314" t="s">
        <v>2377</v>
      </c>
      <c r="O855" s="314"/>
    </row>
    <row r="856" spans="1:15" ht="21" hidden="1">
      <c r="A856" s="311">
        <v>283</v>
      </c>
      <c r="B856" s="311" t="s">
        <v>532</v>
      </c>
      <c r="C856" s="312" t="s">
        <v>13</v>
      </c>
      <c r="D856" s="312" t="s">
        <v>1992</v>
      </c>
      <c r="E856" s="311">
        <v>2</v>
      </c>
      <c r="F856" s="311">
        <v>2</v>
      </c>
      <c r="G856" s="311">
        <v>49</v>
      </c>
      <c r="H856" s="312" t="s">
        <v>1682</v>
      </c>
      <c r="I856" s="311" t="s">
        <v>1250</v>
      </c>
      <c r="J856" s="311" t="s">
        <v>1289</v>
      </c>
      <c r="K856" s="311" t="s">
        <v>1672</v>
      </c>
      <c r="L856" s="311" t="s">
        <v>1281</v>
      </c>
      <c r="M856" s="327" t="s">
        <v>2388</v>
      </c>
      <c r="N856" s="314" t="s">
        <v>2389</v>
      </c>
      <c r="O856" s="314"/>
    </row>
    <row r="857" spans="1:15" ht="21" hidden="1">
      <c r="A857" s="311">
        <v>285</v>
      </c>
      <c r="B857" s="311" t="s">
        <v>532</v>
      </c>
      <c r="C857" s="312" t="s">
        <v>13</v>
      </c>
      <c r="D857" s="312" t="s">
        <v>1992</v>
      </c>
      <c r="E857" s="311">
        <v>2</v>
      </c>
      <c r="F857" s="311">
        <v>2</v>
      </c>
      <c r="G857" s="311">
        <v>49</v>
      </c>
      <c r="H857" s="312" t="s">
        <v>1682</v>
      </c>
      <c r="I857" s="311" t="s">
        <v>1250</v>
      </c>
      <c r="J857" s="311" t="s">
        <v>1308</v>
      </c>
      <c r="K857" s="311" t="s">
        <v>1672</v>
      </c>
      <c r="L857" s="311" t="s">
        <v>1281</v>
      </c>
      <c r="M857" s="327" t="s">
        <v>2378</v>
      </c>
      <c r="N857" s="314" t="s">
        <v>2379</v>
      </c>
      <c r="O857" s="314"/>
    </row>
    <row r="858" spans="1:15" ht="21" hidden="1">
      <c r="A858" s="311">
        <v>287</v>
      </c>
      <c r="B858" s="311" t="s">
        <v>532</v>
      </c>
      <c r="C858" s="312" t="s">
        <v>13</v>
      </c>
      <c r="D858" s="312" t="s">
        <v>1992</v>
      </c>
      <c r="E858" s="311">
        <v>3</v>
      </c>
      <c r="F858" s="311">
        <v>2</v>
      </c>
      <c r="G858" s="311">
        <v>43</v>
      </c>
      <c r="H858" s="312" t="s">
        <v>1710</v>
      </c>
      <c r="I858" s="311" t="s">
        <v>1250</v>
      </c>
      <c r="J858" s="311" t="s">
        <v>1949</v>
      </c>
      <c r="K858" s="311" t="s">
        <v>1672</v>
      </c>
      <c r="L858" s="311" t="s">
        <v>1281</v>
      </c>
      <c r="M858" s="327" t="s">
        <v>2386</v>
      </c>
      <c r="N858" s="314" t="s">
        <v>2387</v>
      </c>
      <c r="O858" s="314"/>
    </row>
    <row r="859" spans="1:15" ht="21" hidden="1">
      <c r="A859" s="311">
        <v>394</v>
      </c>
      <c r="B859" s="311" t="s">
        <v>532</v>
      </c>
      <c r="C859" s="312" t="s">
        <v>136</v>
      </c>
      <c r="D859" s="312" t="s">
        <v>1395</v>
      </c>
      <c r="E859" s="311">
        <v>1</v>
      </c>
      <c r="F859" s="311">
        <v>3</v>
      </c>
      <c r="G859" s="311">
        <v>49</v>
      </c>
      <c r="H859" s="312" t="s">
        <v>437</v>
      </c>
      <c r="I859" s="311" t="s">
        <v>1250</v>
      </c>
      <c r="J859" s="311" t="s">
        <v>1355</v>
      </c>
      <c r="K859" s="311" t="s">
        <v>1672</v>
      </c>
      <c r="L859" s="311" t="s">
        <v>1281</v>
      </c>
      <c r="M859" s="327" t="s">
        <v>2412</v>
      </c>
      <c r="N859" s="314" t="s">
        <v>2391</v>
      </c>
      <c r="O859" s="314"/>
    </row>
    <row r="860" spans="1:15" ht="21" hidden="1">
      <c r="A860" s="311">
        <v>396</v>
      </c>
      <c r="B860" s="311" t="s">
        <v>532</v>
      </c>
      <c r="C860" s="312" t="s">
        <v>136</v>
      </c>
      <c r="D860" s="312" t="s">
        <v>1395</v>
      </c>
      <c r="E860" s="311">
        <v>1</v>
      </c>
      <c r="F860" s="311">
        <v>3</v>
      </c>
      <c r="G860" s="311">
        <v>49</v>
      </c>
      <c r="H860" s="312" t="s">
        <v>437</v>
      </c>
      <c r="I860" s="311" t="s">
        <v>1250</v>
      </c>
      <c r="J860" s="311" t="s">
        <v>1358</v>
      </c>
      <c r="K860" s="311" t="s">
        <v>1672</v>
      </c>
      <c r="L860" s="311" t="s">
        <v>1281</v>
      </c>
      <c r="M860" s="327" t="s">
        <v>2399</v>
      </c>
      <c r="N860" s="314" t="s">
        <v>2400</v>
      </c>
      <c r="O860" s="314" t="s">
        <v>2401</v>
      </c>
    </row>
    <row r="861" spans="1:15" ht="21" hidden="1">
      <c r="A861" s="311">
        <v>398</v>
      </c>
      <c r="B861" s="311" t="s">
        <v>532</v>
      </c>
      <c r="C861" s="312" t="s">
        <v>136</v>
      </c>
      <c r="D861" s="312" t="s">
        <v>1395</v>
      </c>
      <c r="E861" s="311">
        <v>2</v>
      </c>
      <c r="F861" s="311">
        <v>3</v>
      </c>
      <c r="G861" s="311">
        <v>49</v>
      </c>
      <c r="H861" s="312" t="s">
        <v>663</v>
      </c>
      <c r="I861" s="311" t="s">
        <v>1250</v>
      </c>
      <c r="J861" s="311" t="s">
        <v>1291</v>
      </c>
      <c r="K861" s="311" t="s">
        <v>1672</v>
      </c>
      <c r="L861" s="311" t="s">
        <v>1281</v>
      </c>
      <c r="M861" s="327" t="s">
        <v>2390</v>
      </c>
      <c r="N861" s="314" t="s">
        <v>2391</v>
      </c>
      <c r="O861" s="314"/>
    </row>
    <row r="862" spans="1:15" ht="21" hidden="1">
      <c r="A862" s="311">
        <v>400</v>
      </c>
      <c r="B862" s="311" t="s">
        <v>532</v>
      </c>
      <c r="C862" s="312" t="s">
        <v>136</v>
      </c>
      <c r="D862" s="312" t="s">
        <v>1395</v>
      </c>
      <c r="E862" s="311">
        <v>2</v>
      </c>
      <c r="F862" s="311">
        <v>3</v>
      </c>
      <c r="G862" s="311">
        <v>49</v>
      </c>
      <c r="H862" s="312" t="s">
        <v>663</v>
      </c>
      <c r="I862" s="311" t="s">
        <v>1250</v>
      </c>
      <c r="J862" s="311" t="s">
        <v>1383</v>
      </c>
      <c r="K862" s="311" t="s">
        <v>1672</v>
      </c>
      <c r="L862" s="311" t="s">
        <v>1281</v>
      </c>
      <c r="M862" s="327" t="s">
        <v>2413</v>
      </c>
      <c r="N862" s="314" t="s">
        <v>2414</v>
      </c>
      <c r="O862" s="314"/>
    </row>
    <row r="863" spans="1:15" ht="21" hidden="1">
      <c r="A863" s="311">
        <v>402</v>
      </c>
      <c r="B863" s="311" t="s">
        <v>532</v>
      </c>
      <c r="C863" s="312" t="s">
        <v>136</v>
      </c>
      <c r="D863" s="312" t="s">
        <v>1395</v>
      </c>
      <c r="E863" s="311">
        <v>3</v>
      </c>
      <c r="F863" s="311">
        <v>3</v>
      </c>
      <c r="G863" s="311">
        <v>40</v>
      </c>
      <c r="H863" s="312" t="s">
        <v>1725</v>
      </c>
      <c r="I863" s="311" t="s">
        <v>1250</v>
      </c>
      <c r="J863" s="311" t="s">
        <v>1444</v>
      </c>
      <c r="K863" s="311" t="s">
        <v>1672</v>
      </c>
      <c r="L863" s="311" t="s">
        <v>1281</v>
      </c>
      <c r="M863" s="327" t="s">
        <v>2405</v>
      </c>
      <c r="N863" s="314" t="s">
        <v>2406</v>
      </c>
      <c r="O863" s="314"/>
    </row>
    <row r="864" spans="1:15" ht="21" hidden="1">
      <c r="A864" s="311">
        <v>410</v>
      </c>
      <c r="B864" s="311" t="s">
        <v>532</v>
      </c>
      <c r="C864" s="312" t="s">
        <v>136</v>
      </c>
      <c r="D864" s="312" t="s">
        <v>1995</v>
      </c>
      <c r="E864" s="311">
        <v>26</v>
      </c>
      <c r="F864" s="311">
        <v>1</v>
      </c>
      <c r="G864" s="311">
        <v>8</v>
      </c>
      <c r="H864" s="312"/>
      <c r="I864" s="311" t="s">
        <v>1250</v>
      </c>
      <c r="J864" s="311" t="s">
        <v>1466</v>
      </c>
      <c r="K864" s="311" t="s">
        <v>1672</v>
      </c>
      <c r="L864" s="311" t="s">
        <v>1281</v>
      </c>
      <c r="M864" s="327" t="s">
        <v>2384</v>
      </c>
      <c r="N864" s="314" t="s">
        <v>2385</v>
      </c>
      <c r="O864" s="314"/>
    </row>
    <row r="865" spans="1:15" ht="21" hidden="1">
      <c r="A865" s="306">
        <v>415</v>
      </c>
      <c r="B865" s="306" t="s">
        <v>532</v>
      </c>
      <c r="C865" s="308" t="s">
        <v>136</v>
      </c>
      <c r="D865" s="308" t="s">
        <v>1995</v>
      </c>
      <c r="E865" s="306">
        <v>253</v>
      </c>
      <c r="F865" s="306">
        <v>1</v>
      </c>
      <c r="G865" s="306">
        <v>48</v>
      </c>
      <c r="H865" s="308"/>
      <c r="I865" s="306" t="s">
        <v>1250</v>
      </c>
      <c r="J865" s="306" t="s">
        <v>1261</v>
      </c>
      <c r="K865" s="306" t="s">
        <v>1934</v>
      </c>
      <c r="L865" s="306" t="s">
        <v>1281</v>
      </c>
      <c r="M865" s="309" t="s">
        <v>1522</v>
      </c>
      <c r="N865" s="310" t="s">
        <v>1523</v>
      </c>
      <c r="O865" s="310"/>
    </row>
    <row r="866" spans="1:15" ht="21" hidden="1">
      <c r="A866" s="311">
        <v>428</v>
      </c>
      <c r="B866" s="311" t="s">
        <v>532</v>
      </c>
      <c r="C866" s="312" t="s">
        <v>136</v>
      </c>
      <c r="D866" s="312" t="s">
        <v>1320</v>
      </c>
      <c r="E866" s="311">
        <v>3</v>
      </c>
      <c r="F866" s="311">
        <v>1</v>
      </c>
      <c r="G866" s="311">
        <v>39</v>
      </c>
      <c r="H866" s="312" t="s">
        <v>652</v>
      </c>
      <c r="I866" s="311" t="s">
        <v>1268</v>
      </c>
      <c r="J866" s="311" t="s">
        <v>1317</v>
      </c>
      <c r="K866" s="311" t="s">
        <v>1672</v>
      </c>
      <c r="L866" s="311" t="s">
        <v>1281</v>
      </c>
      <c r="M866" s="327" t="s">
        <v>2415</v>
      </c>
      <c r="N866" s="314" t="s">
        <v>2416</v>
      </c>
      <c r="O866" s="314"/>
    </row>
    <row r="867" spans="1:15" ht="21" hidden="1">
      <c r="A867" s="311">
        <v>433</v>
      </c>
      <c r="B867" s="311" t="s">
        <v>532</v>
      </c>
      <c r="C867" s="312" t="s">
        <v>136</v>
      </c>
      <c r="D867" s="312" t="s">
        <v>1320</v>
      </c>
      <c r="E867" s="311">
        <v>1</v>
      </c>
      <c r="F867" s="311">
        <v>1</v>
      </c>
      <c r="G867" s="311">
        <v>35</v>
      </c>
      <c r="H867" s="312" t="s">
        <v>652</v>
      </c>
      <c r="I867" s="311" t="s">
        <v>1268</v>
      </c>
      <c r="J867" s="311" t="s">
        <v>1269</v>
      </c>
      <c r="K867" s="311" t="s">
        <v>1672</v>
      </c>
      <c r="L867" s="311" t="s">
        <v>1281</v>
      </c>
      <c r="M867" s="327" t="s">
        <v>2392</v>
      </c>
      <c r="N867" s="314" t="s">
        <v>2393</v>
      </c>
      <c r="O867" s="314"/>
    </row>
    <row r="868" spans="1:15" ht="21" hidden="1">
      <c r="A868" s="311">
        <v>480</v>
      </c>
      <c r="B868" s="311" t="s">
        <v>729</v>
      </c>
      <c r="C868" s="312" t="s">
        <v>13</v>
      </c>
      <c r="D868" s="312" t="s">
        <v>1588</v>
      </c>
      <c r="E868" s="311">
        <v>1</v>
      </c>
      <c r="F868" s="311">
        <v>2</v>
      </c>
      <c r="G868" s="311">
        <v>49</v>
      </c>
      <c r="H868" s="312" t="s">
        <v>652</v>
      </c>
      <c r="I868" s="311" t="s">
        <v>1250</v>
      </c>
      <c r="J868" s="311" t="s">
        <v>1949</v>
      </c>
      <c r="K868" s="311" t="s">
        <v>1672</v>
      </c>
      <c r="L868" s="311" t="s">
        <v>1281</v>
      </c>
      <c r="M868" s="327" t="s">
        <v>2415</v>
      </c>
      <c r="N868" s="314" t="s">
        <v>2416</v>
      </c>
      <c r="O868" s="314"/>
    </row>
    <row r="869" spans="1:15" ht="21" hidden="1">
      <c r="A869" s="311">
        <v>482</v>
      </c>
      <c r="B869" s="311" t="s">
        <v>729</v>
      </c>
      <c r="C869" s="312" t="s">
        <v>13</v>
      </c>
      <c r="D869" s="312" t="s">
        <v>1588</v>
      </c>
      <c r="E869" s="311">
        <v>1</v>
      </c>
      <c r="F869" s="311">
        <v>2</v>
      </c>
      <c r="G869" s="311">
        <v>49</v>
      </c>
      <c r="H869" s="312" t="s">
        <v>652</v>
      </c>
      <c r="I869" s="311" t="s">
        <v>1250</v>
      </c>
      <c r="J869" s="311" t="s">
        <v>1309</v>
      </c>
      <c r="K869" s="311" t="s">
        <v>1672</v>
      </c>
      <c r="L869" s="311" t="s">
        <v>1281</v>
      </c>
      <c r="M869" s="327" t="s">
        <v>2382</v>
      </c>
      <c r="N869" s="314" t="s">
        <v>2383</v>
      </c>
      <c r="O869" s="314"/>
    </row>
    <row r="870" spans="1:15" ht="21" hidden="1">
      <c r="A870" s="311">
        <v>484</v>
      </c>
      <c r="B870" s="311" t="s">
        <v>729</v>
      </c>
      <c r="C870" s="312" t="s">
        <v>13</v>
      </c>
      <c r="D870" s="312" t="s">
        <v>1588</v>
      </c>
      <c r="E870" s="311">
        <v>2</v>
      </c>
      <c r="F870" s="311">
        <v>2</v>
      </c>
      <c r="G870" s="311">
        <v>49</v>
      </c>
      <c r="H870" s="312" t="s">
        <v>441</v>
      </c>
      <c r="I870" s="311" t="s">
        <v>1250</v>
      </c>
      <c r="J870" s="311" t="s">
        <v>1276</v>
      </c>
      <c r="K870" s="311" t="s">
        <v>1672</v>
      </c>
      <c r="L870" s="311" t="s">
        <v>1281</v>
      </c>
      <c r="M870" s="327" t="s">
        <v>2004</v>
      </c>
      <c r="N870" s="314" t="s">
        <v>2005</v>
      </c>
      <c r="O870" s="314"/>
    </row>
    <row r="871" spans="1:15" ht="21" hidden="1">
      <c r="A871" s="311">
        <v>486</v>
      </c>
      <c r="B871" s="311" t="s">
        <v>729</v>
      </c>
      <c r="C871" s="312" t="s">
        <v>13</v>
      </c>
      <c r="D871" s="312" t="s">
        <v>1588</v>
      </c>
      <c r="E871" s="311">
        <v>2</v>
      </c>
      <c r="F871" s="311">
        <v>2</v>
      </c>
      <c r="G871" s="311">
        <v>49</v>
      </c>
      <c r="H871" s="312" t="s">
        <v>441</v>
      </c>
      <c r="I871" s="311" t="s">
        <v>1250</v>
      </c>
      <c r="J871" s="311" t="s">
        <v>1328</v>
      </c>
      <c r="K871" s="311" t="s">
        <v>1672</v>
      </c>
      <c r="L871" s="311" t="s">
        <v>1281</v>
      </c>
      <c r="M871" s="327" t="s">
        <v>2417</v>
      </c>
      <c r="N871" s="314" t="s">
        <v>2418</v>
      </c>
      <c r="O871" s="314"/>
    </row>
    <row r="872" spans="1:15" ht="21" hidden="1">
      <c r="A872" s="311">
        <v>494</v>
      </c>
      <c r="B872" s="311" t="s">
        <v>729</v>
      </c>
      <c r="C872" s="312" t="s">
        <v>13</v>
      </c>
      <c r="D872" s="312" t="s">
        <v>1997</v>
      </c>
      <c r="E872" s="311">
        <v>1</v>
      </c>
      <c r="F872" s="311">
        <v>1</v>
      </c>
      <c r="G872" s="311">
        <v>41</v>
      </c>
      <c r="H872" s="312" t="s">
        <v>1674</v>
      </c>
      <c r="I872" s="311" t="s">
        <v>1250</v>
      </c>
      <c r="J872" s="311" t="s">
        <v>1355</v>
      </c>
      <c r="K872" s="311" t="s">
        <v>1672</v>
      </c>
      <c r="L872" s="311" t="s">
        <v>1281</v>
      </c>
      <c r="M872" s="327" t="s">
        <v>2372</v>
      </c>
      <c r="N872" s="314" t="s">
        <v>2373</v>
      </c>
      <c r="O872" s="314"/>
    </row>
    <row r="873" spans="1:15" ht="21" hidden="1">
      <c r="A873" s="311">
        <v>498</v>
      </c>
      <c r="B873" s="311" t="s">
        <v>729</v>
      </c>
      <c r="C873" s="312" t="s">
        <v>13</v>
      </c>
      <c r="D873" s="312" t="s">
        <v>1997</v>
      </c>
      <c r="E873" s="311">
        <v>2</v>
      </c>
      <c r="F873" s="311">
        <v>1</v>
      </c>
      <c r="G873" s="311">
        <v>40</v>
      </c>
      <c r="H873" s="312" t="s">
        <v>1734</v>
      </c>
      <c r="I873" s="311" t="s">
        <v>1250</v>
      </c>
      <c r="J873" s="311" t="s">
        <v>1291</v>
      </c>
      <c r="K873" s="311" t="s">
        <v>1672</v>
      </c>
      <c r="L873" s="311" t="s">
        <v>2396</v>
      </c>
      <c r="M873" s="327" t="s">
        <v>2397</v>
      </c>
      <c r="N873" s="314" t="s">
        <v>2398</v>
      </c>
      <c r="O873" s="314"/>
    </row>
    <row r="874" spans="1:15" ht="21" hidden="1">
      <c r="A874" s="311">
        <v>500</v>
      </c>
      <c r="B874" s="311" t="s">
        <v>729</v>
      </c>
      <c r="C874" s="312" t="s">
        <v>13</v>
      </c>
      <c r="D874" s="312" t="s">
        <v>1997</v>
      </c>
      <c r="E874" s="311">
        <v>2</v>
      </c>
      <c r="F874" s="311">
        <v>1</v>
      </c>
      <c r="G874" s="311">
        <v>40</v>
      </c>
      <c r="H874" s="312" t="s">
        <v>1734</v>
      </c>
      <c r="I874" s="311" t="s">
        <v>1250</v>
      </c>
      <c r="J874" s="311" t="s">
        <v>1383</v>
      </c>
      <c r="K874" s="311" t="s">
        <v>1672</v>
      </c>
      <c r="L874" s="311" t="s">
        <v>1281</v>
      </c>
      <c r="M874" s="327" t="s">
        <v>2407</v>
      </c>
      <c r="N874" s="314" t="s">
        <v>2408</v>
      </c>
      <c r="O874" s="314"/>
    </row>
    <row r="875" spans="1:15" ht="21" hidden="1">
      <c r="A875" s="311">
        <v>502</v>
      </c>
      <c r="B875" s="311" t="s">
        <v>729</v>
      </c>
      <c r="C875" s="312" t="s">
        <v>13</v>
      </c>
      <c r="D875" s="312" t="s">
        <v>1997</v>
      </c>
      <c r="E875" s="311">
        <v>3</v>
      </c>
      <c r="F875" s="311">
        <v>1</v>
      </c>
      <c r="G875" s="311">
        <v>41</v>
      </c>
      <c r="H875" s="312" t="s">
        <v>1674</v>
      </c>
      <c r="I875" s="311" t="s">
        <v>1250</v>
      </c>
      <c r="J875" s="311" t="s">
        <v>1444</v>
      </c>
      <c r="K875" s="311" t="s">
        <v>1672</v>
      </c>
      <c r="L875" s="311" t="s">
        <v>1281</v>
      </c>
      <c r="M875" s="327" t="s">
        <v>2367</v>
      </c>
      <c r="N875" s="314" t="s">
        <v>2368</v>
      </c>
      <c r="O875" s="314"/>
    </row>
    <row r="876" spans="1:15" ht="21" hidden="1">
      <c r="A876" s="311">
        <v>504</v>
      </c>
      <c r="B876" s="311" t="s">
        <v>729</v>
      </c>
      <c r="C876" s="312" t="s">
        <v>13</v>
      </c>
      <c r="D876" s="312" t="s">
        <v>1997</v>
      </c>
      <c r="E876" s="311">
        <v>3</v>
      </c>
      <c r="F876" s="311">
        <v>1</v>
      </c>
      <c r="G876" s="311">
        <v>41</v>
      </c>
      <c r="H876" s="312" t="s">
        <v>1674</v>
      </c>
      <c r="I876" s="311" t="s">
        <v>1250</v>
      </c>
      <c r="J876" s="311" t="s">
        <v>1350</v>
      </c>
      <c r="K876" s="311" t="s">
        <v>1672</v>
      </c>
      <c r="L876" s="311" t="s">
        <v>1281</v>
      </c>
      <c r="M876" s="327" t="s">
        <v>2376</v>
      </c>
      <c r="N876" s="314" t="s">
        <v>2377</v>
      </c>
      <c r="O876" s="314"/>
    </row>
    <row r="877" spans="1:15" ht="21" hidden="1">
      <c r="A877" s="311">
        <v>506</v>
      </c>
      <c r="B877" s="311" t="s">
        <v>729</v>
      </c>
      <c r="C877" s="312" t="s">
        <v>13</v>
      </c>
      <c r="D877" s="312" t="s">
        <v>1997</v>
      </c>
      <c r="E877" s="311">
        <v>4</v>
      </c>
      <c r="F877" s="311">
        <v>1</v>
      </c>
      <c r="G877" s="311">
        <v>40</v>
      </c>
      <c r="H877" s="312" t="s">
        <v>1734</v>
      </c>
      <c r="I877" s="311" t="s">
        <v>1250</v>
      </c>
      <c r="J877" s="311" t="s">
        <v>1402</v>
      </c>
      <c r="K877" s="311" t="s">
        <v>1672</v>
      </c>
      <c r="L877" s="311" t="s">
        <v>1281</v>
      </c>
      <c r="M877" s="327" t="s">
        <v>2380</v>
      </c>
      <c r="N877" s="314" t="s">
        <v>2381</v>
      </c>
      <c r="O877" s="314"/>
    </row>
    <row r="878" spans="1:15" ht="21" hidden="1">
      <c r="A878" s="311">
        <v>510</v>
      </c>
      <c r="B878" s="311" t="s">
        <v>729</v>
      </c>
      <c r="C878" s="312" t="s">
        <v>13</v>
      </c>
      <c r="D878" s="312" t="s">
        <v>1588</v>
      </c>
      <c r="E878" s="311">
        <v>3</v>
      </c>
      <c r="F878" s="311">
        <v>2</v>
      </c>
      <c r="G878" s="311">
        <v>44</v>
      </c>
      <c r="H878" s="312" t="s">
        <v>1735</v>
      </c>
      <c r="I878" s="311" t="s">
        <v>1250</v>
      </c>
      <c r="J878" s="311" t="s">
        <v>1466</v>
      </c>
      <c r="K878" s="311" t="s">
        <v>1672</v>
      </c>
      <c r="L878" s="311" t="s">
        <v>1281</v>
      </c>
      <c r="M878" s="327" t="s">
        <v>2419</v>
      </c>
      <c r="N878" s="314" t="s">
        <v>2420</v>
      </c>
      <c r="O878" s="314"/>
    </row>
    <row r="879" spans="1:15" ht="21" hidden="1">
      <c r="A879" s="311">
        <v>529</v>
      </c>
      <c r="B879" s="311" t="s">
        <v>729</v>
      </c>
      <c r="C879" s="312" t="s">
        <v>13</v>
      </c>
      <c r="D879" s="312" t="s">
        <v>2421</v>
      </c>
      <c r="E879" s="311">
        <v>26</v>
      </c>
      <c r="F879" s="311">
        <v>2</v>
      </c>
      <c r="G879" s="311">
        <v>21</v>
      </c>
      <c r="H879" s="312" t="s">
        <v>1741</v>
      </c>
      <c r="I879" s="311" t="s">
        <v>1268</v>
      </c>
      <c r="J879" s="311" t="s">
        <v>1269</v>
      </c>
      <c r="K879" s="311" t="s">
        <v>1672</v>
      </c>
      <c r="L879" s="311" t="s">
        <v>1281</v>
      </c>
      <c r="M879" s="327" t="s">
        <v>2422</v>
      </c>
      <c r="N879" s="314" t="s">
        <v>2423</v>
      </c>
      <c r="O879" s="314"/>
    </row>
    <row r="880" spans="1:15" ht="21" hidden="1">
      <c r="A880" s="311">
        <v>566</v>
      </c>
      <c r="B880" s="311" t="s">
        <v>729</v>
      </c>
      <c r="C880" s="312" t="s">
        <v>136</v>
      </c>
      <c r="D880" s="312" t="s">
        <v>1999</v>
      </c>
      <c r="E880" s="311">
        <v>1</v>
      </c>
      <c r="F880" s="311">
        <v>3</v>
      </c>
      <c r="G880" s="311">
        <v>50</v>
      </c>
      <c r="H880" s="312" t="s">
        <v>814</v>
      </c>
      <c r="I880" s="311" t="s">
        <v>1250</v>
      </c>
      <c r="J880" s="311" t="s">
        <v>1289</v>
      </c>
      <c r="K880" s="311" t="s">
        <v>1672</v>
      </c>
      <c r="L880" s="311" t="s">
        <v>1281</v>
      </c>
      <c r="M880" s="327" t="s">
        <v>2382</v>
      </c>
      <c r="N880" s="314" t="s">
        <v>2383</v>
      </c>
      <c r="O880" s="314"/>
    </row>
    <row r="881" spans="1:15" ht="21" hidden="1">
      <c r="A881" s="311">
        <v>568</v>
      </c>
      <c r="B881" s="311" t="s">
        <v>729</v>
      </c>
      <c r="C881" s="312" t="s">
        <v>136</v>
      </c>
      <c r="D881" s="312" t="s">
        <v>1999</v>
      </c>
      <c r="E881" s="311">
        <v>1</v>
      </c>
      <c r="F881" s="311">
        <v>3</v>
      </c>
      <c r="G881" s="311">
        <v>50</v>
      </c>
      <c r="H881" s="312" t="s">
        <v>814</v>
      </c>
      <c r="I881" s="311" t="s">
        <v>1250</v>
      </c>
      <c r="J881" s="311" t="s">
        <v>1308</v>
      </c>
      <c r="K881" s="311" t="s">
        <v>1672</v>
      </c>
      <c r="L881" s="311" t="s">
        <v>1281</v>
      </c>
      <c r="M881" s="327" t="s">
        <v>2417</v>
      </c>
      <c r="N881" s="314" t="s">
        <v>2418</v>
      </c>
      <c r="O881" s="314"/>
    </row>
    <row r="882" spans="1:15" ht="21" hidden="1">
      <c r="A882" s="311">
        <v>570</v>
      </c>
      <c r="B882" s="311" t="s">
        <v>729</v>
      </c>
      <c r="C882" s="312" t="s">
        <v>136</v>
      </c>
      <c r="D882" s="312" t="s">
        <v>1999</v>
      </c>
      <c r="E882" s="311">
        <v>2</v>
      </c>
      <c r="F882" s="311">
        <v>3</v>
      </c>
      <c r="G882" s="311">
        <v>49</v>
      </c>
      <c r="H882" s="312" t="s">
        <v>815</v>
      </c>
      <c r="I882" s="311" t="s">
        <v>1250</v>
      </c>
      <c r="J882" s="311" t="s">
        <v>1949</v>
      </c>
      <c r="K882" s="311" t="s">
        <v>1672</v>
      </c>
      <c r="L882" s="311" t="s">
        <v>1281</v>
      </c>
      <c r="M882" s="327" t="s">
        <v>2367</v>
      </c>
      <c r="N882" s="314" t="s">
        <v>2368</v>
      </c>
      <c r="O882" s="314"/>
    </row>
    <row r="883" spans="1:15" ht="21" hidden="1">
      <c r="A883" s="311">
        <v>572</v>
      </c>
      <c r="B883" s="311" t="s">
        <v>729</v>
      </c>
      <c r="C883" s="312" t="s">
        <v>136</v>
      </c>
      <c r="D883" s="312" t="s">
        <v>1999</v>
      </c>
      <c r="E883" s="311">
        <v>2</v>
      </c>
      <c r="F883" s="311">
        <v>3</v>
      </c>
      <c r="G883" s="311">
        <v>49</v>
      </c>
      <c r="H883" s="312" t="s">
        <v>815</v>
      </c>
      <c r="I883" s="311" t="s">
        <v>1250</v>
      </c>
      <c r="J883" s="311" t="s">
        <v>1309</v>
      </c>
      <c r="K883" s="311" t="s">
        <v>1672</v>
      </c>
      <c r="L883" s="311" t="s">
        <v>1281</v>
      </c>
      <c r="M883" s="327" t="s">
        <v>2137</v>
      </c>
      <c r="N883" s="314" t="s">
        <v>2424</v>
      </c>
      <c r="O883" s="314"/>
    </row>
    <row r="884" spans="1:15" ht="21" hidden="1">
      <c r="A884" s="311">
        <v>574</v>
      </c>
      <c r="B884" s="311" t="s">
        <v>729</v>
      </c>
      <c r="C884" s="312" t="s">
        <v>136</v>
      </c>
      <c r="D884" s="312" t="s">
        <v>1999</v>
      </c>
      <c r="E884" s="311">
        <v>3</v>
      </c>
      <c r="F884" s="311">
        <v>3</v>
      </c>
      <c r="G884" s="311">
        <v>40</v>
      </c>
      <c r="H884" s="312" t="s">
        <v>1745</v>
      </c>
      <c r="I884" s="311" t="s">
        <v>1250</v>
      </c>
      <c r="J884" s="311" t="s">
        <v>1276</v>
      </c>
      <c r="K884" s="311" t="s">
        <v>1672</v>
      </c>
      <c r="L884" s="311" t="s">
        <v>1281</v>
      </c>
      <c r="M884" s="327" t="s">
        <v>2425</v>
      </c>
      <c r="N884" s="314" t="s">
        <v>2426</v>
      </c>
      <c r="O884" s="314"/>
    </row>
    <row r="885" spans="1:15" ht="21" hidden="1">
      <c r="A885" s="311">
        <v>647</v>
      </c>
      <c r="B885" s="311" t="s">
        <v>729</v>
      </c>
      <c r="C885" s="312" t="s">
        <v>136</v>
      </c>
      <c r="D885" s="312" t="s">
        <v>1639</v>
      </c>
      <c r="E885" s="311">
        <v>16</v>
      </c>
      <c r="F885" s="311">
        <v>1</v>
      </c>
      <c r="G885" s="311">
        <v>57</v>
      </c>
      <c r="H885" s="312"/>
      <c r="I885" s="311" t="s">
        <v>1265</v>
      </c>
      <c r="J885" s="311" t="s">
        <v>1346</v>
      </c>
      <c r="K885" s="311" t="s">
        <v>1672</v>
      </c>
      <c r="L885" s="311" t="s">
        <v>1281</v>
      </c>
      <c r="M885" s="327" t="s">
        <v>2369</v>
      </c>
      <c r="N885" s="314" t="s">
        <v>2370</v>
      </c>
      <c r="O885" s="314"/>
    </row>
    <row r="886" spans="1:15" ht="21" hidden="1">
      <c r="A886" s="311">
        <v>676</v>
      </c>
      <c r="B886" s="311" t="s">
        <v>878</v>
      </c>
      <c r="C886" s="312" t="s">
        <v>13</v>
      </c>
      <c r="D886" s="312" t="s">
        <v>2001</v>
      </c>
      <c r="E886" s="311">
        <v>1</v>
      </c>
      <c r="F886" s="311">
        <v>2</v>
      </c>
      <c r="G886" s="311">
        <v>47</v>
      </c>
      <c r="H886" s="312" t="s">
        <v>187</v>
      </c>
      <c r="I886" s="311" t="s">
        <v>1250</v>
      </c>
      <c r="J886" s="311" t="s">
        <v>1291</v>
      </c>
      <c r="K886" s="311" t="s">
        <v>1672</v>
      </c>
      <c r="L886" s="311" t="s">
        <v>1281</v>
      </c>
      <c r="M886" s="327" t="s">
        <v>2417</v>
      </c>
      <c r="N886" s="314" t="s">
        <v>2418</v>
      </c>
      <c r="O886" s="314"/>
    </row>
    <row r="887" spans="1:15" ht="21" hidden="1">
      <c r="A887" s="311">
        <v>680</v>
      </c>
      <c r="B887" s="311" t="s">
        <v>878</v>
      </c>
      <c r="C887" s="312" t="s">
        <v>13</v>
      </c>
      <c r="D887" s="312" t="s">
        <v>2001</v>
      </c>
      <c r="E887" s="311">
        <v>2</v>
      </c>
      <c r="F887" s="311">
        <v>2</v>
      </c>
      <c r="G887" s="311">
        <v>49</v>
      </c>
      <c r="H887" s="312" t="s">
        <v>1741</v>
      </c>
      <c r="I887" s="311" t="s">
        <v>1250</v>
      </c>
      <c r="J887" s="311" t="s">
        <v>1444</v>
      </c>
      <c r="K887" s="311" t="s">
        <v>1672</v>
      </c>
      <c r="L887" s="311" t="s">
        <v>1281</v>
      </c>
      <c r="M887" s="327" t="s">
        <v>2422</v>
      </c>
      <c r="N887" s="314" t="s">
        <v>2423</v>
      </c>
      <c r="O887" s="314"/>
    </row>
    <row r="888" spans="1:15" ht="21" hidden="1">
      <c r="A888" s="311">
        <v>684</v>
      </c>
      <c r="B888" s="311" t="s">
        <v>878</v>
      </c>
      <c r="C888" s="312" t="s">
        <v>13</v>
      </c>
      <c r="D888" s="312" t="s">
        <v>2001</v>
      </c>
      <c r="E888" s="311">
        <v>3</v>
      </c>
      <c r="F888" s="311">
        <v>2</v>
      </c>
      <c r="G888" s="311">
        <v>45</v>
      </c>
      <c r="H888" s="312" t="s">
        <v>1754</v>
      </c>
      <c r="I888" s="311" t="s">
        <v>1250</v>
      </c>
      <c r="J888" s="311" t="s">
        <v>1402</v>
      </c>
      <c r="K888" s="311" t="s">
        <v>1672</v>
      </c>
      <c r="L888" s="311" t="s">
        <v>1281</v>
      </c>
      <c r="M888" s="327" t="s">
        <v>2413</v>
      </c>
      <c r="N888" s="314" t="s">
        <v>2414</v>
      </c>
      <c r="O888" s="314"/>
    </row>
    <row r="889" spans="1:15" ht="21" hidden="1">
      <c r="A889" s="311">
        <v>701</v>
      </c>
      <c r="B889" s="311" t="s">
        <v>878</v>
      </c>
      <c r="C889" s="312" t="s">
        <v>13</v>
      </c>
      <c r="D889" s="312" t="s">
        <v>1285</v>
      </c>
      <c r="E889" s="311">
        <v>1</v>
      </c>
      <c r="F889" s="311">
        <v>2</v>
      </c>
      <c r="G889" s="311">
        <v>51</v>
      </c>
      <c r="H889" s="312" t="s">
        <v>923</v>
      </c>
      <c r="I889" s="311" t="s">
        <v>1268</v>
      </c>
      <c r="J889" s="311" t="s">
        <v>1315</v>
      </c>
      <c r="K889" s="311" t="s">
        <v>1672</v>
      </c>
      <c r="L889" s="311" t="s">
        <v>1281</v>
      </c>
      <c r="M889" s="327" t="s">
        <v>2402</v>
      </c>
      <c r="N889" s="314" t="s">
        <v>2403</v>
      </c>
      <c r="O889" s="314" t="s">
        <v>2404</v>
      </c>
    </row>
    <row r="890" spans="1:15" ht="21" hidden="1">
      <c r="A890" s="311">
        <v>703</v>
      </c>
      <c r="B890" s="311" t="s">
        <v>878</v>
      </c>
      <c r="C890" s="312" t="s">
        <v>13</v>
      </c>
      <c r="D890" s="312" t="s">
        <v>1285</v>
      </c>
      <c r="E890" s="311">
        <v>1</v>
      </c>
      <c r="F890" s="311">
        <v>2</v>
      </c>
      <c r="G890" s="311">
        <v>51</v>
      </c>
      <c r="H890" s="312" t="s">
        <v>923</v>
      </c>
      <c r="I890" s="311" t="s">
        <v>1268</v>
      </c>
      <c r="J890" s="311" t="s">
        <v>1269</v>
      </c>
      <c r="K890" s="311" t="s">
        <v>1672</v>
      </c>
      <c r="L890" s="311" t="s">
        <v>1281</v>
      </c>
      <c r="M890" s="327" t="s">
        <v>2399</v>
      </c>
      <c r="N890" s="314" t="s">
        <v>2400</v>
      </c>
      <c r="O890" s="314" t="s">
        <v>2401</v>
      </c>
    </row>
    <row r="891" spans="1:15" ht="21" hidden="1">
      <c r="A891" s="311">
        <v>711</v>
      </c>
      <c r="B891" s="311" t="s">
        <v>878</v>
      </c>
      <c r="C891" s="312" t="s">
        <v>13</v>
      </c>
      <c r="D891" s="312" t="s">
        <v>2427</v>
      </c>
      <c r="E891" s="311">
        <v>1</v>
      </c>
      <c r="F891" s="311">
        <v>2</v>
      </c>
      <c r="G891" s="311">
        <v>33</v>
      </c>
      <c r="H891" s="312" t="s">
        <v>932</v>
      </c>
      <c r="I891" s="311" t="s">
        <v>1268</v>
      </c>
      <c r="J891" s="311" t="s">
        <v>1644</v>
      </c>
      <c r="K891" s="311" t="s">
        <v>1672</v>
      </c>
      <c r="L891" s="311" t="s">
        <v>1281</v>
      </c>
      <c r="M891" s="327" t="s">
        <v>2428</v>
      </c>
      <c r="N891" s="314" t="s">
        <v>2429</v>
      </c>
      <c r="O891" s="314"/>
    </row>
    <row r="892" spans="1:15" ht="21" hidden="1">
      <c r="A892" s="311">
        <v>713</v>
      </c>
      <c r="B892" s="311" t="s">
        <v>878</v>
      </c>
      <c r="C892" s="312" t="s">
        <v>13</v>
      </c>
      <c r="D892" s="312" t="s">
        <v>2427</v>
      </c>
      <c r="E892" s="311">
        <v>1</v>
      </c>
      <c r="F892" s="311">
        <v>2</v>
      </c>
      <c r="G892" s="311">
        <v>33</v>
      </c>
      <c r="H892" s="312" t="s">
        <v>932</v>
      </c>
      <c r="I892" s="311" t="s">
        <v>1268</v>
      </c>
      <c r="J892" s="311" t="s">
        <v>1301</v>
      </c>
      <c r="K892" s="311" t="s">
        <v>1672</v>
      </c>
      <c r="L892" s="311" t="s">
        <v>1281</v>
      </c>
      <c r="M892" s="327" t="s">
        <v>2378</v>
      </c>
      <c r="N892" s="314" t="s">
        <v>2379</v>
      </c>
      <c r="O892" s="314"/>
    </row>
    <row r="893" spans="1:15" ht="21" hidden="1">
      <c r="A893" s="311">
        <v>714</v>
      </c>
      <c r="B893" s="311" t="s">
        <v>878</v>
      </c>
      <c r="C893" s="312" t="s">
        <v>13</v>
      </c>
      <c r="D893" s="312" t="s">
        <v>2430</v>
      </c>
      <c r="E893" s="311">
        <v>1</v>
      </c>
      <c r="F893" s="311">
        <v>3</v>
      </c>
      <c r="G893" s="311">
        <v>15</v>
      </c>
      <c r="H893" s="312" t="s">
        <v>1758</v>
      </c>
      <c r="I893" s="311" t="s">
        <v>1268</v>
      </c>
      <c r="J893" s="311" t="s">
        <v>1333</v>
      </c>
      <c r="K893" s="311" t="s">
        <v>1672</v>
      </c>
      <c r="L893" s="311" t="s">
        <v>1281</v>
      </c>
      <c r="M893" s="327" t="s">
        <v>2431</v>
      </c>
      <c r="N893" s="314" t="s">
        <v>2432</v>
      </c>
      <c r="O893" s="314"/>
    </row>
    <row r="894" spans="1:15" ht="21" hidden="1">
      <c r="A894" s="311">
        <v>736</v>
      </c>
      <c r="B894" s="311" t="s">
        <v>878</v>
      </c>
      <c r="C894" s="312" t="s">
        <v>136</v>
      </c>
      <c r="D894" s="312" t="s">
        <v>2433</v>
      </c>
      <c r="E894" s="311">
        <v>1</v>
      </c>
      <c r="F894" s="311">
        <v>3</v>
      </c>
      <c r="G894" s="311">
        <v>49</v>
      </c>
      <c r="H894" s="312" t="s">
        <v>966</v>
      </c>
      <c r="I894" s="311" t="s">
        <v>1250</v>
      </c>
      <c r="J894" s="311" t="s">
        <v>1328</v>
      </c>
      <c r="K894" s="311" t="s">
        <v>1672</v>
      </c>
      <c r="L894" s="311" t="s">
        <v>1281</v>
      </c>
      <c r="M894" s="327" t="s">
        <v>2388</v>
      </c>
      <c r="N894" s="314" t="s">
        <v>2389</v>
      </c>
      <c r="O894" s="314"/>
    </row>
    <row r="895" spans="1:15" ht="21" hidden="1">
      <c r="A895" s="311">
        <v>738</v>
      </c>
      <c r="B895" s="311" t="s">
        <v>878</v>
      </c>
      <c r="C895" s="312" t="s">
        <v>136</v>
      </c>
      <c r="D895" s="312" t="s">
        <v>2433</v>
      </c>
      <c r="E895" s="311">
        <v>1</v>
      </c>
      <c r="F895" s="311">
        <v>3</v>
      </c>
      <c r="G895" s="311">
        <v>49</v>
      </c>
      <c r="H895" s="312" t="s">
        <v>966</v>
      </c>
      <c r="I895" s="311" t="s">
        <v>1250</v>
      </c>
      <c r="J895" s="311" t="s">
        <v>1293</v>
      </c>
      <c r="K895" s="311" t="s">
        <v>1672</v>
      </c>
      <c r="L895" s="311" t="s">
        <v>1281</v>
      </c>
      <c r="M895" s="327" t="s">
        <v>2413</v>
      </c>
      <c r="N895" s="314" t="s">
        <v>2414</v>
      </c>
      <c r="O895" s="314"/>
    </row>
    <row r="896" spans="1:15" ht="21" hidden="1">
      <c r="A896" s="311">
        <v>740</v>
      </c>
      <c r="B896" s="311" t="s">
        <v>878</v>
      </c>
      <c r="C896" s="312" t="s">
        <v>136</v>
      </c>
      <c r="D896" s="312" t="s">
        <v>2433</v>
      </c>
      <c r="E896" s="311">
        <v>3</v>
      </c>
      <c r="F896" s="311">
        <v>3</v>
      </c>
      <c r="G896" s="311">
        <v>40</v>
      </c>
      <c r="H896" s="312" t="s">
        <v>969</v>
      </c>
      <c r="I896" s="311" t="s">
        <v>1250</v>
      </c>
      <c r="J896" s="311" t="s">
        <v>1277</v>
      </c>
      <c r="K896" s="311" t="s">
        <v>1672</v>
      </c>
      <c r="L896" s="311" t="s">
        <v>1281</v>
      </c>
      <c r="M896" s="327" t="s">
        <v>2434</v>
      </c>
      <c r="N896" s="314" t="s">
        <v>2435</v>
      </c>
      <c r="O896" s="314"/>
    </row>
    <row r="897" spans="1:15" ht="21" hidden="1">
      <c r="A897" s="311">
        <v>742</v>
      </c>
      <c r="B897" s="311" t="s">
        <v>878</v>
      </c>
      <c r="C897" s="312" t="s">
        <v>136</v>
      </c>
      <c r="D897" s="312" t="s">
        <v>2433</v>
      </c>
      <c r="E897" s="311">
        <v>3</v>
      </c>
      <c r="F897" s="311">
        <v>3</v>
      </c>
      <c r="G897" s="311">
        <v>40</v>
      </c>
      <c r="H897" s="312" t="s">
        <v>969</v>
      </c>
      <c r="I897" s="311" t="s">
        <v>1250</v>
      </c>
      <c r="J897" s="311" t="s">
        <v>1391</v>
      </c>
      <c r="K897" s="311" t="s">
        <v>1672</v>
      </c>
      <c r="L897" s="311" t="s">
        <v>1281</v>
      </c>
      <c r="M897" s="327" t="s">
        <v>2137</v>
      </c>
      <c r="N897" s="314" t="s">
        <v>2424</v>
      </c>
      <c r="O897" s="314"/>
    </row>
    <row r="898" spans="1:15" ht="21" hidden="1">
      <c r="A898" s="311">
        <v>777</v>
      </c>
      <c r="B898" s="311" t="s">
        <v>878</v>
      </c>
      <c r="C898" s="312" t="s">
        <v>136</v>
      </c>
      <c r="D898" s="312" t="s">
        <v>2436</v>
      </c>
      <c r="E898" s="311">
        <v>1</v>
      </c>
      <c r="F898" s="311">
        <v>3</v>
      </c>
      <c r="G898" s="311">
        <v>16</v>
      </c>
      <c r="H898" s="312" t="s">
        <v>1770</v>
      </c>
      <c r="I898" s="311" t="s">
        <v>1268</v>
      </c>
      <c r="J898" s="311" t="s">
        <v>1881</v>
      </c>
      <c r="K898" s="311" t="s">
        <v>1672</v>
      </c>
      <c r="L898" s="311" t="s">
        <v>1281</v>
      </c>
      <c r="M898" s="327" t="s">
        <v>2369</v>
      </c>
      <c r="N898" s="314" t="s">
        <v>2370</v>
      </c>
      <c r="O898" s="314"/>
    </row>
    <row r="899" spans="1:15" ht="21" hidden="1">
      <c r="A899" s="311">
        <v>924</v>
      </c>
      <c r="B899" s="311" t="s">
        <v>1024</v>
      </c>
      <c r="C899" s="312" t="s">
        <v>136</v>
      </c>
      <c r="D899" s="312" t="s">
        <v>2437</v>
      </c>
      <c r="E899" s="311">
        <v>1</v>
      </c>
      <c r="F899" s="311">
        <v>3</v>
      </c>
      <c r="G899" s="311">
        <v>49</v>
      </c>
      <c r="H899" s="312" t="s">
        <v>1780</v>
      </c>
      <c r="I899" s="311" t="s">
        <v>1250</v>
      </c>
      <c r="J899" s="311" t="s">
        <v>1328</v>
      </c>
      <c r="K899" s="311" t="s">
        <v>1672</v>
      </c>
      <c r="L899" s="311" t="s">
        <v>1281</v>
      </c>
      <c r="M899" s="327" t="s">
        <v>2137</v>
      </c>
      <c r="N899" s="314" t="s">
        <v>2424</v>
      </c>
      <c r="O899" s="314"/>
    </row>
    <row r="900" spans="1:15" ht="21" hidden="1">
      <c r="A900" s="311">
        <v>926</v>
      </c>
      <c r="B900" s="311" t="s">
        <v>1024</v>
      </c>
      <c r="C900" s="312" t="s">
        <v>136</v>
      </c>
      <c r="D900" s="312" t="s">
        <v>2437</v>
      </c>
      <c r="E900" s="311">
        <v>1</v>
      </c>
      <c r="F900" s="311">
        <v>3</v>
      </c>
      <c r="G900" s="311">
        <v>49</v>
      </c>
      <c r="H900" s="312" t="s">
        <v>1780</v>
      </c>
      <c r="I900" s="311" t="s">
        <v>1250</v>
      </c>
      <c r="J900" s="311" t="s">
        <v>1293</v>
      </c>
      <c r="K900" s="311" t="s">
        <v>1672</v>
      </c>
      <c r="L900" s="311" t="s">
        <v>1281</v>
      </c>
      <c r="M900" s="327" t="s">
        <v>2402</v>
      </c>
      <c r="N900" s="314" t="s">
        <v>2403</v>
      </c>
      <c r="O900" s="314" t="s">
        <v>2404</v>
      </c>
    </row>
    <row r="901" spans="1:15" ht="21" hidden="1">
      <c r="A901" s="311">
        <v>928</v>
      </c>
      <c r="B901" s="311" t="s">
        <v>1024</v>
      </c>
      <c r="C901" s="312" t="s">
        <v>136</v>
      </c>
      <c r="D901" s="312" t="s">
        <v>2437</v>
      </c>
      <c r="E901" s="311">
        <v>2</v>
      </c>
      <c r="F901" s="311">
        <v>3</v>
      </c>
      <c r="G901" s="311">
        <v>49</v>
      </c>
      <c r="H901" s="312" t="s">
        <v>1098</v>
      </c>
      <c r="I901" s="311" t="s">
        <v>1250</v>
      </c>
      <c r="J901" s="311" t="s">
        <v>1277</v>
      </c>
      <c r="K901" s="311" t="s">
        <v>1672</v>
      </c>
      <c r="L901" s="311" t="s">
        <v>1281</v>
      </c>
      <c r="M901" s="327" t="s">
        <v>2390</v>
      </c>
      <c r="N901" s="314" t="s">
        <v>2391</v>
      </c>
      <c r="O901" s="314"/>
    </row>
    <row r="902" spans="1:15" ht="21" hidden="1">
      <c r="A902" s="311">
        <v>930</v>
      </c>
      <c r="B902" s="311" t="s">
        <v>1024</v>
      </c>
      <c r="C902" s="312" t="s">
        <v>136</v>
      </c>
      <c r="D902" s="312" t="s">
        <v>2437</v>
      </c>
      <c r="E902" s="311">
        <v>2</v>
      </c>
      <c r="F902" s="311">
        <v>3</v>
      </c>
      <c r="G902" s="311">
        <v>49</v>
      </c>
      <c r="H902" s="312" t="s">
        <v>1098</v>
      </c>
      <c r="I902" s="311" t="s">
        <v>1250</v>
      </c>
      <c r="J902" s="311" t="s">
        <v>1391</v>
      </c>
      <c r="K902" s="311" t="s">
        <v>1672</v>
      </c>
      <c r="L902" s="311" t="s">
        <v>1281</v>
      </c>
      <c r="M902" s="327" t="s">
        <v>2407</v>
      </c>
      <c r="N902" s="314" t="s">
        <v>2408</v>
      </c>
      <c r="O902" s="314"/>
    </row>
    <row r="903" spans="1:15" ht="21" hidden="1">
      <c r="A903" s="311">
        <v>936</v>
      </c>
      <c r="B903" s="311" t="s">
        <v>1024</v>
      </c>
      <c r="C903" s="312" t="s">
        <v>136</v>
      </c>
      <c r="D903" s="312" t="s">
        <v>2437</v>
      </c>
      <c r="E903" s="311">
        <v>3</v>
      </c>
      <c r="F903" s="311">
        <v>3</v>
      </c>
      <c r="G903" s="311">
        <v>40</v>
      </c>
      <c r="H903" s="312" t="s">
        <v>1675</v>
      </c>
      <c r="I903" s="311" t="s">
        <v>1250</v>
      </c>
      <c r="J903" s="311" t="s">
        <v>1291</v>
      </c>
      <c r="K903" s="311" t="s">
        <v>1672</v>
      </c>
      <c r="L903" s="311" t="s">
        <v>1281</v>
      </c>
      <c r="M903" s="327" t="s">
        <v>2374</v>
      </c>
      <c r="N903" s="314" t="s">
        <v>2375</v>
      </c>
      <c r="O903" s="314"/>
    </row>
    <row r="904" spans="1:15" ht="21" hidden="1">
      <c r="A904" s="311">
        <v>938</v>
      </c>
      <c r="B904" s="311" t="s">
        <v>1024</v>
      </c>
      <c r="C904" s="312" t="s">
        <v>136</v>
      </c>
      <c r="D904" s="312" t="s">
        <v>2437</v>
      </c>
      <c r="E904" s="311">
        <v>3</v>
      </c>
      <c r="F904" s="311">
        <v>3</v>
      </c>
      <c r="G904" s="311">
        <v>40</v>
      </c>
      <c r="H904" s="312" t="s">
        <v>1675</v>
      </c>
      <c r="I904" s="311" t="s">
        <v>1250</v>
      </c>
      <c r="J904" s="311" t="s">
        <v>1383</v>
      </c>
      <c r="K904" s="311" t="s">
        <v>1672</v>
      </c>
      <c r="L904" s="311" t="s">
        <v>2396</v>
      </c>
      <c r="M904" s="327" t="s">
        <v>2397</v>
      </c>
      <c r="N904" s="314" t="s">
        <v>2398</v>
      </c>
      <c r="O904" s="314"/>
    </row>
    <row r="905" spans="1:15" ht="21" hidden="1">
      <c r="A905" s="311">
        <v>945</v>
      </c>
      <c r="B905" s="311" t="s">
        <v>1024</v>
      </c>
      <c r="C905" s="312" t="s">
        <v>136</v>
      </c>
      <c r="D905" s="312" t="s">
        <v>2438</v>
      </c>
      <c r="E905" s="311">
        <v>1</v>
      </c>
      <c r="F905" s="311">
        <v>3</v>
      </c>
      <c r="G905" s="311">
        <v>34</v>
      </c>
      <c r="H905" s="312" t="s">
        <v>652</v>
      </c>
      <c r="I905" s="311" t="s">
        <v>1268</v>
      </c>
      <c r="J905" s="311" t="s">
        <v>1317</v>
      </c>
      <c r="K905" s="311" t="s">
        <v>1672</v>
      </c>
      <c r="L905" s="311" t="s">
        <v>1281</v>
      </c>
      <c r="M905" s="327" t="s">
        <v>2415</v>
      </c>
      <c r="N905" s="314" t="s">
        <v>2416</v>
      </c>
      <c r="O905" s="314"/>
    </row>
    <row r="906" spans="1:15" ht="21" hidden="1">
      <c r="A906" s="311">
        <v>949</v>
      </c>
      <c r="B906" s="311" t="s">
        <v>1024</v>
      </c>
      <c r="C906" s="312" t="s">
        <v>136</v>
      </c>
      <c r="D906" s="312" t="s">
        <v>2439</v>
      </c>
      <c r="E906" s="311">
        <v>36</v>
      </c>
      <c r="F906" s="311">
        <v>3</v>
      </c>
      <c r="G906" s="311">
        <v>10</v>
      </c>
      <c r="H906" s="312" t="s">
        <v>1741</v>
      </c>
      <c r="I906" s="311" t="s">
        <v>1268</v>
      </c>
      <c r="J906" s="311" t="s">
        <v>1269</v>
      </c>
      <c r="K906" s="311" t="s">
        <v>1672</v>
      </c>
      <c r="L906" s="311" t="s">
        <v>1281</v>
      </c>
      <c r="M906" s="327" t="s">
        <v>2422</v>
      </c>
      <c r="N906" s="314" t="s">
        <v>2423</v>
      </c>
      <c r="O906" s="314"/>
    </row>
    <row r="907" spans="1:15" ht="21" hidden="1">
      <c r="A907" s="311">
        <v>978</v>
      </c>
      <c r="B907" s="311" t="s">
        <v>1143</v>
      </c>
      <c r="C907" s="312" t="s">
        <v>13</v>
      </c>
      <c r="D907" s="312" t="s">
        <v>2015</v>
      </c>
      <c r="E907" s="311">
        <v>1</v>
      </c>
      <c r="F907" s="311">
        <v>2</v>
      </c>
      <c r="G907" s="311">
        <v>60</v>
      </c>
      <c r="H907" s="312" t="s">
        <v>1156</v>
      </c>
      <c r="I907" s="311" t="s">
        <v>1250</v>
      </c>
      <c r="J907" s="311" t="s">
        <v>1328</v>
      </c>
      <c r="K907" s="311" t="s">
        <v>1672</v>
      </c>
      <c r="L907" s="311" t="s">
        <v>1281</v>
      </c>
      <c r="M907" s="327" t="s">
        <v>2422</v>
      </c>
      <c r="N907" s="314" t="s">
        <v>2423</v>
      </c>
      <c r="O907" s="314"/>
    </row>
    <row r="908" spans="1:15" ht="21" hidden="1">
      <c r="A908" s="311">
        <v>980</v>
      </c>
      <c r="B908" s="311" t="s">
        <v>1143</v>
      </c>
      <c r="C908" s="312" t="s">
        <v>13</v>
      </c>
      <c r="D908" s="312" t="s">
        <v>2015</v>
      </c>
      <c r="E908" s="311">
        <v>1</v>
      </c>
      <c r="F908" s="311">
        <v>2</v>
      </c>
      <c r="G908" s="311">
        <v>60</v>
      </c>
      <c r="H908" s="312" t="s">
        <v>1156</v>
      </c>
      <c r="I908" s="311" t="s">
        <v>1250</v>
      </c>
      <c r="J908" s="311" t="s">
        <v>1293</v>
      </c>
      <c r="K908" s="311" t="s">
        <v>1672</v>
      </c>
      <c r="L908" s="311" t="s">
        <v>1281</v>
      </c>
      <c r="M908" s="327" t="s">
        <v>2428</v>
      </c>
      <c r="N908" s="314" t="s">
        <v>2429</v>
      </c>
      <c r="O908" s="314"/>
    </row>
    <row r="909" spans="1:15" ht="21" hidden="1">
      <c r="A909" s="311">
        <v>1005</v>
      </c>
      <c r="B909" s="311" t="s">
        <v>1143</v>
      </c>
      <c r="C909" s="312" t="s">
        <v>13</v>
      </c>
      <c r="D909" s="312" t="s">
        <v>2440</v>
      </c>
      <c r="E909" s="311">
        <v>1</v>
      </c>
      <c r="F909" s="311">
        <v>3</v>
      </c>
      <c r="G909" s="311">
        <v>15</v>
      </c>
      <c r="H909" s="312" t="s">
        <v>1690</v>
      </c>
      <c r="I909" s="311" t="s">
        <v>1268</v>
      </c>
      <c r="J909" s="311" t="s">
        <v>1315</v>
      </c>
      <c r="K909" s="311" t="s">
        <v>1672</v>
      </c>
      <c r="L909" s="311" t="s">
        <v>1281</v>
      </c>
      <c r="M909" s="327" t="s">
        <v>2392</v>
      </c>
      <c r="N909" s="314" t="s">
        <v>2393</v>
      </c>
      <c r="O909" s="314"/>
    </row>
    <row r="910" spans="1:15" ht="21" hidden="1">
      <c r="A910" s="311">
        <v>1020</v>
      </c>
      <c r="B910" s="311" t="s">
        <v>1143</v>
      </c>
      <c r="C910" s="312" t="s">
        <v>13</v>
      </c>
      <c r="D910" s="312" t="s">
        <v>2441</v>
      </c>
      <c r="E910" s="311">
        <v>2</v>
      </c>
      <c r="F910" s="311">
        <v>2</v>
      </c>
      <c r="G910" s="311">
        <v>49</v>
      </c>
      <c r="H910" s="312" t="s">
        <v>1788</v>
      </c>
      <c r="I910" s="311" t="s">
        <v>1265</v>
      </c>
      <c r="J910" s="311" t="s">
        <v>1369</v>
      </c>
      <c r="K910" s="311" t="s">
        <v>1672</v>
      </c>
      <c r="L910" s="311" t="s">
        <v>1281</v>
      </c>
      <c r="M910" s="327" t="s">
        <v>2405</v>
      </c>
      <c r="N910" s="314" t="s">
        <v>2406</v>
      </c>
      <c r="O910" s="314"/>
    </row>
    <row r="911" spans="1:15" ht="21" hidden="1">
      <c r="A911" s="311">
        <v>1023</v>
      </c>
      <c r="B911" s="311" t="s">
        <v>1143</v>
      </c>
      <c r="C911" s="312" t="s">
        <v>13</v>
      </c>
      <c r="D911" s="312" t="s">
        <v>2441</v>
      </c>
      <c r="E911" s="311">
        <v>1</v>
      </c>
      <c r="F911" s="311">
        <v>2</v>
      </c>
      <c r="G911" s="311">
        <v>51</v>
      </c>
      <c r="H911" s="312" t="s">
        <v>1788</v>
      </c>
      <c r="I911" s="311" t="s">
        <v>1265</v>
      </c>
      <c r="J911" s="311" t="s">
        <v>1378</v>
      </c>
      <c r="K911" s="311" t="s">
        <v>1672</v>
      </c>
      <c r="L911" s="311" t="s">
        <v>1281</v>
      </c>
      <c r="M911" s="327" t="s">
        <v>2412</v>
      </c>
      <c r="N911" s="314" t="s">
        <v>2391</v>
      </c>
      <c r="O911" s="314"/>
    </row>
    <row r="912" spans="1:15" ht="21" hidden="1">
      <c r="A912" s="311">
        <v>1026</v>
      </c>
      <c r="B912" s="311" t="s">
        <v>1143</v>
      </c>
      <c r="C912" s="312" t="s">
        <v>13</v>
      </c>
      <c r="D912" s="312" t="s">
        <v>2441</v>
      </c>
      <c r="E912" s="311">
        <v>3</v>
      </c>
      <c r="F912" s="311">
        <v>2</v>
      </c>
      <c r="G912" s="311">
        <v>43</v>
      </c>
      <c r="H912" s="312" t="s">
        <v>1788</v>
      </c>
      <c r="I912" s="311" t="s">
        <v>1265</v>
      </c>
      <c r="J912" s="311" t="s">
        <v>1409</v>
      </c>
      <c r="K912" s="311" t="s">
        <v>1672</v>
      </c>
      <c r="L912" s="311" t="s">
        <v>1281</v>
      </c>
      <c r="M912" s="327" t="s">
        <v>2374</v>
      </c>
      <c r="N912" s="314" t="s">
        <v>2375</v>
      </c>
      <c r="O912" s="314"/>
    </row>
    <row r="913" spans="1:15" ht="21" hidden="1">
      <c r="A913" s="281">
        <v>46</v>
      </c>
      <c r="B913" s="281" t="s">
        <v>23</v>
      </c>
      <c r="C913" s="282" t="s">
        <v>136</v>
      </c>
      <c r="D913" s="282" t="s">
        <v>2442</v>
      </c>
      <c r="E913" s="281">
        <v>1</v>
      </c>
      <c r="F913" s="281">
        <v>3</v>
      </c>
      <c r="G913" s="281">
        <v>18</v>
      </c>
      <c r="H913" s="282" t="s">
        <v>144</v>
      </c>
      <c r="I913" s="281" t="s">
        <v>1268</v>
      </c>
      <c r="J913" s="281" t="s">
        <v>1315</v>
      </c>
      <c r="K913" s="281" t="s">
        <v>1660</v>
      </c>
      <c r="L913" s="282" t="s">
        <v>1305</v>
      </c>
      <c r="M913" s="328" t="s">
        <v>2443</v>
      </c>
      <c r="N913" s="328" t="s">
        <v>2444</v>
      </c>
      <c r="O913" s="284"/>
    </row>
    <row r="914" spans="1:15" ht="21" hidden="1">
      <c r="A914" s="281">
        <v>829</v>
      </c>
      <c r="B914" s="281" t="s">
        <v>1024</v>
      </c>
      <c r="C914" s="282" t="s">
        <v>13</v>
      </c>
      <c r="D914" s="282" t="s">
        <v>2445</v>
      </c>
      <c r="E914" s="281">
        <v>55</v>
      </c>
      <c r="F914" s="281">
        <v>1</v>
      </c>
      <c r="G914" s="281">
        <v>42</v>
      </c>
      <c r="H914" s="282" t="s">
        <v>1774</v>
      </c>
      <c r="I914" s="281" t="s">
        <v>1250</v>
      </c>
      <c r="J914" s="281" t="s">
        <v>1391</v>
      </c>
      <c r="K914" s="281" t="s">
        <v>1660</v>
      </c>
      <c r="L914" s="282" t="s">
        <v>1305</v>
      </c>
      <c r="M914" s="328" t="s">
        <v>2443</v>
      </c>
      <c r="N914" s="328" t="s">
        <v>2444</v>
      </c>
      <c r="O914" s="284"/>
    </row>
    <row r="915" spans="1:15" ht="21" hidden="1">
      <c r="A915" s="281">
        <v>942</v>
      </c>
      <c r="B915" s="281" t="s">
        <v>1024</v>
      </c>
      <c r="C915" s="282" t="s">
        <v>136</v>
      </c>
      <c r="D915" s="282" t="s">
        <v>2446</v>
      </c>
      <c r="E915" s="281">
        <v>1</v>
      </c>
      <c r="F915" s="281">
        <v>3</v>
      </c>
      <c r="G915" s="281">
        <v>51</v>
      </c>
      <c r="H915" s="282" t="s">
        <v>1782</v>
      </c>
      <c r="I915" s="281" t="s">
        <v>1250</v>
      </c>
      <c r="J915" s="281" t="s">
        <v>1350</v>
      </c>
      <c r="K915" s="281" t="s">
        <v>1660</v>
      </c>
      <c r="L915" s="282" t="s">
        <v>1305</v>
      </c>
      <c r="M915" s="328" t="s">
        <v>2443</v>
      </c>
      <c r="N915" s="328" t="s">
        <v>2444</v>
      </c>
      <c r="O915" s="284"/>
    </row>
    <row r="916" spans="1:15" ht="21" hidden="1">
      <c r="A916" s="281">
        <v>670</v>
      </c>
      <c r="B916" s="281" t="s">
        <v>878</v>
      </c>
      <c r="C916" s="282" t="s">
        <v>13</v>
      </c>
      <c r="D916" s="282" t="s">
        <v>2000</v>
      </c>
      <c r="E916" s="281">
        <v>8</v>
      </c>
      <c r="F916" s="281">
        <v>1</v>
      </c>
      <c r="G916" s="281">
        <v>48</v>
      </c>
      <c r="H916" s="282" t="s">
        <v>1753</v>
      </c>
      <c r="I916" s="281" t="s">
        <v>1250</v>
      </c>
      <c r="J916" s="281" t="s">
        <v>1391</v>
      </c>
      <c r="K916" s="281" t="s">
        <v>1660</v>
      </c>
      <c r="L916" s="282" t="s">
        <v>2447</v>
      </c>
      <c r="M916" s="328" t="s">
        <v>2448</v>
      </c>
      <c r="N916" s="328" t="s">
        <v>2449</v>
      </c>
      <c r="O916" s="284"/>
    </row>
    <row r="917" spans="1:15" ht="21" hidden="1">
      <c r="A917" s="281">
        <v>757</v>
      </c>
      <c r="B917" s="281" t="s">
        <v>878</v>
      </c>
      <c r="C917" s="282" t="s">
        <v>136</v>
      </c>
      <c r="D917" s="282" t="s">
        <v>2362</v>
      </c>
      <c r="E917" s="281">
        <v>103</v>
      </c>
      <c r="F917" s="281">
        <v>1</v>
      </c>
      <c r="G917" s="281">
        <v>30</v>
      </c>
      <c r="H917" s="282"/>
      <c r="I917" s="281" t="s">
        <v>1250</v>
      </c>
      <c r="J917" s="281" t="s">
        <v>1402</v>
      </c>
      <c r="K917" s="281" t="s">
        <v>1660</v>
      </c>
      <c r="L917" s="282" t="s">
        <v>1252</v>
      </c>
      <c r="M917" s="328" t="s">
        <v>2448</v>
      </c>
      <c r="N917" s="328" t="s">
        <v>2449</v>
      </c>
      <c r="O917" s="284"/>
    </row>
    <row r="918" spans="1:15" ht="21" hidden="1">
      <c r="A918" s="281">
        <v>863</v>
      </c>
      <c r="B918" s="281" t="s">
        <v>1024</v>
      </c>
      <c r="C918" s="282" t="s">
        <v>13</v>
      </c>
      <c r="D918" s="282" t="s">
        <v>2450</v>
      </c>
      <c r="E918" s="281">
        <v>1</v>
      </c>
      <c r="F918" s="281">
        <v>2</v>
      </c>
      <c r="G918" s="281">
        <v>52</v>
      </c>
      <c r="H918" s="282" t="s">
        <v>400</v>
      </c>
      <c r="I918" s="281" t="s">
        <v>1250</v>
      </c>
      <c r="J918" s="281" t="s">
        <v>1561</v>
      </c>
      <c r="K918" s="281" t="s">
        <v>1660</v>
      </c>
      <c r="L918" s="282" t="s">
        <v>1252</v>
      </c>
      <c r="M918" s="328" t="s">
        <v>2448</v>
      </c>
      <c r="N918" s="328" t="s">
        <v>2449</v>
      </c>
      <c r="O918" s="284"/>
    </row>
    <row r="919" spans="1:15" ht="21" hidden="1">
      <c r="A919" s="281">
        <v>496</v>
      </c>
      <c r="B919" s="281" t="s">
        <v>729</v>
      </c>
      <c r="C919" s="282" t="s">
        <v>13</v>
      </c>
      <c r="D919" s="282" t="s">
        <v>1997</v>
      </c>
      <c r="E919" s="281">
        <v>1</v>
      </c>
      <c r="F919" s="281">
        <v>1</v>
      </c>
      <c r="G919" s="281">
        <v>41</v>
      </c>
      <c r="H919" s="282"/>
      <c r="I919" s="281" t="s">
        <v>1250</v>
      </c>
      <c r="J919" s="281" t="s">
        <v>1358</v>
      </c>
      <c r="K919" s="281" t="s">
        <v>1660</v>
      </c>
      <c r="L919" s="282" t="s">
        <v>1281</v>
      </c>
      <c r="M919" s="328" t="s">
        <v>2451</v>
      </c>
      <c r="N919" s="328" t="s">
        <v>2452</v>
      </c>
      <c r="O919" s="284"/>
    </row>
    <row r="920" spans="1:15" ht="21" hidden="1">
      <c r="A920" s="281">
        <v>692</v>
      </c>
      <c r="B920" s="281" t="s">
        <v>878</v>
      </c>
      <c r="C920" s="282" t="s">
        <v>13</v>
      </c>
      <c r="D920" s="282" t="s">
        <v>2453</v>
      </c>
      <c r="E920" s="281">
        <v>2</v>
      </c>
      <c r="F920" s="281">
        <v>2</v>
      </c>
      <c r="G920" s="281">
        <v>52</v>
      </c>
      <c r="H920" s="282" t="s">
        <v>1753</v>
      </c>
      <c r="I920" s="281" t="s">
        <v>1250</v>
      </c>
      <c r="J920" s="281" t="s">
        <v>1527</v>
      </c>
      <c r="K920" s="281" t="s">
        <v>1660</v>
      </c>
      <c r="L920" s="282" t="s">
        <v>1281</v>
      </c>
      <c r="M920" s="328" t="s">
        <v>2451</v>
      </c>
      <c r="N920" s="328" t="s">
        <v>2452</v>
      </c>
      <c r="O920" s="284"/>
    </row>
    <row r="921" spans="1:15" ht="21" hidden="1">
      <c r="A921" s="281">
        <v>870</v>
      </c>
      <c r="B921" s="281" t="s">
        <v>1024</v>
      </c>
      <c r="C921" s="282" t="s">
        <v>13</v>
      </c>
      <c r="D921" s="282" t="s">
        <v>1331</v>
      </c>
      <c r="E921" s="281">
        <v>3</v>
      </c>
      <c r="F921" s="281">
        <v>1</v>
      </c>
      <c r="G921" s="281">
        <v>37</v>
      </c>
      <c r="H921" s="282" t="s">
        <v>1048</v>
      </c>
      <c r="I921" s="281" t="s">
        <v>1268</v>
      </c>
      <c r="J921" s="281" t="s">
        <v>1315</v>
      </c>
      <c r="K921" s="281" t="s">
        <v>1660</v>
      </c>
      <c r="L921" s="282" t="s">
        <v>1281</v>
      </c>
      <c r="M921" s="328" t="s">
        <v>2451</v>
      </c>
      <c r="N921" s="328" t="s">
        <v>2452</v>
      </c>
      <c r="O921" s="284"/>
    </row>
    <row r="922" spans="1:15" ht="21" hidden="1">
      <c r="A922" s="281">
        <v>83</v>
      </c>
      <c r="B922" s="281" t="s">
        <v>179</v>
      </c>
      <c r="C922" s="282" t="s">
        <v>13</v>
      </c>
      <c r="D922" s="282" t="s">
        <v>1347</v>
      </c>
      <c r="E922" s="281">
        <v>26</v>
      </c>
      <c r="F922" s="281">
        <v>1</v>
      </c>
      <c r="G922" s="281">
        <v>39</v>
      </c>
      <c r="H922" s="282"/>
      <c r="I922" s="281" t="s">
        <v>1250</v>
      </c>
      <c r="J922" s="281" t="s">
        <v>1358</v>
      </c>
      <c r="K922" s="281" t="s">
        <v>1660</v>
      </c>
      <c r="L922" s="282" t="s">
        <v>1281</v>
      </c>
      <c r="M922" s="328" t="s">
        <v>2454</v>
      </c>
      <c r="N922" s="328" t="s">
        <v>2455</v>
      </c>
      <c r="O922" s="284"/>
    </row>
    <row r="923" spans="1:15" ht="21" hidden="1">
      <c r="A923" s="281">
        <v>238</v>
      </c>
      <c r="B923" s="281" t="s">
        <v>179</v>
      </c>
      <c r="C923" s="282" t="s">
        <v>136</v>
      </c>
      <c r="D923" s="282" t="s">
        <v>1617</v>
      </c>
      <c r="E923" s="281">
        <v>2</v>
      </c>
      <c r="F923" s="281">
        <v>3</v>
      </c>
      <c r="G923" s="281">
        <v>47</v>
      </c>
      <c r="H923" s="282"/>
      <c r="I923" s="281" t="s">
        <v>1268</v>
      </c>
      <c r="J923" s="281" t="s">
        <v>1301</v>
      </c>
      <c r="K923" s="281" t="s">
        <v>1660</v>
      </c>
      <c r="L923" s="282" t="s">
        <v>1281</v>
      </c>
      <c r="M923" s="328" t="s">
        <v>2454</v>
      </c>
      <c r="N923" s="328" t="s">
        <v>2455</v>
      </c>
      <c r="O923" s="284"/>
    </row>
    <row r="924" spans="1:15" ht="21" hidden="1">
      <c r="A924" s="281">
        <v>559</v>
      </c>
      <c r="B924" s="281" t="s">
        <v>729</v>
      </c>
      <c r="C924" s="282" t="s">
        <v>136</v>
      </c>
      <c r="D924" s="282" t="s">
        <v>1280</v>
      </c>
      <c r="E924" s="281">
        <v>2</v>
      </c>
      <c r="F924" s="281">
        <v>3</v>
      </c>
      <c r="G924" s="281">
        <v>47</v>
      </c>
      <c r="H924" s="282" t="s">
        <v>144</v>
      </c>
      <c r="I924" s="281" t="s">
        <v>1250</v>
      </c>
      <c r="J924" s="281" t="s">
        <v>1256</v>
      </c>
      <c r="K924" s="281" t="s">
        <v>1660</v>
      </c>
      <c r="L924" s="282" t="s">
        <v>1281</v>
      </c>
      <c r="M924" s="328" t="s">
        <v>2456</v>
      </c>
      <c r="N924" s="328" t="s">
        <v>2457</v>
      </c>
      <c r="O924" s="284"/>
    </row>
    <row r="925" spans="1:15" ht="21" hidden="1">
      <c r="A925" s="281">
        <v>688</v>
      </c>
      <c r="B925" s="281" t="s">
        <v>878</v>
      </c>
      <c r="C925" s="282" t="s">
        <v>13</v>
      </c>
      <c r="D925" s="282" t="s">
        <v>2453</v>
      </c>
      <c r="E925" s="281">
        <v>1</v>
      </c>
      <c r="F925" s="281">
        <v>2</v>
      </c>
      <c r="G925" s="281">
        <v>48</v>
      </c>
      <c r="H925" s="329" t="s">
        <v>912</v>
      </c>
      <c r="I925" s="281" t="s">
        <v>1250</v>
      </c>
      <c r="J925" s="281" t="s">
        <v>1466</v>
      </c>
      <c r="K925" s="281" t="s">
        <v>1660</v>
      </c>
      <c r="L925" s="282" t="s">
        <v>1281</v>
      </c>
      <c r="M925" s="328" t="s">
        <v>2456</v>
      </c>
      <c r="N925" s="328" t="s">
        <v>2457</v>
      </c>
      <c r="O925" s="284"/>
    </row>
    <row r="926" spans="1:15" ht="21" hidden="1">
      <c r="A926" s="281">
        <v>744</v>
      </c>
      <c r="B926" s="281" t="s">
        <v>878</v>
      </c>
      <c r="C926" s="282" t="s">
        <v>136</v>
      </c>
      <c r="D926" s="282" t="s">
        <v>2458</v>
      </c>
      <c r="E926" s="281">
        <v>1</v>
      </c>
      <c r="F926" s="281">
        <v>4</v>
      </c>
      <c r="G926" s="281">
        <v>24</v>
      </c>
      <c r="H926" s="282" t="s">
        <v>912</v>
      </c>
      <c r="I926" s="281" t="s">
        <v>1250</v>
      </c>
      <c r="J926" s="281" t="s">
        <v>1355</v>
      </c>
      <c r="K926" s="281" t="s">
        <v>1660</v>
      </c>
      <c r="L926" s="282" t="s">
        <v>1281</v>
      </c>
      <c r="M926" s="328" t="s">
        <v>2456</v>
      </c>
      <c r="N926" s="328" t="s">
        <v>2457</v>
      </c>
      <c r="O926" s="284"/>
    </row>
    <row r="927" spans="1:15" ht="21" hidden="1">
      <c r="A927" s="281">
        <v>291</v>
      </c>
      <c r="B927" s="281" t="s">
        <v>532</v>
      </c>
      <c r="C927" s="282" t="s">
        <v>13</v>
      </c>
      <c r="D927" s="282" t="s">
        <v>2459</v>
      </c>
      <c r="E927" s="281">
        <v>1</v>
      </c>
      <c r="F927" s="281">
        <v>2</v>
      </c>
      <c r="G927" s="281">
        <v>48</v>
      </c>
      <c r="H927" s="282" t="s">
        <v>1711</v>
      </c>
      <c r="I927" s="281" t="s">
        <v>1250</v>
      </c>
      <c r="J927" s="281" t="s">
        <v>1276</v>
      </c>
      <c r="K927" s="281" t="s">
        <v>1660</v>
      </c>
      <c r="L927" s="282" t="s">
        <v>1281</v>
      </c>
      <c r="M927" s="328" t="s">
        <v>2460</v>
      </c>
      <c r="N927" s="328" t="s">
        <v>2461</v>
      </c>
      <c r="O927" s="284"/>
    </row>
    <row r="928" spans="1:15" ht="21" hidden="1">
      <c r="A928" s="281">
        <v>879</v>
      </c>
      <c r="B928" s="281" t="s">
        <v>1024</v>
      </c>
      <c r="C928" s="282" t="s">
        <v>13</v>
      </c>
      <c r="D928" s="282" t="s">
        <v>1331</v>
      </c>
      <c r="E928" s="281">
        <v>1</v>
      </c>
      <c r="F928" s="281">
        <v>1</v>
      </c>
      <c r="G928" s="281">
        <v>35</v>
      </c>
      <c r="H928" s="282" t="s">
        <v>1048</v>
      </c>
      <c r="I928" s="281" t="s">
        <v>1268</v>
      </c>
      <c r="J928" s="281" t="s">
        <v>1881</v>
      </c>
      <c r="K928" s="281" t="s">
        <v>1660</v>
      </c>
      <c r="L928" s="282" t="s">
        <v>1281</v>
      </c>
      <c r="M928" s="328" t="s">
        <v>2460</v>
      </c>
      <c r="N928" s="328" t="s">
        <v>2461</v>
      </c>
      <c r="O928" s="284"/>
    </row>
    <row r="929" spans="1:15" ht="21" hidden="1">
      <c r="A929" s="281">
        <v>937</v>
      </c>
      <c r="B929" s="281" t="s">
        <v>1024</v>
      </c>
      <c r="C929" s="282" t="s">
        <v>136</v>
      </c>
      <c r="D929" s="282" t="s">
        <v>2446</v>
      </c>
      <c r="E929" s="281">
        <v>2</v>
      </c>
      <c r="F929" s="281">
        <v>3</v>
      </c>
      <c r="G929" s="281">
        <v>45</v>
      </c>
      <c r="H929" s="282" t="s">
        <v>1711</v>
      </c>
      <c r="I929" s="281" t="s">
        <v>1250</v>
      </c>
      <c r="J929" s="281" t="s">
        <v>1291</v>
      </c>
      <c r="K929" s="281" t="s">
        <v>1660</v>
      </c>
      <c r="L929" s="282" t="s">
        <v>1281</v>
      </c>
      <c r="M929" s="328" t="s">
        <v>2460</v>
      </c>
      <c r="N929" s="328" t="s">
        <v>2461</v>
      </c>
      <c r="O929" s="284"/>
    </row>
    <row r="930" spans="1:15" ht="21" hidden="1">
      <c r="A930" s="281">
        <v>177</v>
      </c>
      <c r="B930" s="281" t="s">
        <v>179</v>
      </c>
      <c r="C930" s="282" t="s">
        <v>13</v>
      </c>
      <c r="D930" s="282" t="s">
        <v>1345</v>
      </c>
      <c r="E930" s="281">
        <v>2</v>
      </c>
      <c r="F930" s="281">
        <v>2</v>
      </c>
      <c r="G930" s="281">
        <v>48</v>
      </c>
      <c r="H930" s="282" t="s">
        <v>409</v>
      </c>
      <c r="I930" s="281" t="s">
        <v>1265</v>
      </c>
      <c r="J930" s="281" t="s">
        <v>1385</v>
      </c>
      <c r="K930" s="281" t="s">
        <v>1660</v>
      </c>
      <c r="L930" s="282" t="s">
        <v>1281</v>
      </c>
      <c r="M930" s="328" t="s">
        <v>2462</v>
      </c>
      <c r="N930" s="328" t="s">
        <v>2463</v>
      </c>
      <c r="O930" s="284"/>
    </row>
    <row r="931" spans="1:15" ht="21" hidden="1">
      <c r="A931" s="281">
        <v>597</v>
      </c>
      <c r="B931" s="281" t="s">
        <v>729</v>
      </c>
      <c r="C931" s="282" t="s">
        <v>136</v>
      </c>
      <c r="D931" s="282" t="s">
        <v>2356</v>
      </c>
      <c r="E931" s="281">
        <v>301</v>
      </c>
      <c r="F931" s="281">
        <v>3</v>
      </c>
      <c r="G931" s="281">
        <v>36</v>
      </c>
      <c r="H931" s="282"/>
      <c r="I931" s="281" t="s">
        <v>1250</v>
      </c>
      <c r="J931" s="281" t="s">
        <v>1490</v>
      </c>
      <c r="K931" s="281" t="s">
        <v>1660</v>
      </c>
      <c r="L931" s="282" t="s">
        <v>1281</v>
      </c>
      <c r="M931" s="328" t="s">
        <v>2462</v>
      </c>
      <c r="N931" s="328" t="s">
        <v>2463</v>
      </c>
      <c r="O931" s="284"/>
    </row>
    <row r="932" spans="1:15" ht="21" hidden="1">
      <c r="A932" s="261">
        <v>682</v>
      </c>
      <c r="B932" s="261" t="s">
        <v>878</v>
      </c>
      <c r="C932" s="329" t="s">
        <v>13</v>
      </c>
      <c r="D932" s="329" t="s">
        <v>2001</v>
      </c>
      <c r="E932" s="261">
        <v>2</v>
      </c>
      <c r="F932" s="261">
        <v>2</v>
      </c>
      <c r="G932" s="261">
        <v>49</v>
      </c>
      <c r="H932" s="329"/>
      <c r="I932" s="261" t="s">
        <v>1250</v>
      </c>
      <c r="J932" s="261" t="s">
        <v>1350</v>
      </c>
      <c r="K932" s="281" t="s">
        <v>1660</v>
      </c>
      <c r="L932" s="329" t="s">
        <v>1281</v>
      </c>
      <c r="M932" s="330" t="s">
        <v>2462</v>
      </c>
      <c r="N932" s="330" t="s">
        <v>2463</v>
      </c>
      <c r="O932" s="331"/>
    </row>
    <row r="933" spans="1:15" ht="21" hidden="1">
      <c r="A933" s="281">
        <v>694</v>
      </c>
      <c r="B933" s="281" t="s">
        <v>878</v>
      </c>
      <c r="C933" s="282" t="s">
        <v>13</v>
      </c>
      <c r="D933" s="282" t="s">
        <v>2453</v>
      </c>
      <c r="E933" s="281">
        <v>2</v>
      </c>
      <c r="F933" s="281">
        <v>2</v>
      </c>
      <c r="G933" s="281">
        <v>52</v>
      </c>
      <c r="H933" s="282" t="s">
        <v>1753</v>
      </c>
      <c r="I933" s="281" t="s">
        <v>1250</v>
      </c>
      <c r="J933" s="281" t="s">
        <v>1404</v>
      </c>
      <c r="K933" s="281" t="s">
        <v>1660</v>
      </c>
      <c r="L933" s="282" t="s">
        <v>1281</v>
      </c>
      <c r="M933" s="328" t="s">
        <v>2464</v>
      </c>
      <c r="N933" s="328" t="s">
        <v>2465</v>
      </c>
      <c r="O933" s="284"/>
    </row>
    <row r="934" spans="1:15" ht="21" hidden="1">
      <c r="A934" s="281">
        <v>867</v>
      </c>
      <c r="B934" s="281" t="s">
        <v>1024</v>
      </c>
      <c r="C934" s="282" t="s">
        <v>13</v>
      </c>
      <c r="D934" s="282" t="s">
        <v>2450</v>
      </c>
      <c r="E934" s="281">
        <v>2</v>
      </c>
      <c r="F934" s="281">
        <v>2</v>
      </c>
      <c r="G934" s="281">
        <v>52</v>
      </c>
      <c r="H934" s="282" t="s">
        <v>1774</v>
      </c>
      <c r="I934" s="281" t="s">
        <v>1250</v>
      </c>
      <c r="J934" s="281" t="s">
        <v>1602</v>
      </c>
      <c r="K934" s="281" t="s">
        <v>1660</v>
      </c>
      <c r="L934" s="282" t="s">
        <v>1281</v>
      </c>
      <c r="M934" s="328" t="s">
        <v>2464</v>
      </c>
      <c r="N934" s="328" t="s">
        <v>2465</v>
      </c>
      <c r="O934" s="284"/>
    </row>
    <row r="935" spans="1:15" ht="21" hidden="1">
      <c r="A935" s="281">
        <v>939</v>
      </c>
      <c r="B935" s="281" t="s">
        <v>1024</v>
      </c>
      <c r="C935" s="282" t="s">
        <v>136</v>
      </c>
      <c r="D935" s="282" t="s">
        <v>2446</v>
      </c>
      <c r="E935" s="281">
        <v>2</v>
      </c>
      <c r="F935" s="281">
        <v>3</v>
      </c>
      <c r="G935" s="281">
        <v>45</v>
      </c>
      <c r="H935" s="282" t="s">
        <v>1711</v>
      </c>
      <c r="I935" s="281" t="s">
        <v>1250</v>
      </c>
      <c r="J935" s="281" t="s">
        <v>1383</v>
      </c>
      <c r="K935" s="281" t="s">
        <v>1660</v>
      </c>
      <c r="L935" s="282" t="s">
        <v>1281</v>
      </c>
      <c r="M935" s="328" t="s">
        <v>2464</v>
      </c>
      <c r="N935" s="328" t="s">
        <v>2465</v>
      </c>
      <c r="O935" s="284"/>
    </row>
    <row r="936" spans="1:15" ht="21" hidden="1">
      <c r="A936" s="281">
        <v>167</v>
      </c>
      <c r="B936" s="281" t="s">
        <v>179</v>
      </c>
      <c r="C936" s="282" t="s">
        <v>13</v>
      </c>
      <c r="D936" s="282" t="s">
        <v>2210</v>
      </c>
      <c r="E936" s="281">
        <v>13</v>
      </c>
      <c r="F936" s="281">
        <v>1</v>
      </c>
      <c r="G936" s="281">
        <v>24</v>
      </c>
      <c r="H936" s="282" t="s">
        <v>20</v>
      </c>
      <c r="I936" s="281" t="s">
        <v>1265</v>
      </c>
      <c r="J936" s="281" t="s">
        <v>1419</v>
      </c>
      <c r="K936" s="281" t="s">
        <v>1660</v>
      </c>
      <c r="L936" s="282" t="s">
        <v>1281</v>
      </c>
      <c r="M936" s="328" t="s">
        <v>2466</v>
      </c>
      <c r="N936" s="328" t="s">
        <v>2467</v>
      </c>
      <c r="O936" s="284"/>
    </row>
    <row r="937" spans="1:15" ht="21" hidden="1">
      <c r="A937" s="281">
        <v>210</v>
      </c>
      <c r="B937" s="281" t="s">
        <v>179</v>
      </c>
      <c r="C937" s="282" t="s">
        <v>136</v>
      </c>
      <c r="D937" s="282" t="s">
        <v>2468</v>
      </c>
      <c r="E937" s="281">
        <v>1</v>
      </c>
      <c r="F937" s="281">
        <v>3</v>
      </c>
      <c r="G937" s="281">
        <v>59</v>
      </c>
      <c r="H937" s="282" t="s">
        <v>444</v>
      </c>
      <c r="I937" s="281" t="s">
        <v>1250</v>
      </c>
      <c r="J937" s="281" t="s">
        <v>1358</v>
      </c>
      <c r="K937" s="281" t="s">
        <v>1660</v>
      </c>
      <c r="L937" s="282" t="s">
        <v>1281</v>
      </c>
      <c r="M937" s="328" t="s">
        <v>2466</v>
      </c>
      <c r="N937" s="328" t="s">
        <v>2467</v>
      </c>
      <c r="O937" s="284"/>
    </row>
    <row r="938" spans="1:15" ht="21" hidden="1">
      <c r="A938" s="281">
        <v>776</v>
      </c>
      <c r="B938" s="281" t="s">
        <v>878</v>
      </c>
      <c r="C938" s="282" t="s">
        <v>136</v>
      </c>
      <c r="D938" s="282" t="s">
        <v>2469</v>
      </c>
      <c r="E938" s="281">
        <v>1</v>
      </c>
      <c r="F938" s="281">
        <v>1</v>
      </c>
      <c r="G938" s="281">
        <v>46</v>
      </c>
      <c r="H938" s="282" t="s">
        <v>994</v>
      </c>
      <c r="I938" s="281" t="s">
        <v>1268</v>
      </c>
      <c r="J938" s="281" t="s">
        <v>1881</v>
      </c>
      <c r="K938" s="281" t="s">
        <v>1660</v>
      </c>
      <c r="L938" s="282" t="s">
        <v>1281</v>
      </c>
      <c r="M938" s="328" t="s">
        <v>2466</v>
      </c>
      <c r="N938" s="328" t="s">
        <v>2467</v>
      </c>
      <c r="O938" s="284"/>
    </row>
    <row r="939" spans="1:15" ht="21" hidden="1">
      <c r="A939" s="281">
        <v>272</v>
      </c>
      <c r="B939" s="281" t="s">
        <v>532</v>
      </c>
      <c r="C939" s="282" t="s">
        <v>13</v>
      </c>
      <c r="D939" s="282" t="s">
        <v>1272</v>
      </c>
      <c r="E939" s="281">
        <v>1</v>
      </c>
      <c r="F939" s="281">
        <v>3</v>
      </c>
      <c r="G939" s="281">
        <v>39</v>
      </c>
      <c r="H939" s="282" t="s">
        <v>144</v>
      </c>
      <c r="I939" s="281" t="s">
        <v>1250</v>
      </c>
      <c r="J939" s="281" t="s">
        <v>1273</v>
      </c>
      <c r="K939" s="281" t="s">
        <v>1660</v>
      </c>
      <c r="L939" s="282" t="s">
        <v>1281</v>
      </c>
      <c r="M939" s="328" t="s">
        <v>2470</v>
      </c>
      <c r="N939" s="328" t="s">
        <v>2471</v>
      </c>
      <c r="O939" s="284"/>
    </row>
    <row r="940" spans="1:15" ht="21" hidden="1">
      <c r="A940" s="281">
        <v>865</v>
      </c>
      <c r="B940" s="281" t="s">
        <v>1024</v>
      </c>
      <c r="C940" s="282" t="s">
        <v>13</v>
      </c>
      <c r="D940" s="282" t="s">
        <v>2450</v>
      </c>
      <c r="E940" s="281">
        <v>2</v>
      </c>
      <c r="F940" s="281">
        <v>2</v>
      </c>
      <c r="G940" s="281">
        <v>52</v>
      </c>
      <c r="H940" s="282" t="s">
        <v>1774</v>
      </c>
      <c r="I940" s="281" t="s">
        <v>1250</v>
      </c>
      <c r="J940" s="281" t="s">
        <v>1590</v>
      </c>
      <c r="K940" s="281" t="s">
        <v>1660</v>
      </c>
      <c r="L940" s="282" t="s">
        <v>1281</v>
      </c>
      <c r="M940" s="328" t="s">
        <v>2470</v>
      </c>
      <c r="N940" s="328" t="s">
        <v>2471</v>
      </c>
      <c r="O940" s="284"/>
    </row>
    <row r="941" spans="1:15" ht="21" hidden="1">
      <c r="A941" s="281">
        <v>940</v>
      </c>
      <c r="B941" s="281" t="s">
        <v>1024</v>
      </c>
      <c r="C941" s="282" t="s">
        <v>136</v>
      </c>
      <c r="D941" s="282" t="s">
        <v>2446</v>
      </c>
      <c r="E941" s="281">
        <v>1</v>
      </c>
      <c r="F941" s="281">
        <v>3</v>
      </c>
      <c r="G941" s="281">
        <v>51</v>
      </c>
      <c r="H941" s="282" t="s">
        <v>1782</v>
      </c>
      <c r="I941" s="281" t="s">
        <v>1250</v>
      </c>
      <c r="J941" s="281" t="s">
        <v>1444</v>
      </c>
      <c r="K941" s="281" t="s">
        <v>1660</v>
      </c>
      <c r="L941" s="282" t="s">
        <v>1281</v>
      </c>
      <c r="M941" s="328" t="s">
        <v>2470</v>
      </c>
      <c r="N941" s="328" t="s">
        <v>2471</v>
      </c>
      <c r="O941" s="284"/>
    </row>
    <row r="942" spans="1:15" ht="21" hidden="1">
      <c r="A942" s="261">
        <v>213</v>
      </c>
      <c r="B942" s="261" t="s">
        <v>179</v>
      </c>
      <c r="C942" s="329" t="s">
        <v>136</v>
      </c>
      <c r="D942" s="329" t="s">
        <v>2468</v>
      </c>
      <c r="E942" s="261">
        <v>2</v>
      </c>
      <c r="F942" s="261">
        <v>3</v>
      </c>
      <c r="G942" s="261">
        <v>49</v>
      </c>
      <c r="H942" s="329" t="s">
        <v>444</v>
      </c>
      <c r="I942" s="261" t="s">
        <v>1250</v>
      </c>
      <c r="J942" s="261" t="s">
        <v>1383</v>
      </c>
      <c r="K942" s="281" t="s">
        <v>1660</v>
      </c>
      <c r="L942" s="329" t="s">
        <v>1281</v>
      </c>
      <c r="M942" s="330" t="s">
        <v>2472</v>
      </c>
      <c r="N942" s="330" t="s">
        <v>2473</v>
      </c>
      <c r="O942" s="331"/>
    </row>
    <row r="943" spans="1:15" ht="21" hidden="1">
      <c r="A943" s="281">
        <v>304</v>
      </c>
      <c r="B943" s="281" t="s">
        <v>532</v>
      </c>
      <c r="C943" s="282" t="s">
        <v>13</v>
      </c>
      <c r="D943" s="282" t="s">
        <v>1349</v>
      </c>
      <c r="E943" s="281">
        <v>21</v>
      </c>
      <c r="F943" s="281">
        <v>1</v>
      </c>
      <c r="G943" s="281">
        <v>46</v>
      </c>
      <c r="H943" s="282"/>
      <c r="I943" s="281" t="s">
        <v>1250</v>
      </c>
      <c r="J943" s="281" t="s">
        <v>1291</v>
      </c>
      <c r="K943" s="281" t="s">
        <v>1660</v>
      </c>
      <c r="L943" s="282" t="s">
        <v>1281</v>
      </c>
      <c r="M943" s="328" t="s">
        <v>2472</v>
      </c>
      <c r="N943" s="328" t="s">
        <v>2473</v>
      </c>
      <c r="O943" s="284"/>
    </row>
    <row r="944" spans="1:15" ht="21" hidden="1">
      <c r="A944" s="281">
        <v>417</v>
      </c>
      <c r="B944" s="281" t="s">
        <v>532</v>
      </c>
      <c r="C944" s="282" t="s">
        <v>136</v>
      </c>
      <c r="D944" s="282" t="s">
        <v>1995</v>
      </c>
      <c r="E944" s="281">
        <v>24</v>
      </c>
      <c r="F944" s="281">
        <v>1</v>
      </c>
      <c r="G944" s="281">
        <v>37</v>
      </c>
      <c r="H944" s="282"/>
      <c r="I944" s="281" t="s">
        <v>1250</v>
      </c>
      <c r="J944" s="281" t="s">
        <v>1405</v>
      </c>
      <c r="K944" s="281" t="s">
        <v>1660</v>
      </c>
      <c r="L944" s="282" t="s">
        <v>1281</v>
      </c>
      <c r="M944" s="328" t="s">
        <v>2472</v>
      </c>
      <c r="N944" s="328" t="s">
        <v>2473</v>
      </c>
      <c r="O944" s="284"/>
    </row>
    <row r="945" spans="1:15" ht="21" hidden="1">
      <c r="A945" s="281">
        <v>361</v>
      </c>
      <c r="B945" s="281" t="s">
        <v>532</v>
      </c>
      <c r="C945" s="282" t="s">
        <v>13</v>
      </c>
      <c r="D945" s="282" t="s">
        <v>2474</v>
      </c>
      <c r="E945" s="281">
        <v>3</v>
      </c>
      <c r="F945" s="281">
        <v>2</v>
      </c>
      <c r="G945" s="281">
        <v>31</v>
      </c>
      <c r="H945" s="282"/>
      <c r="I945" s="281" t="s">
        <v>1268</v>
      </c>
      <c r="J945" s="281" t="s">
        <v>1335</v>
      </c>
      <c r="K945" s="281" t="s">
        <v>1660</v>
      </c>
      <c r="L945" s="282" t="s">
        <v>1281</v>
      </c>
      <c r="M945" s="328" t="s">
        <v>1805</v>
      </c>
      <c r="N945" s="328" t="s">
        <v>2475</v>
      </c>
      <c r="O945" s="284"/>
    </row>
    <row r="946" spans="1:15" ht="21" hidden="1">
      <c r="A946" s="281">
        <v>392</v>
      </c>
      <c r="B946" s="281" t="s">
        <v>532</v>
      </c>
      <c r="C946" s="282" t="s">
        <v>136</v>
      </c>
      <c r="D946" s="282" t="s">
        <v>2476</v>
      </c>
      <c r="E946" s="281">
        <v>2</v>
      </c>
      <c r="F946" s="281">
        <v>3</v>
      </c>
      <c r="G946" s="281">
        <v>50</v>
      </c>
      <c r="H946" s="282" t="s">
        <v>1723</v>
      </c>
      <c r="I946" s="281" t="s">
        <v>1250</v>
      </c>
      <c r="J946" s="281" t="s">
        <v>1391</v>
      </c>
      <c r="K946" s="281" t="s">
        <v>1660</v>
      </c>
      <c r="L946" s="282" t="s">
        <v>1281</v>
      </c>
      <c r="M946" s="328" t="s">
        <v>1805</v>
      </c>
      <c r="N946" s="328" t="s">
        <v>2475</v>
      </c>
      <c r="O946" s="284"/>
    </row>
    <row r="947" spans="1:15" ht="21" hidden="1">
      <c r="A947" s="281">
        <v>668</v>
      </c>
      <c r="B947" s="281" t="s">
        <v>878</v>
      </c>
      <c r="C947" s="282" t="s">
        <v>13</v>
      </c>
      <c r="D947" s="282" t="s">
        <v>2000</v>
      </c>
      <c r="E947" s="281">
        <v>8</v>
      </c>
      <c r="F947" s="281">
        <v>1</v>
      </c>
      <c r="G947" s="281">
        <v>48</v>
      </c>
      <c r="H947" s="282" t="s">
        <v>1753</v>
      </c>
      <c r="I947" s="281" t="s">
        <v>1250</v>
      </c>
      <c r="J947" s="281" t="s">
        <v>1277</v>
      </c>
      <c r="K947" s="281" t="s">
        <v>1660</v>
      </c>
      <c r="L947" s="282" t="s">
        <v>1281</v>
      </c>
      <c r="M947" s="328" t="s">
        <v>1805</v>
      </c>
      <c r="N947" s="328" t="s">
        <v>2475</v>
      </c>
      <c r="O947" s="284"/>
    </row>
    <row r="948" spans="1:15" ht="21" hidden="1">
      <c r="A948" s="281">
        <v>260</v>
      </c>
      <c r="B948" s="281" t="s">
        <v>179</v>
      </c>
      <c r="C948" s="282" t="s">
        <v>136</v>
      </c>
      <c r="D948" s="282" t="s">
        <v>2477</v>
      </c>
      <c r="E948" s="281">
        <v>1</v>
      </c>
      <c r="F948" s="281">
        <v>4</v>
      </c>
      <c r="G948" s="281">
        <v>18</v>
      </c>
      <c r="H948" s="282" t="s">
        <v>521</v>
      </c>
      <c r="I948" s="281" t="s">
        <v>1265</v>
      </c>
      <c r="J948" s="281" t="s">
        <v>1266</v>
      </c>
      <c r="K948" s="281" t="s">
        <v>1660</v>
      </c>
      <c r="L948" s="282" t="s">
        <v>1281</v>
      </c>
      <c r="M948" s="328" t="s">
        <v>2478</v>
      </c>
      <c r="N948" s="328" t="s">
        <v>2479</v>
      </c>
      <c r="O948" s="284"/>
    </row>
    <row r="949" spans="1:15" ht="21" hidden="1">
      <c r="A949" s="281">
        <v>689</v>
      </c>
      <c r="B949" s="281" t="s">
        <v>878</v>
      </c>
      <c r="C949" s="282" t="s">
        <v>13</v>
      </c>
      <c r="D949" s="282" t="s">
        <v>1398</v>
      </c>
      <c r="E949" s="281">
        <v>1</v>
      </c>
      <c r="F949" s="281">
        <v>2</v>
      </c>
      <c r="G949" s="281">
        <v>62</v>
      </c>
      <c r="H949" s="282"/>
      <c r="I949" s="281" t="s">
        <v>1250</v>
      </c>
      <c r="J949" s="281" t="s">
        <v>1466</v>
      </c>
      <c r="K949" s="281" t="s">
        <v>1660</v>
      </c>
      <c r="L949" s="282" t="s">
        <v>1281</v>
      </c>
      <c r="M949" s="328" t="s">
        <v>2478</v>
      </c>
      <c r="N949" s="328" t="s">
        <v>2479</v>
      </c>
      <c r="O949" s="284"/>
    </row>
    <row r="950" spans="1:15" ht="21" hidden="1">
      <c r="A950" s="281">
        <v>881</v>
      </c>
      <c r="B950" s="281" t="s">
        <v>1024</v>
      </c>
      <c r="C950" s="282" t="s">
        <v>13</v>
      </c>
      <c r="D950" s="282" t="s">
        <v>1331</v>
      </c>
      <c r="E950" s="281">
        <v>1</v>
      </c>
      <c r="F950" s="281">
        <v>1</v>
      </c>
      <c r="G950" s="281">
        <v>35</v>
      </c>
      <c r="H950" s="282" t="s">
        <v>1048</v>
      </c>
      <c r="I950" s="281" t="s">
        <v>1268</v>
      </c>
      <c r="J950" s="281" t="s">
        <v>1644</v>
      </c>
      <c r="K950" s="281" t="s">
        <v>1660</v>
      </c>
      <c r="L950" s="282" t="s">
        <v>1281</v>
      </c>
      <c r="M950" s="328" t="s">
        <v>2480</v>
      </c>
      <c r="N950" s="328" t="s">
        <v>2481</v>
      </c>
      <c r="O950" s="284"/>
    </row>
    <row r="951" spans="1:15" ht="21" hidden="1">
      <c r="A951" s="261">
        <v>182</v>
      </c>
      <c r="B951" s="261" t="s">
        <v>179</v>
      </c>
      <c r="C951" s="329" t="s">
        <v>13</v>
      </c>
      <c r="D951" s="329" t="s">
        <v>1345</v>
      </c>
      <c r="E951" s="261">
        <v>1</v>
      </c>
      <c r="F951" s="261">
        <v>2</v>
      </c>
      <c r="G951" s="261">
        <v>41</v>
      </c>
      <c r="H951" s="329" t="s">
        <v>409</v>
      </c>
      <c r="I951" s="261" t="s">
        <v>1265</v>
      </c>
      <c r="J951" s="261" t="s">
        <v>1266</v>
      </c>
      <c r="K951" s="281" t="s">
        <v>1660</v>
      </c>
      <c r="L951" s="329" t="s">
        <v>1281</v>
      </c>
      <c r="M951" s="330" t="s">
        <v>2482</v>
      </c>
      <c r="N951" s="330" t="s">
        <v>2483</v>
      </c>
      <c r="O951" s="331"/>
    </row>
    <row r="952" spans="1:15" ht="21" hidden="1">
      <c r="A952" s="281">
        <v>687</v>
      </c>
      <c r="B952" s="281" t="s">
        <v>878</v>
      </c>
      <c r="C952" s="282" t="s">
        <v>13</v>
      </c>
      <c r="D952" s="282" t="s">
        <v>1398</v>
      </c>
      <c r="E952" s="281">
        <v>1</v>
      </c>
      <c r="F952" s="281">
        <v>2</v>
      </c>
      <c r="G952" s="281">
        <v>62</v>
      </c>
      <c r="H952" s="282"/>
      <c r="I952" s="281" t="s">
        <v>1250</v>
      </c>
      <c r="J952" s="281" t="s">
        <v>1490</v>
      </c>
      <c r="K952" s="281" t="s">
        <v>1660</v>
      </c>
      <c r="L952" s="282" t="s">
        <v>1281</v>
      </c>
      <c r="M952" s="328" t="s">
        <v>2482</v>
      </c>
      <c r="N952" s="328" t="s">
        <v>2483</v>
      </c>
      <c r="O952" s="284"/>
    </row>
    <row r="953" spans="1:15" ht="21" hidden="1">
      <c r="A953" s="281">
        <v>827</v>
      </c>
      <c r="B953" s="281" t="s">
        <v>1024</v>
      </c>
      <c r="C953" s="282" t="s">
        <v>13</v>
      </c>
      <c r="D953" s="282" t="s">
        <v>2445</v>
      </c>
      <c r="E953" s="281">
        <v>55</v>
      </c>
      <c r="F953" s="281">
        <v>1</v>
      </c>
      <c r="G953" s="281">
        <v>42</v>
      </c>
      <c r="H953" s="282" t="s">
        <v>1774</v>
      </c>
      <c r="I953" s="281" t="s">
        <v>1250</v>
      </c>
      <c r="J953" s="281" t="s">
        <v>1277</v>
      </c>
      <c r="K953" s="281" t="s">
        <v>1660</v>
      </c>
      <c r="L953" s="282" t="s">
        <v>1281</v>
      </c>
      <c r="M953" s="328" t="s">
        <v>2482</v>
      </c>
      <c r="N953" s="328" t="s">
        <v>2483</v>
      </c>
      <c r="O953" s="284"/>
    </row>
    <row r="954" spans="1:15" ht="21" hidden="1">
      <c r="A954" s="281">
        <v>45</v>
      </c>
      <c r="B954" s="281" t="s">
        <v>23</v>
      </c>
      <c r="C954" s="282" t="s">
        <v>136</v>
      </c>
      <c r="D954" s="282" t="s">
        <v>2442</v>
      </c>
      <c r="E954" s="281">
        <v>1</v>
      </c>
      <c r="F954" s="281">
        <v>3</v>
      </c>
      <c r="G954" s="281">
        <v>18</v>
      </c>
      <c r="H954" s="282" t="s">
        <v>144</v>
      </c>
      <c r="I954" s="281" t="s">
        <v>1268</v>
      </c>
      <c r="J954" s="281" t="s">
        <v>1315</v>
      </c>
      <c r="K954" s="281" t="s">
        <v>1660</v>
      </c>
      <c r="L954" s="282" t="s">
        <v>1281</v>
      </c>
      <c r="M954" s="328" t="s">
        <v>2484</v>
      </c>
      <c r="N954" s="328" t="s">
        <v>2485</v>
      </c>
      <c r="O954" s="284"/>
    </row>
    <row r="955" spans="1:15" ht="21" hidden="1">
      <c r="A955" s="281">
        <v>274</v>
      </c>
      <c r="B955" s="281" t="s">
        <v>532</v>
      </c>
      <c r="C955" s="282" t="s">
        <v>13</v>
      </c>
      <c r="D955" s="282" t="s">
        <v>1274</v>
      </c>
      <c r="E955" s="281">
        <v>1</v>
      </c>
      <c r="F955" s="281">
        <v>2</v>
      </c>
      <c r="G955" s="281">
        <v>24</v>
      </c>
      <c r="H955" s="282" t="s">
        <v>144</v>
      </c>
      <c r="I955" s="281" t="s">
        <v>1250</v>
      </c>
      <c r="J955" s="281" t="s">
        <v>1361</v>
      </c>
      <c r="K955" s="281" t="s">
        <v>1660</v>
      </c>
      <c r="L955" s="282" t="s">
        <v>1281</v>
      </c>
      <c r="M955" s="328" t="s">
        <v>2484</v>
      </c>
      <c r="N955" s="328" t="s">
        <v>2485</v>
      </c>
      <c r="O955" s="284"/>
    </row>
    <row r="956" spans="1:15" ht="21" hidden="1">
      <c r="A956" s="281">
        <v>557</v>
      </c>
      <c r="B956" s="281" t="s">
        <v>729</v>
      </c>
      <c r="C956" s="282" t="s">
        <v>136</v>
      </c>
      <c r="D956" s="282" t="s">
        <v>1280</v>
      </c>
      <c r="E956" s="281">
        <v>1</v>
      </c>
      <c r="F956" s="281">
        <v>3</v>
      </c>
      <c r="G956" s="281">
        <v>53</v>
      </c>
      <c r="H956" s="282" t="s">
        <v>144</v>
      </c>
      <c r="I956" s="281" t="s">
        <v>1250</v>
      </c>
      <c r="J956" s="281" t="s">
        <v>1361</v>
      </c>
      <c r="K956" s="281" t="s">
        <v>1660</v>
      </c>
      <c r="L956" s="282" t="s">
        <v>1281</v>
      </c>
      <c r="M956" s="328" t="s">
        <v>2484</v>
      </c>
      <c r="N956" s="328" t="s">
        <v>2485</v>
      </c>
      <c r="O956" s="284"/>
    </row>
    <row r="957" spans="1:15" ht="21" hidden="1">
      <c r="A957" s="281">
        <v>179</v>
      </c>
      <c r="B957" s="281" t="s">
        <v>179</v>
      </c>
      <c r="C957" s="282" t="s">
        <v>13</v>
      </c>
      <c r="D957" s="282" t="s">
        <v>1345</v>
      </c>
      <c r="E957" s="281">
        <v>2</v>
      </c>
      <c r="F957" s="281">
        <v>2</v>
      </c>
      <c r="G957" s="281">
        <v>48</v>
      </c>
      <c r="H957" s="282" t="s">
        <v>409</v>
      </c>
      <c r="I957" s="281" t="s">
        <v>1265</v>
      </c>
      <c r="J957" s="281" t="s">
        <v>1346</v>
      </c>
      <c r="K957" s="281" t="s">
        <v>1660</v>
      </c>
      <c r="L957" s="282" t="s">
        <v>1281</v>
      </c>
      <c r="M957" s="328" t="s">
        <v>2486</v>
      </c>
      <c r="N957" s="328" t="s">
        <v>2487</v>
      </c>
      <c r="O957" s="284"/>
    </row>
    <row r="958" spans="1:15" ht="21" hidden="1">
      <c r="A958" s="281">
        <v>321</v>
      </c>
      <c r="B958" s="281" t="s">
        <v>532</v>
      </c>
      <c r="C958" s="282" t="s">
        <v>13</v>
      </c>
      <c r="D958" s="282" t="s">
        <v>1547</v>
      </c>
      <c r="E958" s="281">
        <v>201</v>
      </c>
      <c r="F958" s="281">
        <v>2</v>
      </c>
      <c r="G958" s="281">
        <v>65</v>
      </c>
      <c r="H958" s="282"/>
      <c r="I958" s="281" t="s">
        <v>1250</v>
      </c>
      <c r="J958" s="281" t="s">
        <v>1404</v>
      </c>
      <c r="K958" s="281" t="s">
        <v>1660</v>
      </c>
      <c r="L958" s="282" t="s">
        <v>1281</v>
      </c>
      <c r="M958" s="328" t="s">
        <v>2486</v>
      </c>
      <c r="N958" s="328" t="s">
        <v>2487</v>
      </c>
      <c r="O958" s="284"/>
    </row>
    <row r="959" spans="1:15" ht="21" hidden="1">
      <c r="A959" s="281">
        <v>388</v>
      </c>
      <c r="B959" s="281" t="s">
        <v>532</v>
      </c>
      <c r="C959" s="282" t="s">
        <v>136</v>
      </c>
      <c r="D959" s="282" t="s">
        <v>2476</v>
      </c>
      <c r="E959" s="281">
        <v>1</v>
      </c>
      <c r="F959" s="281">
        <v>3</v>
      </c>
      <c r="G959" s="281">
        <v>53</v>
      </c>
      <c r="H959" s="282" t="s">
        <v>563</v>
      </c>
      <c r="I959" s="281" t="s">
        <v>1250</v>
      </c>
      <c r="J959" s="281" t="s">
        <v>1293</v>
      </c>
      <c r="K959" s="281" t="s">
        <v>1660</v>
      </c>
      <c r="L959" s="282" t="s">
        <v>1281</v>
      </c>
      <c r="M959" s="328" t="s">
        <v>2486</v>
      </c>
      <c r="N959" s="328" t="s">
        <v>2487</v>
      </c>
      <c r="O959" s="284"/>
    </row>
    <row r="960" spans="1:15" ht="21" hidden="1">
      <c r="A960" s="281">
        <v>206</v>
      </c>
      <c r="B960" s="281" t="s">
        <v>179</v>
      </c>
      <c r="C960" s="282" t="s">
        <v>136</v>
      </c>
      <c r="D960" s="282" t="s">
        <v>2468</v>
      </c>
      <c r="E960" s="281">
        <v>1</v>
      </c>
      <c r="F960" s="281">
        <v>3</v>
      </c>
      <c r="G960" s="281">
        <v>59</v>
      </c>
      <c r="H960" s="282" t="s">
        <v>444</v>
      </c>
      <c r="I960" s="281" t="s">
        <v>1250</v>
      </c>
      <c r="J960" s="281" t="s">
        <v>1391</v>
      </c>
      <c r="K960" s="281" t="s">
        <v>1660</v>
      </c>
      <c r="L960" s="282" t="s">
        <v>1281</v>
      </c>
      <c r="M960" s="328" t="s">
        <v>2488</v>
      </c>
      <c r="N960" s="328" t="s">
        <v>2489</v>
      </c>
      <c r="O960" s="284"/>
    </row>
    <row r="961" spans="1:15" ht="21" hidden="1">
      <c r="A961" s="261">
        <v>297</v>
      </c>
      <c r="B961" s="261" t="s">
        <v>532</v>
      </c>
      <c r="C961" s="329" t="s">
        <v>13</v>
      </c>
      <c r="D961" s="329" t="s">
        <v>2459</v>
      </c>
      <c r="E961" s="261">
        <v>2</v>
      </c>
      <c r="F961" s="261">
        <v>2</v>
      </c>
      <c r="G961" s="261">
        <v>55</v>
      </c>
      <c r="H961" s="329" t="s">
        <v>563</v>
      </c>
      <c r="I961" s="261" t="s">
        <v>1250</v>
      </c>
      <c r="J961" s="261" t="s">
        <v>1277</v>
      </c>
      <c r="K961" s="281" t="s">
        <v>1660</v>
      </c>
      <c r="L961" s="329" t="s">
        <v>1281</v>
      </c>
      <c r="M961" s="330" t="s">
        <v>2488</v>
      </c>
      <c r="N961" s="330" t="s">
        <v>2489</v>
      </c>
      <c r="O961" s="331"/>
    </row>
    <row r="962" spans="1:15" ht="21" hidden="1">
      <c r="A962" s="281">
        <v>408</v>
      </c>
      <c r="B962" s="281" t="s">
        <v>532</v>
      </c>
      <c r="C962" s="282" t="s">
        <v>136</v>
      </c>
      <c r="D962" s="282" t="s">
        <v>1995</v>
      </c>
      <c r="E962" s="281">
        <v>251</v>
      </c>
      <c r="F962" s="281">
        <v>1</v>
      </c>
      <c r="G962" s="281">
        <v>20</v>
      </c>
      <c r="H962" s="282"/>
      <c r="I962" s="281" t="s">
        <v>1250</v>
      </c>
      <c r="J962" s="281" t="s">
        <v>1490</v>
      </c>
      <c r="K962" s="281" t="s">
        <v>1660</v>
      </c>
      <c r="L962" s="282" t="s">
        <v>1281</v>
      </c>
      <c r="M962" s="328" t="s">
        <v>2488</v>
      </c>
      <c r="N962" s="328" t="s">
        <v>2489</v>
      </c>
      <c r="O962" s="284"/>
    </row>
    <row r="963" spans="1:15" ht="21" hidden="1">
      <c r="A963" s="281">
        <v>103</v>
      </c>
      <c r="B963" s="281" t="s">
        <v>179</v>
      </c>
      <c r="C963" s="282" t="s">
        <v>13</v>
      </c>
      <c r="D963" s="282" t="s">
        <v>1989</v>
      </c>
      <c r="E963" s="281">
        <v>41</v>
      </c>
      <c r="F963" s="281">
        <v>1</v>
      </c>
      <c r="G963" s="281">
        <v>69</v>
      </c>
      <c r="H963" s="282" t="s">
        <v>400</v>
      </c>
      <c r="I963" s="281" t="s">
        <v>1250</v>
      </c>
      <c r="J963" s="281" t="s">
        <v>1404</v>
      </c>
      <c r="K963" s="281" t="s">
        <v>1660</v>
      </c>
      <c r="L963" s="282" t="s">
        <v>1281</v>
      </c>
      <c r="M963" s="328" t="s">
        <v>2101</v>
      </c>
      <c r="N963" s="328" t="s">
        <v>2490</v>
      </c>
      <c r="O963" s="284"/>
    </row>
    <row r="964" spans="1:15" ht="21" hidden="1">
      <c r="A964" s="281">
        <v>208</v>
      </c>
      <c r="B964" s="281" t="s">
        <v>179</v>
      </c>
      <c r="C964" s="282" t="s">
        <v>136</v>
      </c>
      <c r="D964" s="282" t="s">
        <v>2468</v>
      </c>
      <c r="E964" s="281">
        <v>1</v>
      </c>
      <c r="F964" s="281">
        <v>3</v>
      </c>
      <c r="G964" s="281">
        <v>59</v>
      </c>
      <c r="H964" s="282" t="s">
        <v>444</v>
      </c>
      <c r="I964" s="281" t="s">
        <v>1250</v>
      </c>
      <c r="J964" s="281" t="s">
        <v>1355</v>
      </c>
      <c r="K964" s="281" t="s">
        <v>1660</v>
      </c>
      <c r="L964" s="282" t="s">
        <v>1281</v>
      </c>
      <c r="M964" s="328" t="s">
        <v>2101</v>
      </c>
      <c r="N964" s="328" t="s">
        <v>2490</v>
      </c>
      <c r="O964" s="284"/>
    </row>
    <row r="965" spans="1:15" ht="21" hidden="1">
      <c r="A965" s="281">
        <v>293</v>
      </c>
      <c r="B965" s="281" t="s">
        <v>532</v>
      </c>
      <c r="C965" s="282" t="s">
        <v>13</v>
      </c>
      <c r="D965" s="282" t="s">
        <v>2459</v>
      </c>
      <c r="E965" s="281">
        <v>1</v>
      </c>
      <c r="F965" s="281">
        <v>2</v>
      </c>
      <c r="G965" s="281">
        <v>48</v>
      </c>
      <c r="H965" s="282" t="s">
        <v>1711</v>
      </c>
      <c r="I965" s="281" t="s">
        <v>1250</v>
      </c>
      <c r="J965" s="281" t="s">
        <v>1328</v>
      </c>
      <c r="K965" s="281" t="s">
        <v>1660</v>
      </c>
      <c r="L965" s="282" t="s">
        <v>1281</v>
      </c>
      <c r="M965" s="328" t="s">
        <v>2101</v>
      </c>
      <c r="N965" s="328" t="s">
        <v>2490</v>
      </c>
      <c r="O965" s="284"/>
    </row>
    <row r="966" spans="1:15" ht="21" hidden="1">
      <c r="A966" s="261">
        <v>105</v>
      </c>
      <c r="B966" s="261" t="s">
        <v>179</v>
      </c>
      <c r="C966" s="329" t="s">
        <v>13</v>
      </c>
      <c r="D966" s="329" t="s">
        <v>1989</v>
      </c>
      <c r="E966" s="261">
        <v>41</v>
      </c>
      <c r="F966" s="261">
        <v>1</v>
      </c>
      <c r="G966" s="261">
        <v>69</v>
      </c>
      <c r="H966" s="329" t="s">
        <v>400</v>
      </c>
      <c r="I966" s="261" t="s">
        <v>1250</v>
      </c>
      <c r="J966" s="261" t="s">
        <v>1261</v>
      </c>
      <c r="K966" s="281" t="s">
        <v>1660</v>
      </c>
      <c r="L966" s="329" t="s">
        <v>1281</v>
      </c>
      <c r="M966" s="330" t="s">
        <v>2491</v>
      </c>
      <c r="N966" s="330" t="s">
        <v>2492</v>
      </c>
      <c r="O966" s="331"/>
    </row>
    <row r="967" spans="1:15" ht="21" hidden="1">
      <c r="A967" s="281">
        <v>211</v>
      </c>
      <c r="B967" s="281" t="s">
        <v>179</v>
      </c>
      <c r="C967" s="282" t="s">
        <v>136</v>
      </c>
      <c r="D967" s="282" t="s">
        <v>2468</v>
      </c>
      <c r="E967" s="281">
        <v>2</v>
      </c>
      <c r="F967" s="281">
        <v>3</v>
      </c>
      <c r="G967" s="281">
        <v>49</v>
      </c>
      <c r="H967" s="282" t="s">
        <v>444</v>
      </c>
      <c r="I967" s="281" t="s">
        <v>1250</v>
      </c>
      <c r="J967" s="281" t="s">
        <v>1291</v>
      </c>
      <c r="K967" s="281" t="s">
        <v>1660</v>
      </c>
      <c r="L967" s="282" t="s">
        <v>1281</v>
      </c>
      <c r="M967" s="328" t="s">
        <v>2491</v>
      </c>
      <c r="N967" s="328" t="s">
        <v>2492</v>
      </c>
      <c r="O967" s="284"/>
    </row>
    <row r="968" spans="1:15" ht="21" hidden="1">
      <c r="A968" s="281">
        <v>371</v>
      </c>
      <c r="B968" s="281" t="s">
        <v>532</v>
      </c>
      <c r="C968" s="282" t="s">
        <v>13</v>
      </c>
      <c r="D968" s="282" t="s">
        <v>1428</v>
      </c>
      <c r="E968" s="281">
        <v>1</v>
      </c>
      <c r="F968" s="281">
        <v>2</v>
      </c>
      <c r="G968" s="281">
        <v>60</v>
      </c>
      <c r="H968" s="282"/>
      <c r="I968" s="281" t="s">
        <v>1265</v>
      </c>
      <c r="J968" s="281" t="s">
        <v>1385</v>
      </c>
      <c r="K968" s="281" t="s">
        <v>1660</v>
      </c>
      <c r="L968" s="282" t="s">
        <v>1281</v>
      </c>
      <c r="M968" s="328" t="s">
        <v>2491</v>
      </c>
      <c r="N968" s="328" t="s">
        <v>2492</v>
      </c>
      <c r="O968" s="284"/>
    </row>
    <row r="969" spans="1:15" ht="21" hidden="1">
      <c r="A969" s="281">
        <v>79</v>
      </c>
      <c r="B969" s="281" t="s">
        <v>179</v>
      </c>
      <c r="C969" s="282" t="s">
        <v>13</v>
      </c>
      <c r="D969" s="282" t="s">
        <v>1347</v>
      </c>
      <c r="E969" s="281">
        <v>25</v>
      </c>
      <c r="F969" s="281">
        <v>1</v>
      </c>
      <c r="G969" s="281">
        <v>37</v>
      </c>
      <c r="H969" s="282"/>
      <c r="I969" s="281" t="s">
        <v>1250</v>
      </c>
      <c r="J969" s="281" t="s">
        <v>1391</v>
      </c>
      <c r="K969" s="281" t="s">
        <v>1660</v>
      </c>
      <c r="L969" s="282" t="s">
        <v>1281</v>
      </c>
      <c r="M969" s="328" t="s">
        <v>2493</v>
      </c>
      <c r="N969" s="284" t="s">
        <v>2494</v>
      </c>
      <c r="O969" s="284"/>
    </row>
    <row r="970" spans="1:15" ht="21" hidden="1">
      <c r="A970" s="281">
        <v>292</v>
      </c>
      <c r="B970" s="281" t="s">
        <v>532</v>
      </c>
      <c r="C970" s="282" t="s">
        <v>13</v>
      </c>
      <c r="D970" s="282" t="s">
        <v>1349</v>
      </c>
      <c r="E970" s="281">
        <v>15</v>
      </c>
      <c r="F970" s="281">
        <v>1</v>
      </c>
      <c r="G970" s="281">
        <v>44</v>
      </c>
      <c r="H970" s="282"/>
      <c r="I970" s="281" t="s">
        <v>1250</v>
      </c>
      <c r="J970" s="281" t="s">
        <v>1328</v>
      </c>
      <c r="K970" s="281" t="s">
        <v>1660</v>
      </c>
      <c r="L970" s="282" t="s">
        <v>1281</v>
      </c>
      <c r="M970" s="328" t="s">
        <v>2493</v>
      </c>
      <c r="N970" s="284" t="s">
        <v>2494</v>
      </c>
      <c r="O970" s="284"/>
    </row>
    <row r="971" spans="1:15" ht="21" hidden="1">
      <c r="A971" s="281">
        <v>390</v>
      </c>
      <c r="B971" s="281" t="s">
        <v>532</v>
      </c>
      <c r="C971" s="282" t="s">
        <v>136</v>
      </c>
      <c r="D971" s="282" t="s">
        <v>2476</v>
      </c>
      <c r="E971" s="281">
        <v>2</v>
      </c>
      <c r="F971" s="281">
        <v>3</v>
      </c>
      <c r="G971" s="281">
        <v>50</v>
      </c>
      <c r="H971" s="282" t="s">
        <v>1723</v>
      </c>
      <c r="I971" s="281" t="s">
        <v>1250</v>
      </c>
      <c r="J971" s="281" t="s">
        <v>1277</v>
      </c>
      <c r="K971" s="281" t="s">
        <v>1660</v>
      </c>
      <c r="L971" s="282" t="s">
        <v>1281</v>
      </c>
      <c r="M971" s="328" t="s">
        <v>2493</v>
      </c>
      <c r="N971" s="284" t="s">
        <v>2494</v>
      </c>
      <c r="O971" s="284"/>
    </row>
    <row r="972" spans="1:15" ht="21" hidden="1">
      <c r="A972" s="281">
        <v>171</v>
      </c>
      <c r="B972" s="281" t="s">
        <v>179</v>
      </c>
      <c r="C972" s="282" t="s">
        <v>13</v>
      </c>
      <c r="D972" s="282" t="s">
        <v>1347</v>
      </c>
      <c r="E972" s="281">
        <v>10</v>
      </c>
      <c r="F972" s="281">
        <v>1</v>
      </c>
      <c r="G972" s="281">
        <v>35</v>
      </c>
      <c r="H972" s="282" t="s">
        <v>402</v>
      </c>
      <c r="I972" s="281" t="s">
        <v>1265</v>
      </c>
      <c r="J972" s="281" t="s">
        <v>1339</v>
      </c>
      <c r="K972" s="281" t="s">
        <v>1660</v>
      </c>
      <c r="L972" s="282" t="s">
        <v>1281</v>
      </c>
      <c r="M972" s="328" t="s">
        <v>2478</v>
      </c>
      <c r="N972" s="328" t="s">
        <v>2479</v>
      </c>
      <c r="O972" s="284"/>
    </row>
    <row r="973" spans="1:15" ht="21" hidden="1">
      <c r="A973" s="281">
        <v>389</v>
      </c>
      <c r="B973" s="281" t="s">
        <v>532</v>
      </c>
      <c r="C973" s="282" t="s">
        <v>136</v>
      </c>
      <c r="D973" s="282" t="s">
        <v>1994</v>
      </c>
      <c r="E973" s="281">
        <v>222</v>
      </c>
      <c r="F973" s="281">
        <v>1</v>
      </c>
      <c r="G973" s="281">
        <v>63</v>
      </c>
      <c r="H973" s="282"/>
      <c r="I973" s="281" t="s">
        <v>1250</v>
      </c>
      <c r="J973" s="281" t="s">
        <v>1277</v>
      </c>
      <c r="K973" s="281" t="s">
        <v>1660</v>
      </c>
      <c r="L973" s="282" t="s">
        <v>1281</v>
      </c>
      <c r="M973" s="328" t="s">
        <v>2480</v>
      </c>
      <c r="N973" s="328" t="s">
        <v>2481</v>
      </c>
      <c r="O973" s="284"/>
    </row>
    <row r="974" spans="1:15" ht="21" hidden="1">
      <c r="A974" s="281">
        <v>779</v>
      </c>
      <c r="B974" s="281" t="s">
        <v>878</v>
      </c>
      <c r="C974" s="282" t="s">
        <v>136</v>
      </c>
      <c r="D974" s="282" t="s">
        <v>2495</v>
      </c>
      <c r="E974" s="281">
        <v>1</v>
      </c>
      <c r="F974" s="281">
        <v>4</v>
      </c>
      <c r="G974" s="281">
        <v>1</v>
      </c>
      <c r="H974" s="282" t="s">
        <v>994</v>
      </c>
      <c r="I974" s="281" t="s">
        <v>1268</v>
      </c>
      <c r="J974" s="281" t="s">
        <v>1644</v>
      </c>
      <c r="K974" s="281" t="s">
        <v>1660</v>
      </c>
      <c r="L974" s="282" t="s">
        <v>1281</v>
      </c>
      <c r="M974" s="328" t="s">
        <v>2480</v>
      </c>
      <c r="N974" s="328" t="s">
        <v>2481</v>
      </c>
      <c r="O974" s="284"/>
    </row>
    <row r="975" spans="1:15" ht="21" hidden="1">
      <c r="A975" s="281">
        <v>44</v>
      </c>
      <c r="B975" s="281" t="s">
        <v>23</v>
      </c>
      <c r="C975" s="282" t="s">
        <v>136</v>
      </c>
      <c r="D975" s="282" t="s">
        <v>2496</v>
      </c>
      <c r="E975" s="281">
        <v>1</v>
      </c>
      <c r="F975" s="281">
        <v>4</v>
      </c>
      <c r="G975" s="281">
        <v>2</v>
      </c>
      <c r="H975" s="282" t="s">
        <v>144</v>
      </c>
      <c r="I975" s="281" t="s">
        <v>1268</v>
      </c>
      <c r="J975" s="281" t="s">
        <v>1317</v>
      </c>
      <c r="K975" s="281" t="s">
        <v>1660</v>
      </c>
      <c r="L975" s="282" t="s">
        <v>1281</v>
      </c>
      <c r="M975" s="328" t="s">
        <v>2497</v>
      </c>
      <c r="N975" s="328" t="s">
        <v>2498</v>
      </c>
      <c r="O975" s="284"/>
    </row>
    <row r="976" spans="1:15" ht="21" hidden="1">
      <c r="A976" s="281">
        <v>295</v>
      </c>
      <c r="B976" s="281" t="s">
        <v>532</v>
      </c>
      <c r="C976" s="282" t="s">
        <v>13</v>
      </c>
      <c r="D976" s="282" t="s">
        <v>2459</v>
      </c>
      <c r="E976" s="281">
        <v>2</v>
      </c>
      <c r="F976" s="281">
        <v>2</v>
      </c>
      <c r="G976" s="281">
        <v>55</v>
      </c>
      <c r="H976" s="282" t="s">
        <v>563</v>
      </c>
      <c r="I976" s="281" t="s">
        <v>1250</v>
      </c>
      <c r="J976" s="281" t="s">
        <v>1293</v>
      </c>
      <c r="K976" s="281" t="s">
        <v>1660</v>
      </c>
      <c r="L976" s="282" t="s">
        <v>1281</v>
      </c>
      <c r="M976" s="328" t="s">
        <v>2497</v>
      </c>
      <c r="N976" s="328" t="s">
        <v>2498</v>
      </c>
      <c r="O976" s="284"/>
    </row>
    <row r="977" spans="1:15" ht="21" hidden="1">
      <c r="A977" s="281">
        <v>386</v>
      </c>
      <c r="B977" s="281" t="s">
        <v>532</v>
      </c>
      <c r="C977" s="282" t="s">
        <v>136</v>
      </c>
      <c r="D977" s="282" t="s">
        <v>2476</v>
      </c>
      <c r="E977" s="281">
        <v>1</v>
      </c>
      <c r="F977" s="281">
        <v>3</v>
      </c>
      <c r="G977" s="281">
        <v>53</v>
      </c>
      <c r="H977" s="282" t="s">
        <v>563</v>
      </c>
      <c r="I977" s="281" t="s">
        <v>1250</v>
      </c>
      <c r="J977" s="281" t="s">
        <v>1328</v>
      </c>
      <c r="K977" s="281" t="s">
        <v>1660</v>
      </c>
      <c r="L977" s="282" t="s">
        <v>1281</v>
      </c>
      <c r="M977" s="328" t="s">
        <v>2497</v>
      </c>
      <c r="N977" s="328" t="s">
        <v>2498</v>
      </c>
      <c r="O977" s="284"/>
    </row>
    <row r="978" spans="1:15" ht="21" hidden="1">
      <c r="A978" s="281">
        <v>168</v>
      </c>
      <c r="B978" s="281" t="s">
        <v>179</v>
      </c>
      <c r="C978" s="282" t="s">
        <v>13</v>
      </c>
      <c r="D978" s="282" t="s">
        <v>1347</v>
      </c>
      <c r="E978" s="281">
        <v>11</v>
      </c>
      <c r="F978" s="281">
        <v>1</v>
      </c>
      <c r="G978" s="281">
        <v>38</v>
      </c>
      <c r="H978" s="282" t="s">
        <v>400</v>
      </c>
      <c r="I978" s="281" t="s">
        <v>1265</v>
      </c>
      <c r="J978" s="281" t="s">
        <v>1419</v>
      </c>
      <c r="K978" s="281" t="s">
        <v>1660</v>
      </c>
      <c r="L978" s="282" t="s">
        <v>1281</v>
      </c>
      <c r="M978" s="328" t="s">
        <v>2499</v>
      </c>
      <c r="N978" s="328" t="s">
        <v>2500</v>
      </c>
      <c r="O978" s="284"/>
    </row>
    <row r="979" spans="1:15" ht="21" hidden="1">
      <c r="A979" s="281">
        <v>778</v>
      </c>
      <c r="B979" s="281" t="s">
        <v>878</v>
      </c>
      <c r="C979" s="282" t="s">
        <v>136</v>
      </c>
      <c r="D979" s="282" t="s">
        <v>2469</v>
      </c>
      <c r="E979" s="281">
        <v>1</v>
      </c>
      <c r="F979" s="281">
        <v>1</v>
      </c>
      <c r="G979" s="281">
        <v>46</v>
      </c>
      <c r="H979" s="282" t="s">
        <v>994</v>
      </c>
      <c r="I979" s="281" t="s">
        <v>1268</v>
      </c>
      <c r="J979" s="281" t="s">
        <v>1644</v>
      </c>
      <c r="K979" s="281" t="s">
        <v>1660</v>
      </c>
      <c r="L979" s="282" t="s">
        <v>1281</v>
      </c>
      <c r="M979" s="328" t="s">
        <v>2499</v>
      </c>
      <c r="N979" s="328" t="s">
        <v>2500</v>
      </c>
      <c r="O979" s="284"/>
    </row>
    <row r="980" spans="1:15" ht="21" hidden="1">
      <c r="A980" s="281">
        <v>861</v>
      </c>
      <c r="B980" s="281" t="s">
        <v>1024</v>
      </c>
      <c r="C980" s="282" t="s">
        <v>13</v>
      </c>
      <c r="D980" s="282" t="s">
        <v>2450</v>
      </c>
      <c r="E980" s="281">
        <v>1</v>
      </c>
      <c r="F980" s="281">
        <v>2</v>
      </c>
      <c r="G980" s="281">
        <v>52</v>
      </c>
      <c r="H980" s="282" t="s">
        <v>400</v>
      </c>
      <c r="I980" s="281" t="s">
        <v>1250</v>
      </c>
      <c r="J980" s="281" t="s">
        <v>1542</v>
      </c>
      <c r="K980" s="281" t="s">
        <v>1660</v>
      </c>
      <c r="L980" s="282" t="s">
        <v>1281</v>
      </c>
      <c r="M980" s="328" t="s">
        <v>2499</v>
      </c>
      <c r="N980" s="328" t="s">
        <v>2500</v>
      </c>
      <c r="O980" s="284"/>
    </row>
    <row r="981" spans="1:15" ht="21" hidden="1">
      <c r="A981" s="281">
        <v>170</v>
      </c>
      <c r="B981" s="281" t="s">
        <v>179</v>
      </c>
      <c r="C981" s="282" t="s">
        <v>13</v>
      </c>
      <c r="D981" s="282" t="s">
        <v>1347</v>
      </c>
      <c r="E981" s="281">
        <v>12</v>
      </c>
      <c r="F981" s="281">
        <v>1</v>
      </c>
      <c r="G981" s="281">
        <v>40</v>
      </c>
      <c r="H981" s="282" t="s">
        <v>400</v>
      </c>
      <c r="I981" s="281" t="s">
        <v>1265</v>
      </c>
      <c r="J981" s="281" t="s">
        <v>1390</v>
      </c>
      <c r="K981" s="281" t="s">
        <v>1660</v>
      </c>
      <c r="L981" s="282" t="s">
        <v>1281</v>
      </c>
      <c r="M981" s="328" t="s">
        <v>2501</v>
      </c>
      <c r="N981" s="328" t="s">
        <v>2502</v>
      </c>
      <c r="O981" s="284"/>
    </row>
    <row r="982" spans="1:15" ht="21" hidden="1">
      <c r="A982" s="281">
        <v>691</v>
      </c>
      <c r="B982" s="281" t="s">
        <v>878</v>
      </c>
      <c r="C982" s="282" t="s">
        <v>13</v>
      </c>
      <c r="D982" s="282" t="s">
        <v>2453</v>
      </c>
      <c r="E982" s="281">
        <v>1</v>
      </c>
      <c r="F982" s="281">
        <v>2</v>
      </c>
      <c r="G982" s="281">
        <v>48</v>
      </c>
      <c r="H982" s="282" t="s">
        <v>912</v>
      </c>
      <c r="I982" s="281" t="s">
        <v>1250</v>
      </c>
      <c r="J982" s="281" t="s">
        <v>1471</v>
      </c>
      <c r="K982" s="281" t="s">
        <v>1660</v>
      </c>
      <c r="L982" s="282" t="s">
        <v>1281</v>
      </c>
      <c r="M982" s="328" t="s">
        <v>2501</v>
      </c>
      <c r="N982" s="328" t="s">
        <v>2502</v>
      </c>
      <c r="O982" s="284"/>
    </row>
    <row r="983" spans="1:15" ht="21" hidden="1">
      <c r="A983" s="281">
        <v>888</v>
      </c>
      <c r="B983" s="281" t="s">
        <v>1024</v>
      </c>
      <c r="C983" s="282" t="s">
        <v>13</v>
      </c>
      <c r="D983" s="282" t="s">
        <v>2503</v>
      </c>
      <c r="E983" s="281">
        <v>1</v>
      </c>
      <c r="F983" s="281">
        <v>2</v>
      </c>
      <c r="G983" s="281">
        <v>28</v>
      </c>
      <c r="H983" s="282"/>
      <c r="I983" s="281" t="s">
        <v>1268</v>
      </c>
      <c r="J983" s="281" t="s">
        <v>1363</v>
      </c>
      <c r="K983" s="281" t="s">
        <v>1660</v>
      </c>
      <c r="L983" s="282" t="s">
        <v>1281</v>
      </c>
      <c r="M983" s="328" t="s">
        <v>2501</v>
      </c>
      <c r="N983" s="328" t="s">
        <v>2502</v>
      </c>
      <c r="O983" s="284"/>
    </row>
    <row r="984" spans="1:15" ht="21" hidden="1">
      <c r="A984" s="296">
        <v>984</v>
      </c>
      <c r="B984" s="296" t="s">
        <v>1143</v>
      </c>
      <c r="C984" s="297" t="s">
        <v>13</v>
      </c>
      <c r="D984" s="297" t="s">
        <v>2015</v>
      </c>
      <c r="E984" s="296">
        <v>2</v>
      </c>
      <c r="F984" s="296">
        <v>2</v>
      </c>
      <c r="G984" s="296">
        <v>53</v>
      </c>
      <c r="H984" s="297"/>
      <c r="I984" s="296" t="s">
        <v>1250</v>
      </c>
      <c r="J984" s="296" t="s">
        <v>1391</v>
      </c>
      <c r="K984" s="306" t="s">
        <v>1652</v>
      </c>
      <c r="L984" s="297" t="s">
        <v>1281</v>
      </c>
      <c r="M984" s="298" t="s">
        <v>1821</v>
      </c>
      <c r="N984" s="298" t="s">
        <v>1822</v>
      </c>
      <c r="O984" s="299"/>
    </row>
    <row r="985" spans="1:15" ht="21" hidden="1">
      <c r="A985" s="306">
        <v>987</v>
      </c>
      <c r="B985" s="306" t="s">
        <v>1143</v>
      </c>
      <c r="C985" s="308" t="s">
        <v>13</v>
      </c>
      <c r="D985" s="308" t="s">
        <v>2015</v>
      </c>
      <c r="E985" s="306">
        <v>30</v>
      </c>
      <c r="F985" s="306">
        <v>2</v>
      </c>
      <c r="G985" s="306">
        <v>15</v>
      </c>
      <c r="H985" s="308"/>
      <c r="I985" s="306" t="s">
        <v>1250</v>
      </c>
      <c r="J985" s="306" t="s">
        <v>1358</v>
      </c>
      <c r="K985" s="306" t="s">
        <v>1934</v>
      </c>
      <c r="L985" s="308" t="s">
        <v>1305</v>
      </c>
      <c r="M985" s="309" t="s">
        <v>1392</v>
      </c>
      <c r="N985" s="309" t="s">
        <v>1393</v>
      </c>
      <c r="O985" s="310"/>
    </row>
    <row r="986" spans="1:15" ht="21" hidden="1">
      <c r="A986" s="306">
        <v>1001</v>
      </c>
      <c r="B986" s="306" t="s">
        <v>1143</v>
      </c>
      <c r="C986" s="308" t="s">
        <v>13</v>
      </c>
      <c r="D986" s="308" t="s">
        <v>1476</v>
      </c>
      <c r="E986" s="306">
        <v>27</v>
      </c>
      <c r="F986" s="306">
        <v>2</v>
      </c>
      <c r="G986" s="306">
        <v>45</v>
      </c>
      <c r="H986" s="308"/>
      <c r="I986" s="306" t="s">
        <v>1250</v>
      </c>
      <c r="J986" s="306" t="s">
        <v>1477</v>
      </c>
      <c r="K986" s="306" t="s">
        <v>1934</v>
      </c>
      <c r="L986" s="308" t="s">
        <v>1252</v>
      </c>
      <c r="M986" s="309" t="s">
        <v>1258</v>
      </c>
      <c r="N986" s="309" t="s">
        <v>1259</v>
      </c>
      <c r="O986" s="310"/>
    </row>
    <row r="987" spans="1:15" ht="21" hidden="1">
      <c r="A987" s="382">
        <v>75</v>
      </c>
      <c r="B987" s="382" t="s">
        <v>179</v>
      </c>
      <c r="C987" s="383" t="s">
        <v>13</v>
      </c>
      <c r="D987" s="383" t="s">
        <v>1347</v>
      </c>
      <c r="E987" s="382">
        <v>24</v>
      </c>
      <c r="F987" s="382">
        <v>1</v>
      </c>
      <c r="G987" s="382">
        <v>37</v>
      </c>
      <c r="H987" s="383"/>
      <c r="I987" s="382" t="s">
        <v>1250</v>
      </c>
      <c r="J987" s="382" t="s">
        <v>1293</v>
      </c>
      <c r="K987" s="382" t="s">
        <v>320</v>
      </c>
      <c r="L987" s="383" t="s">
        <v>1281</v>
      </c>
      <c r="M987" s="384" t="s">
        <v>2504</v>
      </c>
      <c r="N987" s="385" t="s">
        <v>2505</v>
      </c>
      <c r="O987" s="385"/>
    </row>
    <row r="988" spans="1:15" ht="21" hidden="1">
      <c r="A988" s="382">
        <v>77</v>
      </c>
      <c r="B988" s="382" t="s">
        <v>179</v>
      </c>
      <c r="C988" s="383" t="s">
        <v>13</v>
      </c>
      <c r="D988" s="383" t="s">
        <v>1347</v>
      </c>
      <c r="E988" s="382">
        <v>25</v>
      </c>
      <c r="F988" s="382">
        <v>1</v>
      </c>
      <c r="G988" s="382">
        <v>37</v>
      </c>
      <c r="H988" s="383"/>
      <c r="I988" s="382" t="s">
        <v>1250</v>
      </c>
      <c r="J988" s="382" t="s">
        <v>1277</v>
      </c>
      <c r="K988" s="382" t="s">
        <v>320</v>
      </c>
      <c r="L988" s="386" t="s">
        <v>1281</v>
      </c>
      <c r="M988" s="386" t="s">
        <v>2506</v>
      </c>
      <c r="N988" s="386" t="s">
        <v>2507</v>
      </c>
      <c r="O988" s="385"/>
    </row>
    <row r="989" spans="1:15" ht="21" hidden="1">
      <c r="A989" s="382">
        <v>120</v>
      </c>
      <c r="B989" s="382" t="s">
        <v>179</v>
      </c>
      <c r="C989" s="383" t="s">
        <v>13</v>
      </c>
      <c r="D989" s="383" t="s">
        <v>2508</v>
      </c>
      <c r="E989" s="382">
        <v>201</v>
      </c>
      <c r="F989" s="382">
        <v>2</v>
      </c>
      <c r="G989" s="382">
        <v>46</v>
      </c>
      <c r="H989" s="383" t="s">
        <v>1683</v>
      </c>
      <c r="I989" s="382" t="s">
        <v>1250</v>
      </c>
      <c r="J989" s="382" t="s">
        <v>1602</v>
      </c>
      <c r="K989" s="382" t="s">
        <v>320</v>
      </c>
      <c r="L989" s="383" t="s">
        <v>1281</v>
      </c>
      <c r="M989" s="384" t="s">
        <v>2244</v>
      </c>
      <c r="N989" s="387" t="s">
        <v>2509</v>
      </c>
      <c r="O989" s="385"/>
    </row>
    <row r="990" spans="1:15" ht="21" hidden="1">
      <c r="A990" s="382">
        <v>122</v>
      </c>
      <c r="B990" s="382" t="s">
        <v>179</v>
      </c>
      <c r="C990" s="383" t="s">
        <v>13</v>
      </c>
      <c r="D990" s="383" t="s">
        <v>2508</v>
      </c>
      <c r="E990" s="382">
        <v>201</v>
      </c>
      <c r="F990" s="382">
        <v>2</v>
      </c>
      <c r="G990" s="382">
        <v>46</v>
      </c>
      <c r="H990" s="383" t="s">
        <v>1683</v>
      </c>
      <c r="I990" s="382" t="s">
        <v>1250</v>
      </c>
      <c r="J990" s="382" t="s">
        <v>2039</v>
      </c>
      <c r="K990" s="382" t="s">
        <v>320</v>
      </c>
      <c r="L990" s="383" t="s">
        <v>1305</v>
      </c>
      <c r="M990" s="384" t="s">
        <v>2510</v>
      </c>
      <c r="N990" s="385" t="s">
        <v>2511</v>
      </c>
      <c r="O990" s="385"/>
    </row>
    <row r="991" spans="1:15" ht="21" hidden="1">
      <c r="A991" s="382">
        <v>200</v>
      </c>
      <c r="B991" s="382" t="s">
        <v>179</v>
      </c>
      <c r="C991" s="383" t="s">
        <v>136</v>
      </c>
      <c r="D991" s="383" t="s">
        <v>2306</v>
      </c>
      <c r="E991" s="382">
        <v>301</v>
      </c>
      <c r="F991" s="382">
        <v>3</v>
      </c>
      <c r="G991" s="382">
        <v>61</v>
      </c>
      <c r="H991" s="383" t="s">
        <v>440</v>
      </c>
      <c r="I991" s="382" t="s">
        <v>1250</v>
      </c>
      <c r="J991" s="382" t="s">
        <v>1328</v>
      </c>
      <c r="K991" s="382" t="s">
        <v>320</v>
      </c>
      <c r="L991" s="383" t="s">
        <v>1252</v>
      </c>
      <c r="M991" s="384" t="s">
        <v>2512</v>
      </c>
      <c r="N991" s="385" t="s">
        <v>2513</v>
      </c>
      <c r="O991" s="385"/>
    </row>
    <row r="992" spans="1:15" ht="21" hidden="1">
      <c r="A992" s="382">
        <v>202</v>
      </c>
      <c r="B992" s="382" t="s">
        <v>179</v>
      </c>
      <c r="C992" s="383" t="s">
        <v>136</v>
      </c>
      <c r="D992" s="383" t="s">
        <v>2306</v>
      </c>
      <c r="E992" s="382">
        <v>301</v>
      </c>
      <c r="F992" s="382">
        <v>3</v>
      </c>
      <c r="G992" s="382">
        <v>61</v>
      </c>
      <c r="H992" s="383" t="s">
        <v>440</v>
      </c>
      <c r="I992" s="382" t="s">
        <v>1250</v>
      </c>
      <c r="J992" s="382" t="s">
        <v>1293</v>
      </c>
      <c r="K992" s="382" t="s">
        <v>320</v>
      </c>
      <c r="L992" s="383" t="s">
        <v>1305</v>
      </c>
      <c r="M992" s="384" t="s">
        <v>2510</v>
      </c>
      <c r="N992" s="385" t="s">
        <v>2511</v>
      </c>
      <c r="O992" s="385"/>
    </row>
    <row r="993" spans="1:15" ht="21" hidden="1">
      <c r="A993" s="382">
        <v>219</v>
      </c>
      <c r="B993" s="382" t="s">
        <v>179</v>
      </c>
      <c r="C993" s="383" t="s">
        <v>454</v>
      </c>
      <c r="D993" s="383" t="s">
        <v>2514</v>
      </c>
      <c r="E993" s="382">
        <v>3</v>
      </c>
      <c r="F993" s="382">
        <v>3</v>
      </c>
      <c r="G993" s="382">
        <v>6</v>
      </c>
      <c r="H993" s="383" t="s">
        <v>456</v>
      </c>
      <c r="I993" s="382" t="s">
        <v>1250</v>
      </c>
      <c r="J993" s="382" t="s">
        <v>1402</v>
      </c>
      <c r="K993" s="382" t="s">
        <v>320</v>
      </c>
      <c r="L993" s="383" t="s">
        <v>1252</v>
      </c>
      <c r="M993" s="388" t="s">
        <v>2515</v>
      </c>
      <c r="N993" s="387" t="s">
        <v>2516</v>
      </c>
      <c r="O993" s="385"/>
    </row>
    <row r="994" spans="1:15" ht="21" hidden="1">
      <c r="A994" s="382">
        <v>223</v>
      </c>
      <c r="B994" s="382" t="s">
        <v>179</v>
      </c>
      <c r="C994" s="383" t="s">
        <v>136</v>
      </c>
      <c r="D994" s="383" t="s">
        <v>1605</v>
      </c>
      <c r="E994" s="382">
        <v>901</v>
      </c>
      <c r="F994" s="382">
        <v>2</v>
      </c>
      <c r="G994" s="382">
        <v>66</v>
      </c>
      <c r="H994" s="383" t="s">
        <v>1683</v>
      </c>
      <c r="I994" s="382" t="s">
        <v>1268</v>
      </c>
      <c r="J994" s="382" t="s">
        <v>1317</v>
      </c>
      <c r="K994" s="382" t="s">
        <v>320</v>
      </c>
      <c r="L994" s="383" t="s">
        <v>1281</v>
      </c>
      <c r="M994" s="388" t="s">
        <v>2517</v>
      </c>
      <c r="N994" s="387" t="s">
        <v>2509</v>
      </c>
      <c r="O994" s="385"/>
    </row>
    <row r="995" spans="1:15" ht="21" hidden="1">
      <c r="A995" s="382">
        <v>225</v>
      </c>
      <c r="B995" s="382" t="s">
        <v>179</v>
      </c>
      <c r="C995" s="383" t="s">
        <v>136</v>
      </c>
      <c r="D995" s="383" t="s">
        <v>1605</v>
      </c>
      <c r="E995" s="382">
        <v>901</v>
      </c>
      <c r="F995" s="382">
        <v>2</v>
      </c>
      <c r="G995" s="382">
        <v>66</v>
      </c>
      <c r="H995" s="383" t="s">
        <v>1683</v>
      </c>
      <c r="I995" s="382" t="s">
        <v>1268</v>
      </c>
      <c r="J995" s="382" t="s">
        <v>1315</v>
      </c>
      <c r="K995" s="382" t="s">
        <v>320</v>
      </c>
      <c r="L995" s="383" t="s">
        <v>1281</v>
      </c>
      <c r="M995" s="384" t="s">
        <v>2518</v>
      </c>
      <c r="N995" s="385" t="s">
        <v>2519</v>
      </c>
      <c r="O995" s="385"/>
    </row>
    <row r="996" spans="1:15" ht="21" hidden="1">
      <c r="A996" s="382">
        <v>316</v>
      </c>
      <c r="B996" s="382" t="s">
        <v>532</v>
      </c>
      <c r="C996" s="383" t="s">
        <v>13</v>
      </c>
      <c r="D996" s="383" t="s">
        <v>1349</v>
      </c>
      <c r="E996" s="382">
        <v>24</v>
      </c>
      <c r="F996" s="382">
        <v>1</v>
      </c>
      <c r="G996" s="382">
        <v>46</v>
      </c>
      <c r="H996" s="383"/>
      <c r="I996" s="382" t="s">
        <v>1250</v>
      </c>
      <c r="J996" s="382" t="s">
        <v>1466</v>
      </c>
      <c r="K996" s="382" t="s">
        <v>320</v>
      </c>
      <c r="L996" s="383" t="s">
        <v>1281</v>
      </c>
      <c r="M996" s="384" t="s">
        <v>2520</v>
      </c>
      <c r="N996" s="385" t="s">
        <v>2521</v>
      </c>
      <c r="O996" s="385"/>
    </row>
    <row r="997" spans="1:15" ht="21" hidden="1">
      <c r="A997" s="382">
        <v>323</v>
      </c>
      <c r="B997" s="382" t="s">
        <v>532</v>
      </c>
      <c r="C997" s="383" t="s">
        <v>13</v>
      </c>
      <c r="D997" s="383" t="s">
        <v>1547</v>
      </c>
      <c r="E997" s="382">
        <v>201</v>
      </c>
      <c r="F997" s="382">
        <v>2</v>
      </c>
      <c r="G997" s="382">
        <v>65</v>
      </c>
      <c r="H997" s="383" t="s">
        <v>580</v>
      </c>
      <c r="I997" s="382" t="s">
        <v>1250</v>
      </c>
      <c r="J997" s="382" t="s">
        <v>1261</v>
      </c>
      <c r="K997" s="382" t="s">
        <v>320</v>
      </c>
      <c r="L997" s="383" t="s">
        <v>1281</v>
      </c>
      <c r="M997" s="384" t="s">
        <v>2506</v>
      </c>
      <c r="N997" s="385" t="s">
        <v>2507</v>
      </c>
      <c r="O997" s="385"/>
    </row>
    <row r="998" spans="1:15" ht="21" hidden="1">
      <c r="A998" s="382">
        <v>397</v>
      </c>
      <c r="B998" s="382" t="s">
        <v>532</v>
      </c>
      <c r="C998" s="383" t="s">
        <v>136</v>
      </c>
      <c r="D998" s="383" t="s">
        <v>1639</v>
      </c>
      <c r="E998" s="382">
        <v>54</v>
      </c>
      <c r="F998" s="382">
        <v>1</v>
      </c>
      <c r="G998" s="382">
        <v>46</v>
      </c>
      <c r="H998" s="383" t="s">
        <v>580</v>
      </c>
      <c r="I998" s="382" t="s">
        <v>1250</v>
      </c>
      <c r="J998" s="382" t="s">
        <v>1291</v>
      </c>
      <c r="K998" s="382" t="s">
        <v>320</v>
      </c>
      <c r="L998" s="383" t="s">
        <v>1281</v>
      </c>
      <c r="M998" s="384" t="s">
        <v>2506</v>
      </c>
      <c r="N998" s="385" t="s">
        <v>2507</v>
      </c>
      <c r="O998" s="385"/>
    </row>
    <row r="999" spans="1:15" ht="21" hidden="1">
      <c r="A999" s="382">
        <v>423</v>
      </c>
      <c r="B999" s="382" t="s">
        <v>532</v>
      </c>
      <c r="C999" s="383" t="s">
        <v>136</v>
      </c>
      <c r="D999" s="383" t="s">
        <v>2318</v>
      </c>
      <c r="E999" s="382">
        <v>301</v>
      </c>
      <c r="F999" s="382">
        <v>3</v>
      </c>
      <c r="G999" s="382">
        <v>36</v>
      </c>
      <c r="H999" s="383"/>
      <c r="I999" s="382" t="s">
        <v>1250</v>
      </c>
      <c r="J999" s="382" t="s">
        <v>1542</v>
      </c>
      <c r="K999" s="382" t="s">
        <v>320</v>
      </c>
      <c r="L999" s="383" t="s">
        <v>1281</v>
      </c>
      <c r="M999" s="384" t="s">
        <v>2520</v>
      </c>
      <c r="N999" s="385" t="s">
        <v>2521</v>
      </c>
      <c r="O999" s="385"/>
    </row>
    <row r="1000" spans="1:15" ht="21" hidden="1">
      <c r="A1000" s="382">
        <v>488</v>
      </c>
      <c r="B1000" s="382" t="s">
        <v>729</v>
      </c>
      <c r="C1000" s="383" t="s">
        <v>13</v>
      </c>
      <c r="D1000" s="383" t="s">
        <v>1996</v>
      </c>
      <c r="E1000" s="382">
        <v>201</v>
      </c>
      <c r="F1000" s="382">
        <v>2</v>
      </c>
      <c r="G1000" s="382">
        <v>45</v>
      </c>
      <c r="H1000" s="383" t="s">
        <v>758</v>
      </c>
      <c r="I1000" s="382" t="s">
        <v>1250</v>
      </c>
      <c r="J1000" s="382" t="s">
        <v>1293</v>
      </c>
      <c r="K1000" s="382" t="s">
        <v>320</v>
      </c>
      <c r="L1000" s="383" t="s">
        <v>1281</v>
      </c>
      <c r="M1000" s="384" t="s">
        <v>2522</v>
      </c>
      <c r="N1000" s="385" t="s">
        <v>2505</v>
      </c>
      <c r="O1000" s="385"/>
    </row>
    <row r="1001" spans="1:15" ht="21" hidden="1">
      <c r="A1001" s="382">
        <v>492</v>
      </c>
      <c r="B1001" s="382" t="s">
        <v>729</v>
      </c>
      <c r="C1001" s="383" t="s">
        <v>13</v>
      </c>
      <c r="D1001" s="383" t="s">
        <v>1996</v>
      </c>
      <c r="E1001" s="382">
        <v>202</v>
      </c>
      <c r="F1001" s="382">
        <v>2</v>
      </c>
      <c r="G1001" s="382">
        <v>19</v>
      </c>
      <c r="H1001" s="383" t="s">
        <v>758</v>
      </c>
      <c r="I1001" s="382" t="s">
        <v>1250</v>
      </c>
      <c r="J1001" s="382" t="s">
        <v>1391</v>
      </c>
      <c r="K1001" s="382" t="s">
        <v>320</v>
      </c>
      <c r="L1001" s="383" t="s">
        <v>1252</v>
      </c>
      <c r="M1001" s="384" t="s">
        <v>2523</v>
      </c>
      <c r="N1001" s="385" t="s">
        <v>2513</v>
      </c>
      <c r="O1001" s="385"/>
    </row>
    <row r="1002" spans="1:15" ht="21" hidden="1">
      <c r="A1002" s="382">
        <v>591</v>
      </c>
      <c r="B1002" s="382" t="s">
        <v>729</v>
      </c>
      <c r="C1002" s="383" t="s">
        <v>136</v>
      </c>
      <c r="D1002" s="383" t="s">
        <v>2524</v>
      </c>
      <c r="E1002" s="382">
        <v>301</v>
      </c>
      <c r="F1002" s="382">
        <v>3</v>
      </c>
      <c r="G1002" s="382">
        <v>55</v>
      </c>
      <c r="H1002" s="383" t="s">
        <v>821</v>
      </c>
      <c r="I1002" s="382" t="s">
        <v>1250</v>
      </c>
      <c r="J1002" s="382" t="s">
        <v>1444</v>
      </c>
      <c r="K1002" s="382" t="s">
        <v>320</v>
      </c>
      <c r="L1002" s="383" t="s">
        <v>1252</v>
      </c>
      <c r="M1002" s="384" t="s">
        <v>2512</v>
      </c>
      <c r="N1002" s="385" t="s">
        <v>2513</v>
      </c>
      <c r="O1002" s="385"/>
    </row>
    <row r="1003" spans="1:15" ht="21" hidden="1">
      <c r="A1003" s="382">
        <v>593</v>
      </c>
      <c r="B1003" s="382" t="s">
        <v>729</v>
      </c>
      <c r="C1003" s="383" t="s">
        <v>136</v>
      </c>
      <c r="D1003" s="383" t="s">
        <v>2524</v>
      </c>
      <c r="E1003" s="382">
        <v>301</v>
      </c>
      <c r="F1003" s="382">
        <v>3</v>
      </c>
      <c r="G1003" s="382">
        <v>55</v>
      </c>
      <c r="H1003" s="383" t="s">
        <v>821</v>
      </c>
      <c r="I1003" s="382" t="s">
        <v>1250</v>
      </c>
      <c r="J1003" s="382" t="s">
        <v>1350</v>
      </c>
      <c r="K1003" s="382" t="s">
        <v>320</v>
      </c>
      <c r="L1003" s="383" t="s">
        <v>1252</v>
      </c>
      <c r="M1003" s="388" t="s">
        <v>2525</v>
      </c>
      <c r="N1003" s="387" t="s">
        <v>2516</v>
      </c>
      <c r="O1003" s="385"/>
    </row>
    <row r="1004" spans="1:15" ht="21" hidden="1">
      <c r="A1004" s="382">
        <v>605</v>
      </c>
      <c r="B1004" s="382" t="s">
        <v>729</v>
      </c>
      <c r="C1004" s="383" t="s">
        <v>136</v>
      </c>
      <c r="D1004" s="383" t="s">
        <v>1926</v>
      </c>
      <c r="E1004" s="382">
        <v>903</v>
      </c>
      <c r="F1004" s="382">
        <v>2</v>
      </c>
      <c r="G1004" s="382">
        <v>62</v>
      </c>
      <c r="H1004" s="383" t="s">
        <v>319</v>
      </c>
      <c r="I1004" s="382" t="s">
        <v>1268</v>
      </c>
      <c r="J1004" s="382" t="s">
        <v>1317</v>
      </c>
      <c r="K1004" s="382" t="s">
        <v>320</v>
      </c>
      <c r="L1004" s="383" t="s">
        <v>1281</v>
      </c>
      <c r="M1004" s="388" t="s">
        <v>2517</v>
      </c>
      <c r="N1004" s="385" t="s">
        <v>2509</v>
      </c>
      <c r="O1004" s="385"/>
    </row>
    <row r="1005" spans="1:15" ht="21" hidden="1">
      <c r="A1005" s="382">
        <v>636</v>
      </c>
      <c r="B1005" s="382" t="s">
        <v>729</v>
      </c>
      <c r="C1005" s="383" t="s">
        <v>136</v>
      </c>
      <c r="D1005" s="383" t="s">
        <v>1431</v>
      </c>
      <c r="E1005" s="382">
        <v>54</v>
      </c>
      <c r="F1005" s="382">
        <v>1</v>
      </c>
      <c r="G1005" s="382">
        <v>42</v>
      </c>
      <c r="H1005" s="383" t="s">
        <v>866</v>
      </c>
      <c r="I1005" s="382" t="s">
        <v>1265</v>
      </c>
      <c r="J1005" s="382" t="s">
        <v>1419</v>
      </c>
      <c r="K1005" s="382" t="s">
        <v>320</v>
      </c>
      <c r="L1005" s="383" t="s">
        <v>1281</v>
      </c>
      <c r="M1005" s="384" t="s">
        <v>2520</v>
      </c>
      <c r="N1005" s="385" t="s">
        <v>2521</v>
      </c>
      <c r="O1005" s="385"/>
    </row>
    <row r="1006" spans="1:15" ht="21" hidden="1">
      <c r="A1006" s="382">
        <v>666</v>
      </c>
      <c r="B1006" s="382" t="s">
        <v>878</v>
      </c>
      <c r="C1006" s="383" t="s">
        <v>13</v>
      </c>
      <c r="D1006" s="383" t="s">
        <v>2000</v>
      </c>
      <c r="E1006" s="382">
        <v>27</v>
      </c>
      <c r="F1006" s="382">
        <v>1</v>
      </c>
      <c r="G1006" s="382">
        <v>48</v>
      </c>
      <c r="H1006" s="383" t="s">
        <v>1752</v>
      </c>
      <c r="I1006" s="382" t="s">
        <v>1250</v>
      </c>
      <c r="J1006" s="382" t="s">
        <v>1293</v>
      </c>
      <c r="K1006" s="382" t="s">
        <v>320</v>
      </c>
      <c r="L1006" s="383" t="s">
        <v>1252</v>
      </c>
      <c r="M1006" s="388" t="s">
        <v>2525</v>
      </c>
      <c r="N1006" s="385" t="s">
        <v>2516</v>
      </c>
      <c r="O1006" s="385"/>
    </row>
    <row r="1007" spans="1:15" ht="21" hidden="1">
      <c r="A1007" s="382">
        <v>671</v>
      </c>
      <c r="B1007" s="382" t="s">
        <v>878</v>
      </c>
      <c r="C1007" s="383" t="s">
        <v>13</v>
      </c>
      <c r="D1007" s="383" t="s">
        <v>2192</v>
      </c>
      <c r="E1007" s="382">
        <v>27</v>
      </c>
      <c r="F1007" s="382">
        <v>2</v>
      </c>
      <c r="G1007" s="382">
        <v>45</v>
      </c>
      <c r="H1007" s="383"/>
      <c r="I1007" s="382" t="s">
        <v>1250</v>
      </c>
      <c r="J1007" s="382" t="s">
        <v>1391</v>
      </c>
      <c r="K1007" s="382" t="s">
        <v>320</v>
      </c>
      <c r="L1007" s="383" t="s">
        <v>1281</v>
      </c>
      <c r="M1007" s="384" t="s">
        <v>2504</v>
      </c>
      <c r="N1007" s="385" t="s">
        <v>2505</v>
      </c>
      <c r="O1007" s="385"/>
    </row>
    <row r="1008" spans="1:15" ht="21" hidden="1">
      <c r="A1008" s="382">
        <v>686</v>
      </c>
      <c r="B1008" s="382" t="s">
        <v>878</v>
      </c>
      <c r="C1008" s="383" t="s">
        <v>13</v>
      </c>
      <c r="D1008" s="383" t="s">
        <v>2001</v>
      </c>
      <c r="E1008" s="382">
        <v>3</v>
      </c>
      <c r="F1008" s="382">
        <v>2</v>
      </c>
      <c r="G1008" s="382">
        <v>45</v>
      </c>
      <c r="H1008" s="383"/>
      <c r="I1008" s="382" t="s">
        <v>1250</v>
      </c>
      <c r="J1008" s="382" t="s">
        <v>1490</v>
      </c>
      <c r="K1008" s="382" t="s">
        <v>320</v>
      </c>
      <c r="L1008" s="383" t="s">
        <v>1305</v>
      </c>
      <c r="M1008" s="384" t="s">
        <v>2526</v>
      </c>
      <c r="N1008" s="385" t="s">
        <v>2527</v>
      </c>
      <c r="O1008" s="385"/>
    </row>
    <row r="1009" spans="1:15" ht="21" hidden="1">
      <c r="A1009" s="382">
        <v>741</v>
      </c>
      <c r="B1009" s="382" t="s">
        <v>878</v>
      </c>
      <c r="C1009" s="383" t="s">
        <v>136</v>
      </c>
      <c r="D1009" s="383" t="s">
        <v>1560</v>
      </c>
      <c r="E1009" s="382">
        <v>301</v>
      </c>
      <c r="F1009" s="382">
        <v>3</v>
      </c>
      <c r="G1009" s="382">
        <v>55</v>
      </c>
      <c r="H1009" s="383" t="s">
        <v>971</v>
      </c>
      <c r="I1009" s="382" t="s">
        <v>1250</v>
      </c>
      <c r="J1009" s="382" t="s">
        <v>1277</v>
      </c>
      <c r="K1009" s="382" t="s">
        <v>320</v>
      </c>
      <c r="L1009" s="383" t="s">
        <v>1305</v>
      </c>
      <c r="M1009" s="384" t="s">
        <v>2528</v>
      </c>
      <c r="N1009" s="385" t="s">
        <v>2527</v>
      </c>
      <c r="O1009" s="385"/>
    </row>
    <row r="1010" spans="1:15" ht="21" hidden="1">
      <c r="A1010" s="382">
        <v>809</v>
      </c>
      <c r="B1010" s="382" t="s">
        <v>1024</v>
      </c>
      <c r="C1010" s="383" t="s">
        <v>13</v>
      </c>
      <c r="D1010" s="383" t="s">
        <v>2529</v>
      </c>
      <c r="E1010" s="382">
        <v>201</v>
      </c>
      <c r="F1010" s="382">
        <v>2</v>
      </c>
      <c r="G1010" s="382">
        <v>46</v>
      </c>
      <c r="H1010" s="383" t="s">
        <v>1772</v>
      </c>
      <c r="I1010" s="382" t="s">
        <v>1250</v>
      </c>
      <c r="J1010" s="382" t="s">
        <v>1287</v>
      </c>
      <c r="K1010" s="382" t="s">
        <v>320</v>
      </c>
      <c r="L1010" s="383" t="s">
        <v>1281</v>
      </c>
      <c r="M1010" s="384" t="s">
        <v>2518</v>
      </c>
      <c r="N1010" s="385" t="s">
        <v>2519</v>
      </c>
      <c r="O1010" s="385"/>
    </row>
    <row r="1011" spans="1:15" ht="21" hidden="1">
      <c r="A1011" s="382">
        <v>811</v>
      </c>
      <c r="B1011" s="382" t="s">
        <v>1024</v>
      </c>
      <c r="C1011" s="383" t="s">
        <v>13</v>
      </c>
      <c r="D1011" s="383" t="s">
        <v>2529</v>
      </c>
      <c r="E1011" s="382">
        <v>201</v>
      </c>
      <c r="F1011" s="382">
        <v>2</v>
      </c>
      <c r="G1011" s="382">
        <v>46</v>
      </c>
      <c r="H1011" s="383" t="s">
        <v>1772</v>
      </c>
      <c r="I1011" s="382" t="s">
        <v>1250</v>
      </c>
      <c r="J1011" s="382" t="s">
        <v>1288</v>
      </c>
      <c r="K1011" s="382" t="s">
        <v>320</v>
      </c>
      <c r="L1011" s="383" t="s">
        <v>1305</v>
      </c>
      <c r="M1011" s="384" t="s">
        <v>2526</v>
      </c>
      <c r="N1011" s="385" t="s">
        <v>2527</v>
      </c>
      <c r="O1011" s="385"/>
    </row>
    <row r="1012" spans="1:15" ht="21" hidden="1">
      <c r="A1012" s="382">
        <v>931</v>
      </c>
      <c r="B1012" s="382" t="s">
        <v>1024</v>
      </c>
      <c r="C1012" s="383" t="s">
        <v>136</v>
      </c>
      <c r="D1012" s="383" t="s">
        <v>2200</v>
      </c>
      <c r="E1012" s="382">
        <v>25</v>
      </c>
      <c r="F1012" s="382">
        <v>3</v>
      </c>
      <c r="G1012" s="382">
        <v>64</v>
      </c>
      <c r="H1012" s="383" t="s">
        <v>1101</v>
      </c>
      <c r="I1012" s="382" t="s">
        <v>1250</v>
      </c>
      <c r="J1012" s="382" t="s">
        <v>1391</v>
      </c>
      <c r="K1012" s="382" t="s">
        <v>320</v>
      </c>
      <c r="L1012" s="383" t="s">
        <v>1281</v>
      </c>
      <c r="M1012" s="388" t="s">
        <v>2517</v>
      </c>
      <c r="N1012" s="387" t="s">
        <v>2509</v>
      </c>
      <c r="O1012" s="385"/>
    </row>
    <row r="1013" spans="1:15" ht="21" hidden="1">
      <c r="A1013" s="382">
        <v>1029</v>
      </c>
      <c r="B1013" s="382" t="s">
        <v>1143</v>
      </c>
      <c r="C1013" s="383" t="s">
        <v>136</v>
      </c>
      <c r="D1013" s="383" t="s">
        <v>1292</v>
      </c>
      <c r="E1013" s="382">
        <v>301</v>
      </c>
      <c r="F1013" s="382">
        <v>3</v>
      </c>
      <c r="G1013" s="382">
        <v>27</v>
      </c>
      <c r="H1013" s="383" t="s">
        <v>1196</v>
      </c>
      <c r="I1013" s="382" t="s">
        <v>1250</v>
      </c>
      <c r="J1013" s="382" t="s">
        <v>1328</v>
      </c>
      <c r="K1013" s="382" t="s">
        <v>320</v>
      </c>
      <c r="L1013" s="383" t="s">
        <v>1305</v>
      </c>
      <c r="M1013" s="384" t="s">
        <v>2510</v>
      </c>
      <c r="N1013" s="385" t="s">
        <v>2511</v>
      </c>
      <c r="O1013" s="385"/>
    </row>
    <row r="1014" spans="1:15" ht="21" hidden="1">
      <c r="A1014" s="382">
        <v>1031</v>
      </c>
      <c r="B1014" s="382" t="s">
        <v>1143</v>
      </c>
      <c r="C1014" s="383" t="s">
        <v>136</v>
      </c>
      <c r="D1014" s="383" t="s">
        <v>1292</v>
      </c>
      <c r="E1014" s="382">
        <v>302</v>
      </c>
      <c r="F1014" s="382">
        <v>3</v>
      </c>
      <c r="G1014" s="382">
        <v>28</v>
      </c>
      <c r="H1014" s="383" t="s">
        <v>1196</v>
      </c>
      <c r="I1014" s="382" t="s">
        <v>1250</v>
      </c>
      <c r="J1014" s="382" t="s">
        <v>1293</v>
      </c>
      <c r="K1014" s="382" t="s">
        <v>320</v>
      </c>
      <c r="L1014" s="383" t="s">
        <v>1281</v>
      </c>
      <c r="M1014" s="384" t="s">
        <v>2518</v>
      </c>
      <c r="N1014" s="385" t="s">
        <v>2519</v>
      </c>
      <c r="O1014" s="385"/>
    </row>
    <row r="1015" spans="1:15" ht="21" hidden="1">
      <c r="A1015" s="382">
        <v>1048</v>
      </c>
      <c r="B1015" s="382" t="s">
        <v>1143</v>
      </c>
      <c r="C1015" s="383" t="s">
        <v>136</v>
      </c>
      <c r="D1015" s="383" t="s">
        <v>1642</v>
      </c>
      <c r="E1015" s="382">
        <v>901</v>
      </c>
      <c r="F1015" s="382">
        <v>1</v>
      </c>
      <c r="G1015" s="382">
        <v>57</v>
      </c>
      <c r="H1015" s="383" t="s">
        <v>1683</v>
      </c>
      <c r="I1015" s="382" t="s">
        <v>1268</v>
      </c>
      <c r="J1015" s="382" t="s">
        <v>1354</v>
      </c>
      <c r="K1015" s="382" t="s">
        <v>320</v>
      </c>
      <c r="L1015" s="383" t="s">
        <v>1281</v>
      </c>
      <c r="M1015" s="388" t="s">
        <v>2517</v>
      </c>
      <c r="N1015" s="385" t="s">
        <v>2509</v>
      </c>
      <c r="O1015" s="385"/>
    </row>
    <row r="1016" spans="1:15" ht="21" hidden="1">
      <c r="A1016" s="289">
        <v>134</v>
      </c>
      <c r="B1016" s="289" t="s">
        <v>179</v>
      </c>
      <c r="C1016" s="290" t="s">
        <v>13</v>
      </c>
      <c r="D1016" s="290" t="s">
        <v>1267</v>
      </c>
      <c r="E1016" s="289">
        <v>1</v>
      </c>
      <c r="F1016" s="289">
        <v>2</v>
      </c>
      <c r="G1016" s="289">
        <v>28</v>
      </c>
      <c r="H1016" s="290" t="s">
        <v>1688</v>
      </c>
      <c r="I1016" s="289" t="s">
        <v>1268</v>
      </c>
      <c r="J1016" s="289" t="s">
        <v>1317</v>
      </c>
      <c r="K1016" s="289" t="s">
        <v>1689</v>
      </c>
      <c r="L1016" s="290" t="s">
        <v>1281</v>
      </c>
      <c r="M1016" s="294" t="s">
        <v>2530</v>
      </c>
      <c r="N1016" s="295" t="s">
        <v>2531</v>
      </c>
      <c r="O1016" s="295" t="s">
        <v>2532</v>
      </c>
    </row>
    <row r="1017" spans="1:15" ht="21" hidden="1">
      <c r="A1017" s="289">
        <v>136</v>
      </c>
      <c r="B1017" s="289" t="s">
        <v>179</v>
      </c>
      <c r="C1017" s="290" t="s">
        <v>13</v>
      </c>
      <c r="D1017" s="290" t="s">
        <v>1267</v>
      </c>
      <c r="E1017" s="289">
        <v>2</v>
      </c>
      <c r="F1017" s="289">
        <v>2</v>
      </c>
      <c r="G1017" s="289">
        <v>32</v>
      </c>
      <c r="H1017" s="290" t="s">
        <v>1688</v>
      </c>
      <c r="I1017" s="289" t="s">
        <v>1268</v>
      </c>
      <c r="J1017" s="289" t="s">
        <v>1315</v>
      </c>
      <c r="K1017" s="289" t="s">
        <v>1689</v>
      </c>
      <c r="L1017" s="290" t="s">
        <v>1281</v>
      </c>
      <c r="M1017" s="294" t="s">
        <v>2533</v>
      </c>
      <c r="N1017" s="295" t="s">
        <v>2534</v>
      </c>
      <c r="O1017" s="295"/>
    </row>
    <row r="1018" spans="1:15" ht="21" hidden="1">
      <c r="A1018" s="289">
        <v>138</v>
      </c>
      <c r="B1018" s="289" t="s">
        <v>179</v>
      </c>
      <c r="C1018" s="290" t="s">
        <v>13</v>
      </c>
      <c r="D1018" s="290" t="s">
        <v>1267</v>
      </c>
      <c r="E1018" s="289">
        <v>3</v>
      </c>
      <c r="F1018" s="289">
        <v>2</v>
      </c>
      <c r="G1018" s="289">
        <v>32</v>
      </c>
      <c r="H1018" s="290" t="s">
        <v>1688</v>
      </c>
      <c r="I1018" s="289" t="s">
        <v>1268</v>
      </c>
      <c r="J1018" s="289" t="s">
        <v>1269</v>
      </c>
      <c r="K1018" s="289" t="s">
        <v>1689</v>
      </c>
      <c r="L1018" s="290" t="s">
        <v>1252</v>
      </c>
      <c r="M1018" s="294" t="s">
        <v>2535</v>
      </c>
      <c r="N1018" s="295" t="s">
        <v>2536</v>
      </c>
      <c r="O1018" s="295" t="s">
        <v>2537</v>
      </c>
    </row>
    <row r="1019" spans="1:15" ht="21" hidden="1">
      <c r="A1019" s="289">
        <v>350</v>
      </c>
      <c r="B1019" s="289" t="s">
        <v>532</v>
      </c>
      <c r="C1019" s="290" t="s">
        <v>13</v>
      </c>
      <c r="D1019" s="290" t="s">
        <v>1353</v>
      </c>
      <c r="E1019" s="289">
        <v>1</v>
      </c>
      <c r="F1019" s="289">
        <v>2</v>
      </c>
      <c r="G1019" s="289">
        <v>42</v>
      </c>
      <c r="H1019" s="290"/>
      <c r="I1019" s="289" t="s">
        <v>1268</v>
      </c>
      <c r="J1019" s="289" t="s">
        <v>1354</v>
      </c>
      <c r="K1019" s="289" t="s">
        <v>1689</v>
      </c>
      <c r="L1019" s="290" t="s">
        <v>2538</v>
      </c>
      <c r="M1019" s="294" t="s">
        <v>2539</v>
      </c>
      <c r="N1019" s="295" t="s">
        <v>2540</v>
      </c>
      <c r="O1019" s="295"/>
    </row>
    <row r="1020" spans="1:15" ht="21" hidden="1">
      <c r="A1020" s="289">
        <v>354</v>
      </c>
      <c r="B1020" s="289" t="s">
        <v>532</v>
      </c>
      <c r="C1020" s="290" t="s">
        <v>13</v>
      </c>
      <c r="D1020" s="290" t="s">
        <v>2474</v>
      </c>
      <c r="E1020" s="289">
        <v>1</v>
      </c>
      <c r="F1020" s="289">
        <v>2</v>
      </c>
      <c r="G1020" s="289">
        <v>28</v>
      </c>
      <c r="H1020" s="290" t="s">
        <v>1719</v>
      </c>
      <c r="I1020" s="289" t="s">
        <v>1268</v>
      </c>
      <c r="J1020" s="289" t="s">
        <v>1881</v>
      </c>
      <c r="K1020" s="289" t="s">
        <v>1689</v>
      </c>
      <c r="L1020" s="290" t="s">
        <v>1281</v>
      </c>
      <c r="M1020" s="294" t="s">
        <v>2530</v>
      </c>
      <c r="N1020" s="295" t="s">
        <v>2531</v>
      </c>
      <c r="O1020" s="295"/>
    </row>
    <row r="1021" spans="1:15" ht="21" hidden="1">
      <c r="A1021" s="289">
        <v>356</v>
      </c>
      <c r="B1021" s="289" t="s">
        <v>532</v>
      </c>
      <c r="C1021" s="290" t="s">
        <v>13</v>
      </c>
      <c r="D1021" s="290" t="s">
        <v>2474</v>
      </c>
      <c r="E1021" s="289">
        <v>1</v>
      </c>
      <c r="F1021" s="289">
        <v>2</v>
      </c>
      <c r="G1021" s="289">
        <v>28</v>
      </c>
      <c r="H1021" s="290" t="s">
        <v>1719</v>
      </c>
      <c r="I1021" s="289" t="s">
        <v>1268</v>
      </c>
      <c r="J1021" s="289" t="s">
        <v>1644</v>
      </c>
      <c r="K1021" s="289" t="s">
        <v>1689</v>
      </c>
      <c r="L1021" s="290" t="s">
        <v>2541</v>
      </c>
      <c r="M1021" s="294" t="s">
        <v>2542</v>
      </c>
      <c r="N1021" s="295" t="s">
        <v>2543</v>
      </c>
      <c r="O1021" s="295"/>
    </row>
    <row r="1022" spans="1:15" ht="21" hidden="1">
      <c r="A1022" s="289">
        <v>363</v>
      </c>
      <c r="B1022" s="289" t="s">
        <v>532</v>
      </c>
      <c r="C1022" s="290" t="s">
        <v>13</v>
      </c>
      <c r="D1022" s="290" t="s">
        <v>2474</v>
      </c>
      <c r="E1022" s="289">
        <v>2</v>
      </c>
      <c r="F1022" s="289">
        <v>2</v>
      </c>
      <c r="G1022" s="289">
        <v>32</v>
      </c>
      <c r="H1022" s="290" t="s">
        <v>1719</v>
      </c>
      <c r="I1022" s="289" t="s">
        <v>1268</v>
      </c>
      <c r="J1022" s="289" t="s">
        <v>1303</v>
      </c>
      <c r="K1022" s="289" t="s">
        <v>1689</v>
      </c>
      <c r="L1022" s="290" t="s">
        <v>1252</v>
      </c>
      <c r="M1022" s="294" t="s">
        <v>2544</v>
      </c>
      <c r="N1022" s="295" t="s">
        <v>2545</v>
      </c>
      <c r="O1022" s="295"/>
    </row>
    <row r="1023" spans="1:15" ht="21" hidden="1">
      <c r="A1023" s="289">
        <v>366</v>
      </c>
      <c r="B1023" s="289" t="s">
        <v>532</v>
      </c>
      <c r="C1023" s="290" t="s">
        <v>13</v>
      </c>
      <c r="D1023" s="290" t="s">
        <v>2474</v>
      </c>
      <c r="E1023" s="289">
        <v>3</v>
      </c>
      <c r="F1023" s="289">
        <v>2</v>
      </c>
      <c r="G1023" s="289">
        <v>31</v>
      </c>
      <c r="H1023" s="290" t="s">
        <v>619</v>
      </c>
      <c r="I1023" s="289" t="s">
        <v>1268</v>
      </c>
      <c r="J1023" s="289" t="s">
        <v>1608</v>
      </c>
      <c r="K1023" s="289" t="s">
        <v>1689</v>
      </c>
      <c r="L1023" s="290" t="s">
        <v>1252</v>
      </c>
      <c r="M1023" s="294" t="s">
        <v>2535</v>
      </c>
      <c r="N1023" s="295" t="s">
        <v>2536</v>
      </c>
      <c r="O1023" s="295"/>
    </row>
    <row r="1024" spans="1:15" ht="21" hidden="1">
      <c r="A1024" s="289">
        <v>443</v>
      </c>
      <c r="B1024" s="289" t="s">
        <v>532</v>
      </c>
      <c r="C1024" s="290" t="s">
        <v>136</v>
      </c>
      <c r="D1024" s="290" t="s">
        <v>1925</v>
      </c>
      <c r="E1024" s="289">
        <v>1</v>
      </c>
      <c r="F1024" s="289">
        <v>3</v>
      </c>
      <c r="G1024" s="289">
        <v>35</v>
      </c>
      <c r="H1024" s="290" t="s">
        <v>698</v>
      </c>
      <c r="I1024" s="289" t="s">
        <v>1268</v>
      </c>
      <c r="J1024" s="289" t="s">
        <v>1301</v>
      </c>
      <c r="K1024" s="289" t="s">
        <v>1689</v>
      </c>
      <c r="L1024" s="290" t="s">
        <v>2538</v>
      </c>
      <c r="M1024" s="294" t="s">
        <v>2546</v>
      </c>
      <c r="N1024" s="295" t="s">
        <v>2547</v>
      </c>
      <c r="O1024" s="295"/>
    </row>
    <row r="1025" spans="1:15" ht="21" hidden="1">
      <c r="A1025" s="289">
        <v>606</v>
      </c>
      <c r="B1025" s="289" t="s">
        <v>729</v>
      </c>
      <c r="C1025" s="290" t="s">
        <v>136</v>
      </c>
      <c r="D1025" s="290" t="s">
        <v>1324</v>
      </c>
      <c r="E1025" s="289">
        <v>1</v>
      </c>
      <c r="F1025" s="289">
        <v>3</v>
      </c>
      <c r="G1025" s="289">
        <v>38</v>
      </c>
      <c r="H1025" s="290" t="s">
        <v>838</v>
      </c>
      <c r="I1025" s="289" t="s">
        <v>1268</v>
      </c>
      <c r="J1025" s="289" t="s">
        <v>1317</v>
      </c>
      <c r="K1025" s="289" t="s">
        <v>1689</v>
      </c>
      <c r="L1025" s="290" t="s">
        <v>2538</v>
      </c>
      <c r="M1025" s="294" t="s">
        <v>2546</v>
      </c>
      <c r="N1025" s="295" t="s">
        <v>2547</v>
      </c>
      <c r="O1025" s="295"/>
    </row>
    <row r="1026" spans="1:15" ht="21" hidden="1">
      <c r="A1026" s="289">
        <v>609</v>
      </c>
      <c r="B1026" s="289" t="s">
        <v>729</v>
      </c>
      <c r="C1026" s="290" t="s">
        <v>136</v>
      </c>
      <c r="D1026" s="290" t="s">
        <v>1324</v>
      </c>
      <c r="E1026" s="289">
        <v>3</v>
      </c>
      <c r="F1026" s="289">
        <v>3</v>
      </c>
      <c r="G1026" s="289">
        <v>35</v>
      </c>
      <c r="H1026" s="290" t="s">
        <v>840</v>
      </c>
      <c r="I1026" s="289" t="s">
        <v>1268</v>
      </c>
      <c r="J1026" s="289" t="s">
        <v>1315</v>
      </c>
      <c r="K1026" s="289" t="s">
        <v>1689</v>
      </c>
      <c r="L1026" s="290" t="s">
        <v>2538</v>
      </c>
      <c r="M1026" s="294" t="s">
        <v>2539</v>
      </c>
      <c r="N1026" s="295" t="s">
        <v>2540</v>
      </c>
      <c r="O1026" s="295"/>
    </row>
    <row r="1027" spans="1:15" ht="21" hidden="1">
      <c r="A1027" s="289">
        <v>613</v>
      </c>
      <c r="B1027" s="289" t="s">
        <v>729</v>
      </c>
      <c r="C1027" s="290" t="s">
        <v>136</v>
      </c>
      <c r="D1027" s="290" t="s">
        <v>1465</v>
      </c>
      <c r="E1027" s="289">
        <v>3</v>
      </c>
      <c r="F1027" s="289">
        <v>2</v>
      </c>
      <c r="G1027" s="289">
        <v>32</v>
      </c>
      <c r="H1027" s="290" t="s">
        <v>842</v>
      </c>
      <c r="I1027" s="289" t="s">
        <v>1268</v>
      </c>
      <c r="J1027" s="289" t="s">
        <v>1354</v>
      </c>
      <c r="K1027" s="289" t="s">
        <v>1689</v>
      </c>
      <c r="L1027" s="290" t="s">
        <v>1252</v>
      </c>
      <c r="M1027" s="294" t="s">
        <v>2535</v>
      </c>
      <c r="N1027" s="295" t="s">
        <v>2536</v>
      </c>
      <c r="O1027" s="295"/>
    </row>
    <row r="1028" spans="1:15" ht="21" hidden="1">
      <c r="A1028" s="289">
        <v>616</v>
      </c>
      <c r="B1028" s="289" t="s">
        <v>729</v>
      </c>
      <c r="C1028" s="290" t="s">
        <v>136</v>
      </c>
      <c r="D1028" s="290" t="s">
        <v>1465</v>
      </c>
      <c r="E1028" s="289">
        <v>2</v>
      </c>
      <c r="F1028" s="289">
        <v>2</v>
      </c>
      <c r="G1028" s="289">
        <v>33</v>
      </c>
      <c r="H1028" s="290" t="s">
        <v>842</v>
      </c>
      <c r="I1028" s="289" t="s">
        <v>1268</v>
      </c>
      <c r="J1028" s="289" t="s">
        <v>1330</v>
      </c>
      <c r="K1028" s="289" t="s">
        <v>1689</v>
      </c>
      <c r="L1028" s="290" t="s">
        <v>2538</v>
      </c>
      <c r="M1028" s="294" t="s">
        <v>2542</v>
      </c>
      <c r="N1028" s="295" t="s">
        <v>2543</v>
      </c>
      <c r="O1028" s="295"/>
    </row>
    <row r="1029" spans="1:15" ht="21" hidden="1">
      <c r="A1029" s="289">
        <v>619</v>
      </c>
      <c r="B1029" s="289" t="s">
        <v>729</v>
      </c>
      <c r="C1029" s="290" t="s">
        <v>136</v>
      </c>
      <c r="D1029" s="290" t="s">
        <v>1324</v>
      </c>
      <c r="E1029" s="289">
        <v>2</v>
      </c>
      <c r="F1029" s="289">
        <v>3</v>
      </c>
      <c r="G1029" s="289">
        <v>24</v>
      </c>
      <c r="H1029" s="290" t="s">
        <v>846</v>
      </c>
      <c r="I1029" s="289" t="s">
        <v>1268</v>
      </c>
      <c r="J1029" s="289" t="s">
        <v>1881</v>
      </c>
      <c r="K1029" s="289" t="s">
        <v>1689</v>
      </c>
      <c r="L1029" s="290" t="s">
        <v>1281</v>
      </c>
      <c r="M1029" s="294" t="s">
        <v>2548</v>
      </c>
      <c r="N1029" s="295" t="s">
        <v>2549</v>
      </c>
      <c r="O1029" s="295"/>
    </row>
    <row r="1030" spans="1:15" ht="21" hidden="1">
      <c r="A1030" s="289">
        <v>705</v>
      </c>
      <c r="B1030" s="289" t="s">
        <v>878</v>
      </c>
      <c r="C1030" s="290" t="s">
        <v>13</v>
      </c>
      <c r="D1030" s="290" t="s">
        <v>1325</v>
      </c>
      <c r="E1030" s="289">
        <v>2</v>
      </c>
      <c r="F1030" s="289">
        <v>2</v>
      </c>
      <c r="G1030" s="289">
        <v>32</v>
      </c>
      <c r="H1030" s="290" t="s">
        <v>1756</v>
      </c>
      <c r="I1030" s="289" t="s">
        <v>1268</v>
      </c>
      <c r="J1030" s="289" t="s">
        <v>1354</v>
      </c>
      <c r="K1030" s="289" t="s">
        <v>1689</v>
      </c>
      <c r="L1030" s="290" t="s">
        <v>1252</v>
      </c>
      <c r="M1030" s="294" t="s">
        <v>2544</v>
      </c>
      <c r="N1030" s="295" t="s">
        <v>2545</v>
      </c>
      <c r="O1030" s="295"/>
    </row>
    <row r="1031" spans="1:15" ht="21" hidden="1">
      <c r="A1031" s="289">
        <v>707</v>
      </c>
      <c r="B1031" s="289" t="s">
        <v>878</v>
      </c>
      <c r="C1031" s="290" t="s">
        <v>13</v>
      </c>
      <c r="D1031" s="290" t="s">
        <v>1325</v>
      </c>
      <c r="E1031" s="289">
        <v>3</v>
      </c>
      <c r="F1031" s="289">
        <v>2</v>
      </c>
      <c r="G1031" s="289">
        <v>32</v>
      </c>
      <c r="H1031" s="290" t="s">
        <v>1756</v>
      </c>
      <c r="I1031" s="289" t="s">
        <v>1268</v>
      </c>
      <c r="J1031" s="289" t="s">
        <v>1330</v>
      </c>
      <c r="K1031" s="289" t="s">
        <v>1689</v>
      </c>
      <c r="L1031" s="290" t="s">
        <v>1281</v>
      </c>
      <c r="M1031" s="294" t="s">
        <v>2530</v>
      </c>
      <c r="N1031" s="295" t="s">
        <v>2531</v>
      </c>
      <c r="O1031" s="295"/>
    </row>
    <row r="1032" spans="1:15" ht="21" hidden="1">
      <c r="A1032" s="289">
        <v>764</v>
      </c>
      <c r="B1032" s="289" t="s">
        <v>878</v>
      </c>
      <c r="C1032" s="290" t="s">
        <v>136</v>
      </c>
      <c r="D1032" s="290" t="s">
        <v>1442</v>
      </c>
      <c r="E1032" s="289">
        <v>1</v>
      </c>
      <c r="F1032" s="289">
        <v>3</v>
      </c>
      <c r="G1032" s="289">
        <v>57</v>
      </c>
      <c r="H1032" s="290" t="s">
        <v>1767</v>
      </c>
      <c r="I1032" s="289" t="s">
        <v>1268</v>
      </c>
      <c r="J1032" s="289" t="s">
        <v>1317</v>
      </c>
      <c r="K1032" s="289" t="s">
        <v>1689</v>
      </c>
      <c r="L1032" s="290" t="s">
        <v>2538</v>
      </c>
      <c r="M1032" s="294" t="s">
        <v>2546</v>
      </c>
      <c r="N1032" s="295" t="s">
        <v>2547</v>
      </c>
      <c r="O1032" s="295"/>
    </row>
    <row r="1033" spans="1:15" ht="21" hidden="1">
      <c r="A1033" s="289">
        <v>771</v>
      </c>
      <c r="B1033" s="289" t="s">
        <v>878</v>
      </c>
      <c r="C1033" s="290" t="s">
        <v>136</v>
      </c>
      <c r="D1033" s="290" t="s">
        <v>1403</v>
      </c>
      <c r="E1033" s="289">
        <v>1</v>
      </c>
      <c r="F1033" s="289">
        <v>1</v>
      </c>
      <c r="G1033" s="289">
        <v>35</v>
      </c>
      <c r="H1033" s="290" t="s">
        <v>1769</v>
      </c>
      <c r="I1033" s="289" t="s">
        <v>1268</v>
      </c>
      <c r="J1033" s="289" t="s">
        <v>1354</v>
      </c>
      <c r="K1033" s="289" t="s">
        <v>1689</v>
      </c>
      <c r="L1033" s="290" t="s">
        <v>1252</v>
      </c>
      <c r="M1033" s="294" t="s">
        <v>2550</v>
      </c>
      <c r="N1033" s="295" t="s">
        <v>2551</v>
      </c>
      <c r="O1033" s="295"/>
    </row>
    <row r="1034" spans="1:15" ht="21" hidden="1">
      <c r="A1034" s="289">
        <v>774</v>
      </c>
      <c r="B1034" s="289" t="s">
        <v>878</v>
      </c>
      <c r="C1034" s="290" t="s">
        <v>136</v>
      </c>
      <c r="D1034" s="290" t="s">
        <v>1403</v>
      </c>
      <c r="E1034" s="289">
        <v>2</v>
      </c>
      <c r="F1034" s="289">
        <v>1</v>
      </c>
      <c r="G1034" s="289">
        <v>35</v>
      </c>
      <c r="H1034" s="290" t="s">
        <v>1769</v>
      </c>
      <c r="I1034" s="289" t="s">
        <v>1268</v>
      </c>
      <c r="J1034" s="289" t="s">
        <v>1330</v>
      </c>
      <c r="K1034" s="289" t="s">
        <v>1689</v>
      </c>
      <c r="L1034" s="290" t="s">
        <v>2538</v>
      </c>
      <c r="M1034" s="294" t="s">
        <v>2539</v>
      </c>
      <c r="N1034" s="295" t="s">
        <v>2540</v>
      </c>
      <c r="O1034" s="295"/>
    </row>
    <row r="1035" spans="1:15" ht="21" hidden="1">
      <c r="A1035" s="289">
        <v>785</v>
      </c>
      <c r="B1035" s="289" t="s">
        <v>878</v>
      </c>
      <c r="C1035" s="290" t="s">
        <v>136</v>
      </c>
      <c r="D1035" s="290" t="s">
        <v>1442</v>
      </c>
      <c r="E1035" s="289">
        <v>2</v>
      </c>
      <c r="F1035" s="289">
        <v>3</v>
      </c>
      <c r="G1035" s="289">
        <v>40</v>
      </c>
      <c r="H1035" s="290" t="s">
        <v>1767</v>
      </c>
      <c r="I1035" s="289" t="s">
        <v>1268</v>
      </c>
      <c r="J1035" s="289" t="s">
        <v>1363</v>
      </c>
      <c r="K1035" s="289" t="s">
        <v>1689</v>
      </c>
      <c r="L1035" s="290" t="s">
        <v>1281</v>
      </c>
      <c r="M1035" s="294" t="s">
        <v>2548</v>
      </c>
      <c r="N1035" s="295" t="s">
        <v>2549</v>
      </c>
      <c r="O1035" s="295"/>
    </row>
    <row r="1036" spans="1:15" ht="21" hidden="1">
      <c r="A1036" s="289">
        <v>787</v>
      </c>
      <c r="B1036" s="289" t="s">
        <v>878</v>
      </c>
      <c r="C1036" s="290" t="s">
        <v>136</v>
      </c>
      <c r="D1036" s="290" t="s">
        <v>1442</v>
      </c>
      <c r="E1036" s="289">
        <v>2</v>
      </c>
      <c r="F1036" s="289">
        <v>3</v>
      </c>
      <c r="G1036" s="289">
        <v>40</v>
      </c>
      <c r="H1036" s="290" t="s">
        <v>1767</v>
      </c>
      <c r="I1036" s="289" t="s">
        <v>1268</v>
      </c>
      <c r="J1036" s="289" t="s">
        <v>1871</v>
      </c>
      <c r="K1036" s="289" t="s">
        <v>1689</v>
      </c>
      <c r="L1036" s="290" t="s">
        <v>2538</v>
      </c>
      <c r="M1036" s="294" t="s">
        <v>2542</v>
      </c>
      <c r="N1036" s="295" t="s">
        <v>2543</v>
      </c>
      <c r="O1036" s="295"/>
    </row>
    <row r="1037" spans="1:15" ht="21" hidden="1">
      <c r="A1037" s="289">
        <v>884</v>
      </c>
      <c r="B1037" s="289" t="s">
        <v>1024</v>
      </c>
      <c r="C1037" s="290" t="s">
        <v>13</v>
      </c>
      <c r="D1037" s="290" t="s">
        <v>1933</v>
      </c>
      <c r="E1037" s="289">
        <v>1</v>
      </c>
      <c r="F1037" s="289">
        <v>3</v>
      </c>
      <c r="G1037" s="289">
        <v>33</v>
      </c>
      <c r="H1037" s="290" t="s">
        <v>1062</v>
      </c>
      <c r="I1037" s="289" t="s">
        <v>1268</v>
      </c>
      <c r="J1037" s="289" t="s">
        <v>1301</v>
      </c>
      <c r="K1037" s="289" t="s">
        <v>1689</v>
      </c>
      <c r="L1037" s="290" t="s">
        <v>1281</v>
      </c>
      <c r="M1037" s="294" t="s">
        <v>2548</v>
      </c>
      <c r="N1037" s="295" t="s">
        <v>2549</v>
      </c>
      <c r="O1037" s="295"/>
    </row>
    <row r="1038" spans="1:15" ht="21" hidden="1">
      <c r="A1038" s="289">
        <v>890</v>
      </c>
      <c r="B1038" s="289" t="s">
        <v>1024</v>
      </c>
      <c r="C1038" s="290" t="s">
        <v>13</v>
      </c>
      <c r="D1038" s="290" t="s">
        <v>2503</v>
      </c>
      <c r="E1038" s="289">
        <v>1</v>
      </c>
      <c r="F1038" s="289">
        <v>2</v>
      </c>
      <c r="G1038" s="289">
        <v>28</v>
      </c>
      <c r="H1038" s="290" t="s">
        <v>1065</v>
      </c>
      <c r="I1038" s="289" t="s">
        <v>1268</v>
      </c>
      <c r="J1038" s="289" t="s">
        <v>1871</v>
      </c>
      <c r="K1038" s="289" t="s">
        <v>1689</v>
      </c>
      <c r="L1038" s="290" t="s">
        <v>1281</v>
      </c>
      <c r="M1038" s="294" t="s">
        <v>2533</v>
      </c>
      <c r="N1038" s="295" t="s">
        <v>2534</v>
      </c>
      <c r="O1038" s="295" t="s">
        <v>2532</v>
      </c>
    </row>
    <row r="1039" spans="1:15" ht="21" hidden="1">
      <c r="A1039" s="289">
        <v>894</v>
      </c>
      <c r="B1039" s="289" t="s">
        <v>1024</v>
      </c>
      <c r="C1039" s="290" t="s">
        <v>13</v>
      </c>
      <c r="D1039" s="290" t="s">
        <v>2503</v>
      </c>
      <c r="E1039" s="289">
        <v>2</v>
      </c>
      <c r="F1039" s="289">
        <v>2</v>
      </c>
      <c r="G1039" s="289">
        <v>32</v>
      </c>
      <c r="H1039" s="290" t="s">
        <v>1065</v>
      </c>
      <c r="I1039" s="289" t="s">
        <v>1268</v>
      </c>
      <c r="J1039" s="289" t="s">
        <v>1303</v>
      </c>
      <c r="K1039" s="289" t="s">
        <v>1689</v>
      </c>
      <c r="L1039" s="290" t="s">
        <v>1281</v>
      </c>
      <c r="M1039" s="294" t="s">
        <v>2552</v>
      </c>
      <c r="N1039" s="295" t="s">
        <v>2553</v>
      </c>
      <c r="O1039" s="295"/>
    </row>
    <row r="1040" spans="1:15" ht="21" hidden="1">
      <c r="A1040" s="289">
        <v>898</v>
      </c>
      <c r="B1040" s="289" t="s">
        <v>1024</v>
      </c>
      <c r="C1040" s="290" t="s">
        <v>13</v>
      </c>
      <c r="D1040" s="290" t="s">
        <v>2503</v>
      </c>
      <c r="E1040" s="289">
        <v>3</v>
      </c>
      <c r="F1040" s="289">
        <v>2</v>
      </c>
      <c r="G1040" s="289">
        <v>32</v>
      </c>
      <c r="H1040" s="290" t="s">
        <v>1065</v>
      </c>
      <c r="I1040" s="289" t="s">
        <v>1268</v>
      </c>
      <c r="J1040" s="289" t="s">
        <v>1311</v>
      </c>
      <c r="K1040" s="289" t="s">
        <v>1689</v>
      </c>
      <c r="L1040" s="290" t="s">
        <v>1252</v>
      </c>
      <c r="M1040" s="294" t="s">
        <v>2554</v>
      </c>
      <c r="N1040" s="295" t="s">
        <v>2555</v>
      </c>
      <c r="O1040" s="295" t="s">
        <v>2537</v>
      </c>
    </row>
    <row r="1041" spans="1:15" ht="21" hidden="1">
      <c r="A1041" s="289">
        <v>908</v>
      </c>
      <c r="B1041" s="289" t="s">
        <v>1024</v>
      </c>
      <c r="C1041" s="290" t="s">
        <v>13</v>
      </c>
      <c r="D1041" s="290" t="s">
        <v>1384</v>
      </c>
      <c r="E1041" s="289">
        <v>7</v>
      </c>
      <c r="F1041" s="289">
        <v>2</v>
      </c>
      <c r="G1041" s="289">
        <v>37</v>
      </c>
      <c r="H1041" s="290" t="s">
        <v>1756</v>
      </c>
      <c r="I1041" s="289" t="s">
        <v>1265</v>
      </c>
      <c r="J1041" s="289" t="s">
        <v>1342</v>
      </c>
      <c r="K1041" s="289" t="s">
        <v>1689</v>
      </c>
      <c r="L1041" s="290" t="s">
        <v>1252</v>
      </c>
      <c r="M1041" s="332" t="s">
        <v>2544</v>
      </c>
      <c r="N1041" s="332" t="s">
        <v>2545</v>
      </c>
      <c r="O1041" s="295"/>
    </row>
    <row r="1042" spans="1:15" ht="21" hidden="1">
      <c r="A1042" s="289">
        <v>1041</v>
      </c>
      <c r="B1042" s="289" t="s">
        <v>1143</v>
      </c>
      <c r="C1042" s="290" t="s">
        <v>136</v>
      </c>
      <c r="D1042" s="290" t="s">
        <v>2165</v>
      </c>
      <c r="E1042" s="289">
        <v>1</v>
      </c>
      <c r="F1042" s="289">
        <v>3</v>
      </c>
      <c r="G1042" s="289">
        <v>50</v>
      </c>
      <c r="H1042" s="290" t="s">
        <v>1791</v>
      </c>
      <c r="I1042" s="289" t="s">
        <v>1268</v>
      </c>
      <c r="J1042" s="289" t="s">
        <v>1317</v>
      </c>
      <c r="K1042" s="289" t="s">
        <v>1689</v>
      </c>
      <c r="L1042" s="290" t="s">
        <v>1281</v>
      </c>
      <c r="M1042" s="294" t="s">
        <v>2533</v>
      </c>
      <c r="N1042" s="295" t="s">
        <v>2534</v>
      </c>
      <c r="O1042" s="295"/>
    </row>
    <row r="1043" spans="1:15" ht="21" hidden="1">
      <c r="A1043" s="289">
        <v>1043</v>
      </c>
      <c r="B1043" s="289" t="s">
        <v>1143</v>
      </c>
      <c r="C1043" s="290" t="s">
        <v>136</v>
      </c>
      <c r="D1043" s="290" t="s">
        <v>2165</v>
      </c>
      <c r="E1043" s="289">
        <v>1</v>
      </c>
      <c r="F1043" s="289">
        <v>3</v>
      </c>
      <c r="G1043" s="289">
        <v>50</v>
      </c>
      <c r="H1043" s="290" t="s">
        <v>1791</v>
      </c>
      <c r="I1043" s="289" t="s">
        <v>1268</v>
      </c>
      <c r="J1043" s="289" t="s">
        <v>1315</v>
      </c>
      <c r="K1043" s="289" t="s">
        <v>1689</v>
      </c>
      <c r="L1043" s="290" t="s">
        <v>1252</v>
      </c>
      <c r="M1043" s="294" t="s">
        <v>2554</v>
      </c>
      <c r="N1043" s="295" t="s">
        <v>2555</v>
      </c>
      <c r="O1043" s="295"/>
    </row>
    <row r="1044" spans="1:15" ht="21" hidden="1">
      <c r="A1044" s="289">
        <v>1045</v>
      </c>
      <c r="B1044" s="289" t="s">
        <v>1143</v>
      </c>
      <c r="C1044" s="290" t="s">
        <v>136</v>
      </c>
      <c r="D1044" s="290" t="s">
        <v>2165</v>
      </c>
      <c r="E1044" s="289">
        <v>2</v>
      </c>
      <c r="F1044" s="289">
        <v>3</v>
      </c>
      <c r="G1044" s="289">
        <v>43</v>
      </c>
      <c r="H1044" s="290" t="s">
        <v>1791</v>
      </c>
      <c r="I1044" s="289" t="s">
        <v>1268</v>
      </c>
      <c r="J1044" s="289" t="s">
        <v>1269</v>
      </c>
      <c r="K1044" s="289" t="s">
        <v>1689</v>
      </c>
      <c r="L1044" s="290" t="s">
        <v>1252</v>
      </c>
      <c r="M1044" s="294" t="s">
        <v>2554</v>
      </c>
      <c r="N1044" s="295" t="s">
        <v>2555</v>
      </c>
      <c r="O1044" s="333" t="s">
        <v>2532</v>
      </c>
    </row>
    <row r="1045" spans="1:15" ht="21" hidden="1">
      <c r="A1045" s="300">
        <v>19</v>
      </c>
      <c r="B1045" s="300" t="s">
        <v>23</v>
      </c>
      <c r="C1045" s="302" t="s">
        <v>13</v>
      </c>
      <c r="D1045" s="302" t="s">
        <v>1568</v>
      </c>
      <c r="E1045" s="300">
        <v>911</v>
      </c>
      <c r="F1045" s="300">
        <v>1</v>
      </c>
      <c r="G1045" s="300">
        <v>22</v>
      </c>
      <c r="H1045" s="302" t="s">
        <v>1653</v>
      </c>
      <c r="I1045" s="300" t="s">
        <v>1268</v>
      </c>
      <c r="J1045" s="300" t="s">
        <v>1315</v>
      </c>
      <c r="K1045" s="300" t="s">
        <v>1654</v>
      </c>
      <c r="L1045" s="334" t="s">
        <v>1281</v>
      </c>
      <c r="M1045" s="334" t="s">
        <v>2556</v>
      </c>
      <c r="N1045" s="334" t="s">
        <v>2557</v>
      </c>
      <c r="O1045" s="334"/>
    </row>
    <row r="1046" spans="1:15" ht="21" hidden="1">
      <c r="A1046" s="300">
        <v>48</v>
      </c>
      <c r="B1046" s="300" t="s">
        <v>23</v>
      </c>
      <c r="C1046" s="302" t="s">
        <v>136</v>
      </c>
      <c r="D1046" s="302" t="s">
        <v>2558</v>
      </c>
      <c r="E1046" s="300">
        <v>931</v>
      </c>
      <c r="F1046" s="300">
        <v>3</v>
      </c>
      <c r="G1046" s="300">
        <v>19</v>
      </c>
      <c r="H1046" s="302" t="s">
        <v>159</v>
      </c>
      <c r="I1046" s="300" t="s">
        <v>1268</v>
      </c>
      <c r="J1046" s="300" t="s">
        <v>1269</v>
      </c>
      <c r="K1046" s="300" t="s">
        <v>1654</v>
      </c>
      <c r="L1046" s="334" t="s">
        <v>1281</v>
      </c>
      <c r="M1046" s="334" t="s">
        <v>2559</v>
      </c>
      <c r="N1046" s="334" t="s">
        <v>2560</v>
      </c>
      <c r="O1046" s="334"/>
    </row>
    <row r="1047" spans="1:15" ht="21" hidden="1">
      <c r="A1047" s="300">
        <v>74</v>
      </c>
      <c r="B1047" s="300" t="s">
        <v>179</v>
      </c>
      <c r="C1047" s="302" t="s">
        <v>13</v>
      </c>
      <c r="D1047" s="302" t="s">
        <v>1299</v>
      </c>
      <c r="E1047" s="300">
        <v>908</v>
      </c>
      <c r="F1047" s="300">
        <v>1</v>
      </c>
      <c r="G1047" s="300">
        <v>38</v>
      </c>
      <c r="H1047" s="302" t="s">
        <v>1653</v>
      </c>
      <c r="I1047" s="300" t="s">
        <v>1250</v>
      </c>
      <c r="J1047" s="300" t="s">
        <v>1328</v>
      </c>
      <c r="K1047" s="300" t="s">
        <v>1654</v>
      </c>
      <c r="L1047" s="334" t="s">
        <v>1281</v>
      </c>
      <c r="M1047" s="334" t="s">
        <v>2556</v>
      </c>
      <c r="N1047" s="334" t="s">
        <v>2557</v>
      </c>
      <c r="O1047" s="334"/>
    </row>
    <row r="1048" spans="1:15" ht="21" hidden="1">
      <c r="A1048" s="300">
        <v>137</v>
      </c>
      <c r="B1048" s="300" t="s">
        <v>179</v>
      </c>
      <c r="C1048" s="302" t="s">
        <v>13</v>
      </c>
      <c r="D1048" s="302" t="s">
        <v>1299</v>
      </c>
      <c r="E1048" s="300">
        <v>91</v>
      </c>
      <c r="F1048" s="300">
        <v>1</v>
      </c>
      <c r="G1048" s="300">
        <v>55</v>
      </c>
      <c r="H1048" s="302" t="s">
        <v>340</v>
      </c>
      <c r="I1048" s="300" t="s">
        <v>1268</v>
      </c>
      <c r="J1048" s="300" t="s">
        <v>1269</v>
      </c>
      <c r="K1048" s="300" t="s">
        <v>1654</v>
      </c>
      <c r="L1048" s="334" t="s">
        <v>1281</v>
      </c>
      <c r="M1048" s="302" t="s">
        <v>2561</v>
      </c>
      <c r="N1048" s="334" t="s">
        <v>2562</v>
      </c>
      <c r="O1048" s="334"/>
    </row>
    <row r="1049" spans="1:15" ht="21" hidden="1">
      <c r="A1049" s="300">
        <v>143</v>
      </c>
      <c r="B1049" s="300" t="s">
        <v>179</v>
      </c>
      <c r="C1049" s="302" t="s">
        <v>13</v>
      </c>
      <c r="D1049" s="302" t="s">
        <v>1299</v>
      </c>
      <c r="E1049" s="300">
        <v>92</v>
      </c>
      <c r="F1049" s="300">
        <v>1</v>
      </c>
      <c r="G1049" s="300">
        <v>48</v>
      </c>
      <c r="H1049" s="302" t="s">
        <v>340</v>
      </c>
      <c r="I1049" s="300" t="s">
        <v>1268</v>
      </c>
      <c r="J1049" s="300" t="s">
        <v>1881</v>
      </c>
      <c r="K1049" s="300" t="s">
        <v>1654</v>
      </c>
      <c r="L1049" s="334" t="s">
        <v>1281</v>
      </c>
      <c r="M1049" s="334" t="s">
        <v>2563</v>
      </c>
      <c r="N1049" s="334" t="s">
        <v>2564</v>
      </c>
      <c r="O1049" s="334"/>
    </row>
    <row r="1050" spans="1:15" ht="21" hidden="1">
      <c r="A1050" s="300">
        <v>145</v>
      </c>
      <c r="B1050" s="300" t="s">
        <v>179</v>
      </c>
      <c r="C1050" s="302" t="s">
        <v>13</v>
      </c>
      <c r="D1050" s="302" t="s">
        <v>1299</v>
      </c>
      <c r="E1050" s="300">
        <v>92</v>
      </c>
      <c r="F1050" s="300">
        <v>1</v>
      </c>
      <c r="G1050" s="300">
        <v>48</v>
      </c>
      <c r="H1050" s="302" t="s">
        <v>340</v>
      </c>
      <c r="I1050" s="300" t="s">
        <v>1268</v>
      </c>
      <c r="J1050" s="300" t="s">
        <v>1644</v>
      </c>
      <c r="K1050" s="300" t="s">
        <v>1654</v>
      </c>
      <c r="L1050" s="334" t="s">
        <v>1252</v>
      </c>
      <c r="M1050" s="334" t="s">
        <v>2565</v>
      </c>
      <c r="N1050" s="334" t="s">
        <v>2566</v>
      </c>
      <c r="O1050" s="334"/>
    </row>
    <row r="1051" spans="1:15" ht="21" hidden="1">
      <c r="A1051" s="300">
        <v>233</v>
      </c>
      <c r="B1051" s="300" t="s">
        <v>179</v>
      </c>
      <c r="C1051" s="302" t="s">
        <v>136</v>
      </c>
      <c r="D1051" s="302" t="s">
        <v>1627</v>
      </c>
      <c r="E1051" s="300">
        <v>337</v>
      </c>
      <c r="F1051" s="300">
        <v>3</v>
      </c>
      <c r="G1051" s="300">
        <v>36</v>
      </c>
      <c r="H1051" s="302" t="s">
        <v>1701</v>
      </c>
      <c r="I1051" s="300" t="s">
        <v>1268</v>
      </c>
      <c r="J1051" s="300" t="s">
        <v>1330</v>
      </c>
      <c r="K1051" s="300" t="s">
        <v>1654</v>
      </c>
      <c r="L1051" s="334" t="s">
        <v>1281</v>
      </c>
      <c r="M1051" s="334" t="s">
        <v>2567</v>
      </c>
      <c r="N1051" s="334" t="s">
        <v>2568</v>
      </c>
      <c r="O1051" s="334"/>
    </row>
    <row r="1052" spans="1:15" ht="21" hidden="1">
      <c r="A1052" s="300">
        <v>246</v>
      </c>
      <c r="B1052" s="300" t="s">
        <v>179</v>
      </c>
      <c r="C1052" s="302" t="s">
        <v>136</v>
      </c>
      <c r="D1052" s="302" t="s">
        <v>1424</v>
      </c>
      <c r="E1052" s="300">
        <v>203</v>
      </c>
      <c r="F1052" s="300">
        <v>2</v>
      </c>
      <c r="G1052" s="300">
        <v>38</v>
      </c>
      <c r="H1052" s="302" t="s">
        <v>1653</v>
      </c>
      <c r="I1052" s="300" t="s">
        <v>1265</v>
      </c>
      <c r="J1052" s="300" t="s">
        <v>1419</v>
      </c>
      <c r="K1052" s="300" t="s">
        <v>1654</v>
      </c>
      <c r="L1052" s="334" t="s">
        <v>1281</v>
      </c>
      <c r="M1052" s="334" t="s">
        <v>2556</v>
      </c>
      <c r="N1052" s="334" t="s">
        <v>2557</v>
      </c>
      <c r="O1052" s="334"/>
    </row>
    <row r="1053" spans="1:15" ht="21" hidden="1">
      <c r="A1053" s="300">
        <v>248</v>
      </c>
      <c r="B1053" s="300" t="s">
        <v>179</v>
      </c>
      <c r="C1053" s="302" t="s">
        <v>136</v>
      </c>
      <c r="D1053" s="302" t="s">
        <v>1424</v>
      </c>
      <c r="E1053" s="300">
        <v>204</v>
      </c>
      <c r="F1053" s="300">
        <v>2</v>
      </c>
      <c r="G1053" s="300">
        <v>62</v>
      </c>
      <c r="H1053" s="302" t="s">
        <v>1653</v>
      </c>
      <c r="I1053" s="300" t="s">
        <v>1265</v>
      </c>
      <c r="J1053" s="300" t="s">
        <v>1390</v>
      </c>
      <c r="K1053" s="300" t="s">
        <v>1654</v>
      </c>
      <c r="L1053" s="334" t="s">
        <v>1252</v>
      </c>
      <c r="M1053" s="334" t="s">
        <v>2565</v>
      </c>
      <c r="N1053" s="334" t="s">
        <v>2566</v>
      </c>
      <c r="O1053" s="334"/>
    </row>
    <row r="1054" spans="1:15" ht="21" hidden="1">
      <c r="A1054" s="300">
        <v>249</v>
      </c>
      <c r="B1054" s="300" t="s">
        <v>179</v>
      </c>
      <c r="C1054" s="302" t="s">
        <v>136</v>
      </c>
      <c r="D1054" s="302" t="s">
        <v>1372</v>
      </c>
      <c r="E1054" s="300">
        <v>302</v>
      </c>
      <c r="F1054" s="300">
        <v>3</v>
      </c>
      <c r="G1054" s="300">
        <v>80</v>
      </c>
      <c r="H1054" s="302" t="s">
        <v>1705</v>
      </c>
      <c r="I1054" s="300" t="s">
        <v>1265</v>
      </c>
      <c r="J1054" s="300" t="s">
        <v>1390</v>
      </c>
      <c r="K1054" s="300" t="s">
        <v>1654</v>
      </c>
      <c r="L1054" s="334" t="s">
        <v>1281</v>
      </c>
      <c r="M1054" s="334" t="s">
        <v>2563</v>
      </c>
      <c r="N1054" s="334" t="s">
        <v>2564</v>
      </c>
      <c r="O1054" s="334"/>
    </row>
    <row r="1055" spans="1:15" ht="21" hidden="1">
      <c r="A1055" s="300">
        <v>251</v>
      </c>
      <c r="B1055" s="300" t="s">
        <v>179</v>
      </c>
      <c r="C1055" s="302" t="s">
        <v>136</v>
      </c>
      <c r="D1055" s="302" t="s">
        <v>1424</v>
      </c>
      <c r="E1055" s="300">
        <v>204</v>
      </c>
      <c r="F1055" s="300">
        <v>2</v>
      </c>
      <c r="G1055" s="300">
        <v>62</v>
      </c>
      <c r="H1055" s="302" t="s">
        <v>1653</v>
      </c>
      <c r="I1055" s="300" t="s">
        <v>1265</v>
      </c>
      <c r="J1055" s="300" t="s">
        <v>1339</v>
      </c>
      <c r="K1055" s="300" t="s">
        <v>1654</v>
      </c>
      <c r="L1055" s="334" t="s">
        <v>1252</v>
      </c>
      <c r="M1055" s="334" t="s">
        <v>2569</v>
      </c>
      <c r="N1055" s="334" t="s">
        <v>2570</v>
      </c>
      <c r="O1055" s="334"/>
    </row>
    <row r="1056" spans="1:15" ht="21" hidden="1">
      <c r="A1056" s="300">
        <v>252</v>
      </c>
      <c r="B1056" s="300" t="s">
        <v>179</v>
      </c>
      <c r="C1056" s="302" t="s">
        <v>136</v>
      </c>
      <c r="D1056" s="302" t="s">
        <v>1372</v>
      </c>
      <c r="E1056" s="300">
        <v>302</v>
      </c>
      <c r="F1056" s="300">
        <v>3</v>
      </c>
      <c r="G1056" s="300">
        <v>80</v>
      </c>
      <c r="H1056" s="302" t="s">
        <v>1705</v>
      </c>
      <c r="I1056" s="300" t="s">
        <v>1265</v>
      </c>
      <c r="J1056" s="300" t="s">
        <v>1339</v>
      </c>
      <c r="K1056" s="300" t="s">
        <v>1654</v>
      </c>
      <c r="L1056" s="334" t="s">
        <v>1281</v>
      </c>
      <c r="M1056" s="302" t="s">
        <v>2561</v>
      </c>
      <c r="N1056" s="334" t="s">
        <v>2562</v>
      </c>
      <c r="O1056" s="334"/>
    </row>
    <row r="1057" spans="1:15" ht="21" hidden="1">
      <c r="A1057" s="300">
        <v>254</v>
      </c>
      <c r="B1057" s="300" t="s">
        <v>179</v>
      </c>
      <c r="C1057" s="302" t="s">
        <v>136</v>
      </c>
      <c r="D1057" s="302" t="s">
        <v>1372</v>
      </c>
      <c r="E1057" s="300">
        <v>301</v>
      </c>
      <c r="F1057" s="300">
        <v>3</v>
      </c>
      <c r="G1057" s="300">
        <v>75</v>
      </c>
      <c r="H1057" s="302" t="s">
        <v>1705</v>
      </c>
      <c r="I1057" s="300" t="s">
        <v>1265</v>
      </c>
      <c r="J1057" s="300" t="s">
        <v>1342</v>
      </c>
      <c r="K1057" s="300" t="s">
        <v>1654</v>
      </c>
      <c r="L1057" s="334" t="s">
        <v>1281</v>
      </c>
      <c r="M1057" s="334" t="s">
        <v>2082</v>
      </c>
      <c r="N1057" s="334" t="s">
        <v>2571</v>
      </c>
      <c r="O1057" s="334"/>
    </row>
    <row r="1058" spans="1:15" ht="21" hidden="1">
      <c r="A1058" s="300">
        <v>257</v>
      </c>
      <c r="B1058" s="300" t="s">
        <v>179</v>
      </c>
      <c r="C1058" s="302" t="s">
        <v>136</v>
      </c>
      <c r="D1058" s="302" t="s">
        <v>1372</v>
      </c>
      <c r="E1058" s="300">
        <v>301</v>
      </c>
      <c r="F1058" s="300">
        <v>3</v>
      </c>
      <c r="G1058" s="300">
        <v>75</v>
      </c>
      <c r="H1058" s="302" t="s">
        <v>1705</v>
      </c>
      <c r="I1058" s="300" t="s">
        <v>1265</v>
      </c>
      <c r="J1058" s="300" t="s">
        <v>1385</v>
      </c>
      <c r="K1058" s="300" t="s">
        <v>1654</v>
      </c>
      <c r="L1058" s="334" t="s">
        <v>1281</v>
      </c>
      <c r="M1058" s="334" t="s">
        <v>2572</v>
      </c>
      <c r="N1058" s="334" t="s">
        <v>2573</v>
      </c>
      <c r="O1058" s="334"/>
    </row>
    <row r="1059" spans="1:15" ht="21" hidden="1">
      <c r="A1059" s="300">
        <v>263</v>
      </c>
      <c r="B1059" s="300" t="s">
        <v>179</v>
      </c>
      <c r="C1059" s="302" t="s">
        <v>136</v>
      </c>
      <c r="D1059" s="302" t="s">
        <v>1414</v>
      </c>
      <c r="E1059" s="300">
        <v>351</v>
      </c>
      <c r="F1059" s="300">
        <v>3</v>
      </c>
      <c r="G1059" s="300">
        <v>54</v>
      </c>
      <c r="H1059" s="302" t="s">
        <v>159</v>
      </c>
      <c r="I1059" s="300" t="s">
        <v>1265</v>
      </c>
      <c r="J1059" s="300" t="s">
        <v>1369</v>
      </c>
      <c r="K1059" s="300" t="s">
        <v>1654</v>
      </c>
      <c r="L1059" s="334" t="s">
        <v>1281</v>
      </c>
      <c r="M1059" s="334" t="s">
        <v>2559</v>
      </c>
      <c r="N1059" s="334" t="s">
        <v>2560</v>
      </c>
      <c r="O1059" s="334"/>
    </row>
    <row r="1060" spans="1:15" ht="21" hidden="1">
      <c r="A1060" s="300">
        <v>282</v>
      </c>
      <c r="B1060" s="300" t="s">
        <v>550</v>
      </c>
      <c r="C1060" s="302" t="s">
        <v>13</v>
      </c>
      <c r="D1060" s="302" t="s">
        <v>1349</v>
      </c>
      <c r="E1060" s="300">
        <v>13</v>
      </c>
      <c r="F1060" s="300">
        <v>1</v>
      </c>
      <c r="G1060" s="300">
        <v>56</v>
      </c>
      <c r="H1060" s="302"/>
      <c r="I1060" s="300" t="s">
        <v>1250</v>
      </c>
      <c r="J1060" s="300" t="s">
        <v>1289</v>
      </c>
      <c r="K1060" s="300" t="s">
        <v>1654</v>
      </c>
      <c r="L1060" s="334" t="s">
        <v>1281</v>
      </c>
      <c r="M1060" s="334" t="s">
        <v>2574</v>
      </c>
      <c r="N1060" s="334" t="s">
        <v>2575</v>
      </c>
      <c r="O1060" s="334"/>
    </row>
    <row r="1061" spans="1:15" ht="21" hidden="1">
      <c r="A1061" s="300">
        <v>286</v>
      </c>
      <c r="B1061" s="300" t="s">
        <v>532</v>
      </c>
      <c r="C1061" s="302" t="s">
        <v>13</v>
      </c>
      <c r="D1061" s="302" t="s">
        <v>1349</v>
      </c>
      <c r="E1061" s="300">
        <v>14</v>
      </c>
      <c r="F1061" s="300">
        <v>1</v>
      </c>
      <c r="G1061" s="300">
        <v>42</v>
      </c>
      <c r="H1061" s="302"/>
      <c r="I1061" s="300" t="s">
        <v>1250</v>
      </c>
      <c r="J1061" s="300" t="s">
        <v>1949</v>
      </c>
      <c r="K1061" s="300" t="s">
        <v>1654</v>
      </c>
      <c r="L1061" s="334" t="s">
        <v>1281</v>
      </c>
      <c r="M1061" s="334" t="s">
        <v>2576</v>
      </c>
      <c r="N1061" s="334" t="s">
        <v>2577</v>
      </c>
      <c r="O1061" s="334"/>
    </row>
    <row r="1062" spans="1:15" ht="21" hidden="1">
      <c r="A1062" s="300">
        <v>302</v>
      </c>
      <c r="B1062" s="300" t="s">
        <v>532</v>
      </c>
      <c r="C1062" s="302" t="s">
        <v>13</v>
      </c>
      <c r="D1062" s="302" t="s">
        <v>1349</v>
      </c>
      <c r="E1062" s="300">
        <v>21</v>
      </c>
      <c r="F1062" s="300">
        <v>1</v>
      </c>
      <c r="G1062" s="300">
        <v>46</v>
      </c>
      <c r="H1062" s="302"/>
      <c r="I1062" s="300" t="s">
        <v>1250</v>
      </c>
      <c r="J1062" s="300" t="s">
        <v>1358</v>
      </c>
      <c r="K1062" s="300" t="s">
        <v>1654</v>
      </c>
      <c r="L1062" s="334" t="s">
        <v>1281</v>
      </c>
      <c r="M1062" s="334" t="s">
        <v>2578</v>
      </c>
      <c r="N1062" s="334" t="s">
        <v>2579</v>
      </c>
      <c r="O1062" s="334"/>
    </row>
    <row r="1063" spans="1:15" ht="21" hidden="1">
      <c r="A1063" s="300">
        <v>306</v>
      </c>
      <c r="B1063" s="300" t="s">
        <v>532</v>
      </c>
      <c r="C1063" s="302" t="s">
        <v>13</v>
      </c>
      <c r="D1063" s="302" t="s">
        <v>1349</v>
      </c>
      <c r="E1063" s="300">
        <v>22</v>
      </c>
      <c r="F1063" s="300">
        <v>1</v>
      </c>
      <c r="G1063" s="300">
        <v>47</v>
      </c>
      <c r="H1063" s="302"/>
      <c r="I1063" s="300" t="s">
        <v>1250</v>
      </c>
      <c r="J1063" s="300" t="s">
        <v>1383</v>
      </c>
      <c r="K1063" s="300" t="s">
        <v>1654</v>
      </c>
      <c r="L1063" s="334" t="s">
        <v>1252</v>
      </c>
      <c r="M1063" s="335" t="s">
        <v>2580</v>
      </c>
      <c r="N1063" s="336" t="s">
        <v>2581</v>
      </c>
      <c r="O1063" s="334"/>
    </row>
    <row r="1064" spans="1:15" ht="21" hidden="1">
      <c r="A1064" s="300">
        <v>385</v>
      </c>
      <c r="B1064" s="300" t="s">
        <v>532</v>
      </c>
      <c r="C1064" s="302" t="s">
        <v>136</v>
      </c>
      <c r="D1064" s="302" t="s">
        <v>1994</v>
      </c>
      <c r="E1064" s="300">
        <v>222</v>
      </c>
      <c r="F1064" s="300">
        <v>1</v>
      </c>
      <c r="G1064" s="300">
        <v>63</v>
      </c>
      <c r="H1064" s="302" t="s">
        <v>656</v>
      </c>
      <c r="I1064" s="300" t="s">
        <v>1250</v>
      </c>
      <c r="J1064" s="300" t="s">
        <v>1328</v>
      </c>
      <c r="K1064" s="300" t="s">
        <v>1654</v>
      </c>
      <c r="L1064" s="334" t="s">
        <v>1281</v>
      </c>
      <c r="M1064" s="334" t="s">
        <v>2582</v>
      </c>
      <c r="N1064" s="334" t="s">
        <v>2583</v>
      </c>
      <c r="O1064" s="334"/>
    </row>
    <row r="1065" spans="1:15" ht="21" hidden="1">
      <c r="A1065" s="300">
        <v>387</v>
      </c>
      <c r="B1065" s="300" t="s">
        <v>532</v>
      </c>
      <c r="C1065" s="302" t="s">
        <v>136</v>
      </c>
      <c r="D1065" s="302" t="s">
        <v>1994</v>
      </c>
      <c r="E1065" s="300">
        <v>222</v>
      </c>
      <c r="F1065" s="300">
        <v>1</v>
      </c>
      <c r="G1065" s="300">
        <v>63</v>
      </c>
      <c r="H1065" s="302" t="s">
        <v>656</v>
      </c>
      <c r="I1065" s="300" t="s">
        <v>1250</v>
      </c>
      <c r="J1065" s="300" t="s">
        <v>1293</v>
      </c>
      <c r="K1065" s="300" t="s">
        <v>1654</v>
      </c>
      <c r="L1065" s="334" t="s">
        <v>1252</v>
      </c>
      <c r="M1065" s="334" t="s">
        <v>2584</v>
      </c>
      <c r="N1065" s="334" t="s">
        <v>2585</v>
      </c>
      <c r="O1065" s="334"/>
    </row>
    <row r="1066" spans="1:15" ht="21" hidden="1">
      <c r="A1066" s="300">
        <v>391</v>
      </c>
      <c r="B1066" s="300" t="s">
        <v>532</v>
      </c>
      <c r="C1066" s="302" t="s">
        <v>136</v>
      </c>
      <c r="D1066" s="302" t="s">
        <v>1994</v>
      </c>
      <c r="E1066" s="300">
        <v>224</v>
      </c>
      <c r="F1066" s="300">
        <v>1</v>
      </c>
      <c r="G1066" s="300">
        <v>57</v>
      </c>
      <c r="H1066" s="302" t="s">
        <v>656</v>
      </c>
      <c r="I1066" s="300" t="s">
        <v>1250</v>
      </c>
      <c r="J1066" s="300" t="s">
        <v>1391</v>
      </c>
      <c r="K1066" s="300" t="s">
        <v>1654</v>
      </c>
      <c r="L1066" s="334" t="s">
        <v>1281</v>
      </c>
      <c r="M1066" s="334" t="s">
        <v>2586</v>
      </c>
      <c r="N1066" s="334" t="s">
        <v>2587</v>
      </c>
      <c r="O1066" s="334"/>
    </row>
    <row r="1067" spans="1:15" ht="21" hidden="1">
      <c r="A1067" s="300">
        <v>393</v>
      </c>
      <c r="B1067" s="300" t="s">
        <v>532</v>
      </c>
      <c r="C1067" s="302" t="s">
        <v>136</v>
      </c>
      <c r="D1067" s="302" t="s">
        <v>1994</v>
      </c>
      <c r="E1067" s="300">
        <v>224</v>
      </c>
      <c r="F1067" s="300">
        <v>1</v>
      </c>
      <c r="G1067" s="300">
        <v>57</v>
      </c>
      <c r="H1067" s="302" t="s">
        <v>656</v>
      </c>
      <c r="I1067" s="300" t="s">
        <v>1250</v>
      </c>
      <c r="J1067" s="300" t="s">
        <v>1355</v>
      </c>
      <c r="K1067" s="300" t="s">
        <v>1654</v>
      </c>
      <c r="L1067" s="334" t="s">
        <v>1281</v>
      </c>
      <c r="M1067" s="334" t="s">
        <v>2578</v>
      </c>
      <c r="N1067" s="334" t="s">
        <v>2579</v>
      </c>
      <c r="O1067" s="334"/>
    </row>
    <row r="1068" spans="1:15" ht="21" hidden="1">
      <c r="A1068" s="300">
        <v>439</v>
      </c>
      <c r="B1068" s="300" t="s">
        <v>532</v>
      </c>
      <c r="C1068" s="302" t="s">
        <v>136</v>
      </c>
      <c r="D1068" s="302" t="s">
        <v>2588</v>
      </c>
      <c r="E1068" s="300">
        <v>337</v>
      </c>
      <c r="F1068" s="300">
        <v>3</v>
      </c>
      <c r="G1068" s="300">
        <v>40</v>
      </c>
      <c r="H1068" s="302" t="s">
        <v>694</v>
      </c>
      <c r="I1068" s="300" t="s">
        <v>1268</v>
      </c>
      <c r="J1068" s="300" t="s">
        <v>1881</v>
      </c>
      <c r="K1068" s="300" t="s">
        <v>1654</v>
      </c>
      <c r="L1068" s="334" t="s">
        <v>1281</v>
      </c>
      <c r="M1068" s="334" t="s">
        <v>2574</v>
      </c>
      <c r="N1068" s="334" t="s">
        <v>2575</v>
      </c>
      <c r="O1068" s="334"/>
    </row>
    <row r="1069" spans="1:15" ht="21" hidden="1">
      <c r="A1069" s="300">
        <v>441</v>
      </c>
      <c r="B1069" s="300" t="s">
        <v>532</v>
      </c>
      <c r="C1069" s="302" t="s">
        <v>136</v>
      </c>
      <c r="D1069" s="302" t="s">
        <v>2588</v>
      </c>
      <c r="E1069" s="300">
        <v>337</v>
      </c>
      <c r="F1069" s="300">
        <v>3</v>
      </c>
      <c r="G1069" s="300">
        <v>40</v>
      </c>
      <c r="H1069" s="302" t="s">
        <v>694</v>
      </c>
      <c r="I1069" s="300" t="s">
        <v>1268</v>
      </c>
      <c r="J1069" s="300" t="s">
        <v>1644</v>
      </c>
      <c r="K1069" s="300" t="s">
        <v>1654</v>
      </c>
      <c r="L1069" s="334" t="s">
        <v>1281</v>
      </c>
      <c r="M1069" s="334" t="s">
        <v>2589</v>
      </c>
      <c r="N1069" s="334" t="s">
        <v>2590</v>
      </c>
      <c r="O1069" s="334"/>
    </row>
    <row r="1070" spans="1:15" ht="21" hidden="1">
      <c r="A1070" s="300">
        <v>451</v>
      </c>
      <c r="B1070" s="300" t="s">
        <v>532</v>
      </c>
      <c r="C1070" s="302" t="s">
        <v>136</v>
      </c>
      <c r="D1070" s="302" t="s">
        <v>1487</v>
      </c>
      <c r="E1070" s="300">
        <v>237</v>
      </c>
      <c r="F1070" s="300">
        <v>2</v>
      </c>
      <c r="G1070" s="300">
        <v>20</v>
      </c>
      <c r="H1070" s="302" t="s">
        <v>709</v>
      </c>
      <c r="I1070" s="300" t="s">
        <v>1268</v>
      </c>
      <c r="J1070" s="300" t="s">
        <v>1335</v>
      </c>
      <c r="K1070" s="300" t="s">
        <v>1654</v>
      </c>
      <c r="L1070" s="334" t="s">
        <v>1252</v>
      </c>
      <c r="M1070" s="334" t="s">
        <v>2591</v>
      </c>
      <c r="N1070" s="334" t="s">
        <v>2592</v>
      </c>
      <c r="O1070" s="334"/>
    </row>
    <row r="1071" spans="1:15" ht="21" hidden="1">
      <c r="A1071" s="300">
        <v>454</v>
      </c>
      <c r="B1071" s="300" t="s">
        <v>532</v>
      </c>
      <c r="C1071" s="302" t="s">
        <v>136</v>
      </c>
      <c r="D1071" s="302" t="s">
        <v>1461</v>
      </c>
      <c r="E1071" s="300">
        <v>251</v>
      </c>
      <c r="F1071" s="300">
        <v>2</v>
      </c>
      <c r="G1071" s="300">
        <v>83</v>
      </c>
      <c r="H1071" s="302" t="s">
        <v>712</v>
      </c>
      <c r="I1071" s="300" t="s">
        <v>1265</v>
      </c>
      <c r="J1071" s="300" t="s">
        <v>1419</v>
      </c>
      <c r="K1071" s="300" t="s">
        <v>1654</v>
      </c>
      <c r="L1071" s="334" t="s">
        <v>1281</v>
      </c>
      <c r="M1071" s="334" t="s">
        <v>2576</v>
      </c>
      <c r="N1071" s="334" t="s">
        <v>2577</v>
      </c>
      <c r="O1071" s="334"/>
    </row>
    <row r="1072" spans="1:15" ht="21" hidden="1">
      <c r="A1072" s="300">
        <v>456</v>
      </c>
      <c r="B1072" s="300" t="s">
        <v>532</v>
      </c>
      <c r="C1072" s="302" t="s">
        <v>136</v>
      </c>
      <c r="D1072" s="302" t="s">
        <v>1461</v>
      </c>
      <c r="E1072" s="300">
        <v>251</v>
      </c>
      <c r="F1072" s="300">
        <v>2</v>
      </c>
      <c r="G1072" s="300">
        <v>83</v>
      </c>
      <c r="H1072" s="302" t="s">
        <v>2593</v>
      </c>
      <c r="I1072" s="300" t="s">
        <v>1265</v>
      </c>
      <c r="J1072" s="300" t="s">
        <v>1390</v>
      </c>
      <c r="K1072" s="300" t="s">
        <v>1654</v>
      </c>
      <c r="L1072" s="334" t="s">
        <v>1281</v>
      </c>
      <c r="M1072" s="334" t="s">
        <v>2567</v>
      </c>
      <c r="N1072" s="334" t="s">
        <v>2568</v>
      </c>
      <c r="O1072" s="334"/>
    </row>
    <row r="1073" spans="1:15" ht="21" hidden="1">
      <c r="A1073" s="300">
        <v>543</v>
      </c>
      <c r="B1073" s="300" t="s">
        <v>729</v>
      </c>
      <c r="C1073" s="302" t="s">
        <v>13</v>
      </c>
      <c r="D1073" s="302" t="s">
        <v>1462</v>
      </c>
      <c r="E1073" s="300">
        <v>201</v>
      </c>
      <c r="F1073" s="300">
        <v>2</v>
      </c>
      <c r="G1073" s="300">
        <v>38</v>
      </c>
      <c r="H1073" s="302" t="s">
        <v>2594</v>
      </c>
      <c r="I1073" s="300" t="s">
        <v>1265</v>
      </c>
      <c r="J1073" s="300" t="s">
        <v>1342</v>
      </c>
      <c r="K1073" s="300" t="s">
        <v>1654</v>
      </c>
      <c r="L1073" s="334" t="s">
        <v>1281</v>
      </c>
      <c r="M1073" s="334" t="s">
        <v>2595</v>
      </c>
      <c r="N1073" s="334" t="s">
        <v>2596</v>
      </c>
      <c r="O1073" s="334"/>
    </row>
    <row r="1074" spans="1:15" ht="21" hidden="1">
      <c r="A1074" s="300">
        <v>546</v>
      </c>
      <c r="B1074" s="300" t="s">
        <v>729</v>
      </c>
      <c r="C1074" s="302" t="s">
        <v>13</v>
      </c>
      <c r="D1074" s="302" t="s">
        <v>1462</v>
      </c>
      <c r="E1074" s="300">
        <v>202</v>
      </c>
      <c r="F1074" s="300">
        <v>2</v>
      </c>
      <c r="G1074" s="300">
        <v>63</v>
      </c>
      <c r="H1074" s="302" t="s">
        <v>712</v>
      </c>
      <c r="I1074" s="300" t="s">
        <v>1265</v>
      </c>
      <c r="J1074" s="300" t="s">
        <v>1385</v>
      </c>
      <c r="K1074" s="300" t="s">
        <v>1654</v>
      </c>
      <c r="L1074" s="334" t="s">
        <v>1281</v>
      </c>
      <c r="M1074" s="334" t="s">
        <v>2597</v>
      </c>
      <c r="N1074" s="334" t="s">
        <v>2598</v>
      </c>
      <c r="O1074" s="334"/>
    </row>
    <row r="1075" spans="1:15" ht="21" hidden="1">
      <c r="A1075" s="300">
        <v>548</v>
      </c>
      <c r="B1075" s="300" t="s">
        <v>729</v>
      </c>
      <c r="C1075" s="302" t="s">
        <v>13</v>
      </c>
      <c r="D1075" s="302" t="s">
        <v>1462</v>
      </c>
      <c r="E1075" s="300">
        <v>202</v>
      </c>
      <c r="F1075" s="300">
        <v>2</v>
      </c>
      <c r="G1075" s="300">
        <v>63</v>
      </c>
      <c r="H1075" s="302" t="s">
        <v>712</v>
      </c>
      <c r="I1075" s="300" t="s">
        <v>1265</v>
      </c>
      <c r="J1075" s="300" t="s">
        <v>1346</v>
      </c>
      <c r="K1075" s="300" t="s">
        <v>1654</v>
      </c>
      <c r="L1075" s="334" t="s">
        <v>1281</v>
      </c>
      <c r="M1075" s="334" t="s">
        <v>2586</v>
      </c>
      <c r="N1075" s="334" t="s">
        <v>2587</v>
      </c>
      <c r="O1075" s="334"/>
    </row>
    <row r="1076" spans="1:15" ht="21" hidden="1">
      <c r="A1076" s="300">
        <v>599</v>
      </c>
      <c r="B1076" s="300" t="s">
        <v>729</v>
      </c>
      <c r="C1076" s="302" t="s">
        <v>136</v>
      </c>
      <c r="D1076" s="302" t="s">
        <v>2599</v>
      </c>
      <c r="E1076" s="300">
        <v>44</v>
      </c>
      <c r="F1076" s="300">
        <v>3</v>
      </c>
      <c r="G1076" s="300">
        <v>1</v>
      </c>
      <c r="H1076" s="302" t="s">
        <v>1749</v>
      </c>
      <c r="I1076" s="300" t="s">
        <v>1250</v>
      </c>
      <c r="J1076" s="300" t="s">
        <v>1527</v>
      </c>
      <c r="K1076" s="300" t="s">
        <v>1654</v>
      </c>
      <c r="L1076" s="334" t="s">
        <v>1281</v>
      </c>
      <c r="M1076" s="334" t="s">
        <v>2600</v>
      </c>
      <c r="N1076" s="334" t="s">
        <v>2601</v>
      </c>
      <c r="O1076" s="334"/>
    </row>
    <row r="1077" spans="1:15" ht="21" hidden="1">
      <c r="A1077" s="300">
        <v>600</v>
      </c>
      <c r="B1077" s="300" t="s">
        <v>729</v>
      </c>
      <c r="C1077" s="302" t="s">
        <v>136</v>
      </c>
      <c r="D1077" s="302" t="s">
        <v>2602</v>
      </c>
      <c r="E1077" s="300">
        <v>251</v>
      </c>
      <c r="F1077" s="300">
        <v>2</v>
      </c>
      <c r="G1077" s="300">
        <v>85</v>
      </c>
      <c r="H1077" s="302" t="s">
        <v>1749</v>
      </c>
      <c r="I1077" s="300" t="s">
        <v>1250</v>
      </c>
      <c r="J1077" s="300" t="s">
        <v>1527</v>
      </c>
      <c r="K1077" s="300" t="s">
        <v>1654</v>
      </c>
      <c r="L1077" s="334" t="s">
        <v>1281</v>
      </c>
      <c r="M1077" s="334" t="s">
        <v>2586</v>
      </c>
      <c r="N1077" s="334" t="s">
        <v>2587</v>
      </c>
      <c r="O1077" s="334"/>
    </row>
    <row r="1078" spans="1:15" ht="21" hidden="1">
      <c r="A1078" s="300">
        <v>601</v>
      </c>
      <c r="B1078" s="300" t="s">
        <v>729</v>
      </c>
      <c r="C1078" s="302" t="s">
        <v>136</v>
      </c>
      <c r="D1078" s="302" t="s">
        <v>2602</v>
      </c>
      <c r="E1078" s="300">
        <v>251</v>
      </c>
      <c r="F1078" s="300">
        <v>2</v>
      </c>
      <c r="G1078" s="300">
        <v>85</v>
      </c>
      <c r="H1078" s="302" t="s">
        <v>1749</v>
      </c>
      <c r="I1078" s="300" t="s">
        <v>1250</v>
      </c>
      <c r="J1078" s="300" t="s">
        <v>1404</v>
      </c>
      <c r="K1078" s="300" t="s">
        <v>1654</v>
      </c>
      <c r="L1078" s="334" t="s">
        <v>1281</v>
      </c>
      <c r="M1078" s="334" t="s">
        <v>2578</v>
      </c>
      <c r="N1078" s="334" t="s">
        <v>2579</v>
      </c>
      <c r="O1078" s="334"/>
    </row>
    <row r="1079" spans="1:15" ht="21" hidden="1">
      <c r="A1079" s="300">
        <v>603</v>
      </c>
      <c r="B1079" s="300" t="s">
        <v>729</v>
      </c>
      <c r="C1079" s="302" t="s">
        <v>136</v>
      </c>
      <c r="D1079" s="302" t="s">
        <v>2602</v>
      </c>
      <c r="E1079" s="300">
        <v>251</v>
      </c>
      <c r="F1079" s="300">
        <v>2</v>
      </c>
      <c r="G1079" s="300">
        <v>85</v>
      </c>
      <c r="H1079" s="302" t="s">
        <v>1749</v>
      </c>
      <c r="I1079" s="300" t="s">
        <v>1250</v>
      </c>
      <c r="J1079" s="300" t="s">
        <v>1261</v>
      </c>
      <c r="K1079" s="300" t="s">
        <v>1654</v>
      </c>
      <c r="L1079" s="334" t="s">
        <v>1281</v>
      </c>
      <c r="M1079" s="334" t="s">
        <v>2595</v>
      </c>
      <c r="N1079" s="334" t="s">
        <v>2596</v>
      </c>
      <c r="O1079" s="334"/>
    </row>
    <row r="1080" spans="1:15" ht="21" hidden="1">
      <c r="A1080" s="300">
        <v>625</v>
      </c>
      <c r="B1080" s="300" t="s">
        <v>729</v>
      </c>
      <c r="C1080" s="302" t="s">
        <v>136</v>
      </c>
      <c r="D1080" s="302" t="s">
        <v>2603</v>
      </c>
      <c r="E1080" s="300">
        <v>337</v>
      </c>
      <c r="F1080" s="300">
        <v>3</v>
      </c>
      <c r="G1080" s="300">
        <v>31</v>
      </c>
      <c r="H1080" s="302" t="s">
        <v>852</v>
      </c>
      <c r="I1080" s="300" t="s">
        <v>1268</v>
      </c>
      <c r="J1080" s="300" t="s">
        <v>1363</v>
      </c>
      <c r="K1080" s="300" t="s">
        <v>1654</v>
      </c>
      <c r="L1080" s="334" t="s">
        <v>1281</v>
      </c>
      <c r="M1080" s="334" t="s">
        <v>2597</v>
      </c>
      <c r="N1080" s="334" t="s">
        <v>2598</v>
      </c>
      <c r="O1080" s="334"/>
    </row>
    <row r="1081" spans="1:15" ht="21" hidden="1">
      <c r="A1081" s="300">
        <v>627</v>
      </c>
      <c r="B1081" s="300" t="s">
        <v>729</v>
      </c>
      <c r="C1081" s="302" t="s">
        <v>136</v>
      </c>
      <c r="D1081" s="302" t="s">
        <v>2603</v>
      </c>
      <c r="E1081" s="300">
        <v>337</v>
      </c>
      <c r="F1081" s="300">
        <v>3</v>
      </c>
      <c r="G1081" s="300">
        <v>31</v>
      </c>
      <c r="H1081" s="302" t="s">
        <v>852</v>
      </c>
      <c r="I1081" s="300" t="s">
        <v>1268</v>
      </c>
      <c r="J1081" s="300" t="s">
        <v>1871</v>
      </c>
      <c r="K1081" s="300" t="s">
        <v>1654</v>
      </c>
      <c r="L1081" s="334" t="s">
        <v>1252</v>
      </c>
      <c r="M1081" s="334" t="s">
        <v>2584</v>
      </c>
      <c r="N1081" s="334" t="s">
        <v>2585</v>
      </c>
      <c r="O1081" s="334"/>
    </row>
    <row r="1082" spans="1:15" ht="21" hidden="1">
      <c r="A1082" s="300">
        <v>710</v>
      </c>
      <c r="B1082" s="300" t="s">
        <v>878</v>
      </c>
      <c r="C1082" s="302" t="s">
        <v>13</v>
      </c>
      <c r="D1082" s="302" t="s">
        <v>2604</v>
      </c>
      <c r="E1082" s="300">
        <v>911</v>
      </c>
      <c r="F1082" s="300">
        <v>1</v>
      </c>
      <c r="G1082" s="300">
        <v>6</v>
      </c>
      <c r="H1082" s="302" t="s">
        <v>931</v>
      </c>
      <c r="I1082" s="300" t="s">
        <v>1268</v>
      </c>
      <c r="J1082" s="300" t="s">
        <v>1644</v>
      </c>
      <c r="K1082" s="300" t="s">
        <v>1654</v>
      </c>
      <c r="L1082" s="334" t="s">
        <v>1281</v>
      </c>
      <c r="M1082" s="334" t="s">
        <v>2559</v>
      </c>
      <c r="N1082" s="334" t="s">
        <v>2560</v>
      </c>
      <c r="O1082" s="334"/>
    </row>
    <row r="1083" spans="1:15" ht="21" hidden="1">
      <c r="A1083" s="300">
        <v>726</v>
      </c>
      <c r="B1083" s="300" t="s">
        <v>878</v>
      </c>
      <c r="C1083" s="302" t="s">
        <v>13</v>
      </c>
      <c r="D1083" s="302" t="s">
        <v>1432</v>
      </c>
      <c r="E1083" s="300"/>
      <c r="F1083" s="300"/>
      <c r="G1083" s="300"/>
      <c r="H1083" s="302"/>
      <c r="I1083" s="300" t="s">
        <v>1265</v>
      </c>
      <c r="J1083" s="300" t="s">
        <v>1346</v>
      </c>
      <c r="K1083" s="300" t="s">
        <v>1654</v>
      </c>
      <c r="L1083" s="334" t="s">
        <v>1281</v>
      </c>
      <c r="M1083" s="334" t="s">
        <v>2605</v>
      </c>
      <c r="N1083" s="334" t="s">
        <v>2606</v>
      </c>
      <c r="O1083" s="334"/>
    </row>
    <row r="1084" spans="1:15" ht="21" hidden="1">
      <c r="A1084" s="300">
        <v>751</v>
      </c>
      <c r="B1084" s="300" t="s">
        <v>878</v>
      </c>
      <c r="C1084" s="302" t="s">
        <v>136</v>
      </c>
      <c r="D1084" s="302" t="s">
        <v>2607</v>
      </c>
      <c r="E1084" s="300">
        <v>44</v>
      </c>
      <c r="F1084" s="300">
        <v>3</v>
      </c>
      <c r="G1084" s="300">
        <v>2</v>
      </c>
      <c r="H1084" s="302" t="s">
        <v>963</v>
      </c>
      <c r="I1084" s="300" t="s">
        <v>1250</v>
      </c>
      <c r="J1084" s="300" t="s">
        <v>1383</v>
      </c>
      <c r="K1084" s="300" t="s">
        <v>1654</v>
      </c>
      <c r="L1084" s="334" t="s">
        <v>1281</v>
      </c>
      <c r="M1084" s="334" t="s">
        <v>2597</v>
      </c>
      <c r="N1084" s="334" t="s">
        <v>2598</v>
      </c>
      <c r="O1084" s="334"/>
    </row>
    <row r="1085" spans="1:15" ht="21" hidden="1">
      <c r="A1085" s="300">
        <v>763</v>
      </c>
      <c r="B1085" s="300" t="s">
        <v>878</v>
      </c>
      <c r="C1085" s="302" t="s">
        <v>136</v>
      </c>
      <c r="D1085" s="302" t="s">
        <v>2263</v>
      </c>
      <c r="E1085" s="300">
        <v>902</v>
      </c>
      <c r="F1085" s="300">
        <v>1</v>
      </c>
      <c r="G1085" s="300">
        <v>45</v>
      </c>
      <c r="H1085" s="302" t="s">
        <v>984</v>
      </c>
      <c r="I1085" s="300" t="s">
        <v>1268</v>
      </c>
      <c r="J1085" s="300" t="s">
        <v>1317</v>
      </c>
      <c r="K1085" s="300" t="s">
        <v>1654</v>
      </c>
      <c r="L1085" s="334" t="s">
        <v>1281</v>
      </c>
      <c r="M1085" s="334" t="s">
        <v>2608</v>
      </c>
      <c r="N1085" s="334" t="s">
        <v>2609</v>
      </c>
      <c r="O1085" s="334"/>
    </row>
    <row r="1086" spans="1:15" ht="21" hidden="1">
      <c r="A1086" s="300">
        <v>784</v>
      </c>
      <c r="B1086" s="300" t="s">
        <v>878</v>
      </c>
      <c r="C1086" s="302" t="s">
        <v>136</v>
      </c>
      <c r="D1086" s="302" t="s">
        <v>2610</v>
      </c>
      <c r="E1086" s="300">
        <v>237</v>
      </c>
      <c r="F1086" s="300">
        <v>2</v>
      </c>
      <c r="G1086" s="300">
        <v>37</v>
      </c>
      <c r="H1086" s="302" t="s">
        <v>1003</v>
      </c>
      <c r="I1086" s="300" t="s">
        <v>1268</v>
      </c>
      <c r="J1086" s="300" t="s">
        <v>1363</v>
      </c>
      <c r="K1086" s="300" t="s">
        <v>1654</v>
      </c>
      <c r="L1086" s="334" t="s">
        <v>1252</v>
      </c>
      <c r="M1086" s="334" t="s">
        <v>2611</v>
      </c>
      <c r="N1086" s="334" t="s">
        <v>2612</v>
      </c>
      <c r="O1086" s="334"/>
    </row>
    <row r="1087" spans="1:15" ht="21" hidden="1">
      <c r="A1087" s="300">
        <v>786</v>
      </c>
      <c r="B1087" s="300" t="s">
        <v>878</v>
      </c>
      <c r="C1087" s="302" t="s">
        <v>136</v>
      </c>
      <c r="D1087" s="302" t="s">
        <v>2610</v>
      </c>
      <c r="E1087" s="300">
        <v>237</v>
      </c>
      <c r="F1087" s="300">
        <v>2</v>
      </c>
      <c r="G1087" s="300">
        <v>37</v>
      </c>
      <c r="H1087" s="302" t="s">
        <v>1003</v>
      </c>
      <c r="I1087" s="300" t="s">
        <v>1268</v>
      </c>
      <c r="J1087" s="300" t="s">
        <v>1871</v>
      </c>
      <c r="K1087" s="300" t="s">
        <v>1654</v>
      </c>
      <c r="L1087" s="334" t="s">
        <v>1281</v>
      </c>
      <c r="M1087" s="334" t="s">
        <v>2605</v>
      </c>
      <c r="N1087" s="334" t="s">
        <v>2606</v>
      </c>
      <c r="O1087" s="334"/>
    </row>
    <row r="1088" spans="1:15" ht="21" hidden="1">
      <c r="A1088" s="300">
        <v>791</v>
      </c>
      <c r="B1088" s="300" t="s">
        <v>878</v>
      </c>
      <c r="C1088" s="302" t="s">
        <v>136</v>
      </c>
      <c r="D1088" s="302" t="s">
        <v>1443</v>
      </c>
      <c r="E1088" s="300">
        <v>201</v>
      </c>
      <c r="F1088" s="300">
        <v>2</v>
      </c>
      <c r="G1088" s="300">
        <v>38</v>
      </c>
      <c r="H1088" s="302" t="s">
        <v>2613</v>
      </c>
      <c r="I1088" s="300" t="s">
        <v>1265</v>
      </c>
      <c r="J1088" s="300" t="s">
        <v>1342</v>
      </c>
      <c r="K1088" s="300" t="s">
        <v>1654</v>
      </c>
      <c r="L1088" s="334" t="s">
        <v>1281</v>
      </c>
      <c r="M1088" s="334" t="s">
        <v>2614</v>
      </c>
      <c r="N1088" s="334" t="s">
        <v>2615</v>
      </c>
      <c r="O1088" s="334"/>
    </row>
    <row r="1089" spans="1:15" ht="21" hidden="1">
      <c r="A1089" s="300">
        <v>793</v>
      </c>
      <c r="B1089" s="300" t="s">
        <v>878</v>
      </c>
      <c r="C1089" s="302" t="s">
        <v>136</v>
      </c>
      <c r="D1089" s="302" t="s">
        <v>1443</v>
      </c>
      <c r="E1089" s="300">
        <v>202</v>
      </c>
      <c r="F1089" s="300">
        <v>2</v>
      </c>
      <c r="G1089" s="300">
        <v>63</v>
      </c>
      <c r="H1089" s="302" t="s">
        <v>1771</v>
      </c>
      <c r="I1089" s="300" t="s">
        <v>1265</v>
      </c>
      <c r="J1089" s="300" t="s">
        <v>1385</v>
      </c>
      <c r="K1089" s="300" t="s">
        <v>1654</v>
      </c>
      <c r="L1089" s="334" t="s">
        <v>1252</v>
      </c>
      <c r="M1089" s="334" t="s">
        <v>2616</v>
      </c>
      <c r="N1089" s="334" t="s">
        <v>2617</v>
      </c>
      <c r="O1089" s="334"/>
    </row>
    <row r="1090" spans="1:15" ht="21" hidden="1">
      <c r="A1090" s="300">
        <v>799</v>
      </c>
      <c r="B1090" s="300" t="s">
        <v>878</v>
      </c>
      <c r="C1090" s="302" t="s">
        <v>136</v>
      </c>
      <c r="D1090" s="302" t="s">
        <v>1469</v>
      </c>
      <c r="E1090" s="300">
        <v>301</v>
      </c>
      <c r="F1090" s="300">
        <v>3</v>
      </c>
      <c r="G1090" s="300">
        <v>42</v>
      </c>
      <c r="H1090" s="302" t="s">
        <v>709</v>
      </c>
      <c r="I1090" s="300" t="s">
        <v>1265</v>
      </c>
      <c r="J1090" s="300" t="s">
        <v>1266</v>
      </c>
      <c r="K1090" s="300" t="s">
        <v>1654</v>
      </c>
      <c r="L1090" s="334" t="s">
        <v>1252</v>
      </c>
      <c r="M1090" s="334" t="s">
        <v>2591</v>
      </c>
      <c r="N1090" s="334" t="s">
        <v>2592</v>
      </c>
      <c r="O1090" s="334"/>
    </row>
    <row r="1091" spans="1:15" ht="21" hidden="1">
      <c r="A1091" s="300">
        <v>801</v>
      </c>
      <c r="B1091" s="300" t="s">
        <v>878</v>
      </c>
      <c r="C1091" s="302" t="s">
        <v>136</v>
      </c>
      <c r="D1091" s="302" t="s">
        <v>1518</v>
      </c>
      <c r="E1091" s="300">
        <v>251</v>
      </c>
      <c r="F1091" s="300">
        <v>2</v>
      </c>
      <c r="G1091" s="300">
        <v>83</v>
      </c>
      <c r="H1091" s="302" t="s">
        <v>2613</v>
      </c>
      <c r="I1091" s="300" t="s">
        <v>1265</v>
      </c>
      <c r="J1091" s="300" t="s">
        <v>1369</v>
      </c>
      <c r="K1091" s="300" t="s">
        <v>1654</v>
      </c>
      <c r="L1091" s="334" t="s">
        <v>1281</v>
      </c>
      <c r="M1091" s="334" t="s">
        <v>2595</v>
      </c>
      <c r="N1091" s="334" t="s">
        <v>2596</v>
      </c>
      <c r="O1091" s="334"/>
    </row>
    <row r="1092" spans="1:15" ht="21" hidden="1">
      <c r="A1092" s="300">
        <v>803</v>
      </c>
      <c r="B1092" s="300" t="s">
        <v>878</v>
      </c>
      <c r="C1092" s="302" t="s">
        <v>136</v>
      </c>
      <c r="D1092" s="302" t="s">
        <v>1518</v>
      </c>
      <c r="E1092" s="300">
        <v>251</v>
      </c>
      <c r="F1092" s="300">
        <v>2</v>
      </c>
      <c r="G1092" s="300">
        <v>83</v>
      </c>
      <c r="H1092" s="302" t="s">
        <v>2618</v>
      </c>
      <c r="I1092" s="300" t="s">
        <v>1265</v>
      </c>
      <c r="J1092" s="300" t="s">
        <v>1378</v>
      </c>
      <c r="K1092" s="300" t="s">
        <v>1654</v>
      </c>
      <c r="L1092" s="334" t="s">
        <v>1281</v>
      </c>
      <c r="M1092" s="334" t="s">
        <v>2563</v>
      </c>
      <c r="N1092" s="334" t="s">
        <v>2564</v>
      </c>
      <c r="O1092" s="334"/>
    </row>
    <row r="1093" spans="1:15" ht="21" hidden="1">
      <c r="A1093" s="300">
        <v>806</v>
      </c>
      <c r="B1093" s="300" t="s">
        <v>878</v>
      </c>
      <c r="C1093" s="302" t="s">
        <v>136</v>
      </c>
      <c r="D1093" s="302" t="s">
        <v>1418</v>
      </c>
      <c r="E1093" s="300">
        <v>351</v>
      </c>
      <c r="F1093" s="300">
        <v>3</v>
      </c>
      <c r="G1093" s="300">
        <v>54</v>
      </c>
      <c r="H1093" s="302" t="s">
        <v>963</v>
      </c>
      <c r="I1093" s="300" t="s">
        <v>1265</v>
      </c>
      <c r="J1093" s="300" t="s">
        <v>1409</v>
      </c>
      <c r="K1093" s="300" t="s">
        <v>1654</v>
      </c>
      <c r="L1093" s="334" t="s">
        <v>1281</v>
      </c>
      <c r="M1093" s="334" t="s">
        <v>2619</v>
      </c>
      <c r="N1093" s="334" t="s">
        <v>2620</v>
      </c>
      <c r="O1093" s="334"/>
    </row>
    <row r="1094" spans="1:15" ht="21" hidden="1">
      <c r="A1094" s="300">
        <v>839</v>
      </c>
      <c r="B1094" s="300" t="s">
        <v>1024</v>
      </c>
      <c r="C1094" s="302" t="s">
        <v>13</v>
      </c>
      <c r="D1094" s="302" t="s">
        <v>1286</v>
      </c>
      <c r="E1094" s="300"/>
      <c r="F1094" s="300"/>
      <c r="G1094" s="300"/>
      <c r="H1094" s="302"/>
      <c r="I1094" s="300" t="s">
        <v>1250</v>
      </c>
      <c r="J1094" s="300" t="s">
        <v>1444</v>
      </c>
      <c r="K1094" s="300" t="s">
        <v>1654</v>
      </c>
      <c r="L1094" s="334" t="s">
        <v>1281</v>
      </c>
      <c r="M1094" s="334" t="s">
        <v>2614</v>
      </c>
      <c r="N1094" s="334" t="s">
        <v>2615</v>
      </c>
      <c r="O1094" s="334"/>
    </row>
    <row r="1095" spans="1:15" ht="21" hidden="1">
      <c r="A1095" s="300">
        <v>841</v>
      </c>
      <c r="B1095" s="300" t="s">
        <v>1024</v>
      </c>
      <c r="C1095" s="302" t="s">
        <v>13</v>
      </c>
      <c r="D1095" s="302" t="s">
        <v>1286</v>
      </c>
      <c r="E1095" s="300"/>
      <c r="F1095" s="300"/>
      <c r="G1095" s="300"/>
      <c r="H1095" s="302"/>
      <c r="I1095" s="300" t="s">
        <v>1250</v>
      </c>
      <c r="J1095" s="300" t="s">
        <v>1350</v>
      </c>
      <c r="K1095" s="300" t="s">
        <v>1654</v>
      </c>
      <c r="L1095" s="334" t="s">
        <v>1252</v>
      </c>
      <c r="M1095" s="335" t="s">
        <v>2580</v>
      </c>
      <c r="N1095" s="336" t="s">
        <v>2581</v>
      </c>
      <c r="O1095" s="334"/>
    </row>
    <row r="1096" spans="1:15" ht="21" hidden="1">
      <c r="A1096" s="300">
        <v>843</v>
      </c>
      <c r="B1096" s="300" t="s">
        <v>1024</v>
      </c>
      <c r="C1096" s="302" t="s">
        <v>13</v>
      </c>
      <c r="D1096" s="302" t="s">
        <v>1286</v>
      </c>
      <c r="E1096" s="300"/>
      <c r="F1096" s="300"/>
      <c r="G1096" s="300"/>
      <c r="H1096" s="302"/>
      <c r="I1096" s="300" t="s">
        <v>1250</v>
      </c>
      <c r="J1096" s="300" t="s">
        <v>1402</v>
      </c>
      <c r="K1096" s="300" t="s">
        <v>1654</v>
      </c>
      <c r="L1096" s="334" t="s">
        <v>1281</v>
      </c>
      <c r="M1096" s="334" t="s">
        <v>2582</v>
      </c>
      <c r="N1096" s="334" t="s">
        <v>2583</v>
      </c>
      <c r="O1096" s="334"/>
    </row>
    <row r="1097" spans="1:15" ht="21" hidden="1">
      <c r="A1097" s="300">
        <v>845</v>
      </c>
      <c r="B1097" s="300" t="s">
        <v>1024</v>
      </c>
      <c r="C1097" s="302" t="s">
        <v>13</v>
      </c>
      <c r="D1097" s="302" t="s">
        <v>1286</v>
      </c>
      <c r="E1097" s="300"/>
      <c r="F1097" s="300"/>
      <c r="G1097" s="300"/>
      <c r="H1097" s="302"/>
      <c r="I1097" s="300" t="s">
        <v>1250</v>
      </c>
      <c r="J1097" s="300" t="s">
        <v>1490</v>
      </c>
      <c r="K1097" s="300" t="s">
        <v>1654</v>
      </c>
      <c r="L1097" s="334" t="s">
        <v>1281</v>
      </c>
      <c r="M1097" s="334" t="s">
        <v>2621</v>
      </c>
      <c r="N1097" s="334" t="s">
        <v>2622</v>
      </c>
      <c r="O1097" s="334"/>
    </row>
    <row r="1098" spans="1:15" ht="21" hidden="1">
      <c r="A1098" s="300">
        <v>847</v>
      </c>
      <c r="B1098" s="300" t="s">
        <v>1024</v>
      </c>
      <c r="C1098" s="302" t="s">
        <v>13</v>
      </c>
      <c r="D1098" s="302" t="s">
        <v>1286</v>
      </c>
      <c r="E1098" s="300"/>
      <c r="F1098" s="300"/>
      <c r="G1098" s="300"/>
      <c r="H1098" s="302"/>
      <c r="I1098" s="300" t="s">
        <v>1250</v>
      </c>
      <c r="J1098" s="300" t="s">
        <v>1466</v>
      </c>
      <c r="K1098" s="300" t="s">
        <v>1654</v>
      </c>
      <c r="L1098" s="334" t="s">
        <v>1281</v>
      </c>
      <c r="M1098" s="334" t="s">
        <v>2623</v>
      </c>
      <c r="N1098" s="334" t="s">
        <v>2624</v>
      </c>
      <c r="O1098" s="334"/>
    </row>
    <row r="1099" spans="1:15" ht="21" hidden="1">
      <c r="A1099" s="300">
        <v>868</v>
      </c>
      <c r="B1099" s="300" t="s">
        <v>1024</v>
      </c>
      <c r="C1099" s="302" t="s">
        <v>13</v>
      </c>
      <c r="D1099" s="302" t="s">
        <v>1331</v>
      </c>
      <c r="E1099" s="300">
        <v>903</v>
      </c>
      <c r="F1099" s="300">
        <v>1</v>
      </c>
      <c r="G1099" s="300">
        <v>45</v>
      </c>
      <c r="H1099" s="302" t="s">
        <v>984</v>
      </c>
      <c r="I1099" s="300" t="s">
        <v>1268</v>
      </c>
      <c r="J1099" s="300" t="s">
        <v>1317</v>
      </c>
      <c r="K1099" s="300" t="s">
        <v>1654</v>
      </c>
      <c r="L1099" s="334" t="s">
        <v>1281</v>
      </c>
      <c r="M1099" s="334" t="s">
        <v>2608</v>
      </c>
      <c r="N1099" s="334" t="s">
        <v>2609</v>
      </c>
      <c r="O1099" s="334"/>
    </row>
    <row r="1100" spans="1:15" ht="21" hidden="1">
      <c r="A1100" s="300">
        <v>872</v>
      </c>
      <c r="B1100" s="300" t="s">
        <v>1024</v>
      </c>
      <c r="C1100" s="302" t="s">
        <v>13</v>
      </c>
      <c r="D1100" s="302" t="s">
        <v>1331</v>
      </c>
      <c r="E1100" s="300">
        <v>908</v>
      </c>
      <c r="F1100" s="300">
        <v>1</v>
      </c>
      <c r="G1100" s="300">
        <v>38</v>
      </c>
      <c r="H1100" s="302" t="s">
        <v>984</v>
      </c>
      <c r="I1100" s="300" t="s">
        <v>1268</v>
      </c>
      <c r="J1100" s="300" t="s">
        <v>1269</v>
      </c>
      <c r="K1100" s="300" t="s">
        <v>1654</v>
      </c>
      <c r="L1100" s="334" t="s">
        <v>1252</v>
      </c>
      <c r="M1100" s="334" t="s">
        <v>2616</v>
      </c>
      <c r="N1100" s="334" t="s">
        <v>2617</v>
      </c>
      <c r="O1100" s="334"/>
    </row>
    <row r="1101" spans="1:15" ht="21" hidden="1">
      <c r="A1101" s="300">
        <v>882</v>
      </c>
      <c r="B1101" s="300" t="s">
        <v>1024</v>
      </c>
      <c r="C1101" s="302" t="s">
        <v>13</v>
      </c>
      <c r="D1101" s="302" t="s">
        <v>2625</v>
      </c>
      <c r="E1101" s="300">
        <v>931</v>
      </c>
      <c r="F1101" s="300">
        <v>3</v>
      </c>
      <c r="G1101" s="300">
        <v>13</v>
      </c>
      <c r="H1101" s="302" t="s">
        <v>1777</v>
      </c>
      <c r="I1101" s="300" t="s">
        <v>1268</v>
      </c>
      <c r="J1101" s="300" t="s">
        <v>1644</v>
      </c>
      <c r="K1101" s="300" t="s">
        <v>1654</v>
      </c>
      <c r="L1101" s="334" t="s">
        <v>1281</v>
      </c>
      <c r="M1101" s="334" t="s">
        <v>1859</v>
      </c>
      <c r="N1101" s="334" t="s">
        <v>2626</v>
      </c>
      <c r="O1101" s="334"/>
    </row>
    <row r="1102" spans="1:15" ht="21" hidden="1">
      <c r="A1102" s="300">
        <v>925</v>
      </c>
      <c r="B1102" s="300" t="s">
        <v>1024</v>
      </c>
      <c r="C1102" s="302" t="s">
        <v>136</v>
      </c>
      <c r="D1102" s="302" t="s">
        <v>2199</v>
      </c>
      <c r="E1102" s="300">
        <v>251</v>
      </c>
      <c r="F1102" s="300">
        <v>2</v>
      </c>
      <c r="G1102" s="300">
        <v>84</v>
      </c>
      <c r="H1102" s="302" t="s">
        <v>1781</v>
      </c>
      <c r="I1102" s="300" t="s">
        <v>1250</v>
      </c>
      <c r="J1102" s="300" t="s">
        <v>1328</v>
      </c>
      <c r="K1102" s="300" t="s">
        <v>1654</v>
      </c>
      <c r="L1102" s="334" t="s">
        <v>1281</v>
      </c>
      <c r="M1102" s="334" t="s">
        <v>2623</v>
      </c>
      <c r="N1102" s="334" t="s">
        <v>2624</v>
      </c>
      <c r="O1102" s="334"/>
    </row>
    <row r="1103" spans="1:15" ht="21" hidden="1">
      <c r="A1103" s="300">
        <v>929</v>
      </c>
      <c r="B1103" s="300" t="s">
        <v>1024</v>
      </c>
      <c r="C1103" s="302" t="s">
        <v>136</v>
      </c>
      <c r="D1103" s="302" t="s">
        <v>2199</v>
      </c>
      <c r="E1103" s="300">
        <v>251</v>
      </c>
      <c r="F1103" s="300">
        <v>2</v>
      </c>
      <c r="G1103" s="300">
        <v>84</v>
      </c>
      <c r="H1103" s="302" t="s">
        <v>1781</v>
      </c>
      <c r="I1103" s="300" t="s">
        <v>1250</v>
      </c>
      <c r="J1103" s="300" t="s">
        <v>1277</v>
      </c>
      <c r="K1103" s="300" t="s">
        <v>1654</v>
      </c>
      <c r="L1103" s="334" t="s">
        <v>1281</v>
      </c>
      <c r="M1103" s="334" t="s">
        <v>2582</v>
      </c>
      <c r="N1103" s="334" t="s">
        <v>2583</v>
      </c>
      <c r="O1103" s="334"/>
    </row>
    <row r="1104" spans="1:15" ht="21" hidden="1">
      <c r="A1104" s="300">
        <v>961</v>
      </c>
      <c r="B1104" s="300" t="s">
        <v>1024</v>
      </c>
      <c r="C1104" s="302" t="s">
        <v>136</v>
      </c>
      <c r="D1104" s="302" t="s">
        <v>2270</v>
      </c>
      <c r="E1104" s="300">
        <v>201</v>
      </c>
      <c r="F1104" s="300">
        <v>2</v>
      </c>
      <c r="G1104" s="300">
        <v>38</v>
      </c>
      <c r="H1104" s="302" t="s">
        <v>1781</v>
      </c>
      <c r="I1104" s="300" t="s">
        <v>1265</v>
      </c>
      <c r="J1104" s="300" t="s">
        <v>1342</v>
      </c>
      <c r="K1104" s="300" t="s">
        <v>1654</v>
      </c>
      <c r="L1104" s="334" t="s">
        <v>1252</v>
      </c>
      <c r="M1104" s="335" t="s">
        <v>2580</v>
      </c>
      <c r="N1104" s="336" t="s">
        <v>2581</v>
      </c>
      <c r="O1104" s="334"/>
    </row>
    <row r="1105" spans="1:15" ht="21" hidden="1">
      <c r="A1105" s="300">
        <v>965</v>
      </c>
      <c r="B1105" s="300" t="s">
        <v>1024</v>
      </c>
      <c r="C1105" s="302" t="s">
        <v>136</v>
      </c>
      <c r="D1105" s="302" t="s">
        <v>2270</v>
      </c>
      <c r="E1105" s="300">
        <v>202</v>
      </c>
      <c r="F1105" s="300">
        <v>2</v>
      </c>
      <c r="G1105" s="300">
        <v>63</v>
      </c>
      <c r="H1105" s="302" t="s">
        <v>1781</v>
      </c>
      <c r="I1105" s="300" t="s">
        <v>1265</v>
      </c>
      <c r="J1105" s="300" t="s">
        <v>1385</v>
      </c>
      <c r="K1105" s="300" t="s">
        <v>1654</v>
      </c>
      <c r="L1105" s="334" t="s">
        <v>1281</v>
      </c>
      <c r="M1105" s="334" t="s">
        <v>2627</v>
      </c>
      <c r="N1105" s="334" t="s">
        <v>2628</v>
      </c>
      <c r="O1105" s="334"/>
    </row>
    <row r="1106" spans="1:15" ht="21" hidden="1">
      <c r="A1106" s="300">
        <v>969</v>
      </c>
      <c r="B1106" s="300" t="s">
        <v>1024</v>
      </c>
      <c r="C1106" s="302" t="s">
        <v>136</v>
      </c>
      <c r="D1106" s="302" t="s">
        <v>2629</v>
      </c>
      <c r="E1106" s="300">
        <v>351</v>
      </c>
      <c r="F1106" s="300">
        <v>3</v>
      </c>
      <c r="G1106" s="300">
        <v>23</v>
      </c>
      <c r="H1106" s="302" t="s">
        <v>1132</v>
      </c>
      <c r="I1106" s="300" t="s">
        <v>1265</v>
      </c>
      <c r="J1106" s="300" t="s">
        <v>1266</v>
      </c>
      <c r="K1106" s="300" t="s">
        <v>1654</v>
      </c>
      <c r="L1106" s="334" t="s">
        <v>1281</v>
      </c>
      <c r="M1106" s="334" t="s">
        <v>2576</v>
      </c>
      <c r="N1106" s="334" t="s">
        <v>2577</v>
      </c>
      <c r="O1106" s="334"/>
    </row>
    <row r="1107" spans="1:15" ht="21" hidden="1">
      <c r="A1107" s="300">
        <v>972</v>
      </c>
      <c r="B1107" s="300" t="s">
        <v>1024</v>
      </c>
      <c r="C1107" s="302" t="s">
        <v>136</v>
      </c>
      <c r="D1107" s="302" t="s">
        <v>2271</v>
      </c>
      <c r="E1107" s="300">
        <v>401</v>
      </c>
      <c r="F1107" s="300">
        <v>4</v>
      </c>
      <c r="G1107" s="300">
        <v>60</v>
      </c>
      <c r="H1107" s="302" t="s">
        <v>1132</v>
      </c>
      <c r="I1107" s="300" t="s">
        <v>1265</v>
      </c>
      <c r="J1107" s="300" t="s">
        <v>1378</v>
      </c>
      <c r="K1107" s="300" t="s">
        <v>1654</v>
      </c>
      <c r="L1107" s="334" t="s">
        <v>1281</v>
      </c>
      <c r="M1107" s="334" t="s">
        <v>2614</v>
      </c>
      <c r="N1107" s="334" t="s">
        <v>2615</v>
      </c>
      <c r="O1107" s="334"/>
    </row>
    <row r="1108" spans="1:15" ht="21" hidden="1">
      <c r="A1108" s="300">
        <v>994</v>
      </c>
      <c r="B1108" s="300" t="s">
        <v>1143</v>
      </c>
      <c r="C1108" s="302" t="s">
        <v>13</v>
      </c>
      <c r="D1108" s="302" t="s">
        <v>1476</v>
      </c>
      <c r="E1108" s="300"/>
      <c r="F1108" s="300"/>
      <c r="G1108" s="300"/>
      <c r="H1108" s="302"/>
      <c r="I1108" s="300" t="s">
        <v>1250</v>
      </c>
      <c r="J1108" s="300" t="s">
        <v>1527</v>
      </c>
      <c r="K1108" s="300" t="s">
        <v>1654</v>
      </c>
      <c r="L1108" s="334" t="s">
        <v>1281</v>
      </c>
      <c r="M1108" s="334" t="s">
        <v>2572</v>
      </c>
      <c r="N1108" s="334" t="s">
        <v>2573</v>
      </c>
      <c r="O1108" s="334"/>
    </row>
    <row r="1109" spans="1:15" ht="21" hidden="1">
      <c r="A1109" s="300">
        <v>996</v>
      </c>
      <c r="B1109" s="300" t="s">
        <v>1143</v>
      </c>
      <c r="C1109" s="302" t="s">
        <v>13</v>
      </c>
      <c r="D1109" s="302" t="s">
        <v>1476</v>
      </c>
      <c r="E1109" s="300"/>
      <c r="F1109" s="300"/>
      <c r="G1109" s="300"/>
      <c r="H1109" s="302"/>
      <c r="I1109" s="300" t="s">
        <v>1250</v>
      </c>
      <c r="J1109" s="300" t="s">
        <v>1404</v>
      </c>
      <c r="K1109" s="300" t="s">
        <v>1654</v>
      </c>
      <c r="L1109" s="334" t="s">
        <v>1281</v>
      </c>
      <c r="M1109" s="334" t="s">
        <v>2600</v>
      </c>
      <c r="N1109" s="334" t="s">
        <v>2601</v>
      </c>
      <c r="O1109" s="334"/>
    </row>
    <row r="1110" spans="1:15" ht="21" hidden="1">
      <c r="A1110" s="300">
        <v>1008</v>
      </c>
      <c r="B1110" s="300" t="s">
        <v>1143</v>
      </c>
      <c r="C1110" s="302" t="s">
        <v>13</v>
      </c>
      <c r="D1110" s="302" t="s">
        <v>2630</v>
      </c>
      <c r="E1110" s="300">
        <v>931</v>
      </c>
      <c r="F1110" s="300">
        <v>3</v>
      </c>
      <c r="G1110" s="300">
        <v>26</v>
      </c>
      <c r="H1110" s="302" t="s">
        <v>1777</v>
      </c>
      <c r="I1110" s="300" t="s">
        <v>1268</v>
      </c>
      <c r="J1110" s="300" t="s">
        <v>1269</v>
      </c>
      <c r="K1110" s="300" t="s">
        <v>1654</v>
      </c>
      <c r="L1110" s="334" t="s">
        <v>1281</v>
      </c>
      <c r="M1110" s="334" t="s">
        <v>1859</v>
      </c>
      <c r="N1110" s="334" t="s">
        <v>2626</v>
      </c>
      <c r="O1110" s="334"/>
    </row>
    <row r="1111" spans="1:15" ht="21" hidden="1">
      <c r="A1111" s="300">
        <v>1034</v>
      </c>
      <c r="B1111" s="300" t="s">
        <v>1143</v>
      </c>
      <c r="C1111" s="302" t="s">
        <v>136</v>
      </c>
      <c r="D1111" s="302" t="s">
        <v>2631</v>
      </c>
      <c r="E1111" s="300">
        <v>251</v>
      </c>
      <c r="F1111" s="300">
        <v>2</v>
      </c>
      <c r="G1111" s="300">
        <v>83</v>
      </c>
      <c r="H1111" s="302" t="s">
        <v>963</v>
      </c>
      <c r="I1111" s="300" t="s">
        <v>1250</v>
      </c>
      <c r="J1111" s="300" t="s">
        <v>1277</v>
      </c>
      <c r="K1111" s="300" t="s">
        <v>1654</v>
      </c>
      <c r="L1111" s="334" t="s">
        <v>1281</v>
      </c>
      <c r="M1111" s="334" t="s">
        <v>2619</v>
      </c>
      <c r="N1111" s="334" t="s">
        <v>2620</v>
      </c>
      <c r="O1111" s="334"/>
    </row>
    <row r="1112" spans="1:15" ht="21" hidden="1">
      <c r="A1112" s="300">
        <v>1036</v>
      </c>
      <c r="B1112" s="300" t="s">
        <v>1143</v>
      </c>
      <c r="C1112" s="302" t="s">
        <v>136</v>
      </c>
      <c r="D1112" s="302" t="s">
        <v>2631</v>
      </c>
      <c r="E1112" s="300">
        <v>251</v>
      </c>
      <c r="F1112" s="300">
        <v>2</v>
      </c>
      <c r="G1112" s="300">
        <v>83</v>
      </c>
      <c r="H1112" s="302" t="s">
        <v>963</v>
      </c>
      <c r="I1112" s="300" t="s">
        <v>1250</v>
      </c>
      <c r="J1112" s="300" t="s">
        <v>1391</v>
      </c>
      <c r="K1112" s="300" t="s">
        <v>1654</v>
      </c>
      <c r="L1112" s="334" t="s">
        <v>1252</v>
      </c>
      <c r="M1112" s="334" t="s">
        <v>2565</v>
      </c>
      <c r="N1112" s="334" t="s">
        <v>2566</v>
      </c>
      <c r="O1112" s="334"/>
    </row>
    <row r="1113" spans="1:15" ht="21" hidden="1">
      <c r="A1113" s="300">
        <v>1038</v>
      </c>
      <c r="B1113" s="300" t="s">
        <v>1143</v>
      </c>
      <c r="C1113" s="302" t="s">
        <v>136</v>
      </c>
      <c r="D1113" s="302" t="s">
        <v>2631</v>
      </c>
      <c r="E1113" s="300">
        <v>251</v>
      </c>
      <c r="F1113" s="300">
        <v>2</v>
      </c>
      <c r="G1113" s="300">
        <v>83</v>
      </c>
      <c r="H1113" s="302" t="s">
        <v>963</v>
      </c>
      <c r="I1113" s="300" t="s">
        <v>1250</v>
      </c>
      <c r="J1113" s="300" t="s">
        <v>1355</v>
      </c>
      <c r="K1113" s="300" t="s">
        <v>1654</v>
      </c>
      <c r="L1113" s="334" t="s">
        <v>1281</v>
      </c>
      <c r="M1113" s="334" t="s">
        <v>2574</v>
      </c>
      <c r="N1113" s="334" t="s">
        <v>2575</v>
      </c>
      <c r="O1113" s="334"/>
    </row>
    <row r="1114" spans="1:15" ht="21" hidden="1">
      <c r="A1114" s="300">
        <v>1040</v>
      </c>
      <c r="B1114" s="300" t="s">
        <v>1143</v>
      </c>
      <c r="C1114" s="302" t="s">
        <v>136</v>
      </c>
      <c r="D1114" s="302" t="s">
        <v>2632</v>
      </c>
      <c r="E1114" s="300">
        <v>44</v>
      </c>
      <c r="F1114" s="300">
        <v>3</v>
      </c>
      <c r="G1114" s="300">
        <v>1</v>
      </c>
      <c r="H1114" s="302" t="s">
        <v>1790</v>
      </c>
      <c r="I1114" s="300" t="s">
        <v>1250</v>
      </c>
      <c r="J1114" s="300" t="s">
        <v>1358</v>
      </c>
      <c r="K1114" s="300" t="s">
        <v>1654</v>
      </c>
      <c r="L1114" s="334" t="s">
        <v>1252</v>
      </c>
      <c r="M1114" s="334" t="s">
        <v>2584</v>
      </c>
      <c r="N1114" s="334" t="s">
        <v>2585</v>
      </c>
      <c r="O1114" s="334"/>
    </row>
    <row r="1115" spans="1:15" ht="21" hidden="1">
      <c r="A1115" s="300">
        <v>1042</v>
      </c>
      <c r="B1115" s="300" t="s">
        <v>1143</v>
      </c>
      <c r="C1115" s="302" t="s">
        <v>136</v>
      </c>
      <c r="D1115" s="302" t="s">
        <v>2633</v>
      </c>
      <c r="E1115" s="300">
        <v>921</v>
      </c>
      <c r="F1115" s="300">
        <v>2</v>
      </c>
      <c r="G1115" s="300">
        <v>28</v>
      </c>
      <c r="H1115" s="302" t="s">
        <v>1777</v>
      </c>
      <c r="I1115" s="300" t="s">
        <v>1268</v>
      </c>
      <c r="J1115" s="300" t="s">
        <v>1317</v>
      </c>
      <c r="K1115" s="300" t="s">
        <v>1654</v>
      </c>
      <c r="L1115" s="334" t="s">
        <v>1281</v>
      </c>
      <c r="M1115" s="334" t="s">
        <v>1859</v>
      </c>
      <c r="N1115" s="334" t="s">
        <v>2626</v>
      </c>
      <c r="O1115" s="334"/>
    </row>
    <row r="1116" spans="1:15" ht="21" hidden="1">
      <c r="A1116" s="300">
        <v>1044</v>
      </c>
      <c r="B1116" s="300" t="s">
        <v>1143</v>
      </c>
      <c r="C1116" s="302" t="s">
        <v>136</v>
      </c>
      <c r="D1116" s="302" t="s">
        <v>2634</v>
      </c>
      <c r="E1116" s="300">
        <v>237</v>
      </c>
      <c r="F1116" s="300">
        <v>2</v>
      </c>
      <c r="G1116" s="300">
        <v>38</v>
      </c>
      <c r="H1116" s="302" t="s">
        <v>1701</v>
      </c>
      <c r="I1116" s="300" t="s">
        <v>1268</v>
      </c>
      <c r="J1116" s="300" t="s">
        <v>1315</v>
      </c>
      <c r="K1116" s="300" t="s">
        <v>1654</v>
      </c>
      <c r="L1116" s="334" t="s">
        <v>1281</v>
      </c>
      <c r="M1116" s="334" t="s">
        <v>2567</v>
      </c>
      <c r="N1116" s="334" t="s">
        <v>2568</v>
      </c>
      <c r="O1116" s="334"/>
    </row>
    <row r="1117" spans="1:15" ht="21" hidden="1">
      <c r="A1117" s="300">
        <v>1046</v>
      </c>
      <c r="B1117" s="300" t="s">
        <v>1143</v>
      </c>
      <c r="C1117" s="302" t="s">
        <v>136</v>
      </c>
      <c r="D1117" s="302" t="s">
        <v>1478</v>
      </c>
      <c r="E1117" s="300">
        <v>337</v>
      </c>
      <c r="F1117" s="300">
        <v>3</v>
      </c>
      <c r="G1117" s="300">
        <v>36</v>
      </c>
      <c r="H1117" s="302" t="s">
        <v>1211</v>
      </c>
      <c r="I1117" s="300" t="s">
        <v>1268</v>
      </c>
      <c r="J1117" s="300" t="s">
        <v>1269</v>
      </c>
      <c r="K1117" s="300" t="s">
        <v>1654</v>
      </c>
      <c r="L1117" s="334" t="s">
        <v>1281</v>
      </c>
      <c r="M1117" s="334" t="s">
        <v>2572</v>
      </c>
      <c r="N1117" s="334" t="s">
        <v>2573</v>
      </c>
      <c r="O1117" s="334"/>
    </row>
    <row r="1118" spans="1:15" ht="21" hidden="1">
      <c r="A1118" s="300">
        <v>1058</v>
      </c>
      <c r="B1118" s="300" t="s">
        <v>1143</v>
      </c>
      <c r="C1118" s="302" t="s">
        <v>136</v>
      </c>
      <c r="D1118" s="302" t="s">
        <v>1493</v>
      </c>
      <c r="E1118" s="300">
        <v>201</v>
      </c>
      <c r="F1118" s="300">
        <v>2</v>
      </c>
      <c r="G1118" s="300">
        <v>38</v>
      </c>
      <c r="H1118" s="302" t="s">
        <v>1223</v>
      </c>
      <c r="I1118" s="300" t="s">
        <v>1265</v>
      </c>
      <c r="J1118" s="300" t="s">
        <v>1419</v>
      </c>
      <c r="K1118" s="300" t="s">
        <v>1654</v>
      </c>
      <c r="L1118" s="334" t="s">
        <v>1281</v>
      </c>
      <c r="M1118" s="334" t="s">
        <v>2600</v>
      </c>
      <c r="N1118" s="334" t="s">
        <v>2601</v>
      </c>
      <c r="O1118" s="334"/>
    </row>
    <row r="1119" spans="1:15" ht="21" hidden="1">
      <c r="A1119" s="300">
        <v>1060</v>
      </c>
      <c r="B1119" s="300" t="s">
        <v>1143</v>
      </c>
      <c r="C1119" s="302" t="s">
        <v>136</v>
      </c>
      <c r="D1119" s="302" t="s">
        <v>1493</v>
      </c>
      <c r="E1119" s="300">
        <v>202</v>
      </c>
      <c r="F1119" s="300">
        <v>2</v>
      </c>
      <c r="G1119" s="300">
        <v>70</v>
      </c>
      <c r="H1119" s="302" t="s">
        <v>1223</v>
      </c>
      <c r="I1119" s="300" t="s">
        <v>1265</v>
      </c>
      <c r="J1119" s="300" t="s">
        <v>1390</v>
      </c>
      <c r="K1119" s="300" t="s">
        <v>1654</v>
      </c>
      <c r="L1119" s="334" t="s">
        <v>1252</v>
      </c>
      <c r="M1119" s="334" t="s">
        <v>2616</v>
      </c>
      <c r="N1119" s="334" t="s">
        <v>2617</v>
      </c>
      <c r="O1119" s="334"/>
    </row>
    <row r="1120" spans="1:15" ht="21" hidden="1">
      <c r="A1120" s="300">
        <v>1063</v>
      </c>
      <c r="B1120" s="300" t="s">
        <v>1143</v>
      </c>
      <c r="C1120" s="302" t="s">
        <v>136</v>
      </c>
      <c r="D1120" s="302" t="s">
        <v>1493</v>
      </c>
      <c r="E1120" s="300">
        <v>202</v>
      </c>
      <c r="F1120" s="300">
        <v>2</v>
      </c>
      <c r="G1120" s="300">
        <v>70</v>
      </c>
      <c r="H1120" s="302" t="s">
        <v>1223</v>
      </c>
      <c r="I1120" s="300" t="s">
        <v>1265</v>
      </c>
      <c r="J1120" s="300" t="s">
        <v>1339</v>
      </c>
      <c r="K1120" s="300" t="s">
        <v>1654</v>
      </c>
      <c r="L1120" s="334" t="s">
        <v>1281</v>
      </c>
      <c r="M1120" s="334" t="s">
        <v>2623</v>
      </c>
      <c r="N1120" s="334" t="s">
        <v>2624</v>
      </c>
      <c r="O1120" s="334"/>
    </row>
    <row r="1121" spans="1:15" ht="21" hidden="1">
      <c r="A1121" s="300">
        <v>1067</v>
      </c>
      <c r="B1121" s="300" t="s">
        <v>1143</v>
      </c>
      <c r="C1121" s="302" t="s">
        <v>136</v>
      </c>
      <c r="D1121" s="302" t="s">
        <v>1371</v>
      </c>
      <c r="E1121" s="300">
        <v>301</v>
      </c>
      <c r="F1121" s="300">
        <v>3</v>
      </c>
      <c r="G1121" s="300">
        <v>79</v>
      </c>
      <c r="H1121" s="302" t="s">
        <v>1235</v>
      </c>
      <c r="I1121" s="300" t="s">
        <v>1265</v>
      </c>
      <c r="J1121" s="300" t="s">
        <v>1385</v>
      </c>
      <c r="K1121" s="300" t="s">
        <v>1654</v>
      </c>
      <c r="L1121" s="334" t="s">
        <v>1281</v>
      </c>
      <c r="M1121" s="334" t="s">
        <v>2635</v>
      </c>
      <c r="N1121" s="334" t="s">
        <v>2636</v>
      </c>
      <c r="O1121" s="334"/>
    </row>
    <row r="1122" spans="1:15" ht="21" hidden="1">
      <c r="A1122" s="300">
        <v>1071</v>
      </c>
      <c r="B1122" s="300" t="s">
        <v>1143</v>
      </c>
      <c r="C1122" s="302" t="s">
        <v>136</v>
      </c>
      <c r="D1122" s="302" t="s">
        <v>1371</v>
      </c>
      <c r="E1122" s="300">
        <v>302</v>
      </c>
      <c r="F1122" s="300">
        <v>3</v>
      </c>
      <c r="G1122" s="300">
        <v>101</v>
      </c>
      <c r="H1122" s="302" t="s">
        <v>1235</v>
      </c>
      <c r="I1122" s="300" t="s">
        <v>1265</v>
      </c>
      <c r="J1122" s="300" t="s">
        <v>1369</v>
      </c>
      <c r="K1122" s="300" t="s">
        <v>1654</v>
      </c>
      <c r="L1122" s="334" t="s">
        <v>1281</v>
      </c>
      <c r="M1122" s="334" t="s">
        <v>2637</v>
      </c>
      <c r="N1122" s="334" t="s">
        <v>2638</v>
      </c>
      <c r="O1122" s="334"/>
    </row>
    <row r="1123" spans="1:15" ht="21" hidden="1">
      <c r="A1123" s="300">
        <v>1073</v>
      </c>
      <c r="B1123" s="300" t="s">
        <v>1143</v>
      </c>
      <c r="C1123" s="302" t="s">
        <v>136</v>
      </c>
      <c r="D1123" s="302" t="s">
        <v>1371</v>
      </c>
      <c r="E1123" s="300">
        <v>302</v>
      </c>
      <c r="F1123" s="300">
        <v>3</v>
      </c>
      <c r="G1123" s="300">
        <v>101</v>
      </c>
      <c r="H1123" s="302" t="s">
        <v>1235</v>
      </c>
      <c r="I1123" s="300" t="s">
        <v>1265</v>
      </c>
      <c r="J1123" s="300" t="s">
        <v>1378</v>
      </c>
      <c r="K1123" s="300" t="s">
        <v>1654</v>
      </c>
      <c r="L1123" s="334" t="s">
        <v>1281</v>
      </c>
      <c r="M1123" s="302" t="s">
        <v>2561</v>
      </c>
      <c r="N1123" s="334" t="s">
        <v>2562</v>
      </c>
      <c r="O1123" s="334"/>
    </row>
    <row r="1124" spans="1:15" ht="21" hidden="1">
      <c r="A1124" s="300">
        <v>1077</v>
      </c>
      <c r="B1124" s="300" t="s">
        <v>1143</v>
      </c>
      <c r="C1124" s="302" t="s">
        <v>136</v>
      </c>
      <c r="D1124" s="302" t="s">
        <v>1592</v>
      </c>
      <c r="E1124" s="300">
        <v>351</v>
      </c>
      <c r="F1124" s="300">
        <v>3</v>
      </c>
      <c r="G1124" s="300">
        <v>53</v>
      </c>
      <c r="H1124" s="302" t="s">
        <v>1243</v>
      </c>
      <c r="I1124" s="300" t="s">
        <v>1265</v>
      </c>
      <c r="J1124" s="300" t="s">
        <v>1409</v>
      </c>
      <c r="K1124" s="300" t="s">
        <v>1654</v>
      </c>
      <c r="L1124" s="334" t="s">
        <v>1281</v>
      </c>
      <c r="M1124" s="334" t="s">
        <v>2589</v>
      </c>
      <c r="N1124" s="334" t="s">
        <v>2590</v>
      </c>
      <c r="O1124" s="334"/>
    </row>
  </sheetData>
  <autoFilter ref="A1:O1124" xr:uid="{AD3B3910-B4D7-44D8-9B35-EEF13B693AB3}">
    <filterColumn colId="12">
      <filters>
        <filter val="สุวรรณา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7CDE-16E2-4C52-8CE8-477BA8208D3B}">
  <dimension ref="A1:S35"/>
  <sheetViews>
    <sheetView topLeftCell="A10" workbookViewId="0">
      <selection activeCell="E14" sqref="E14"/>
    </sheetView>
  </sheetViews>
  <sheetFormatPr defaultColWidth="8.75" defaultRowHeight="21"/>
  <cols>
    <col min="1" max="1" width="6.375" style="35" customWidth="1"/>
    <col min="2" max="3" width="13" style="35" customWidth="1"/>
    <col min="4" max="4" width="9.125" style="33" customWidth="1"/>
    <col min="5" max="7" width="8.75" style="35"/>
    <col min="8" max="8" width="16.125" style="43" hidden="1" customWidth="1"/>
    <col min="9" max="9" width="10.875" style="33" customWidth="1"/>
    <col min="10" max="10" width="12.875" style="35" customWidth="1"/>
    <col min="11" max="11" width="9.125" style="35" customWidth="1"/>
    <col min="12" max="14" width="8.75" style="35"/>
    <col min="15" max="15" width="13" style="35" customWidth="1"/>
    <col min="16" max="16" width="13.875" style="35" customWidth="1"/>
    <col min="17" max="16384" width="8.75" style="35"/>
  </cols>
  <sheetData>
    <row r="1" spans="1:19" ht="21" customHeight="1">
      <c r="B1" s="397" t="s">
        <v>2639</v>
      </c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</row>
    <row r="2" spans="1:19" ht="21" customHeight="1"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</row>
    <row r="4" spans="1:19">
      <c r="B4" s="36" t="s">
        <v>2640</v>
      </c>
      <c r="C4" s="34">
        <f>SUM(E24,C34)</f>
        <v>1126</v>
      </c>
      <c r="H4" s="33"/>
      <c r="J4" s="36" t="s">
        <v>2640</v>
      </c>
      <c r="K4" s="34">
        <f>M25+L25</f>
        <v>1123</v>
      </c>
    </row>
    <row r="5" spans="1:19">
      <c r="B5" s="36" t="s">
        <v>2641</v>
      </c>
      <c r="C5" s="34">
        <f>COUNTA(ไฟล์หลัก!M2:M2048)</f>
        <v>1126</v>
      </c>
      <c r="H5" s="33"/>
      <c r="J5" s="36" t="s">
        <v>2641</v>
      </c>
      <c r="K5" s="34">
        <f>COUNTA(ไฟล์หลัก!M2:M2048)</f>
        <v>1126</v>
      </c>
    </row>
    <row r="8" spans="1:19">
      <c r="B8" s="396" t="s">
        <v>2642</v>
      </c>
      <c r="C8" s="396"/>
      <c r="D8" s="396"/>
      <c r="E8" s="396"/>
      <c r="F8" s="396"/>
      <c r="G8" s="396"/>
      <c r="H8" s="389"/>
      <c r="J8" s="399" t="s">
        <v>2643</v>
      </c>
      <c r="K8" s="405"/>
      <c r="L8" s="405"/>
      <c r="M8" s="405"/>
      <c r="N8" s="400"/>
      <c r="P8"/>
      <c r="Q8"/>
      <c r="R8"/>
      <c r="S8"/>
    </row>
    <row r="9" spans="1:19" s="33" customFormat="1">
      <c r="A9" s="33" t="s">
        <v>2</v>
      </c>
      <c r="B9" s="337" t="s">
        <v>1245</v>
      </c>
      <c r="C9" s="337" t="s">
        <v>2644</v>
      </c>
      <c r="D9" s="338" t="s">
        <v>2645</v>
      </c>
      <c r="E9" s="339" t="s">
        <v>1645</v>
      </c>
      <c r="F9" s="340" t="s">
        <v>2646</v>
      </c>
      <c r="G9" s="341" t="s">
        <v>2647</v>
      </c>
      <c r="H9" s="33" t="s">
        <v>2648</v>
      </c>
      <c r="J9" s="337" t="s">
        <v>1245</v>
      </c>
      <c r="K9" s="339" t="s">
        <v>1645</v>
      </c>
      <c r="L9" s="340" t="s">
        <v>2649</v>
      </c>
      <c r="M9" s="341" t="s">
        <v>2647</v>
      </c>
      <c r="N9" s="337" t="s">
        <v>2650</v>
      </c>
      <c r="P9"/>
      <c r="Q9"/>
      <c r="R9"/>
      <c r="S9"/>
    </row>
    <row r="10" spans="1:19">
      <c r="A10" s="33">
        <v>1</v>
      </c>
      <c r="B10" s="342" t="s">
        <v>1660</v>
      </c>
      <c r="C10" s="343" t="s">
        <v>2651</v>
      </c>
      <c r="D10" s="344">
        <f>24*3+2</f>
        <v>74</v>
      </c>
      <c r="E10" s="345">
        <f>COUNTIF(ไฟล์หลัก!$M:$M,สรุปข้อมูล!B10)</f>
        <v>71</v>
      </c>
      <c r="F10" s="346">
        <f>COUNTIFS(ไฟล์หลัก!$M:$M,สรุปข้อมูล!B10,ไฟล์หลัก!$P:$P,"")</f>
        <v>0</v>
      </c>
      <c r="G10" s="347">
        <f>COUNTIFS(ไฟล์หลัก!$M:$M,สรุปข้อมูล!B10,ไฟล์หลัก!$P:$P,"*")</f>
        <v>71</v>
      </c>
      <c r="H10" s="33">
        <f>D10-F10</f>
        <v>74</v>
      </c>
      <c r="J10" s="342" t="s">
        <v>1660</v>
      </c>
      <c r="K10" s="345">
        <f>COUNTIF(ไฟล์หลัก!$M:$M,สรุปข้อมูล!B10)</f>
        <v>71</v>
      </c>
      <c r="L10" s="346">
        <f>COUNTIFS(ภาคส่งกลับ!$M$2:$M$1492,"",ภาคส่งกลับ!$K$2:$K$1492,J10)</f>
        <v>0</v>
      </c>
      <c r="M10" s="347">
        <f>COUNTIFS(ภาคส่งกลับ!$M$2:$M$1492,"*",ภาคส่งกลับ!$K$2:$K$1492,J10)</f>
        <v>71</v>
      </c>
      <c r="N10" s="348" t="str">
        <f>IF(M10=E10,"OK","")</f>
        <v>OK</v>
      </c>
      <c r="P10"/>
      <c r="Q10"/>
      <c r="R10"/>
      <c r="S10"/>
    </row>
    <row r="11" spans="1:19">
      <c r="A11" s="33">
        <v>2</v>
      </c>
      <c r="B11" s="342" t="s">
        <v>1663</v>
      </c>
      <c r="C11" s="343">
        <v>7</v>
      </c>
      <c r="D11" s="344">
        <f t="shared" ref="D11:D23" si="0">C11*3</f>
        <v>21</v>
      </c>
      <c r="E11" s="345">
        <f>COUNTIF(ไฟล์หลัก!$M:$M,สรุปข้อมูล!B11)</f>
        <v>30</v>
      </c>
      <c r="F11" s="346">
        <f>COUNTIFS(ไฟล์หลัก!$M:$M,สรุปข้อมูล!B11,ไฟล์หลัก!$P:$P,"")</f>
        <v>0</v>
      </c>
      <c r="G11" s="347">
        <f>COUNTIFS(ไฟล์หลัก!$M:$M,สรุปข้อมูล!B11,ไฟล์หลัก!$P:$P,"*")</f>
        <v>30</v>
      </c>
      <c r="H11" s="33">
        <f t="shared" ref="H11:H23" si="1">D11-F11</f>
        <v>21</v>
      </c>
      <c r="J11" s="342" t="s">
        <v>1663</v>
      </c>
      <c r="K11" s="345">
        <f>COUNTIF(ไฟล์หลัก!$M:$M,สรุปข้อมูล!B11)</f>
        <v>30</v>
      </c>
      <c r="L11" s="346">
        <f>COUNTIFS(ภาคส่งกลับ!$M$2:$M$1492,"",ภาคส่งกลับ!$K$2:$K$1492,J11)</f>
        <v>0</v>
      </c>
      <c r="M11" s="347">
        <f>COUNTIFS(ภาคส่งกลับ!$M$2:$M$1492,"*",ภาคส่งกลับ!$K$2:$K$1492,J11)</f>
        <v>26</v>
      </c>
      <c r="N11" s="348" t="str">
        <f t="shared" ref="N11:N23" si="2">IF(M11=E11,"OK","")</f>
        <v/>
      </c>
      <c r="P11"/>
      <c r="Q11"/>
      <c r="R11"/>
      <c r="S11"/>
    </row>
    <row r="12" spans="1:19">
      <c r="A12" s="33">
        <v>3</v>
      </c>
      <c r="B12" s="342" t="s">
        <v>1652</v>
      </c>
      <c r="C12" s="343">
        <v>28</v>
      </c>
      <c r="D12" s="344">
        <f>C12*3</f>
        <v>84</v>
      </c>
      <c r="E12" s="345">
        <f>COUNTIF(ไฟล์หลัก!$M:$M,สรุปข้อมูล!B12)</f>
        <v>86</v>
      </c>
      <c r="F12" s="346">
        <f>COUNTIFS(ไฟล์หลัก!$M:$M,สรุปข้อมูล!B12,ไฟล์หลัก!$P:$P,"")</f>
        <v>0</v>
      </c>
      <c r="G12" s="347">
        <f>COUNTIFS(ไฟล์หลัก!$M:$M,สรุปข้อมูล!B12,ไฟล์หลัก!$P:$P,"*")</f>
        <v>86</v>
      </c>
      <c r="H12" s="33">
        <f t="shared" si="1"/>
        <v>84</v>
      </c>
      <c r="J12" s="342" t="s">
        <v>1652</v>
      </c>
      <c r="K12" s="345">
        <f>COUNTIF(ไฟล์หลัก!$M:$M,สรุปข้อมูล!B12)</f>
        <v>86</v>
      </c>
      <c r="L12" s="346">
        <f>COUNTIFS(ภาคส่งกลับ!$M$2:$M$1492,"",ภาคส่งกลับ!$K$2:$K$1492,J12)</f>
        <v>0</v>
      </c>
      <c r="M12" s="347">
        <f>COUNTIFS(ภาคส่งกลับ!$M$2:$M$1492,"*",ภาคส่งกลับ!$K$2:$K$1492,J12)</f>
        <v>86</v>
      </c>
      <c r="N12" s="348" t="str">
        <f t="shared" si="2"/>
        <v>OK</v>
      </c>
      <c r="P12"/>
      <c r="Q12"/>
      <c r="R12"/>
      <c r="S12"/>
    </row>
    <row r="13" spans="1:19">
      <c r="A13" s="33">
        <v>4</v>
      </c>
      <c r="B13" s="342" t="s">
        <v>1650</v>
      </c>
      <c r="C13" s="343">
        <v>14</v>
      </c>
      <c r="D13" s="344">
        <f t="shared" si="0"/>
        <v>42</v>
      </c>
      <c r="E13" s="345">
        <f>COUNTIF(ไฟล์หลัก!$M:$M,สรุปข้อมูล!B13)</f>
        <v>60</v>
      </c>
      <c r="F13" s="346">
        <f>COUNTIFS(ไฟล์หลัก!$M:$M,สรุปข้อมูล!B13,ไฟล์หลัก!$P:$P,"")</f>
        <v>0</v>
      </c>
      <c r="G13" s="347">
        <f>COUNTIFS(ไฟล์หลัก!$M:$M,สรุปข้อมูล!B13,ไฟล์หลัก!$P:$P,"*")</f>
        <v>60</v>
      </c>
      <c r="H13" s="33">
        <f t="shared" si="1"/>
        <v>42</v>
      </c>
      <c r="J13" s="342" t="s">
        <v>1650</v>
      </c>
      <c r="K13" s="345">
        <f>COUNTIF(ไฟล์หลัก!$M:$M,สรุปข้อมูล!B13)</f>
        <v>60</v>
      </c>
      <c r="L13" s="346">
        <f>COUNTIFS(ภาคส่งกลับ!$M$2:$M$1492,"",ภาคส่งกลับ!$K$2:$K$1492,J13)</f>
        <v>0</v>
      </c>
      <c r="M13" s="347">
        <f>COUNTIFS(ภาคส่งกลับ!$M$2:$M$1492,"*",ภาคส่งกลับ!$K$2:$K$1492,J13)</f>
        <v>60</v>
      </c>
      <c r="N13" s="348" t="str">
        <f t="shared" si="2"/>
        <v>OK</v>
      </c>
      <c r="P13"/>
      <c r="Q13"/>
      <c r="R13"/>
      <c r="S13"/>
    </row>
    <row r="14" spans="1:19">
      <c r="A14" s="33">
        <v>5</v>
      </c>
      <c r="B14" s="342" t="s">
        <v>1664</v>
      </c>
      <c r="C14" s="343">
        <v>8</v>
      </c>
      <c r="D14" s="344">
        <f t="shared" si="0"/>
        <v>24</v>
      </c>
      <c r="E14" s="345">
        <f>COUNTIF(ไฟล์หลัก!$M:$M,สรุปข้อมูล!B14)</f>
        <v>26</v>
      </c>
      <c r="F14" s="346">
        <f>COUNTIFS(ไฟล์หลัก!$M:$M,สรุปข้อมูล!B14,ไฟล์หลัก!$P:$P,"")</f>
        <v>0</v>
      </c>
      <c r="G14" s="347">
        <f>COUNTIFS(ไฟล์หลัก!$M:$M,สรุปข้อมูล!B14,ไฟล์หลัก!$P:$P,"*")</f>
        <v>26</v>
      </c>
      <c r="H14" s="33">
        <f t="shared" si="1"/>
        <v>24</v>
      </c>
      <c r="J14" s="342" t="s">
        <v>1664</v>
      </c>
      <c r="K14" s="345">
        <f>COUNTIF(ไฟล์หลัก!$M:$M,สรุปข้อมูล!B14)</f>
        <v>26</v>
      </c>
      <c r="L14" s="346">
        <f>COUNTIFS(ภาคส่งกลับ!$M$2:$M$1492,"",ภาคส่งกลับ!$K$2:$K$1492,J14)</f>
        <v>0</v>
      </c>
      <c r="M14" s="347">
        <f>COUNTIFS(ภาคส่งกลับ!$M$2:$M$1492,"*",ภาคส่งกลับ!$K$2:$K$1492,J14)</f>
        <v>26</v>
      </c>
      <c r="N14" s="348" t="str">
        <f t="shared" si="2"/>
        <v>OK</v>
      </c>
      <c r="P14"/>
      <c r="Q14"/>
      <c r="R14"/>
      <c r="S14"/>
    </row>
    <row r="15" spans="1:19">
      <c r="A15" s="33">
        <v>6</v>
      </c>
      <c r="B15" s="342" t="s">
        <v>1689</v>
      </c>
      <c r="C15" s="343">
        <v>9</v>
      </c>
      <c r="D15" s="344">
        <f t="shared" si="0"/>
        <v>27</v>
      </c>
      <c r="E15" s="345">
        <f>COUNTIF(ไฟล์หลัก!$M:$M,สรุปข้อมูล!B15)</f>
        <v>29</v>
      </c>
      <c r="F15" s="346">
        <f>COUNTIFS(ไฟล์หลัก!$M:$M,สรุปข้อมูล!B15,ไฟล์หลัก!$P:$P,"")</f>
        <v>0</v>
      </c>
      <c r="G15" s="347">
        <f>COUNTIFS(ไฟล์หลัก!$M:$M,สรุปข้อมูล!B15,ไฟล์หลัก!$P:$P,"*")</f>
        <v>29</v>
      </c>
      <c r="H15" s="33">
        <f t="shared" si="1"/>
        <v>27</v>
      </c>
      <c r="J15" s="342" t="s">
        <v>1689</v>
      </c>
      <c r="K15" s="345">
        <f>COUNTIF(ไฟล์หลัก!$M:$M,สรุปข้อมูล!B15)</f>
        <v>29</v>
      </c>
      <c r="L15" s="346">
        <f>COUNTIFS(ภาคส่งกลับ!$M$2:$M$1492,"",ภาคส่งกลับ!$K$2:$K$1492,J15)</f>
        <v>0</v>
      </c>
      <c r="M15" s="347">
        <f>COUNTIFS(ภาคส่งกลับ!$M$2:$M$1492,"*",ภาคส่งกลับ!$K$2:$K$1492,J15)</f>
        <v>29</v>
      </c>
      <c r="N15" s="348" t="str">
        <f t="shared" si="2"/>
        <v>OK</v>
      </c>
      <c r="P15"/>
      <c r="Q15"/>
      <c r="R15"/>
      <c r="S15"/>
    </row>
    <row r="16" spans="1:19">
      <c r="A16" s="33">
        <v>7</v>
      </c>
      <c r="B16" s="342" t="s">
        <v>1672</v>
      </c>
      <c r="C16" s="343">
        <v>24</v>
      </c>
      <c r="D16" s="344">
        <f t="shared" si="0"/>
        <v>72</v>
      </c>
      <c r="E16" s="345">
        <f>COUNTIF(ไฟล์หลัก!$M:$M,สรุปข้อมูล!B16)</f>
        <v>82</v>
      </c>
      <c r="F16" s="346">
        <f>COUNTIFS(ไฟล์หลัก!$M:$M,สรุปข้อมูล!B16,ไฟล์หลัก!$P:$P,"")</f>
        <v>0</v>
      </c>
      <c r="G16" s="347">
        <f>COUNTIFS(ไฟล์หลัก!$M:$M,สรุปข้อมูล!B16,ไฟล์หลัก!$P:$P,"*")</f>
        <v>82</v>
      </c>
      <c r="H16" s="33">
        <f t="shared" si="1"/>
        <v>72</v>
      </c>
      <c r="J16" s="342" t="s">
        <v>1672</v>
      </c>
      <c r="K16" s="345">
        <f>COUNTIF(ไฟล์หลัก!$M:$M,สรุปข้อมูล!B16)</f>
        <v>82</v>
      </c>
      <c r="L16" s="346">
        <f>COUNTIFS(ภาคส่งกลับ!$M$2:$M$1492,"",ภาคส่งกลับ!$K$2:$K$1492,J16)</f>
        <v>0</v>
      </c>
      <c r="M16" s="347">
        <f>COUNTIFS(ภาคส่งกลับ!$M$2:$M$1492,"*",ภาคส่งกลับ!$K$2:$K$1492,J16)</f>
        <v>82</v>
      </c>
      <c r="N16" s="348" t="str">
        <f t="shared" si="2"/>
        <v>OK</v>
      </c>
      <c r="P16"/>
      <c r="Q16"/>
      <c r="R16"/>
      <c r="S16"/>
    </row>
    <row r="17" spans="1:19">
      <c r="A17" s="33">
        <v>8</v>
      </c>
      <c r="B17" s="342" t="s">
        <v>41</v>
      </c>
      <c r="C17" s="343">
        <v>14</v>
      </c>
      <c r="D17" s="344">
        <f t="shared" si="0"/>
        <v>42</v>
      </c>
      <c r="E17" s="345">
        <f>COUNTIF(ไฟล์หลัก!$M:$M,สรุปข้อมูล!B17)</f>
        <v>45</v>
      </c>
      <c r="F17" s="346">
        <f>COUNTIFS(ไฟล์หลัก!$M:$M,สรุปข้อมูล!B17,ไฟล์หลัก!$P:$P,"")</f>
        <v>0</v>
      </c>
      <c r="G17" s="347">
        <f>COUNTIFS(ไฟล์หลัก!$M:$M,สรุปข้อมูล!B17,ไฟล์หลัก!$P:$P,"*")</f>
        <v>45</v>
      </c>
      <c r="H17" s="33">
        <f t="shared" si="1"/>
        <v>42</v>
      </c>
      <c r="J17" s="342" t="s">
        <v>41</v>
      </c>
      <c r="K17" s="345">
        <f>COUNTIF(ไฟล์หลัก!$M:$M,สรุปข้อมูล!B17)</f>
        <v>45</v>
      </c>
      <c r="L17" s="346">
        <f>COUNTIFS(ภาคส่งกลับ!$M$2:$M$1492,"",ภาคส่งกลับ!$K$2:$K$1492,J17)</f>
        <v>0</v>
      </c>
      <c r="M17" s="347">
        <f>COUNTIFS(ภาคส่งกลับ!$M$2:$M$1492,"*",ภาคส่งกลับ!$K$2:$K$1492,J17)</f>
        <v>45</v>
      </c>
      <c r="N17" s="348" t="str">
        <f t="shared" si="2"/>
        <v>OK</v>
      </c>
      <c r="P17"/>
      <c r="Q17"/>
      <c r="R17"/>
      <c r="S17"/>
    </row>
    <row r="18" spans="1:19">
      <c r="A18" s="33">
        <v>9</v>
      </c>
      <c r="B18" s="342" t="s">
        <v>1668</v>
      </c>
      <c r="C18" s="343">
        <v>25</v>
      </c>
      <c r="D18" s="344">
        <f t="shared" si="0"/>
        <v>75</v>
      </c>
      <c r="E18" s="345">
        <f>COUNTIF(ไฟล์หลัก!$M:$M,สรุปข้อมูล!B18)</f>
        <v>75</v>
      </c>
      <c r="F18" s="346">
        <f>COUNTIFS(ไฟล์หลัก!$M:$M,สรุปข้อมูล!B18,ไฟล์หลัก!$P:$P,"")</f>
        <v>0</v>
      </c>
      <c r="G18" s="347">
        <f>COUNTIFS(ไฟล์หลัก!$M:$M,สรุปข้อมูล!B18,ไฟล์หลัก!$P:$P,"*")</f>
        <v>75</v>
      </c>
      <c r="H18" s="33">
        <f t="shared" si="1"/>
        <v>75</v>
      </c>
      <c r="J18" s="342" t="s">
        <v>1668</v>
      </c>
      <c r="K18" s="345">
        <f>COUNTIF(ไฟล์หลัก!$M:$M,สรุปข้อมูล!B18)</f>
        <v>75</v>
      </c>
      <c r="L18" s="346">
        <f>COUNTIFS(ภาคส่งกลับ!$M$2:$M$1492,"",ภาคส่งกลับ!$K$2:$K$1492,J18)</f>
        <v>0</v>
      </c>
      <c r="M18" s="347">
        <f>COUNTIFS(ภาคส่งกลับ!$M$2:$M$1492,"*",ภาคส่งกลับ!$K$2:$K$1492,J18)</f>
        <v>75</v>
      </c>
      <c r="N18" s="348" t="str">
        <f t="shared" si="2"/>
        <v>OK</v>
      </c>
      <c r="P18"/>
      <c r="Q18"/>
      <c r="R18"/>
      <c r="S18"/>
    </row>
    <row r="19" spans="1:19">
      <c r="A19" s="33">
        <v>10</v>
      </c>
      <c r="B19" s="342" t="s">
        <v>1695</v>
      </c>
      <c r="C19" s="343">
        <v>20</v>
      </c>
      <c r="D19" s="344">
        <f t="shared" si="0"/>
        <v>60</v>
      </c>
      <c r="E19" s="345">
        <f>COUNTIF(ไฟล์หลัก!$M:$M,สรุปข้อมูล!B19)</f>
        <v>65</v>
      </c>
      <c r="F19" s="346">
        <f>COUNTIFS(ไฟล์หลัก!$M:$M,สรุปข้อมูล!B19,ไฟล์หลัก!$P:$P,"")</f>
        <v>0</v>
      </c>
      <c r="G19" s="347">
        <f>COUNTIFS(ไฟล์หลัก!$M:$M,สรุปข้อมูล!B19,ไฟล์หลัก!$P:$P,"*")</f>
        <v>65</v>
      </c>
      <c r="H19" s="33">
        <f t="shared" si="1"/>
        <v>60</v>
      </c>
      <c r="J19" s="342" t="s">
        <v>1695</v>
      </c>
      <c r="K19" s="345">
        <f>COUNTIF(ไฟล์หลัก!$M:$M,สรุปข้อมูล!B19)</f>
        <v>65</v>
      </c>
      <c r="L19" s="346">
        <f>COUNTIFS(ภาคส่งกลับ!$M$2:$M$1492,"",ภาคส่งกลับ!$K$2:$K$1492,J19)</f>
        <v>0</v>
      </c>
      <c r="M19" s="347">
        <f>COUNTIFS(ภาคส่งกลับ!$M$2:$M$1492,"*",ภาคส่งกลับ!$K$2:$K$1492,J19)</f>
        <v>65</v>
      </c>
      <c r="N19" s="348" t="str">
        <f t="shared" si="2"/>
        <v>OK</v>
      </c>
      <c r="P19"/>
      <c r="Q19"/>
      <c r="R19"/>
      <c r="S19"/>
    </row>
    <row r="20" spans="1:19">
      <c r="A20" s="33">
        <v>11</v>
      </c>
      <c r="B20" s="342" t="s">
        <v>1651</v>
      </c>
      <c r="C20" s="343">
        <v>36</v>
      </c>
      <c r="D20" s="344">
        <f t="shared" si="0"/>
        <v>108</v>
      </c>
      <c r="E20" s="345">
        <f>COUNTIF(ไฟล์หลัก!$M:$M,สรุปข้อมูล!B20)</f>
        <v>111</v>
      </c>
      <c r="F20" s="346">
        <f>COUNTIFS(ไฟล์หลัก!$M:$M,สรุปข้อมูล!B20,ไฟล์หลัก!$P:$P,"")</f>
        <v>0</v>
      </c>
      <c r="G20" s="347">
        <f>COUNTIFS(ไฟล์หลัก!$M:$M,สรุปข้อมูล!B20,ไฟล์หลัก!$P:$P,"*")</f>
        <v>111</v>
      </c>
      <c r="H20" s="33">
        <f t="shared" si="1"/>
        <v>108</v>
      </c>
      <c r="J20" s="342" t="s">
        <v>1651</v>
      </c>
      <c r="K20" s="345">
        <f>COUNTIF(ไฟล์หลัก!$M:$M,สรุปข้อมูล!B20)</f>
        <v>111</v>
      </c>
      <c r="L20" s="346">
        <f>COUNTIFS(ภาคส่งกลับ!$M$2:$M$1492,"",ภาคส่งกลับ!$K$2:$K$1492,J20)</f>
        <v>0</v>
      </c>
      <c r="M20" s="347">
        <f>COUNTIFS(ภาคส่งกลับ!$M$2:$M$1492,"*",ภาคส่งกลับ!$K$2:$K$1492,J20)</f>
        <v>111</v>
      </c>
      <c r="N20" s="348" t="str">
        <f t="shared" si="2"/>
        <v>OK</v>
      </c>
      <c r="P20"/>
      <c r="Q20"/>
      <c r="R20"/>
      <c r="S20"/>
    </row>
    <row r="21" spans="1:19">
      <c r="A21" s="33">
        <v>12</v>
      </c>
      <c r="B21" s="342" t="s">
        <v>1654</v>
      </c>
      <c r="C21" s="343">
        <v>24</v>
      </c>
      <c r="D21" s="344">
        <f t="shared" si="0"/>
        <v>72</v>
      </c>
      <c r="E21" s="345">
        <f>COUNTIF(ไฟล์หลัก!$M:$M,สรุปข้อมูล!B21)</f>
        <v>80</v>
      </c>
      <c r="F21" s="346">
        <f>COUNTIFS(ไฟล์หลัก!$M:$M,สรุปข้อมูล!B21,ไฟล์หลัก!$P:$P,"")</f>
        <v>0</v>
      </c>
      <c r="G21" s="347">
        <f>COUNTIFS(ไฟล์หลัก!$M:$M,สรุปข้อมูล!B21,ไฟล์หลัก!$P:$P,"*")</f>
        <v>80</v>
      </c>
      <c r="H21" s="33">
        <f t="shared" si="1"/>
        <v>72</v>
      </c>
      <c r="J21" s="342" t="s">
        <v>1654</v>
      </c>
      <c r="K21" s="345">
        <f>COUNTIF(ไฟล์หลัก!$M:$M,สรุปข้อมูล!B21)</f>
        <v>80</v>
      </c>
      <c r="L21" s="346">
        <f>COUNTIFS(ภาคส่งกลับ!$M$2:$M$1492,"",ภาคส่งกลับ!$K$2:$K$1492,J21)</f>
        <v>0</v>
      </c>
      <c r="M21" s="347">
        <f>COUNTIFS(ภาคส่งกลับ!$M$2:$M$1492,"*",ภาคส่งกลับ!$K$2:$K$1492,J21)</f>
        <v>80</v>
      </c>
      <c r="N21" s="348" t="str">
        <f t="shared" si="2"/>
        <v>OK</v>
      </c>
      <c r="P21"/>
      <c r="Q21"/>
      <c r="R21"/>
      <c r="S21"/>
    </row>
    <row r="22" spans="1:19">
      <c r="A22" s="33">
        <v>13</v>
      </c>
      <c r="B22" s="342" t="s">
        <v>1656</v>
      </c>
      <c r="C22" s="343">
        <v>13</v>
      </c>
      <c r="D22" s="344">
        <f t="shared" si="0"/>
        <v>39</v>
      </c>
      <c r="E22" s="345">
        <f>COUNTIF(ไฟล์หลัก!$M:$M,สรุปข้อมูล!B22)</f>
        <v>39</v>
      </c>
      <c r="F22" s="346">
        <f>COUNTIFS(ไฟล์หลัก!$M:$M,สรุปข้อมูล!B22,ไฟล์หลัก!$P:$P,"")</f>
        <v>0</v>
      </c>
      <c r="G22" s="347">
        <f>COUNTIFS(ไฟล์หลัก!$M:$M,สรุปข้อมูล!B22,ไฟล์หลัก!$P:$P,"*")</f>
        <v>39</v>
      </c>
      <c r="H22" s="33">
        <f t="shared" si="1"/>
        <v>39</v>
      </c>
      <c r="J22" s="342" t="s">
        <v>1656</v>
      </c>
      <c r="K22" s="345">
        <f>COUNTIF(ไฟล์หลัก!$M:$M,สรุปข้อมูล!B22)</f>
        <v>39</v>
      </c>
      <c r="L22" s="346">
        <f>COUNTIFS(ภาคส่งกลับ!$M$2:$M$1492,"",ภาคส่งกลับ!$K$2:$K$1492,J22)</f>
        <v>0</v>
      </c>
      <c r="M22" s="347">
        <f>COUNTIFS(ภาคส่งกลับ!$M$2:$M$1492,"*",ภาคส่งกลับ!$K$2:$K$1492,J22)</f>
        <v>39</v>
      </c>
      <c r="N22" s="348" t="str">
        <f>IF(M22=E22,"OK","")</f>
        <v>OK</v>
      </c>
      <c r="P22"/>
      <c r="Q22"/>
      <c r="R22"/>
      <c r="S22"/>
    </row>
    <row r="23" spans="1:19">
      <c r="A23" s="33">
        <v>14</v>
      </c>
      <c r="B23" s="342" t="s">
        <v>320</v>
      </c>
      <c r="C23" s="343">
        <v>7</v>
      </c>
      <c r="D23" s="344">
        <f t="shared" si="0"/>
        <v>21</v>
      </c>
      <c r="E23" s="345">
        <f>COUNTIF(ไฟล์หลัก!$M:$M,สรุปข้อมูล!B23)</f>
        <v>29</v>
      </c>
      <c r="F23" s="346">
        <f>COUNTIFS(ไฟล์หลัก!$M:$M,สรุปข้อมูล!B23,ไฟล์หลัก!$P:$P,"")</f>
        <v>0</v>
      </c>
      <c r="G23" s="347">
        <f>COUNTIFS(ไฟล์หลัก!$M:$M,สรุปข้อมูล!B23,ไฟล์หลัก!$P:$P,"*")</f>
        <v>29</v>
      </c>
      <c r="H23" s="33">
        <f t="shared" si="1"/>
        <v>21</v>
      </c>
      <c r="J23" s="342" t="s">
        <v>320</v>
      </c>
      <c r="K23" s="345">
        <f>COUNTIF(ไฟล์หลัก!$M:$M,สรุปข้อมูล!B23)</f>
        <v>29</v>
      </c>
      <c r="L23" s="346">
        <f>COUNTIFS(ภาคส่งกลับ!$M$2:$M$1492,"",ภาคส่งกลับ!$K$2:$K$1492,J23)</f>
        <v>0</v>
      </c>
      <c r="M23" s="347">
        <f>COUNTIFS(ภาคส่งกลับ!$M$2:$M$1492,"*",ภาคส่งกลับ!$K$2:$K$1492,J23)</f>
        <v>29</v>
      </c>
      <c r="N23" s="348" t="str">
        <f t="shared" si="2"/>
        <v>OK</v>
      </c>
      <c r="P23"/>
      <c r="Q23"/>
      <c r="R23"/>
      <c r="S23"/>
    </row>
    <row r="24" spans="1:19">
      <c r="B24" s="349" t="s">
        <v>2652</v>
      </c>
      <c r="C24" s="337">
        <f>SUM(C10:C23)</f>
        <v>229</v>
      </c>
      <c r="D24" s="350">
        <f>SUM(D10:D23)</f>
        <v>761</v>
      </c>
      <c r="E24" s="339">
        <f>SUM(E10:E23)</f>
        <v>828</v>
      </c>
      <c r="F24" s="340">
        <f t="shared" ref="F24:G24" si="3">SUM(F10:F23)</f>
        <v>0</v>
      </c>
      <c r="G24" s="341">
        <f t="shared" si="3"/>
        <v>828</v>
      </c>
      <c r="H24" s="33"/>
      <c r="J24" s="342" t="s">
        <v>1934</v>
      </c>
      <c r="K24" s="345">
        <f>C35</f>
        <v>297</v>
      </c>
      <c r="L24" s="346">
        <f>COUNTIFS(ภาคส่งกลับ!$M$2:$M$1492,"",ภาคส่งกลับ!$K$2:$K$1492,J24)</f>
        <v>0</v>
      </c>
      <c r="M24" s="347">
        <f>COUNTIFS(ภาคส่งกลับ!$M$2:$M$1492,"*",ภาคส่งกลับ!$K$2:$K$1492,J24)</f>
        <v>299</v>
      </c>
      <c r="N24" s="348" t="str">
        <f>IF(M24=C35,"OK","")</f>
        <v/>
      </c>
      <c r="O24" s="39"/>
      <c r="P24"/>
      <c r="Q24"/>
      <c r="R24"/>
      <c r="S24"/>
    </row>
    <row r="25" spans="1:19">
      <c r="H25" s="33"/>
      <c r="J25" s="349" t="s">
        <v>2652</v>
      </c>
      <c r="K25" s="339">
        <f>SUM(K10:K24)</f>
        <v>1125</v>
      </c>
      <c r="L25" s="340">
        <f>SUM(L10:L24)</f>
        <v>0</v>
      </c>
      <c r="M25" s="341">
        <f>SUM(M10:M24)</f>
        <v>1123</v>
      </c>
    </row>
    <row r="26" spans="1:19">
      <c r="B26" s="40" t="s">
        <v>42</v>
      </c>
      <c r="C26" s="37">
        <f>COUNTIF(ไฟล์หลัก!$M:$M,สรุปข้อมูล!B26)</f>
        <v>164</v>
      </c>
      <c r="H26" s="33"/>
    </row>
    <row r="27" spans="1:19">
      <c r="B27" s="40" t="s">
        <v>54</v>
      </c>
      <c r="C27" s="37">
        <f>COUNTIF(ไฟล์หลัก!$M:$M,สรุปข้อมูล!B27)</f>
        <v>13</v>
      </c>
      <c r="H27" s="33"/>
    </row>
    <row r="28" spans="1:19">
      <c r="B28" s="40" t="s">
        <v>1661</v>
      </c>
      <c r="C28" s="37">
        <f>COUNTIF(ไฟล์หลัก!$M:$M,สรุปข้อมูล!B28)</f>
        <v>4</v>
      </c>
      <c r="H28" s="33"/>
    </row>
    <row r="29" spans="1:19">
      <c r="B29" s="40" t="s">
        <v>1676</v>
      </c>
      <c r="C29" s="37">
        <f>COUNTIF(ไฟล์หลัก!$M:$M,สรุปข้อมูล!B29)</f>
        <v>15</v>
      </c>
      <c r="H29" s="33"/>
    </row>
    <row r="30" spans="1:19">
      <c r="B30" s="40" t="s">
        <v>750</v>
      </c>
      <c r="C30" s="37">
        <f>COUNTIF(ไฟล์หลัก!$M:$M,สรุปข้อมูล!B30)</f>
        <v>81</v>
      </c>
      <c r="H30" s="33"/>
    </row>
    <row r="31" spans="1:19">
      <c r="B31" s="68" t="s">
        <v>1766</v>
      </c>
      <c r="C31" s="69">
        <f>COUNTIF(ไฟล์หลัก!$M:$M,สรุปข้อมูล!B31)</f>
        <v>1</v>
      </c>
      <c r="D31" s="398" t="s">
        <v>2653</v>
      </c>
      <c r="E31" s="398"/>
      <c r="H31" s="33"/>
    </row>
    <row r="32" spans="1:19">
      <c r="B32" s="68" t="s">
        <v>1748</v>
      </c>
      <c r="C32" s="69">
        <f>COUNTIF(ไฟล์หลัก!$M:$M,สรุปข้อมูล!B32)</f>
        <v>2</v>
      </c>
      <c r="D32" s="389"/>
      <c r="E32" s="389"/>
      <c r="H32" s="33"/>
    </row>
    <row r="33" spans="2:8">
      <c r="B33" s="40" t="s">
        <v>1665</v>
      </c>
      <c r="C33" s="37">
        <f>COUNTIF(ไฟล์หลัก!$M:$M,สรุปข้อมูล!B33)</f>
        <v>18</v>
      </c>
      <c r="H33" s="33"/>
    </row>
    <row r="34" spans="2:8">
      <c r="B34" s="41" t="s">
        <v>2652</v>
      </c>
      <c r="C34" s="38">
        <f>SUM(C26:C33)</f>
        <v>298</v>
      </c>
      <c r="H34" s="33"/>
    </row>
    <row r="35" spans="2:8">
      <c r="B35" s="36" t="s">
        <v>2654</v>
      </c>
      <c r="C35" s="34">
        <f>SUM(C26:C33)-C31</f>
        <v>297</v>
      </c>
      <c r="H35" s="33"/>
    </row>
  </sheetData>
  <mergeCells count="4">
    <mergeCell ref="B8:G8"/>
    <mergeCell ref="B1:S2"/>
    <mergeCell ref="D31:E31"/>
    <mergeCell ref="J8:N8"/>
  </mergeCells>
  <conditionalFormatting sqref="L10:L24">
    <cfRule type="cellIs" dxfId="8" priority="1" operator="greaterThan">
      <formula>0</formula>
    </cfRule>
  </conditionalFormatting>
  <conditionalFormatting sqref="N10:N24">
    <cfRule type="expression" dxfId="7" priority="2">
      <formula>IF($L$10:$L$23&gt;0,"")</formula>
    </cfRule>
    <cfRule type="cellIs" dxfId="6" priority="3" operator="equal">
      <formula>"OK"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C4C-4F28-4B3F-A25C-5BB3DD7B427F}">
  <dimension ref="A1:Q1133"/>
  <sheetViews>
    <sheetView topLeftCell="A794" zoomScale="82" zoomScaleNormal="82" workbookViewId="0">
      <selection activeCell="K806" sqref="K806"/>
    </sheetView>
  </sheetViews>
  <sheetFormatPr defaultColWidth="8.75" defaultRowHeight="21"/>
  <cols>
    <col min="1" max="1" width="5.125" style="2" bestFit="1" customWidth="1"/>
    <col min="2" max="2" width="13.625" style="2" bestFit="1" customWidth="1"/>
    <col min="3" max="3" width="18" style="2" bestFit="1" customWidth="1"/>
    <col min="4" max="4" width="7.375" style="2" bestFit="1" customWidth="1"/>
    <col min="5" max="5" width="24.25" style="71" customWidth="1"/>
    <col min="6" max="6" width="8.25" style="2" bestFit="1" customWidth="1"/>
    <col min="7" max="7" width="7" style="2" bestFit="1" customWidth="1"/>
    <col min="8" max="8" width="4" style="2" bestFit="1" customWidth="1"/>
    <col min="9" max="9" width="16.125" style="2" customWidth="1"/>
    <col min="10" max="10" width="11.375" style="2" bestFit="1" customWidth="1"/>
    <col min="11" max="11" width="8.875" style="2" bestFit="1" customWidth="1"/>
    <col min="12" max="12" width="6" style="2" customWidth="1"/>
    <col min="13" max="13" width="15.625" style="2" customWidth="1"/>
    <col min="14" max="14" width="10.25" style="2" customWidth="1"/>
    <col min="15" max="15" width="11" style="2" bestFit="1" customWidth="1"/>
    <col min="16" max="16" width="11.625" style="2" customWidth="1"/>
    <col min="17" max="17" width="6" style="2" customWidth="1"/>
    <col min="18" max="16384" width="8.75" style="2"/>
  </cols>
  <sheetData>
    <row r="1" spans="1:17" s="70" customFormat="1" ht="23.45">
      <c r="A1" s="351" t="s">
        <v>1244</v>
      </c>
      <c r="B1" s="351" t="s">
        <v>0</v>
      </c>
      <c r="C1" s="351" t="s">
        <v>1</v>
      </c>
      <c r="D1" s="351" t="s">
        <v>2</v>
      </c>
      <c r="E1" s="352" t="s">
        <v>3</v>
      </c>
      <c r="F1" s="351" t="s">
        <v>4</v>
      </c>
      <c r="G1" s="351" t="s">
        <v>5</v>
      </c>
      <c r="H1" s="351" t="s">
        <v>6</v>
      </c>
      <c r="I1" s="351" t="s">
        <v>7</v>
      </c>
      <c r="J1" s="351" t="s">
        <v>8</v>
      </c>
      <c r="K1" s="351" t="s">
        <v>9</v>
      </c>
      <c r="L1" s="351" t="s">
        <v>1645</v>
      </c>
      <c r="M1" s="353" t="s">
        <v>1646</v>
      </c>
      <c r="N1" s="351" t="s">
        <v>1246</v>
      </c>
      <c r="O1" s="351" t="s">
        <v>1247</v>
      </c>
      <c r="P1" s="351" t="s">
        <v>1248</v>
      </c>
      <c r="Q1" s="351" t="s">
        <v>10</v>
      </c>
    </row>
    <row r="2" spans="1:17">
      <c r="A2" s="250">
        <v>1</v>
      </c>
      <c r="B2" s="250" t="s">
        <v>23</v>
      </c>
      <c r="C2" s="250" t="s">
        <v>13</v>
      </c>
      <c r="D2" s="250">
        <v>8</v>
      </c>
      <c r="E2" s="251" t="s">
        <v>1249</v>
      </c>
      <c r="F2" s="250">
        <v>1</v>
      </c>
      <c r="G2" s="250">
        <v>2</v>
      </c>
      <c r="H2" s="250">
        <v>11</v>
      </c>
      <c r="I2" s="250" t="s">
        <v>1649</v>
      </c>
      <c r="J2" s="250" t="s">
        <v>1250</v>
      </c>
      <c r="K2" s="250" t="s">
        <v>1251</v>
      </c>
      <c r="L2" s="250" t="s">
        <v>2655</v>
      </c>
      <c r="M2" s="250" t="s">
        <v>41</v>
      </c>
      <c r="N2" s="250"/>
      <c r="O2" s="250"/>
      <c r="P2" s="250"/>
      <c r="Q2" s="250"/>
    </row>
    <row r="3" spans="1:17">
      <c r="A3" s="250">
        <v>2</v>
      </c>
      <c r="B3" s="250" t="s">
        <v>23</v>
      </c>
      <c r="C3" s="250" t="s">
        <v>13</v>
      </c>
      <c r="D3" s="250"/>
      <c r="E3" s="251" t="s">
        <v>1249</v>
      </c>
      <c r="F3" s="250"/>
      <c r="G3" s="250"/>
      <c r="H3" s="250"/>
      <c r="I3" s="250"/>
      <c r="J3" s="250" t="s">
        <v>1250</v>
      </c>
      <c r="K3" s="250" t="s">
        <v>1251</v>
      </c>
      <c r="L3" s="250"/>
      <c r="M3" s="250" t="s">
        <v>42</v>
      </c>
      <c r="N3" s="250" t="s">
        <v>1252</v>
      </c>
      <c r="O3" s="250" t="s">
        <v>1253</v>
      </c>
      <c r="P3" s="250" t="s">
        <v>1254</v>
      </c>
      <c r="Q3" s="250">
        <v>1</v>
      </c>
    </row>
    <row r="4" spans="1:17">
      <c r="A4" s="250">
        <v>3</v>
      </c>
      <c r="B4" s="250" t="s">
        <v>23</v>
      </c>
      <c r="C4" s="250" t="s">
        <v>13</v>
      </c>
      <c r="D4" s="250">
        <v>7</v>
      </c>
      <c r="E4" s="251" t="s">
        <v>1255</v>
      </c>
      <c r="F4" s="250">
        <v>1</v>
      </c>
      <c r="G4" s="250">
        <v>2</v>
      </c>
      <c r="H4" s="250">
        <v>37</v>
      </c>
      <c r="I4" s="250" t="s">
        <v>1649</v>
      </c>
      <c r="J4" s="250" t="s">
        <v>1250</v>
      </c>
      <c r="K4" s="250" t="s">
        <v>1361</v>
      </c>
      <c r="L4" s="250" t="s">
        <v>2656</v>
      </c>
      <c r="M4" s="250" t="s">
        <v>41</v>
      </c>
      <c r="N4" s="250"/>
      <c r="O4" s="250"/>
      <c r="P4" s="250"/>
      <c r="Q4" s="250"/>
    </row>
    <row r="5" spans="1:17">
      <c r="A5" s="250">
        <v>4</v>
      </c>
      <c r="B5" s="250" t="s">
        <v>23</v>
      </c>
      <c r="C5" s="250" t="s">
        <v>13</v>
      </c>
      <c r="D5" s="250"/>
      <c r="E5" s="251" t="s">
        <v>1255</v>
      </c>
      <c r="F5" s="250"/>
      <c r="G5" s="250"/>
      <c r="H5" s="250"/>
      <c r="I5" s="250"/>
      <c r="J5" s="250" t="s">
        <v>1250</v>
      </c>
      <c r="K5" s="250" t="s">
        <v>1361</v>
      </c>
      <c r="L5" s="250"/>
      <c r="M5" s="250" t="s">
        <v>42</v>
      </c>
      <c r="N5" s="250" t="s">
        <v>1305</v>
      </c>
      <c r="O5" s="250" t="s">
        <v>1406</v>
      </c>
      <c r="P5" s="250" t="s">
        <v>1407</v>
      </c>
      <c r="Q5" s="250">
        <v>31</v>
      </c>
    </row>
    <row r="6" spans="1:17">
      <c r="A6" s="250">
        <v>5</v>
      </c>
      <c r="B6" s="250" t="s">
        <v>23</v>
      </c>
      <c r="C6" s="250" t="s">
        <v>13</v>
      </c>
      <c r="D6" s="250">
        <v>7</v>
      </c>
      <c r="E6" s="251" t="s">
        <v>1255</v>
      </c>
      <c r="F6" s="250">
        <v>2</v>
      </c>
      <c r="G6" s="250">
        <v>2</v>
      </c>
      <c r="H6" s="250">
        <v>34</v>
      </c>
      <c r="I6" s="250" t="s">
        <v>1649</v>
      </c>
      <c r="J6" s="250" t="s">
        <v>1250</v>
      </c>
      <c r="K6" s="250" t="s">
        <v>1256</v>
      </c>
      <c r="L6" s="250" t="s">
        <v>2657</v>
      </c>
      <c r="M6" s="250" t="s">
        <v>41</v>
      </c>
      <c r="N6" s="250"/>
      <c r="O6" s="250"/>
      <c r="P6" s="250"/>
      <c r="Q6" s="250"/>
    </row>
    <row r="7" spans="1:17">
      <c r="A7" s="250">
        <v>6</v>
      </c>
      <c r="B7" s="250" t="s">
        <v>23</v>
      </c>
      <c r="C7" s="250" t="s">
        <v>13</v>
      </c>
      <c r="D7" s="250"/>
      <c r="E7" s="251" t="s">
        <v>1255</v>
      </c>
      <c r="F7" s="250"/>
      <c r="G7" s="250"/>
      <c r="H7" s="250"/>
      <c r="I7" s="250"/>
      <c r="J7" s="250" t="s">
        <v>1250</v>
      </c>
      <c r="K7" s="250" t="s">
        <v>1256</v>
      </c>
      <c r="L7" s="250"/>
      <c r="M7" s="250" t="s">
        <v>42</v>
      </c>
      <c r="N7" s="250" t="s">
        <v>1252</v>
      </c>
      <c r="O7" s="250" t="s">
        <v>1258</v>
      </c>
      <c r="P7" s="250" t="s">
        <v>1259</v>
      </c>
      <c r="Q7" s="250">
        <v>4</v>
      </c>
    </row>
    <row r="8" spans="1:17">
      <c r="A8" s="250">
        <v>7</v>
      </c>
      <c r="B8" s="250" t="s">
        <v>23</v>
      </c>
      <c r="C8" s="250" t="s">
        <v>13</v>
      </c>
      <c r="D8" s="250">
        <v>12</v>
      </c>
      <c r="E8" s="251" t="s">
        <v>1260</v>
      </c>
      <c r="F8" s="250">
        <v>102</v>
      </c>
      <c r="G8" s="250">
        <v>2</v>
      </c>
      <c r="H8" s="250">
        <v>59</v>
      </c>
      <c r="I8" s="250" t="s">
        <v>51</v>
      </c>
      <c r="J8" s="250" t="s">
        <v>1250</v>
      </c>
      <c r="K8" s="250" t="s">
        <v>1404</v>
      </c>
      <c r="L8" s="250" t="s">
        <v>2658</v>
      </c>
      <c r="M8" s="250" t="s">
        <v>54</v>
      </c>
      <c r="N8" s="250" t="s">
        <v>1305</v>
      </c>
      <c r="O8" s="250" t="s">
        <v>1503</v>
      </c>
      <c r="P8" s="250" t="s">
        <v>1307</v>
      </c>
      <c r="Q8" s="250">
        <v>63</v>
      </c>
    </row>
    <row r="9" spans="1:17">
      <c r="A9" s="250">
        <v>8</v>
      </c>
      <c r="B9" s="250" t="s">
        <v>23</v>
      </c>
      <c r="C9" s="250" t="s">
        <v>13</v>
      </c>
      <c r="D9" s="250"/>
      <c r="E9" s="251" t="s">
        <v>1260</v>
      </c>
      <c r="F9" s="250"/>
      <c r="G9" s="250"/>
      <c r="H9" s="250"/>
      <c r="I9" s="250"/>
      <c r="J9" s="250" t="s">
        <v>1250</v>
      </c>
      <c r="K9" s="250" t="s">
        <v>1404</v>
      </c>
      <c r="L9" s="250"/>
      <c r="M9" s="250" t="s">
        <v>42</v>
      </c>
      <c r="N9" s="250" t="s">
        <v>1305</v>
      </c>
      <c r="O9" s="250" t="s">
        <v>1510</v>
      </c>
      <c r="P9" s="250" t="s">
        <v>1511</v>
      </c>
      <c r="Q9" s="250">
        <v>68</v>
      </c>
    </row>
    <row r="10" spans="1:17">
      <c r="A10" s="250">
        <v>9</v>
      </c>
      <c r="B10" s="250" t="s">
        <v>23</v>
      </c>
      <c r="C10" s="250" t="s">
        <v>13</v>
      </c>
      <c r="D10" s="250">
        <v>12</v>
      </c>
      <c r="E10" s="251" t="s">
        <v>1260</v>
      </c>
      <c r="F10" s="250">
        <v>102</v>
      </c>
      <c r="G10" s="250">
        <v>2</v>
      </c>
      <c r="H10" s="250">
        <v>59</v>
      </c>
      <c r="I10" s="250" t="s">
        <v>51</v>
      </c>
      <c r="J10" s="250" t="s">
        <v>1250</v>
      </c>
      <c r="K10" s="250" t="s">
        <v>1261</v>
      </c>
      <c r="L10" s="250" t="s">
        <v>2659</v>
      </c>
      <c r="M10" s="250" t="s">
        <v>54</v>
      </c>
      <c r="N10" s="250" t="s">
        <v>1252</v>
      </c>
      <c r="O10" s="250" t="s">
        <v>1609</v>
      </c>
      <c r="P10" s="250" t="s">
        <v>1610</v>
      </c>
      <c r="Q10" s="250">
        <v>104</v>
      </c>
    </row>
    <row r="11" spans="1:17">
      <c r="A11" s="250">
        <v>10</v>
      </c>
      <c r="B11" s="250" t="s">
        <v>23</v>
      </c>
      <c r="C11" s="250" t="s">
        <v>13</v>
      </c>
      <c r="D11" s="250"/>
      <c r="E11" s="251" t="s">
        <v>1260</v>
      </c>
      <c r="F11" s="250"/>
      <c r="G11" s="250"/>
      <c r="H11" s="250"/>
      <c r="I11" s="250"/>
      <c r="J11" s="250" t="s">
        <v>1250</v>
      </c>
      <c r="K11" s="250" t="s">
        <v>1261</v>
      </c>
      <c r="L11" s="250"/>
      <c r="M11" s="250" t="s">
        <v>42</v>
      </c>
      <c r="N11" s="250" t="s">
        <v>1252</v>
      </c>
      <c r="O11" s="250" t="s">
        <v>1262</v>
      </c>
      <c r="P11" s="250" t="s">
        <v>1263</v>
      </c>
      <c r="Q11" s="250">
        <v>5</v>
      </c>
    </row>
    <row r="12" spans="1:17">
      <c r="A12" s="250">
        <v>11</v>
      </c>
      <c r="B12" s="250" t="s">
        <v>23</v>
      </c>
      <c r="C12" s="250" t="s">
        <v>13</v>
      </c>
      <c r="D12" s="250">
        <v>12</v>
      </c>
      <c r="E12" s="251" t="s">
        <v>1260</v>
      </c>
      <c r="F12" s="250">
        <v>103</v>
      </c>
      <c r="G12" s="250">
        <v>2</v>
      </c>
      <c r="H12" s="250">
        <v>59</v>
      </c>
      <c r="I12" s="250" t="s">
        <v>58</v>
      </c>
      <c r="J12" s="250" t="s">
        <v>1250</v>
      </c>
      <c r="K12" s="250" t="s">
        <v>1294</v>
      </c>
      <c r="L12" s="250" t="s">
        <v>2658</v>
      </c>
      <c r="M12" s="250" t="s">
        <v>54</v>
      </c>
      <c r="N12" s="250" t="s">
        <v>1252</v>
      </c>
      <c r="O12" s="250" t="s">
        <v>1295</v>
      </c>
      <c r="P12" s="250" t="s">
        <v>1296</v>
      </c>
      <c r="Q12" s="250">
        <v>7</v>
      </c>
    </row>
    <row r="13" spans="1:17">
      <c r="A13" s="250">
        <v>12</v>
      </c>
      <c r="B13" s="250" t="s">
        <v>23</v>
      </c>
      <c r="C13" s="250" t="s">
        <v>13</v>
      </c>
      <c r="D13" s="250"/>
      <c r="E13" s="251" t="s">
        <v>1260</v>
      </c>
      <c r="F13" s="250"/>
      <c r="G13" s="250"/>
      <c r="H13" s="250"/>
      <c r="I13" s="250"/>
      <c r="J13" s="250" t="s">
        <v>1250</v>
      </c>
      <c r="K13" s="250" t="s">
        <v>1294</v>
      </c>
      <c r="L13" s="250"/>
      <c r="M13" s="250" t="s">
        <v>42</v>
      </c>
      <c r="N13" s="250" t="s">
        <v>1252</v>
      </c>
      <c r="O13" s="250" t="s">
        <v>1297</v>
      </c>
      <c r="P13" s="250" t="s">
        <v>1298</v>
      </c>
      <c r="Q13" s="250">
        <v>8</v>
      </c>
    </row>
    <row r="14" spans="1:17">
      <c r="A14" s="250">
        <v>13</v>
      </c>
      <c r="B14" s="250" t="s">
        <v>23</v>
      </c>
      <c r="C14" s="250" t="s">
        <v>13</v>
      </c>
      <c r="D14" s="250">
        <v>12</v>
      </c>
      <c r="E14" s="251" t="s">
        <v>1260</v>
      </c>
      <c r="F14" s="250">
        <v>103</v>
      </c>
      <c r="G14" s="250">
        <v>2</v>
      </c>
      <c r="H14" s="250">
        <v>59</v>
      </c>
      <c r="I14" s="250" t="s">
        <v>58</v>
      </c>
      <c r="J14" s="250" t="s">
        <v>1250</v>
      </c>
      <c r="K14" s="250" t="s">
        <v>1413</v>
      </c>
      <c r="L14" s="250" t="s">
        <v>2659</v>
      </c>
      <c r="M14" s="250" t="s">
        <v>54</v>
      </c>
      <c r="N14" s="250" t="s">
        <v>1252</v>
      </c>
      <c r="O14" s="250" t="s">
        <v>1593</v>
      </c>
      <c r="P14" s="250" t="s">
        <v>1594</v>
      </c>
      <c r="Q14" s="250">
        <v>17</v>
      </c>
    </row>
    <row r="15" spans="1:17">
      <c r="A15" s="250">
        <v>14</v>
      </c>
      <c r="B15" s="250" t="s">
        <v>23</v>
      </c>
      <c r="C15" s="250" t="s">
        <v>13</v>
      </c>
      <c r="D15" s="250"/>
      <c r="E15" s="251" t="s">
        <v>1260</v>
      </c>
      <c r="F15" s="250"/>
      <c r="G15" s="250"/>
      <c r="H15" s="250"/>
      <c r="I15" s="250"/>
      <c r="J15" s="250" t="s">
        <v>1250</v>
      </c>
      <c r="K15" s="250" t="s">
        <v>1413</v>
      </c>
      <c r="L15" s="250"/>
      <c r="M15" s="250" t="s">
        <v>42</v>
      </c>
      <c r="N15" s="250" t="s">
        <v>1281</v>
      </c>
      <c r="O15" s="250" t="s">
        <v>1529</v>
      </c>
      <c r="P15" s="250" t="s">
        <v>1530</v>
      </c>
      <c r="Q15" s="250">
        <v>14</v>
      </c>
    </row>
    <row r="16" spans="1:17">
      <c r="A16" s="250">
        <v>15</v>
      </c>
      <c r="B16" s="250" t="s">
        <v>23</v>
      </c>
      <c r="C16" s="250" t="s">
        <v>13</v>
      </c>
      <c r="D16" s="250">
        <v>1</v>
      </c>
      <c r="E16" s="251" t="s">
        <v>2276</v>
      </c>
      <c r="F16" s="250">
        <v>101</v>
      </c>
      <c r="G16" s="250">
        <v>4</v>
      </c>
      <c r="H16" s="250">
        <v>40</v>
      </c>
      <c r="I16" s="250" t="s">
        <v>64</v>
      </c>
      <c r="J16" s="250" t="s">
        <v>1268</v>
      </c>
      <c r="K16" s="250" t="s">
        <v>1317</v>
      </c>
      <c r="L16" s="250" t="s">
        <v>2660</v>
      </c>
      <c r="M16" s="250" t="s">
        <v>1650</v>
      </c>
      <c r="N16" s="250" t="s">
        <v>1281</v>
      </c>
      <c r="O16" s="250" t="s">
        <v>2661</v>
      </c>
      <c r="P16" s="250" t="s">
        <v>2278</v>
      </c>
      <c r="Q16" s="250"/>
    </row>
    <row r="17" spans="1:17">
      <c r="A17" s="250">
        <v>16</v>
      </c>
      <c r="B17" s="250" t="s">
        <v>23</v>
      </c>
      <c r="C17" s="250" t="s">
        <v>13</v>
      </c>
      <c r="D17" s="250">
        <v>9</v>
      </c>
      <c r="E17" s="251" t="s">
        <v>1336</v>
      </c>
      <c r="F17" s="250">
        <v>91</v>
      </c>
      <c r="G17" s="250">
        <v>4</v>
      </c>
      <c r="H17" s="250">
        <v>34</v>
      </c>
      <c r="I17" s="250" t="s">
        <v>71</v>
      </c>
      <c r="J17" s="250" t="s">
        <v>1268</v>
      </c>
      <c r="K17" s="250" t="s">
        <v>1317</v>
      </c>
      <c r="L17" s="250" t="s">
        <v>2662</v>
      </c>
      <c r="M17" s="250" t="s">
        <v>1651</v>
      </c>
      <c r="N17" s="250" t="s">
        <v>1281</v>
      </c>
      <c r="O17" s="250" t="s">
        <v>2663</v>
      </c>
      <c r="P17" s="250" t="s">
        <v>2096</v>
      </c>
      <c r="Q17" s="250"/>
    </row>
    <row r="18" spans="1:17">
      <c r="A18" s="250">
        <v>17</v>
      </c>
      <c r="B18" s="250" t="s">
        <v>23</v>
      </c>
      <c r="C18" s="250" t="s">
        <v>13</v>
      </c>
      <c r="D18" s="250"/>
      <c r="E18" s="251" t="s">
        <v>1336</v>
      </c>
      <c r="F18" s="250"/>
      <c r="G18" s="250"/>
      <c r="H18" s="250"/>
      <c r="I18" s="250"/>
      <c r="J18" s="250" t="s">
        <v>1268</v>
      </c>
      <c r="K18" s="250" t="s">
        <v>1317</v>
      </c>
      <c r="L18" s="250"/>
      <c r="M18" s="250" t="s">
        <v>42</v>
      </c>
      <c r="N18" s="250" t="s">
        <v>1252</v>
      </c>
      <c r="O18" s="250" t="s">
        <v>1337</v>
      </c>
      <c r="P18" s="250" t="s">
        <v>1338</v>
      </c>
      <c r="Q18" s="250">
        <v>21</v>
      </c>
    </row>
    <row r="19" spans="1:17">
      <c r="A19" s="250">
        <v>18</v>
      </c>
      <c r="B19" s="250" t="s">
        <v>23</v>
      </c>
      <c r="C19" s="250" t="s">
        <v>13</v>
      </c>
      <c r="D19" s="250">
        <v>2</v>
      </c>
      <c r="E19" s="251" t="s">
        <v>1986</v>
      </c>
      <c r="F19" s="250">
        <v>91</v>
      </c>
      <c r="G19" s="250">
        <v>2</v>
      </c>
      <c r="H19" s="250">
        <v>38</v>
      </c>
      <c r="I19" s="250" t="s">
        <v>75</v>
      </c>
      <c r="J19" s="250" t="s">
        <v>1268</v>
      </c>
      <c r="K19" s="250" t="s">
        <v>1315</v>
      </c>
      <c r="L19" s="250" t="s">
        <v>2664</v>
      </c>
      <c r="M19" s="250" t="s">
        <v>1652</v>
      </c>
      <c r="N19" s="250"/>
      <c r="O19" s="250"/>
      <c r="P19" s="250"/>
      <c r="Q19" s="250"/>
    </row>
    <row r="20" spans="1:17">
      <c r="A20" s="250">
        <v>19</v>
      </c>
      <c r="B20" s="250" t="s">
        <v>23</v>
      </c>
      <c r="C20" s="250" t="s">
        <v>13</v>
      </c>
      <c r="D20" s="250">
        <v>10</v>
      </c>
      <c r="E20" s="251" t="s">
        <v>1568</v>
      </c>
      <c r="F20" s="250">
        <v>911</v>
      </c>
      <c r="G20" s="250">
        <v>1</v>
      </c>
      <c r="H20" s="250">
        <v>22</v>
      </c>
      <c r="I20" s="250" t="s">
        <v>1653</v>
      </c>
      <c r="J20" s="250" t="s">
        <v>1268</v>
      </c>
      <c r="K20" s="250" t="s">
        <v>1315</v>
      </c>
      <c r="L20" s="250" t="s">
        <v>2665</v>
      </c>
      <c r="M20" s="250" t="s">
        <v>1654</v>
      </c>
      <c r="N20" s="250"/>
      <c r="O20" s="250"/>
      <c r="P20" s="250"/>
      <c r="Q20" s="250"/>
    </row>
    <row r="21" spans="1:17">
      <c r="A21" s="250">
        <v>1088</v>
      </c>
      <c r="B21" s="250" t="s">
        <v>23</v>
      </c>
      <c r="C21" s="250" t="s">
        <v>13</v>
      </c>
      <c r="D21" s="250">
        <v>10</v>
      </c>
      <c r="E21" s="251" t="s">
        <v>1568</v>
      </c>
      <c r="F21" s="250"/>
      <c r="G21" s="250"/>
      <c r="H21" s="250"/>
      <c r="I21" s="250"/>
      <c r="J21" s="250" t="s">
        <v>1268</v>
      </c>
      <c r="K21" s="250" t="s">
        <v>1315</v>
      </c>
      <c r="L21" s="250"/>
      <c r="M21" s="250" t="s">
        <v>42</v>
      </c>
      <c r="N21" s="250" t="s">
        <v>1252</v>
      </c>
      <c r="O21" s="250" t="s">
        <v>1569</v>
      </c>
      <c r="P21" s="250" t="s">
        <v>1570</v>
      </c>
      <c r="Q21" s="250">
        <v>81</v>
      </c>
    </row>
    <row r="22" spans="1:17">
      <c r="A22" s="250">
        <v>20</v>
      </c>
      <c r="B22" s="250" t="s">
        <v>23</v>
      </c>
      <c r="C22" s="250" t="s">
        <v>13</v>
      </c>
      <c r="D22" s="250">
        <v>3</v>
      </c>
      <c r="E22" s="251" t="s">
        <v>1896</v>
      </c>
      <c r="F22" s="250">
        <v>91</v>
      </c>
      <c r="G22" s="250">
        <v>3</v>
      </c>
      <c r="H22" s="250">
        <v>55</v>
      </c>
      <c r="I22" s="250" t="s">
        <v>1655</v>
      </c>
      <c r="J22" s="250" t="s">
        <v>1268</v>
      </c>
      <c r="K22" s="250" t="s">
        <v>1269</v>
      </c>
      <c r="L22" s="250" t="s">
        <v>2666</v>
      </c>
      <c r="M22" s="250" t="s">
        <v>1656</v>
      </c>
      <c r="N22" s="250"/>
      <c r="O22" s="250"/>
      <c r="P22" s="250"/>
      <c r="Q22" s="250"/>
    </row>
    <row r="23" spans="1:17">
      <c r="A23" s="250">
        <v>21</v>
      </c>
      <c r="B23" s="250" t="s">
        <v>23</v>
      </c>
      <c r="C23" s="250" t="s">
        <v>13</v>
      </c>
      <c r="D23" s="250">
        <v>11</v>
      </c>
      <c r="E23" s="251" t="s">
        <v>2097</v>
      </c>
      <c r="F23" s="250">
        <v>1</v>
      </c>
      <c r="G23" s="250">
        <v>4</v>
      </c>
      <c r="H23" s="250">
        <v>6</v>
      </c>
      <c r="I23" s="250" t="s">
        <v>71</v>
      </c>
      <c r="J23" s="250" t="s">
        <v>1268</v>
      </c>
      <c r="K23" s="250" t="s">
        <v>1269</v>
      </c>
      <c r="L23" s="354">
        <v>45449</v>
      </c>
      <c r="M23" s="250" t="s">
        <v>1651</v>
      </c>
      <c r="N23" s="250"/>
      <c r="O23" s="250"/>
      <c r="P23" s="250"/>
      <c r="Q23" s="250"/>
    </row>
    <row r="24" spans="1:17">
      <c r="A24" s="250">
        <v>22</v>
      </c>
      <c r="B24" s="250" t="s">
        <v>23</v>
      </c>
      <c r="C24" s="250" t="s">
        <v>13</v>
      </c>
      <c r="D24" s="250">
        <v>3</v>
      </c>
      <c r="E24" s="251" t="s">
        <v>1896</v>
      </c>
      <c r="F24" s="250">
        <v>91</v>
      </c>
      <c r="G24" s="250">
        <v>3</v>
      </c>
      <c r="H24" s="250">
        <v>55</v>
      </c>
      <c r="I24" s="250" t="s">
        <v>86</v>
      </c>
      <c r="J24" s="250" t="s">
        <v>1268</v>
      </c>
      <c r="K24" s="250" t="s">
        <v>1354</v>
      </c>
      <c r="L24" s="250" t="s">
        <v>2667</v>
      </c>
      <c r="M24" s="250" t="s">
        <v>1650</v>
      </c>
      <c r="N24" s="250" t="s">
        <v>1252</v>
      </c>
      <c r="O24" s="250" t="s">
        <v>2280</v>
      </c>
      <c r="P24" s="250" t="s">
        <v>2281</v>
      </c>
      <c r="Q24" s="250"/>
    </row>
    <row r="25" spans="1:17">
      <c r="A25" s="250">
        <v>23</v>
      </c>
      <c r="B25" s="250" t="s">
        <v>23</v>
      </c>
      <c r="C25" s="250" t="s">
        <v>13</v>
      </c>
      <c r="D25" s="250">
        <v>13</v>
      </c>
      <c r="E25" s="251" t="s">
        <v>2100</v>
      </c>
      <c r="F25" s="250">
        <v>91</v>
      </c>
      <c r="G25" s="250">
        <v>2</v>
      </c>
      <c r="H25" s="250">
        <v>12</v>
      </c>
      <c r="I25" s="250" t="s">
        <v>1657</v>
      </c>
      <c r="J25" s="250" t="s">
        <v>1268</v>
      </c>
      <c r="K25" s="250" t="s">
        <v>1354</v>
      </c>
      <c r="L25" s="354">
        <v>45638</v>
      </c>
      <c r="M25" s="250" t="s">
        <v>1651</v>
      </c>
      <c r="N25" s="250"/>
      <c r="O25" s="250"/>
      <c r="P25" s="250"/>
      <c r="Q25" s="250"/>
    </row>
    <row r="26" spans="1:17">
      <c r="A26" s="250">
        <v>24</v>
      </c>
      <c r="B26" s="250" t="s">
        <v>23</v>
      </c>
      <c r="C26" s="250" t="s">
        <v>13</v>
      </c>
      <c r="D26" s="250">
        <v>6</v>
      </c>
      <c r="E26" s="251" t="s">
        <v>1987</v>
      </c>
      <c r="F26" s="250">
        <v>54</v>
      </c>
      <c r="G26" s="250">
        <v>2</v>
      </c>
      <c r="H26" s="250">
        <v>54</v>
      </c>
      <c r="I26" s="250" t="s">
        <v>1658</v>
      </c>
      <c r="J26" s="250" t="s">
        <v>1265</v>
      </c>
      <c r="K26" s="250" t="s">
        <v>1419</v>
      </c>
      <c r="L26" s="250" t="s">
        <v>2668</v>
      </c>
      <c r="M26" s="250" t="s">
        <v>1652</v>
      </c>
      <c r="N26" s="250" t="s">
        <v>1281</v>
      </c>
      <c r="O26" s="250" t="s">
        <v>1805</v>
      </c>
      <c r="P26" s="250" t="s">
        <v>1806</v>
      </c>
      <c r="Q26" s="250"/>
    </row>
    <row r="27" spans="1:17">
      <c r="A27" s="250">
        <v>25</v>
      </c>
      <c r="B27" s="250" t="s">
        <v>23</v>
      </c>
      <c r="C27" s="250" t="s">
        <v>13</v>
      </c>
      <c r="D27" s="250">
        <v>12</v>
      </c>
      <c r="E27" s="251" t="s">
        <v>1260</v>
      </c>
      <c r="F27" s="250">
        <v>106</v>
      </c>
      <c r="G27" s="250">
        <v>2</v>
      </c>
      <c r="H27" s="250">
        <v>40</v>
      </c>
      <c r="I27" s="250" t="s">
        <v>105</v>
      </c>
      <c r="J27" s="250" t="s">
        <v>1265</v>
      </c>
      <c r="K27" s="250" t="s">
        <v>1419</v>
      </c>
      <c r="L27" s="250" t="s">
        <v>2660</v>
      </c>
      <c r="M27" s="250" t="s">
        <v>54</v>
      </c>
      <c r="N27" s="250" t="s">
        <v>1281</v>
      </c>
      <c r="O27" s="250" t="s">
        <v>1420</v>
      </c>
      <c r="P27" s="250" t="s">
        <v>1421</v>
      </c>
      <c r="Q27" s="250">
        <v>36</v>
      </c>
    </row>
    <row r="28" spans="1:17">
      <c r="A28" s="250">
        <v>26</v>
      </c>
      <c r="B28" s="250" t="s">
        <v>23</v>
      </c>
      <c r="C28" s="250" t="s">
        <v>13</v>
      </c>
      <c r="D28" s="250"/>
      <c r="E28" s="251" t="s">
        <v>1260</v>
      </c>
      <c r="F28" s="250"/>
      <c r="G28" s="250"/>
      <c r="H28" s="250"/>
      <c r="I28" s="250"/>
      <c r="J28" s="250" t="s">
        <v>1265</v>
      </c>
      <c r="K28" s="250" t="s">
        <v>1419</v>
      </c>
      <c r="L28" s="250"/>
      <c r="M28" s="250" t="s">
        <v>42</v>
      </c>
      <c r="N28" s="250" t="s">
        <v>1305</v>
      </c>
      <c r="O28" s="250" t="s">
        <v>1494</v>
      </c>
      <c r="P28" s="250" t="s">
        <v>1495</v>
      </c>
      <c r="Q28" s="250">
        <v>62</v>
      </c>
    </row>
    <row r="29" spans="1:17">
      <c r="A29" s="250">
        <v>27</v>
      </c>
      <c r="B29" s="250" t="s">
        <v>23</v>
      </c>
      <c r="C29" s="250" t="s">
        <v>13</v>
      </c>
      <c r="D29" s="250">
        <v>6</v>
      </c>
      <c r="E29" s="251" t="s">
        <v>1987</v>
      </c>
      <c r="F29" s="250">
        <v>54</v>
      </c>
      <c r="G29" s="250">
        <v>2</v>
      </c>
      <c r="H29" s="250">
        <v>54</v>
      </c>
      <c r="I29" s="250" t="s">
        <v>1658</v>
      </c>
      <c r="J29" s="250" t="s">
        <v>1265</v>
      </c>
      <c r="K29" s="250" t="s">
        <v>1390</v>
      </c>
      <c r="L29" s="250" t="s">
        <v>2669</v>
      </c>
      <c r="M29" s="250" t="s">
        <v>1652</v>
      </c>
      <c r="N29" s="250"/>
      <c r="O29" s="250"/>
      <c r="P29" s="250"/>
      <c r="Q29" s="250"/>
    </row>
    <row r="30" spans="1:17">
      <c r="A30" s="250">
        <v>28</v>
      </c>
      <c r="B30" s="250" t="s">
        <v>23</v>
      </c>
      <c r="C30" s="250" t="s">
        <v>13</v>
      </c>
      <c r="D30" s="250">
        <v>12</v>
      </c>
      <c r="E30" s="251" t="s">
        <v>1260</v>
      </c>
      <c r="F30" s="250">
        <v>107</v>
      </c>
      <c r="G30" s="250">
        <v>2</v>
      </c>
      <c r="H30" s="250">
        <v>27</v>
      </c>
      <c r="I30" s="250" t="s">
        <v>51</v>
      </c>
      <c r="J30" s="250" t="s">
        <v>1265</v>
      </c>
      <c r="K30" s="250" t="s">
        <v>1390</v>
      </c>
      <c r="L30" s="250" t="s">
        <v>2670</v>
      </c>
      <c r="M30" s="250" t="s">
        <v>54</v>
      </c>
      <c r="N30" s="250" t="s">
        <v>1281</v>
      </c>
      <c r="O30" s="250" t="s">
        <v>1531</v>
      </c>
      <c r="P30" s="250" t="s">
        <v>1532</v>
      </c>
      <c r="Q30" s="250">
        <v>15</v>
      </c>
    </row>
    <row r="31" spans="1:17">
      <c r="A31" s="250">
        <v>29</v>
      </c>
      <c r="B31" s="250" t="s">
        <v>23</v>
      </c>
      <c r="C31" s="250" t="s">
        <v>13</v>
      </c>
      <c r="D31" s="250">
        <v>12</v>
      </c>
      <c r="E31" s="251" t="s">
        <v>1260</v>
      </c>
      <c r="F31" s="250">
        <v>110</v>
      </c>
      <c r="G31" s="250">
        <v>2</v>
      </c>
      <c r="H31" s="250">
        <v>28</v>
      </c>
      <c r="I31" s="250" t="s">
        <v>112</v>
      </c>
      <c r="J31" s="250" t="s">
        <v>1265</v>
      </c>
      <c r="K31" s="250" t="s">
        <v>1339</v>
      </c>
      <c r="L31" s="250" t="s">
        <v>2671</v>
      </c>
      <c r="M31" s="250" t="s">
        <v>54</v>
      </c>
      <c r="N31" s="250" t="s">
        <v>1252</v>
      </c>
      <c r="O31" s="250" t="s">
        <v>1562</v>
      </c>
      <c r="P31" s="250" t="s">
        <v>1563</v>
      </c>
      <c r="Q31" s="250">
        <v>18</v>
      </c>
    </row>
    <row r="32" spans="1:17">
      <c r="A32" s="250">
        <v>30</v>
      </c>
      <c r="B32" s="250" t="s">
        <v>23</v>
      </c>
      <c r="C32" s="250" t="s">
        <v>13</v>
      </c>
      <c r="D32" s="250"/>
      <c r="E32" s="251" t="s">
        <v>1260</v>
      </c>
      <c r="F32" s="250"/>
      <c r="G32" s="250"/>
      <c r="H32" s="250"/>
      <c r="I32" s="250"/>
      <c r="J32" s="250" t="s">
        <v>1265</v>
      </c>
      <c r="K32" s="250" t="s">
        <v>1339</v>
      </c>
      <c r="L32" s="250"/>
      <c r="M32" s="250" t="s">
        <v>42</v>
      </c>
      <c r="N32" s="250" t="s">
        <v>1252</v>
      </c>
      <c r="O32" s="250" t="s">
        <v>1340</v>
      </c>
      <c r="P32" s="250" t="s">
        <v>1341</v>
      </c>
      <c r="Q32" s="250">
        <v>22</v>
      </c>
    </row>
    <row r="33" spans="1:17">
      <c r="A33" s="250">
        <v>31</v>
      </c>
      <c r="B33" s="250" t="s">
        <v>23</v>
      </c>
      <c r="C33" s="250" t="s">
        <v>13</v>
      </c>
      <c r="D33" s="250">
        <v>12</v>
      </c>
      <c r="E33" s="251" t="s">
        <v>1260</v>
      </c>
      <c r="F33" s="250">
        <v>109</v>
      </c>
      <c r="G33" s="250">
        <v>2</v>
      </c>
      <c r="H33" s="250">
        <v>54</v>
      </c>
      <c r="I33" s="250" t="s">
        <v>116</v>
      </c>
      <c r="J33" s="250" t="s">
        <v>1265</v>
      </c>
      <c r="K33" s="250" t="s">
        <v>1342</v>
      </c>
      <c r="L33" s="250" t="s">
        <v>2672</v>
      </c>
      <c r="M33" s="250" t="s">
        <v>54</v>
      </c>
      <c r="N33" s="250" t="s">
        <v>1252</v>
      </c>
      <c r="O33" s="250" t="s">
        <v>1343</v>
      </c>
      <c r="P33" s="250" t="s">
        <v>1344</v>
      </c>
      <c r="Q33" s="250">
        <v>23</v>
      </c>
    </row>
    <row r="34" spans="1:17">
      <c r="A34" s="250">
        <v>32</v>
      </c>
      <c r="B34" s="250" t="s">
        <v>23</v>
      </c>
      <c r="C34" s="250" t="s">
        <v>13</v>
      </c>
      <c r="D34" s="250"/>
      <c r="E34" s="251" t="s">
        <v>1260</v>
      </c>
      <c r="F34" s="250"/>
      <c r="G34" s="250"/>
      <c r="H34" s="250"/>
      <c r="I34" s="250"/>
      <c r="J34" s="250" t="s">
        <v>1265</v>
      </c>
      <c r="K34" s="250" t="s">
        <v>1342</v>
      </c>
      <c r="L34" s="250"/>
      <c r="M34" s="250" t="s">
        <v>42</v>
      </c>
      <c r="N34" s="250" t="s">
        <v>1252</v>
      </c>
      <c r="O34" s="250" t="s">
        <v>1571</v>
      </c>
      <c r="P34" s="250" t="s">
        <v>1572</v>
      </c>
      <c r="Q34" s="250">
        <v>86</v>
      </c>
    </row>
    <row r="35" spans="1:17">
      <c r="A35" s="250">
        <v>33</v>
      </c>
      <c r="B35" s="250" t="s">
        <v>23</v>
      </c>
      <c r="C35" s="250" t="s">
        <v>13</v>
      </c>
      <c r="D35" s="250">
        <v>12</v>
      </c>
      <c r="E35" s="251" t="s">
        <v>1260</v>
      </c>
      <c r="F35" s="250">
        <v>111</v>
      </c>
      <c r="G35" s="250">
        <v>2</v>
      </c>
      <c r="H35" s="250">
        <v>40</v>
      </c>
      <c r="I35" s="250" t="s">
        <v>120</v>
      </c>
      <c r="J35" s="250" t="s">
        <v>1265</v>
      </c>
      <c r="K35" s="250" t="s">
        <v>1385</v>
      </c>
      <c r="L35" s="250" t="s">
        <v>2660</v>
      </c>
      <c r="M35" s="250" t="s">
        <v>54</v>
      </c>
      <c r="N35" s="250" t="s">
        <v>1252</v>
      </c>
      <c r="O35" s="250" t="s">
        <v>1543</v>
      </c>
      <c r="P35" s="250" t="s">
        <v>1544</v>
      </c>
      <c r="Q35" s="250">
        <v>74</v>
      </c>
    </row>
    <row r="36" spans="1:17">
      <c r="A36" s="250">
        <v>34</v>
      </c>
      <c r="B36" s="250" t="s">
        <v>23</v>
      </c>
      <c r="C36" s="250" t="s">
        <v>13</v>
      </c>
      <c r="D36" s="250"/>
      <c r="E36" s="251" t="s">
        <v>1260</v>
      </c>
      <c r="F36" s="250"/>
      <c r="G36" s="250"/>
      <c r="H36" s="250"/>
      <c r="I36" s="250"/>
      <c r="J36" s="250" t="s">
        <v>1265</v>
      </c>
      <c r="K36" s="250" t="s">
        <v>1385</v>
      </c>
      <c r="L36" s="250"/>
      <c r="M36" s="250" t="s">
        <v>42</v>
      </c>
      <c r="N36" s="250" t="s">
        <v>1281</v>
      </c>
      <c r="O36" s="250" t="s">
        <v>1545</v>
      </c>
      <c r="P36" s="250" t="s">
        <v>1546</v>
      </c>
      <c r="Q36" s="250">
        <v>75</v>
      </c>
    </row>
    <row r="37" spans="1:17">
      <c r="A37" s="250">
        <v>35</v>
      </c>
      <c r="B37" s="250" t="s">
        <v>23</v>
      </c>
      <c r="C37" s="250" t="s">
        <v>13</v>
      </c>
      <c r="D37" s="250">
        <v>12</v>
      </c>
      <c r="E37" s="251" t="s">
        <v>1260</v>
      </c>
      <c r="F37" s="250">
        <v>108</v>
      </c>
      <c r="G37" s="250">
        <v>2</v>
      </c>
      <c r="H37" s="250">
        <v>36</v>
      </c>
      <c r="I37" s="250" t="s">
        <v>58</v>
      </c>
      <c r="J37" s="250" t="s">
        <v>1265</v>
      </c>
      <c r="K37" s="250" t="s">
        <v>1346</v>
      </c>
      <c r="L37" s="250" t="s">
        <v>2673</v>
      </c>
      <c r="M37" s="250" t="s">
        <v>54</v>
      </c>
      <c r="N37" s="250" t="s">
        <v>1252</v>
      </c>
      <c r="O37" s="250" t="s">
        <v>1553</v>
      </c>
      <c r="P37" s="250" t="s">
        <v>1554</v>
      </c>
      <c r="Q37" s="250">
        <v>78</v>
      </c>
    </row>
    <row r="38" spans="1:17">
      <c r="A38" s="250">
        <v>36</v>
      </c>
      <c r="B38" s="250" t="s">
        <v>23</v>
      </c>
      <c r="C38" s="250" t="s">
        <v>13</v>
      </c>
      <c r="D38" s="250"/>
      <c r="E38" s="251" t="s">
        <v>1260</v>
      </c>
      <c r="F38" s="250"/>
      <c r="G38" s="250"/>
      <c r="H38" s="250"/>
      <c r="I38" s="250"/>
      <c r="J38" s="250" t="s">
        <v>1265</v>
      </c>
      <c r="K38" s="250" t="s">
        <v>1346</v>
      </c>
      <c r="L38" s="250"/>
      <c r="M38" s="250" t="s">
        <v>42</v>
      </c>
      <c r="N38" s="250" t="s">
        <v>1252</v>
      </c>
      <c r="O38" s="250" t="s">
        <v>1555</v>
      </c>
      <c r="P38" s="250" t="s">
        <v>1556</v>
      </c>
      <c r="Q38" s="250">
        <v>79</v>
      </c>
    </row>
    <row r="39" spans="1:17">
      <c r="A39" s="250">
        <v>37</v>
      </c>
      <c r="B39" s="250" t="s">
        <v>23</v>
      </c>
      <c r="C39" s="250" t="s">
        <v>13</v>
      </c>
      <c r="D39" s="250">
        <v>12</v>
      </c>
      <c r="E39" s="251" t="s">
        <v>1260</v>
      </c>
      <c r="F39" s="250">
        <v>104</v>
      </c>
      <c r="G39" s="250">
        <v>2</v>
      </c>
      <c r="H39" s="250">
        <v>58</v>
      </c>
      <c r="I39" s="250" t="s">
        <v>116</v>
      </c>
      <c r="J39" s="250" t="s">
        <v>1265</v>
      </c>
      <c r="K39" s="250" t="s">
        <v>1266</v>
      </c>
      <c r="L39" s="250" t="s">
        <v>2674</v>
      </c>
      <c r="M39" s="250" t="s">
        <v>54</v>
      </c>
      <c r="N39" s="250" t="s">
        <v>1252</v>
      </c>
      <c r="O39" s="250" t="s">
        <v>1595</v>
      </c>
      <c r="P39" s="250" t="s">
        <v>1596</v>
      </c>
      <c r="Q39" s="250">
        <v>90</v>
      </c>
    </row>
    <row r="40" spans="1:17">
      <c r="A40" s="250">
        <v>38</v>
      </c>
      <c r="B40" s="250" t="s">
        <v>23</v>
      </c>
      <c r="C40" s="250" t="s">
        <v>13</v>
      </c>
      <c r="D40" s="250"/>
      <c r="E40" s="251" t="s">
        <v>1260</v>
      </c>
      <c r="F40" s="250"/>
      <c r="G40" s="250"/>
      <c r="H40" s="250"/>
      <c r="I40" s="250"/>
      <c r="J40" s="250" t="s">
        <v>1265</v>
      </c>
      <c r="K40" s="250" t="s">
        <v>1266</v>
      </c>
      <c r="L40" s="250"/>
      <c r="M40" s="250" t="s">
        <v>42</v>
      </c>
      <c r="N40" s="250" t="s">
        <v>1305</v>
      </c>
      <c r="O40" s="250" t="s">
        <v>1597</v>
      </c>
      <c r="P40" s="250" t="s">
        <v>1598</v>
      </c>
      <c r="Q40" s="250">
        <v>91</v>
      </c>
    </row>
    <row r="41" spans="1:17">
      <c r="A41" s="250">
        <v>39</v>
      </c>
      <c r="B41" s="250" t="s">
        <v>23</v>
      </c>
      <c r="C41" s="250" t="s">
        <v>13</v>
      </c>
      <c r="D41" s="250">
        <v>12</v>
      </c>
      <c r="E41" s="251" t="s">
        <v>1260</v>
      </c>
      <c r="F41" s="250">
        <v>105</v>
      </c>
      <c r="G41" s="250">
        <v>2</v>
      </c>
      <c r="H41" s="250">
        <v>60</v>
      </c>
      <c r="I41" s="250" t="s">
        <v>112</v>
      </c>
      <c r="J41" s="250" t="s">
        <v>1265</v>
      </c>
      <c r="K41" s="250" t="s">
        <v>1369</v>
      </c>
      <c r="L41" s="250" t="s">
        <v>2675</v>
      </c>
      <c r="M41" s="250" t="s">
        <v>54</v>
      </c>
      <c r="N41" s="250" t="s">
        <v>1252</v>
      </c>
      <c r="O41" s="250" t="s">
        <v>1612</v>
      </c>
      <c r="P41" s="250" t="s">
        <v>1338</v>
      </c>
      <c r="Q41" s="250">
        <v>92</v>
      </c>
    </row>
    <row r="42" spans="1:17">
      <c r="A42" s="250">
        <v>40</v>
      </c>
      <c r="B42" s="250" t="s">
        <v>23</v>
      </c>
      <c r="C42" s="250" t="s">
        <v>13</v>
      </c>
      <c r="D42" s="250"/>
      <c r="E42" s="251" t="s">
        <v>1260</v>
      </c>
      <c r="F42" s="250"/>
      <c r="G42" s="250"/>
      <c r="H42" s="250"/>
      <c r="I42" s="250"/>
      <c r="J42" s="250" t="s">
        <v>1265</v>
      </c>
      <c r="K42" s="250" t="s">
        <v>1369</v>
      </c>
      <c r="L42" s="250"/>
      <c r="M42" s="250" t="s">
        <v>42</v>
      </c>
      <c r="N42" s="250" t="s">
        <v>1281</v>
      </c>
      <c r="O42" s="250" t="s">
        <v>1613</v>
      </c>
      <c r="P42" s="250" t="s">
        <v>1614</v>
      </c>
      <c r="Q42" s="250">
        <v>93</v>
      </c>
    </row>
    <row r="43" spans="1:17">
      <c r="A43" s="250">
        <v>41</v>
      </c>
      <c r="B43" s="250" t="s">
        <v>23</v>
      </c>
      <c r="C43" s="250" t="s">
        <v>13</v>
      </c>
      <c r="D43" s="250">
        <v>12</v>
      </c>
      <c r="E43" s="251" t="s">
        <v>1260</v>
      </c>
      <c r="F43" s="250">
        <v>104</v>
      </c>
      <c r="G43" s="250">
        <v>2</v>
      </c>
      <c r="H43" s="250">
        <v>58</v>
      </c>
      <c r="I43" s="250" t="s">
        <v>116</v>
      </c>
      <c r="J43" s="250" t="s">
        <v>1265</v>
      </c>
      <c r="K43" s="250" t="s">
        <v>1378</v>
      </c>
      <c r="L43" s="250" t="s">
        <v>2676</v>
      </c>
      <c r="M43" s="250" t="s">
        <v>54</v>
      </c>
      <c r="N43" s="250" t="s">
        <v>1252</v>
      </c>
      <c r="O43" s="250" t="s">
        <v>1615</v>
      </c>
      <c r="P43" s="250" t="s">
        <v>1614</v>
      </c>
      <c r="Q43" s="250">
        <v>95</v>
      </c>
    </row>
    <row r="44" spans="1:17">
      <c r="A44" s="250">
        <v>42</v>
      </c>
      <c r="B44" s="250" t="s">
        <v>23</v>
      </c>
      <c r="C44" s="250" t="s">
        <v>13</v>
      </c>
      <c r="D44" s="250"/>
      <c r="E44" s="251" t="s">
        <v>1260</v>
      </c>
      <c r="F44" s="250"/>
      <c r="G44" s="250"/>
      <c r="H44" s="250"/>
      <c r="I44" s="250"/>
      <c r="J44" s="250" t="s">
        <v>1265</v>
      </c>
      <c r="K44" s="250" t="s">
        <v>1378</v>
      </c>
      <c r="L44" s="250"/>
      <c r="M44" s="250" t="s">
        <v>42</v>
      </c>
      <c r="N44" s="250" t="s">
        <v>1281</v>
      </c>
      <c r="O44" s="250" t="s">
        <v>1625</v>
      </c>
      <c r="P44" s="250" t="s">
        <v>1626</v>
      </c>
      <c r="Q44" s="250">
        <v>102</v>
      </c>
    </row>
    <row r="45" spans="1:17">
      <c r="A45" s="250">
        <v>43</v>
      </c>
      <c r="B45" s="250" t="s">
        <v>23</v>
      </c>
      <c r="C45" s="250" t="s">
        <v>136</v>
      </c>
      <c r="D45" s="250">
        <v>6</v>
      </c>
      <c r="E45" s="251" t="s">
        <v>1899</v>
      </c>
      <c r="F45" s="250">
        <v>91</v>
      </c>
      <c r="G45" s="250">
        <v>4</v>
      </c>
      <c r="H45" s="250">
        <v>37</v>
      </c>
      <c r="I45" s="250" t="s">
        <v>1659</v>
      </c>
      <c r="J45" s="250" t="s">
        <v>1268</v>
      </c>
      <c r="K45" s="250" t="s">
        <v>1317</v>
      </c>
      <c r="L45" s="250" t="s">
        <v>2677</v>
      </c>
      <c r="M45" s="250" t="s">
        <v>1656</v>
      </c>
      <c r="N45" s="250"/>
      <c r="O45" s="250"/>
      <c r="P45" s="250"/>
      <c r="Q45" s="250"/>
    </row>
    <row r="46" spans="1:17">
      <c r="A46" s="250">
        <v>44</v>
      </c>
      <c r="B46" s="250" t="s">
        <v>23</v>
      </c>
      <c r="C46" s="250" t="s">
        <v>136</v>
      </c>
      <c r="D46" s="250">
        <v>9</v>
      </c>
      <c r="E46" s="251" t="s">
        <v>2496</v>
      </c>
      <c r="F46" s="250">
        <v>1</v>
      </c>
      <c r="G46" s="250">
        <v>4</v>
      </c>
      <c r="H46" s="250">
        <v>2</v>
      </c>
      <c r="I46" s="250" t="s">
        <v>144</v>
      </c>
      <c r="J46" s="250" t="s">
        <v>1268</v>
      </c>
      <c r="K46" s="250" t="s">
        <v>1317</v>
      </c>
      <c r="L46" s="354">
        <v>45324</v>
      </c>
      <c r="M46" s="250" t="s">
        <v>1660</v>
      </c>
      <c r="N46" s="250"/>
      <c r="O46" s="250"/>
      <c r="P46" s="250"/>
      <c r="Q46" s="250"/>
    </row>
    <row r="47" spans="1:17">
      <c r="A47" s="250">
        <v>45</v>
      </c>
      <c r="B47" s="250" t="s">
        <v>23</v>
      </c>
      <c r="C47" s="250" t="s">
        <v>136</v>
      </c>
      <c r="D47" s="250">
        <v>4</v>
      </c>
      <c r="E47" s="251" t="s">
        <v>2442</v>
      </c>
      <c r="F47" s="250">
        <v>1</v>
      </c>
      <c r="G47" s="250">
        <v>3</v>
      </c>
      <c r="H47" s="250">
        <v>18</v>
      </c>
      <c r="I47" s="250" t="s">
        <v>144</v>
      </c>
      <c r="J47" s="250" t="s">
        <v>1268</v>
      </c>
      <c r="K47" s="250" t="s">
        <v>1315</v>
      </c>
      <c r="L47" s="250" t="s">
        <v>2678</v>
      </c>
      <c r="M47" s="250" t="s">
        <v>1660</v>
      </c>
      <c r="N47" s="250"/>
      <c r="O47" s="250"/>
      <c r="P47" s="250"/>
      <c r="Q47" s="250"/>
    </row>
    <row r="48" spans="1:17">
      <c r="A48" s="250">
        <v>46</v>
      </c>
      <c r="B48" s="250" t="s">
        <v>23</v>
      </c>
      <c r="C48" s="250" t="s">
        <v>136</v>
      </c>
      <c r="D48" s="250">
        <v>4</v>
      </c>
      <c r="E48" s="251" t="s">
        <v>2442</v>
      </c>
      <c r="F48" s="250">
        <v>1</v>
      </c>
      <c r="G48" s="250">
        <v>3</v>
      </c>
      <c r="H48" s="250">
        <v>18</v>
      </c>
      <c r="I48" s="250" t="s">
        <v>144</v>
      </c>
      <c r="J48" s="250" t="s">
        <v>1268</v>
      </c>
      <c r="K48" s="250" t="s">
        <v>1315</v>
      </c>
      <c r="L48" s="250" t="s">
        <v>2678</v>
      </c>
      <c r="M48" s="250" t="s">
        <v>1660</v>
      </c>
      <c r="N48" s="250"/>
      <c r="O48" s="250"/>
      <c r="P48" s="250"/>
      <c r="Q48" s="250"/>
    </row>
    <row r="49" spans="1:17">
      <c r="A49" s="250">
        <v>47</v>
      </c>
      <c r="B49" s="250" t="s">
        <v>23</v>
      </c>
      <c r="C49" s="250" t="s">
        <v>136</v>
      </c>
      <c r="D49" s="250">
        <v>5</v>
      </c>
      <c r="E49" s="251" t="s">
        <v>2282</v>
      </c>
      <c r="F49" s="250">
        <v>1</v>
      </c>
      <c r="G49" s="250">
        <v>3</v>
      </c>
      <c r="H49" s="250">
        <v>19</v>
      </c>
      <c r="I49" s="250" t="s">
        <v>155</v>
      </c>
      <c r="J49" s="250" t="s">
        <v>1268</v>
      </c>
      <c r="K49" s="250" t="s">
        <v>1269</v>
      </c>
      <c r="L49" s="250" t="s">
        <v>2679</v>
      </c>
      <c r="M49" s="250" t="s">
        <v>1650</v>
      </c>
      <c r="N49" s="250"/>
      <c r="O49" s="250"/>
      <c r="P49" s="250"/>
      <c r="Q49" s="250"/>
    </row>
    <row r="50" spans="1:17">
      <c r="A50" s="250">
        <v>48</v>
      </c>
      <c r="B50" s="250" t="s">
        <v>23</v>
      </c>
      <c r="C50" s="250" t="s">
        <v>136</v>
      </c>
      <c r="D50" s="250">
        <v>8</v>
      </c>
      <c r="E50" s="251" t="s">
        <v>2558</v>
      </c>
      <c r="F50" s="250">
        <v>931</v>
      </c>
      <c r="G50" s="250">
        <v>3</v>
      </c>
      <c r="H50" s="250">
        <v>19</v>
      </c>
      <c r="I50" s="250" t="s">
        <v>159</v>
      </c>
      <c r="J50" s="250" t="s">
        <v>1268</v>
      </c>
      <c r="K50" s="250" t="s">
        <v>1269</v>
      </c>
      <c r="L50" s="250" t="s">
        <v>2679</v>
      </c>
      <c r="M50" s="250" t="s">
        <v>1654</v>
      </c>
      <c r="N50" s="250"/>
      <c r="O50" s="250"/>
      <c r="P50" s="250"/>
      <c r="Q50" s="250"/>
    </row>
    <row r="51" spans="1:17">
      <c r="A51" s="250">
        <v>49</v>
      </c>
      <c r="B51" s="250" t="s">
        <v>23</v>
      </c>
      <c r="C51" s="250" t="s">
        <v>136</v>
      </c>
      <c r="D51" s="250">
        <v>2</v>
      </c>
      <c r="E51" s="251" t="s">
        <v>2285</v>
      </c>
      <c r="F51" s="250">
        <v>2</v>
      </c>
      <c r="G51" s="250">
        <v>3</v>
      </c>
      <c r="H51" s="250">
        <v>31</v>
      </c>
      <c r="I51" s="250" t="s">
        <v>161</v>
      </c>
      <c r="J51" s="250" t="s">
        <v>1265</v>
      </c>
      <c r="K51" s="250" t="s">
        <v>1266</v>
      </c>
      <c r="L51" s="250" t="s">
        <v>2680</v>
      </c>
      <c r="M51" s="250" t="s">
        <v>1650</v>
      </c>
      <c r="N51" s="250"/>
      <c r="O51" s="250"/>
      <c r="P51" s="250"/>
      <c r="Q51" s="250"/>
    </row>
    <row r="52" spans="1:17">
      <c r="A52" s="250">
        <v>50</v>
      </c>
      <c r="B52" s="250" t="s">
        <v>23</v>
      </c>
      <c r="C52" s="250" t="s">
        <v>136</v>
      </c>
      <c r="D52" s="250">
        <v>10</v>
      </c>
      <c r="E52" s="251" t="s">
        <v>1264</v>
      </c>
      <c r="F52" s="250">
        <v>1</v>
      </c>
      <c r="G52" s="250" t="s">
        <v>1408</v>
      </c>
      <c r="H52" s="250">
        <v>95</v>
      </c>
      <c r="I52" s="250" t="s">
        <v>166</v>
      </c>
      <c r="J52" s="250" t="s">
        <v>1265</v>
      </c>
      <c r="K52" s="250" t="s">
        <v>1266</v>
      </c>
      <c r="L52" s="250" t="s">
        <v>2681</v>
      </c>
      <c r="M52" s="250" t="s">
        <v>1661</v>
      </c>
      <c r="N52" s="250" t="s">
        <v>1281</v>
      </c>
      <c r="O52" s="250" t="s">
        <v>1420</v>
      </c>
      <c r="P52" s="250" t="s">
        <v>1421</v>
      </c>
      <c r="Q52" s="250">
        <v>36</v>
      </c>
    </row>
    <row r="53" spans="1:17">
      <c r="A53" s="250">
        <v>1080</v>
      </c>
      <c r="B53" s="250" t="s">
        <v>23</v>
      </c>
      <c r="C53" s="250" t="s">
        <v>136</v>
      </c>
      <c r="D53" s="250">
        <v>10</v>
      </c>
      <c r="E53" s="251" t="s">
        <v>1264</v>
      </c>
      <c r="F53" s="250"/>
      <c r="G53" s="250"/>
      <c r="H53" s="250"/>
      <c r="I53" s="250"/>
      <c r="J53" s="250" t="s">
        <v>1265</v>
      </c>
      <c r="K53" s="250" t="s">
        <v>1266</v>
      </c>
      <c r="L53" s="250"/>
      <c r="M53" s="250" t="s">
        <v>42</v>
      </c>
      <c r="N53" s="250" t="s">
        <v>1252</v>
      </c>
      <c r="O53" s="250" t="s">
        <v>1253</v>
      </c>
      <c r="P53" s="250" t="s">
        <v>1254</v>
      </c>
      <c r="Q53" s="250">
        <v>1</v>
      </c>
    </row>
    <row r="54" spans="1:17">
      <c r="A54" s="250">
        <v>51</v>
      </c>
      <c r="B54" s="250" t="s">
        <v>23</v>
      </c>
      <c r="C54" s="250" t="s">
        <v>136</v>
      </c>
      <c r="D54" s="250">
        <v>1</v>
      </c>
      <c r="E54" s="251" t="s">
        <v>1988</v>
      </c>
      <c r="F54" s="250">
        <v>3</v>
      </c>
      <c r="G54" s="250">
        <v>3</v>
      </c>
      <c r="H54" s="250">
        <v>41</v>
      </c>
      <c r="I54" s="250" t="s">
        <v>168</v>
      </c>
      <c r="J54" s="250" t="s">
        <v>1265</v>
      </c>
      <c r="K54" s="250" t="s">
        <v>1369</v>
      </c>
      <c r="L54" s="250" t="s">
        <v>2682</v>
      </c>
      <c r="M54" s="250" t="s">
        <v>1652</v>
      </c>
      <c r="N54" s="250"/>
      <c r="O54" s="250"/>
      <c r="P54" s="250"/>
      <c r="Q54" s="250"/>
    </row>
    <row r="55" spans="1:17">
      <c r="A55" s="250">
        <v>52</v>
      </c>
      <c r="B55" s="250" t="s">
        <v>23</v>
      </c>
      <c r="C55" s="250" t="s">
        <v>136</v>
      </c>
      <c r="D55" s="250">
        <v>10</v>
      </c>
      <c r="E55" s="251" t="s">
        <v>1264</v>
      </c>
      <c r="F55" s="250">
        <v>1</v>
      </c>
      <c r="G55" s="250" t="s">
        <v>1408</v>
      </c>
      <c r="H55" s="250">
        <v>95</v>
      </c>
      <c r="I55" s="250" t="s">
        <v>166</v>
      </c>
      <c r="J55" s="250" t="s">
        <v>1265</v>
      </c>
      <c r="K55" s="250" t="s">
        <v>1369</v>
      </c>
      <c r="L55" s="250" t="s">
        <v>2683</v>
      </c>
      <c r="M55" s="250" t="s">
        <v>1661</v>
      </c>
      <c r="N55" s="250" t="s">
        <v>1252</v>
      </c>
      <c r="O55" s="250" t="s">
        <v>1562</v>
      </c>
      <c r="P55" s="250" t="s">
        <v>1563</v>
      </c>
      <c r="Q55" s="250">
        <v>18</v>
      </c>
    </row>
    <row r="56" spans="1:17">
      <c r="A56" s="250">
        <v>53</v>
      </c>
      <c r="B56" s="250" t="s">
        <v>23</v>
      </c>
      <c r="C56" s="250" t="s">
        <v>136</v>
      </c>
      <c r="D56" s="250">
        <v>10</v>
      </c>
      <c r="E56" s="251" t="s">
        <v>1264</v>
      </c>
      <c r="F56" s="250"/>
      <c r="G56" s="250"/>
      <c r="H56" s="250"/>
      <c r="I56" s="250"/>
      <c r="J56" s="250" t="s">
        <v>1265</v>
      </c>
      <c r="K56" s="250" t="s">
        <v>1369</v>
      </c>
      <c r="L56" s="250"/>
      <c r="M56" s="250" t="s">
        <v>42</v>
      </c>
      <c r="N56" s="250" t="s">
        <v>1252</v>
      </c>
      <c r="O56" s="250" t="s">
        <v>1612</v>
      </c>
      <c r="P56" s="250" t="s">
        <v>1338</v>
      </c>
      <c r="Q56" s="250">
        <v>92</v>
      </c>
    </row>
    <row r="57" spans="1:17">
      <c r="A57" s="250">
        <v>54</v>
      </c>
      <c r="B57" s="250" t="s">
        <v>23</v>
      </c>
      <c r="C57" s="250" t="s">
        <v>136</v>
      </c>
      <c r="D57" s="250">
        <v>3</v>
      </c>
      <c r="E57" s="251" t="s">
        <v>1943</v>
      </c>
      <c r="F57" s="250">
        <v>1</v>
      </c>
      <c r="G57" s="250">
        <v>3</v>
      </c>
      <c r="H57" s="250">
        <v>38</v>
      </c>
      <c r="I57" s="250" t="s">
        <v>1662</v>
      </c>
      <c r="J57" s="250" t="s">
        <v>1265</v>
      </c>
      <c r="K57" s="250" t="s">
        <v>1378</v>
      </c>
      <c r="L57" s="250" t="s">
        <v>2664</v>
      </c>
      <c r="M57" s="250" t="s">
        <v>41</v>
      </c>
      <c r="N57" s="250"/>
      <c r="O57" s="250"/>
      <c r="P57" s="250"/>
      <c r="Q57" s="250"/>
    </row>
    <row r="58" spans="1:17">
      <c r="A58" s="250">
        <v>55</v>
      </c>
      <c r="B58" s="250" t="s">
        <v>23</v>
      </c>
      <c r="C58" s="250" t="s">
        <v>136</v>
      </c>
      <c r="D58" s="250">
        <v>10</v>
      </c>
      <c r="E58" s="251" t="s">
        <v>1264</v>
      </c>
      <c r="F58" s="250">
        <v>2</v>
      </c>
      <c r="G58" s="250" t="s">
        <v>1408</v>
      </c>
      <c r="H58" s="250">
        <v>78</v>
      </c>
      <c r="I58" s="250" t="s">
        <v>166</v>
      </c>
      <c r="J58" s="250" t="s">
        <v>1265</v>
      </c>
      <c r="K58" s="250" t="s">
        <v>1378</v>
      </c>
      <c r="L58" s="250" t="s">
        <v>2684</v>
      </c>
      <c r="M58" s="250" t="s">
        <v>1661</v>
      </c>
      <c r="N58" s="250" t="s">
        <v>1281</v>
      </c>
      <c r="O58" s="250" t="s">
        <v>1613</v>
      </c>
      <c r="P58" s="250" t="s">
        <v>1614</v>
      </c>
      <c r="Q58" s="250">
        <v>93</v>
      </c>
    </row>
    <row r="59" spans="1:17">
      <c r="A59" s="250">
        <v>56</v>
      </c>
      <c r="B59" s="250" t="s">
        <v>23</v>
      </c>
      <c r="C59" s="250" t="s">
        <v>136</v>
      </c>
      <c r="D59" s="250"/>
      <c r="E59" s="251" t="s">
        <v>1264</v>
      </c>
      <c r="F59" s="250"/>
      <c r="G59" s="250"/>
      <c r="H59" s="250"/>
      <c r="I59" s="250"/>
      <c r="J59" s="250" t="s">
        <v>1265</v>
      </c>
      <c r="K59" s="250" t="s">
        <v>1378</v>
      </c>
      <c r="L59" s="250"/>
      <c r="M59" s="250" t="s">
        <v>42</v>
      </c>
      <c r="N59" s="250" t="s">
        <v>1252</v>
      </c>
      <c r="O59" s="250" t="s">
        <v>1322</v>
      </c>
      <c r="P59" s="250" t="s">
        <v>1451</v>
      </c>
      <c r="Q59" s="250">
        <v>55</v>
      </c>
    </row>
    <row r="60" spans="1:17">
      <c r="A60" s="250">
        <v>57</v>
      </c>
      <c r="B60" s="250" t="s">
        <v>23</v>
      </c>
      <c r="C60" s="250" t="s">
        <v>136</v>
      </c>
      <c r="D60" s="250">
        <v>3</v>
      </c>
      <c r="E60" s="251" t="s">
        <v>1943</v>
      </c>
      <c r="F60" s="250">
        <v>2</v>
      </c>
      <c r="G60" s="250">
        <v>3</v>
      </c>
      <c r="H60" s="250">
        <v>35</v>
      </c>
      <c r="I60" s="250" t="s">
        <v>1662</v>
      </c>
      <c r="J60" s="250" t="s">
        <v>1265</v>
      </c>
      <c r="K60" s="250" t="s">
        <v>1409</v>
      </c>
      <c r="L60" s="250" t="s">
        <v>2685</v>
      </c>
      <c r="M60" s="250" t="s">
        <v>41</v>
      </c>
      <c r="N60" s="250"/>
      <c r="O60" s="250"/>
      <c r="P60" s="250"/>
      <c r="Q60" s="250"/>
    </row>
    <row r="61" spans="1:17">
      <c r="A61" s="250">
        <v>58</v>
      </c>
      <c r="B61" s="250" t="s">
        <v>23</v>
      </c>
      <c r="C61" s="250" t="s">
        <v>136</v>
      </c>
      <c r="D61" s="250">
        <v>10</v>
      </c>
      <c r="E61" s="251" t="s">
        <v>1264</v>
      </c>
      <c r="F61" s="250">
        <v>2</v>
      </c>
      <c r="G61" s="250" t="s">
        <v>1408</v>
      </c>
      <c r="H61" s="250">
        <v>78</v>
      </c>
      <c r="I61" s="250" t="s">
        <v>166</v>
      </c>
      <c r="J61" s="250" t="s">
        <v>1265</v>
      </c>
      <c r="K61" s="250" t="s">
        <v>1409</v>
      </c>
      <c r="L61" s="250" t="s">
        <v>2686</v>
      </c>
      <c r="M61" s="250" t="s">
        <v>1661</v>
      </c>
      <c r="N61" s="250" t="s">
        <v>1305</v>
      </c>
      <c r="O61" s="250" t="s">
        <v>1410</v>
      </c>
      <c r="P61" s="250" t="s">
        <v>1411</v>
      </c>
      <c r="Q61" s="250">
        <v>33</v>
      </c>
    </row>
    <row r="62" spans="1:17">
      <c r="A62" s="250">
        <v>1082</v>
      </c>
      <c r="B62" s="250" t="s">
        <v>23</v>
      </c>
      <c r="C62" s="250" t="s">
        <v>136</v>
      </c>
      <c r="D62" s="250"/>
      <c r="E62" s="251" t="s">
        <v>1264</v>
      </c>
      <c r="F62" s="250"/>
      <c r="G62" s="250"/>
      <c r="H62" s="250"/>
      <c r="I62" s="250"/>
      <c r="J62" s="250" t="s">
        <v>1265</v>
      </c>
      <c r="K62" s="250" t="s">
        <v>1409</v>
      </c>
      <c r="L62" s="250"/>
      <c r="M62" s="250" t="s">
        <v>42</v>
      </c>
      <c r="N62" s="250" t="s">
        <v>1252</v>
      </c>
      <c r="O62" s="250" t="s">
        <v>1479</v>
      </c>
      <c r="P62" s="250" t="s">
        <v>1480</v>
      </c>
      <c r="Q62" s="250">
        <v>44</v>
      </c>
    </row>
    <row r="63" spans="1:17">
      <c r="A63" s="250">
        <v>59</v>
      </c>
      <c r="B63" s="250" t="s">
        <v>179</v>
      </c>
      <c r="C63" s="250" t="s">
        <v>13</v>
      </c>
      <c r="D63" s="250">
        <v>3</v>
      </c>
      <c r="E63" s="251" t="s">
        <v>1347</v>
      </c>
      <c r="F63" s="250">
        <v>16</v>
      </c>
      <c r="G63" s="250">
        <v>1</v>
      </c>
      <c r="H63" s="250">
        <v>57</v>
      </c>
      <c r="I63" s="250" t="s">
        <v>206</v>
      </c>
      <c r="J63" s="250" t="s">
        <v>1250</v>
      </c>
      <c r="K63" s="250" t="s">
        <v>1287</v>
      </c>
      <c r="L63" s="250" t="s">
        <v>2687</v>
      </c>
      <c r="M63" s="250" t="s">
        <v>1663</v>
      </c>
      <c r="N63" s="250"/>
      <c r="O63" s="250"/>
      <c r="P63" s="250"/>
      <c r="Q63" s="250"/>
    </row>
    <row r="64" spans="1:17">
      <c r="A64" s="250">
        <v>60</v>
      </c>
      <c r="B64" s="250" t="s">
        <v>179</v>
      </c>
      <c r="C64" s="250" t="s">
        <v>13</v>
      </c>
      <c r="D64" s="250">
        <v>7</v>
      </c>
      <c r="E64" s="251" t="s">
        <v>1299</v>
      </c>
      <c r="F64" s="250">
        <v>901</v>
      </c>
      <c r="G64" s="250">
        <v>1</v>
      </c>
      <c r="H64" s="250">
        <v>29</v>
      </c>
      <c r="I64" s="250" t="s">
        <v>1519</v>
      </c>
      <c r="J64" s="250" t="s">
        <v>1250</v>
      </c>
      <c r="K64" s="250" t="s">
        <v>1287</v>
      </c>
      <c r="L64" s="250" t="s">
        <v>2688</v>
      </c>
      <c r="M64" s="250" t="s">
        <v>1664</v>
      </c>
      <c r="N64" s="250"/>
      <c r="O64" s="250"/>
      <c r="P64" s="250"/>
      <c r="Q64" s="250"/>
    </row>
    <row r="65" spans="1:17">
      <c r="A65" s="250">
        <v>61</v>
      </c>
      <c r="B65" s="250" t="s">
        <v>179</v>
      </c>
      <c r="C65" s="250" t="s">
        <v>13</v>
      </c>
      <c r="D65" s="250">
        <v>3</v>
      </c>
      <c r="E65" s="251" t="s">
        <v>1347</v>
      </c>
      <c r="F65" s="250">
        <v>16</v>
      </c>
      <c r="G65" s="250">
        <v>1</v>
      </c>
      <c r="H65" s="250">
        <v>57</v>
      </c>
      <c r="I65" s="250" t="s">
        <v>206</v>
      </c>
      <c r="J65" s="250" t="s">
        <v>1250</v>
      </c>
      <c r="K65" s="250" t="s">
        <v>1288</v>
      </c>
      <c r="L65" s="250" t="s">
        <v>2687</v>
      </c>
      <c r="M65" s="250" t="s">
        <v>1663</v>
      </c>
      <c r="N65" s="250"/>
      <c r="O65" s="250"/>
      <c r="P65" s="250"/>
      <c r="Q65" s="250"/>
    </row>
    <row r="66" spans="1:17">
      <c r="A66" s="250">
        <v>62</v>
      </c>
      <c r="B66" s="250" t="s">
        <v>179</v>
      </c>
      <c r="C66" s="250" t="s">
        <v>13</v>
      </c>
      <c r="D66" s="250">
        <v>7</v>
      </c>
      <c r="E66" s="251" t="s">
        <v>1299</v>
      </c>
      <c r="F66" s="250">
        <v>901</v>
      </c>
      <c r="G66" s="250">
        <v>1</v>
      </c>
      <c r="H66" s="250">
        <v>29</v>
      </c>
      <c r="I66" s="250" t="s">
        <v>1519</v>
      </c>
      <c r="J66" s="250" t="s">
        <v>1250</v>
      </c>
      <c r="K66" s="250" t="s">
        <v>1288</v>
      </c>
      <c r="L66" s="354">
        <v>45320</v>
      </c>
      <c r="M66" s="250" t="s">
        <v>1665</v>
      </c>
      <c r="N66" s="250" t="s">
        <v>1252</v>
      </c>
      <c r="O66" s="250" t="s">
        <v>1520</v>
      </c>
      <c r="P66" s="250" t="s">
        <v>1521</v>
      </c>
      <c r="Q66" s="250">
        <v>70</v>
      </c>
    </row>
    <row r="67" spans="1:17">
      <c r="A67" s="250">
        <v>63</v>
      </c>
      <c r="B67" s="250" t="s">
        <v>179</v>
      </c>
      <c r="C67" s="250" t="s">
        <v>13</v>
      </c>
      <c r="D67" s="250">
        <v>3</v>
      </c>
      <c r="E67" s="251" t="s">
        <v>1347</v>
      </c>
      <c r="F67" s="250">
        <v>16</v>
      </c>
      <c r="G67" s="250">
        <v>1</v>
      </c>
      <c r="H67" s="250">
        <v>57</v>
      </c>
      <c r="I67" s="250" t="s">
        <v>206</v>
      </c>
      <c r="J67" s="250" t="s">
        <v>1250</v>
      </c>
      <c r="K67" s="250" t="s">
        <v>1289</v>
      </c>
      <c r="L67" s="355">
        <v>20821</v>
      </c>
      <c r="M67" s="250" t="s">
        <v>1663</v>
      </c>
      <c r="N67" s="250"/>
      <c r="O67" s="250"/>
      <c r="P67" s="250"/>
      <c r="Q67" s="250"/>
    </row>
    <row r="68" spans="1:17">
      <c r="A68" s="250">
        <v>64</v>
      </c>
      <c r="B68" s="250" t="s">
        <v>179</v>
      </c>
      <c r="C68" s="250" t="s">
        <v>13</v>
      </c>
      <c r="D68" s="250">
        <v>7</v>
      </c>
      <c r="E68" s="251" t="s">
        <v>1299</v>
      </c>
      <c r="F68" s="250">
        <v>902</v>
      </c>
      <c r="G68" s="250">
        <v>1</v>
      </c>
      <c r="H68" s="250">
        <v>35</v>
      </c>
      <c r="I68" s="250" t="s">
        <v>1519</v>
      </c>
      <c r="J68" s="250" t="s">
        <v>1250</v>
      </c>
      <c r="K68" s="250" t="s">
        <v>1289</v>
      </c>
      <c r="L68" s="250" t="s">
        <v>2689</v>
      </c>
      <c r="M68" s="250" t="s">
        <v>1664</v>
      </c>
      <c r="N68" s="250"/>
      <c r="O68" s="250"/>
      <c r="P68" s="250"/>
      <c r="Q68" s="250"/>
    </row>
    <row r="69" spans="1:17">
      <c r="A69" s="250">
        <v>65</v>
      </c>
      <c r="B69" s="250" t="s">
        <v>179</v>
      </c>
      <c r="C69" s="250" t="s">
        <v>13</v>
      </c>
      <c r="D69" s="250">
        <v>3</v>
      </c>
      <c r="E69" s="251" t="s">
        <v>1347</v>
      </c>
      <c r="F69" s="250">
        <v>17</v>
      </c>
      <c r="G69" s="250">
        <v>1</v>
      </c>
      <c r="H69" s="250">
        <v>43</v>
      </c>
      <c r="I69" s="250" t="s">
        <v>1666</v>
      </c>
      <c r="J69" s="250" t="s">
        <v>1250</v>
      </c>
      <c r="K69" s="250" t="s">
        <v>1308</v>
      </c>
      <c r="L69" s="250" t="s">
        <v>2690</v>
      </c>
      <c r="M69" s="250" t="s">
        <v>41</v>
      </c>
      <c r="N69" s="250"/>
      <c r="O69" s="250"/>
      <c r="P69" s="250"/>
      <c r="Q69" s="250"/>
    </row>
    <row r="70" spans="1:17">
      <c r="A70" s="250">
        <v>66</v>
      </c>
      <c r="B70" s="250" t="s">
        <v>179</v>
      </c>
      <c r="C70" s="250" t="s">
        <v>13</v>
      </c>
      <c r="D70" s="250">
        <v>7</v>
      </c>
      <c r="E70" s="251" t="s">
        <v>1299</v>
      </c>
      <c r="F70" s="250">
        <v>902</v>
      </c>
      <c r="G70" s="250">
        <v>1</v>
      </c>
      <c r="H70" s="250">
        <v>35</v>
      </c>
      <c r="I70" s="250" t="s">
        <v>1519</v>
      </c>
      <c r="J70" s="250" t="s">
        <v>1250</v>
      </c>
      <c r="K70" s="250" t="s">
        <v>1308</v>
      </c>
      <c r="L70" s="355">
        <v>12966</v>
      </c>
      <c r="M70" s="250" t="s">
        <v>1665</v>
      </c>
      <c r="N70" s="250" t="s">
        <v>1281</v>
      </c>
      <c r="O70" s="250" t="s">
        <v>1522</v>
      </c>
      <c r="P70" s="250" t="s">
        <v>1523</v>
      </c>
      <c r="Q70" s="250">
        <v>69</v>
      </c>
    </row>
    <row r="71" spans="1:17">
      <c r="A71" s="250">
        <v>67</v>
      </c>
      <c r="B71" s="250" t="s">
        <v>179</v>
      </c>
      <c r="C71" s="250" t="s">
        <v>13</v>
      </c>
      <c r="D71" s="250">
        <v>3</v>
      </c>
      <c r="E71" s="251" t="s">
        <v>1347</v>
      </c>
      <c r="F71" s="250">
        <v>17</v>
      </c>
      <c r="G71" s="250">
        <v>1</v>
      </c>
      <c r="H71" s="250">
        <v>43</v>
      </c>
      <c r="I71" s="250" t="s">
        <v>1666</v>
      </c>
      <c r="J71" s="250" t="s">
        <v>1250</v>
      </c>
      <c r="K71" s="250" t="s">
        <v>1949</v>
      </c>
      <c r="L71" s="250" t="s">
        <v>2691</v>
      </c>
      <c r="M71" s="250" t="s">
        <v>41</v>
      </c>
      <c r="N71" s="250"/>
      <c r="O71" s="250"/>
      <c r="P71" s="250"/>
      <c r="Q71" s="250"/>
    </row>
    <row r="72" spans="1:17">
      <c r="A72" s="250">
        <v>68</v>
      </c>
      <c r="B72" s="250" t="s">
        <v>179</v>
      </c>
      <c r="C72" s="250" t="s">
        <v>13</v>
      </c>
      <c r="D72" s="250">
        <v>7</v>
      </c>
      <c r="E72" s="251" t="s">
        <v>1299</v>
      </c>
      <c r="F72" s="250">
        <v>907</v>
      </c>
      <c r="G72" s="250">
        <v>1</v>
      </c>
      <c r="H72" s="250">
        <v>35</v>
      </c>
      <c r="I72" s="250" t="s">
        <v>1667</v>
      </c>
      <c r="J72" s="250" t="s">
        <v>1250</v>
      </c>
      <c r="K72" s="250" t="s">
        <v>1949</v>
      </c>
      <c r="L72" s="250" t="s">
        <v>2689</v>
      </c>
      <c r="M72" s="250" t="s">
        <v>1668</v>
      </c>
      <c r="N72" s="250"/>
      <c r="O72" s="250"/>
      <c r="P72" s="250"/>
      <c r="Q72" s="250"/>
    </row>
    <row r="73" spans="1:17">
      <c r="A73" s="250">
        <v>69</v>
      </c>
      <c r="B73" s="250" t="s">
        <v>179</v>
      </c>
      <c r="C73" s="250" t="s">
        <v>13</v>
      </c>
      <c r="D73" s="250">
        <v>3</v>
      </c>
      <c r="E73" s="251" t="s">
        <v>1347</v>
      </c>
      <c r="F73" s="250">
        <v>18</v>
      </c>
      <c r="G73" s="250">
        <v>1</v>
      </c>
      <c r="H73" s="250">
        <v>43</v>
      </c>
      <c r="I73" s="250" t="s">
        <v>1666</v>
      </c>
      <c r="J73" s="250" t="s">
        <v>1250</v>
      </c>
      <c r="K73" s="250" t="s">
        <v>1309</v>
      </c>
      <c r="L73" s="250" t="s">
        <v>2690</v>
      </c>
      <c r="M73" s="250" t="s">
        <v>41</v>
      </c>
      <c r="N73" s="250"/>
      <c r="O73" s="250"/>
      <c r="P73" s="250"/>
      <c r="Q73" s="250"/>
    </row>
    <row r="74" spans="1:17">
      <c r="A74" s="250">
        <v>70</v>
      </c>
      <c r="B74" s="250" t="s">
        <v>179</v>
      </c>
      <c r="C74" s="250" t="s">
        <v>13</v>
      </c>
      <c r="D74" s="250">
        <v>7</v>
      </c>
      <c r="E74" s="251" t="s">
        <v>1299</v>
      </c>
      <c r="F74" s="250">
        <v>907</v>
      </c>
      <c r="G74" s="250">
        <v>1</v>
      </c>
      <c r="H74" s="250">
        <v>35</v>
      </c>
      <c r="I74" s="250" t="s">
        <v>1667</v>
      </c>
      <c r="J74" s="250" t="s">
        <v>1250</v>
      </c>
      <c r="K74" s="250" t="s">
        <v>1309</v>
      </c>
      <c r="L74" s="355">
        <v>12966</v>
      </c>
      <c r="M74" s="250" t="s">
        <v>1668</v>
      </c>
      <c r="N74" s="250"/>
      <c r="O74" s="250"/>
      <c r="P74" s="250"/>
      <c r="Q74" s="250"/>
    </row>
    <row r="75" spans="1:17">
      <c r="A75" s="250">
        <v>71</v>
      </c>
      <c r="B75" s="250" t="s">
        <v>179</v>
      </c>
      <c r="C75" s="250" t="s">
        <v>13</v>
      </c>
      <c r="D75" s="250">
        <v>3</v>
      </c>
      <c r="E75" s="251" t="s">
        <v>1347</v>
      </c>
      <c r="F75" s="250">
        <v>18</v>
      </c>
      <c r="G75" s="250">
        <v>1</v>
      </c>
      <c r="H75" s="250">
        <v>43</v>
      </c>
      <c r="I75" s="250" t="s">
        <v>1666</v>
      </c>
      <c r="J75" s="250" t="s">
        <v>1250</v>
      </c>
      <c r="K75" s="250" t="s">
        <v>1276</v>
      </c>
      <c r="L75" s="250" t="s">
        <v>2691</v>
      </c>
      <c r="M75" s="250" t="s">
        <v>41</v>
      </c>
      <c r="N75" s="250"/>
      <c r="O75" s="250"/>
      <c r="P75" s="250"/>
      <c r="Q75" s="250"/>
    </row>
    <row r="76" spans="1:17">
      <c r="A76" s="250">
        <v>72</v>
      </c>
      <c r="B76" s="250" t="s">
        <v>179</v>
      </c>
      <c r="C76" s="250" t="s">
        <v>13</v>
      </c>
      <c r="D76" s="250"/>
      <c r="E76" s="251" t="s">
        <v>1347</v>
      </c>
      <c r="F76" s="250"/>
      <c r="G76" s="250"/>
      <c r="H76" s="250"/>
      <c r="I76" s="250"/>
      <c r="J76" s="250" t="s">
        <v>1250</v>
      </c>
      <c r="K76" s="250" t="s">
        <v>1276</v>
      </c>
      <c r="L76" s="250"/>
      <c r="M76" s="250" t="s">
        <v>42</v>
      </c>
      <c r="N76" s="250" t="s">
        <v>1305</v>
      </c>
      <c r="O76" s="250" t="s">
        <v>1510</v>
      </c>
      <c r="P76" s="250" t="s">
        <v>1511</v>
      </c>
      <c r="Q76" s="250">
        <v>68</v>
      </c>
    </row>
    <row r="77" spans="1:17">
      <c r="A77" s="250">
        <v>73</v>
      </c>
      <c r="B77" s="250" t="s">
        <v>179</v>
      </c>
      <c r="C77" s="250" t="s">
        <v>13</v>
      </c>
      <c r="D77" s="250">
        <v>3</v>
      </c>
      <c r="E77" s="251" t="s">
        <v>1347</v>
      </c>
      <c r="F77" s="250">
        <v>24</v>
      </c>
      <c r="G77" s="250">
        <v>1</v>
      </c>
      <c r="H77" s="250">
        <v>37</v>
      </c>
      <c r="I77" s="250" t="s">
        <v>1669</v>
      </c>
      <c r="J77" s="250" t="s">
        <v>1250</v>
      </c>
      <c r="K77" s="250" t="s">
        <v>1328</v>
      </c>
      <c r="L77" s="250" t="s">
        <v>2692</v>
      </c>
      <c r="M77" s="250" t="s">
        <v>1650</v>
      </c>
      <c r="N77" s="250"/>
      <c r="O77" s="250"/>
      <c r="P77" s="250"/>
      <c r="Q77" s="250"/>
    </row>
    <row r="78" spans="1:17">
      <c r="A78" s="250">
        <v>74</v>
      </c>
      <c r="B78" s="250" t="s">
        <v>179</v>
      </c>
      <c r="C78" s="250" t="s">
        <v>13</v>
      </c>
      <c r="D78" s="250">
        <v>7</v>
      </c>
      <c r="E78" s="251" t="s">
        <v>1299</v>
      </c>
      <c r="F78" s="250">
        <v>908</v>
      </c>
      <c r="G78" s="250">
        <v>1</v>
      </c>
      <c r="H78" s="250">
        <v>38</v>
      </c>
      <c r="I78" s="250" t="s">
        <v>1653</v>
      </c>
      <c r="J78" s="250" t="s">
        <v>1250</v>
      </c>
      <c r="K78" s="250" t="s">
        <v>1328</v>
      </c>
      <c r="L78" s="250" t="s">
        <v>2693</v>
      </c>
      <c r="M78" s="250" t="s">
        <v>1654</v>
      </c>
      <c r="N78" s="250"/>
      <c r="O78" s="250"/>
      <c r="P78" s="250"/>
      <c r="Q78" s="250"/>
    </row>
    <row r="79" spans="1:17">
      <c r="A79" s="250">
        <v>75</v>
      </c>
      <c r="B79" s="250" t="s">
        <v>179</v>
      </c>
      <c r="C79" s="250" t="s">
        <v>13</v>
      </c>
      <c r="D79" s="250">
        <v>3</v>
      </c>
      <c r="E79" s="251" t="s">
        <v>1347</v>
      </c>
      <c r="F79" s="250">
        <v>24</v>
      </c>
      <c r="G79" s="250">
        <v>1</v>
      </c>
      <c r="H79" s="250">
        <v>37</v>
      </c>
      <c r="I79" s="250" t="s">
        <v>1669</v>
      </c>
      <c r="J79" s="250" t="s">
        <v>1250</v>
      </c>
      <c r="K79" s="250" t="s">
        <v>1293</v>
      </c>
      <c r="L79" s="355">
        <v>13759</v>
      </c>
      <c r="M79" s="250" t="s">
        <v>320</v>
      </c>
      <c r="N79" s="250"/>
      <c r="O79" s="250"/>
      <c r="P79" s="250"/>
      <c r="Q79" s="250"/>
    </row>
    <row r="80" spans="1:17">
      <c r="A80" s="250">
        <v>76</v>
      </c>
      <c r="B80" s="250" t="s">
        <v>179</v>
      </c>
      <c r="C80" s="250" t="s">
        <v>13</v>
      </c>
      <c r="D80" s="250">
        <v>7</v>
      </c>
      <c r="E80" s="251" t="s">
        <v>1299</v>
      </c>
      <c r="F80" s="250">
        <v>908</v>
      </c>
      <c r="G80" s="250">
        <v>1</v>
      </c>
      <c r="H80" s="250">
        <v>38</v>
      </c>
      <c r="I80" s="250" t="s">
        <v>1653</v>
      </c>
      <c r="J80" s="250" t="s">
        <v>1250</v>
      </c>
      <c r="K80" s="250" t="s">
        <v>1293</v>
      </c>
      <c r="L80" s="355">
        <v>14154</v>
      </c>
      <c r="M80" s="250" t="s">
        <v>1656</v>
      </c>
      <c r="N80" s="250"/>
      <c r="O80" s="250"/>
      <c r="P80" s="250"/>
      <c r="Q80" s="250"/>
    </row>
    <row r="81" spans="1:17">
      <c r="A81" s="250">
        <v>77</v>
      </c>
      <c r="B81" s="250" t="s">
        <v>179</v>
      </c>
      <c r="C81" s="250" t="s">
        <v>13</v>
      </c>
      <c r="D81" s="250">
        <v>3</v>
      </c>
      <c r="E81" s="251" t="s">
        <v>1347</v>
      </c>
      <c r="F81" s="250">
        <v>25</v>
      </c>
      <c r="G81" s="250">
        <v>1</v>
      </c>
      <c r="H81" s="250">
        <v>37</v>
      </c>
      <c r="I81" s="250" t="s">
        <v>1669</v>
      </c>
      <c r="J81" s="250" t="s">
        <v>1250</v>
      </c>
      <c r="K81" s="250" t="s">
        <v>1277</v>
      </c>
      <c r="L81" s="250" t="s">
        <v>2692</v>
      </c>
      <c r="M81" s="250" t="s">
        <v>320</v>
      </c>
      <c r="N81" s="250"/>
      <c r="O81" s="250"/>
      <c r="P81" s="250"/>
      <c r="Q81" s="250"/>
    </row>
    <row r="82" spans="1:17">
      <c r="A82" s="250">
        <v>78</v>
      </c>
      <c r="B82" s="250" t="s">
        <v>179</v>
      </c>
      <c r="C82" s="250" t="s">
        <v>13</v>
      </c>
      <c r="D82" s="250">
        <v>27</v>
      </c>
      <c r="E82" s="251" t="s">
        <v>2022</v>
      </c>
      <c r="F82" s="250">
        <v>31</v>
      </c>
      <c r="G82" s="250">
        <v>1</v>
      </c>
      <c r="H82" s="250">
        <v>40</v>
      </c>
      <c r="I82" s="250" t="s">
        <v>1670</v>
      </c>
      <c r="J82" s="250" t="s">
        <v>1250</v>
      </c>
      <c r="K82" s="250" t="s">
        <v>1277</v>
      </c>
      <c r="L82" s="250" t="s">
        <v>2694</v>
      </c>
      <c r="M82" s="250" t="s">
        <v>1668</v>
      </c>
      <c r="N82" s="250"/>
      <c r="O82" s="250"/>
      <c r="P82" s="250"/>
      <c r="Q82" s="250"/>
    </row>
    <row r="83" spans="1:17">
      <c r="A83" s="250">
        <v>79</v>
      </c>
      <c r="B83" s="250" t="s">
        <v>179</v>
      </c>
      <c r="C83" s="250" t="s">
        <v>13</v>
      </c>
      <c r="D83" s="250">
        <v>3</v>
      </c>
      <c r="E83" s="251" t="s">
        <v>1347</v>
      </c>
      <c r="F83" s="250">
        <v>25</v>
      </c>
      <c r="G83" s="250">
        <v>1</v>
      </c>
      <c r="H83" s="250">
        <v>37</v>
      </c>
      <c r="I83" s="250" t="s">
        <v>1669</v>
      </c>
      <c r="J83" s="250" t="s">
        <v>1250</v>
      </c>
      <c r="K83" s="250" t="s">
        <v>1391</v>
      </c>
      <c r="L83" s="355">
        <v>13759</v>
      </c>
      <c r="M83" s="250" t="s">
        <v>1660</v>
      </c>
      <c r="N83" s="250"/>
      <c r="O83" s="250"/>
      <c r="P83" s="250"/>
      <c r="Q83" s="250"/>
    </row>
    <row r="84" spans="1:17">
      <c r="A84" s="250">
        <v>80</v>
      </c>
      <c r="B84" s="250" t="s">
        <v>179</v>
      </c>
      <c r="C84" s="250" t="s">
        <v>13</v>
      </c>
      <c r="D84" s="250">
        <v>27</v>
      </c>
      <c r="E84" s="251" t="s">
        <v>2022</v>
      </c>
      <c r="F84" s="250">
        <v>31</v>
      </c>
      <c r="G84" s="250">
        <v>1</v>
      </c>
      <c r="H84" s="250">
        <v>40</v>
      </c>
      <c r="I84" s="250" t="s">
        <v>1670</v>
      </c>
      <c r="J84" s="250" t="s">
        <v>1250</v>
      </c>
      <c r="K84" s="250" t="s">
        <v>1391</v>
      </c>
      <c r="L84" s="355">
        <v>14946</v>
      </c>
      <c r="M84" s="250" t="s">
        <v>1668</v>
      </c>
      <c r="N84" s="250"/>
      <c r="O84" s="250"/>
      <c r="P84" s="250"/>
      <c r="Q84" s="250"/>
    </row>
    <row r="85" spans="1:17">
      <c r="A85" s="250">
        <v>81</v>
      </c>
      <c r="B85" s="250" t="s">
        <v>179</v>
      </c>
      <c r="C85" s="250" t="s">
        <v>13</v>
      </c>
      <c r="D85" s="250">
        <v>3</v>
      </c>
      <c r="E85" s="251" t="s">
        <v>1347</v>
      </c>
      <c r="F85" s="250">
        <v>26</v>
      </c>
      <c r="G85" s="250">
        <v>1</v>
      </c>
      <c r="H85" s="250">
        <v>39</v>
      </c>
      <c r="I85" s="250" t="s">
        <v>1669</v>
      </c>
      <c r="J85" s="250" t="s">
        <v>1250</v>
      </c>
      <c r="K85" s="250" t="s">
        <v>1355</v>
      </c>
      <c r="L85" s="250" t="s">
        <v>2695</v>
      </c>
      <c r="M85" s="250" t="s">
        <v>1650</v>
      </c>
      <c r="N85" s="250"/>
      <c r="O85" s="250"/>
      <c r="P85" s="250"/>
      <c r="Q85" s="250"/>
    </row>
    <row r="86" spans="1:17">
      <c r="A86" s="250">
        <v>82</v>
      </c>
      <c r="B86" s="250" t="s">
        <v>179</v>
      </c>
      <c r="C86" s="250" t="s">
        <v>13</v>
      </c>
      <c r="D86" s="250">
        <v>5</v>
      </c>
      <c r="E86" s="251" t="s">
        <v>1424</v>
      </c>
      <c r="F86" s="250">
        <v>6</v>
      </c>
      <c r="G86" s="250">
        <v>2</v>
      </c>
      <c r="H86" s="250">
        <v>39</v>
      </c>
      <c r="I86" s="250" t="s">
        <v>250</v>
      </c>
      <c r="J86" s="250" t="s">
        <v>1250</v>
      </c>
      <c r="K86" s="250" t="s">
        <v>1355</v>
      </c>
      <c r="L86" s="250" t="s">
        <v>2695</v>
      </c>
      <c r="M86" s="250" t="s">
        <v>1652</v>
      </c>
      <c r="N86" s="250"/>
      <c r="O86" s="250"/>
      <c r="P86" s="250"/>
      <c r="Q86" s="250"/>
    </row>
    <row r="87" spans="1:17">
      <c r="A87" s="250">
        <v>83</v>
      </c>
      <c r="B87" s="250" t="s">
        <v>179</v>
      </c>
      <c r="C87" s="250" t="s">
        <v>13</v>
      </c>
      <c r="D87" s="250">
        <v>3</v>
      </c>
      <c r="E87" s="251" t="s">
        <v>1347</v>
      </c>
      <c r="F87" s="250">
        <v>26</v>
      </c>
      <c r="G87" s="250">
        <v>1</v>
      </c>
      <c r="H87" s="250">
        <v>39</v>
      </c>
      <c r="I87" s="250" t="s">
        <v>1669</v>
      </c>
      <c r="J87" s="250" t="s">
        <v>1250</v>
      </c>
      <c r="K87" s="250" t="s">
        <v>1358</v>
      </c>
      <c r="L87" s="355">
        <v>14550</v>
      </c>
      <c r="M87" s="250" t="s">
        <v>1660</v>
      </c>
      <c r="N87" s="250"/>
      <c r="O87" s="250"/>
      <c r="P87" s="250"/>
      <c r="Q87" s="250"/>
    </row>
    <row r="88" spans="1:17">
      <c r="A88" s="250">
        <v>84</v>
      </c>
      <c r="B88" s="250" t="s">
        <v>179</v>
      </c>
      <c r="C88" s="250" t="s">
        <v>13</v>
      </c>
      <c r="D88" s="250">
        <v>5</v>
      </c>
      <c r="E88" s="251" t="s">
        <v>1424</v>
      </c>
      <c r="F88" s="250">
        <v>6</v>
      </c>
      <c r="G88" s="250">
        <v>2</v>
      </c>
      <c r="H88" s="250">
        <v>39</v>
      </c>
      <c r="I88" s="250" t="s">
        <v>250</v>
      </c>
      <c r="J88" s="250" t="s">
        <v>1250</v>
      </c>
      <c r="K88" s="250" t="s">
        <v>1358</v>
      </c>
      <c r="L88" s="355">
        <v>14550</v>
      </c>
      <c r="M88" s="250" t="s">
        <v>1651</v>
      </c>
      <c r="N88" s="250"/>
      <c r="O88" s="250"/>
      <c r="P88" s="250"/>
      <c r="Q88" s="250"/>
    </row>
    <row r="89" spans="1:17">
      <c r="A89" s="250">
        <v>85</v>
      </c>
      <c r="B89" s="250" t="s">
        <v>179</v>
      </c>
      <c r="C89" s="250" t="s">
        <v>13</v>
      </c>
      <c r="D89" s="250">
        <v>3</v>
      </c>
      <c r="E89" s="251" t="s">
        <v>1347</v>
      </c>
      <c r="F89" s="250">
        <v>27</v>
      </c>
      <c r="G89" s="250">
        <v>1</v>
      </c>
      <c r="H89" s="250">
        <v>47</v>
      </c>
      <c r="I89" s="250" t="s">
        <v>1671</v>
      </c>
      <c r="J89" s="250" t="s">
        <v>1250</v>
      </c>
      <c r="K89" s="250" t="s">
        <v>1291</v>
      </c>
      <c r="L89" s="250" t="s">
        <v>2696</v>
      </c>
      <c r="M89" s="250" t="s">
        <v>1672</v>
      </c>
      <c r="N89" s="250"/>
      <c r="O89" s="250"/>
      <c r="P89" s="250"/>
      <c r="Q89" s="250"/>
    </row>
    <row r="90" spans="1:17">
      <c r="A90" s="250">
        <v>86</v>
      </c>
      <c r="B90" s="250" t="s">
        <v>179</v>
      </c>
      <c r="C90" s="250" t="s">
        <v>13</v>
      </c>
      <c r="D90" s="250">
        <v>5</v>
      </c>
      <c r="E90" s="251" t="s">
        <v>1424</v>
      </c>
      <c r="F90" s="250">
        <v>7</v>
      </c>
      <c r="G90" s="250">
        <v>2</v>
      </c>
      <c r="H90" s="250">
        <v>38</v>
      </c>
      <c r="I90" s="250" t="s">
        <v>250</v>
      </c>
      <c r="J90" s="250" t="s">
        <v>1250</v>
      </c>
      <c r="K90" s="250" t="s">
        <v>1291</v>
      </c>
      <c r="L90" s="250" t="s">
        <v>2693</v>
      </c>
      <c r="M90" s="250" t="s">
        <v>1652</v>
      </c>
      <c r="N90" s="250"/>
      <c r="O90" s="250"/>
      <c r="P90" s="250"/>
      <c r="Q90" s="250"/>
    </row>
    <row r="91" spans="1:17">
      <c r="A91" s="250">
        <v>87</v>
      </c>
      <c r="B91" s="250" t="s">
        <v>179</v>
      </c>
      <c r="C91" s="250" t="s">
        <v>13</v>
      </c>
      <c r="D91" s="250">
        <v>3</v>
      </c>
      <c r="E91" s="251" t="s">
        <v>1347</v>
      </c>
      <c r="F91" s="250">
        <v>27</v>
      </c>
      <c r="G91" s="250">
        <v>1</v>
      </c>
      <c r="H91" s="250">
        <v>47</v>
      </c>
      <c r="I91" s="250" t="s">
        <v>1671</v>
      </c>
      <c r="J91" s="250" t="s">
        <v>1250</v>
      </c>
      <c r="K91" s="250" t="s">
        <v>1383</v>
      </c>
      <c r="L91" s="250" t="s">
        <v>2697</v>
      </c>
      <c r="M91" s="250" t="s">
        <v>1672</v>
      </c>
      <c r="N91" s="250"/>
      <c r="O91" s="250"/>
      <c r="P91" s="250"/>
      <c r="Q91" s="250"/>
    </row>
    <row r="92" spans="1:17">
      <c r="A92" s="250">
        <v>88</v>
      </c>
      <c r="B92" s="250" t="s">
        <v>179</v>
      </c>
      <c r="C92" s="250" t="s">
        <v>13</v>
      </c>
      <c r="D92" s="250">
        <v>5</v>
      </c>
      <c r="E92" s="251" t="s">
        <v>1424</v>
      </c>
      <c r="F92" s="250">
        <v>7</v>
      </c>
      <c r="G92" s="250">
        <v>2</v>
      </c>
      <c r="H92" s="250">
        <v>38</v>
      </c>
      <c r="I92" s="250" t="s">
        <v>250</v>
      </c>
      <c r="J92" s="250" t="s">
        <v>1250</v>
      </c>
      <c r="K92" s="250" t="s">
        <v>1383</v>
      </c>
      <c r="L92" s="355">
        <v>14154</v>
      </c>
      <c r="M92" s="250" t="s">
        <v>1652</v>
      </c>
      <c r="N92" s="250"/>
      <c r="O92" s="250"/>
      <c r="P92" s="250"/>
      <c r="Q92" s="250"/>
    </row>
    <row r="93" spans="1:17">
      <c r="A93" s="250">
        <v>89</v>
      </c>
      <c r="B93" s="250" t="s">
        <v>179</v>
      </c>
      <c r="C93" s="250" t="s">
        <v>13</v>
      </c>
      <c r="D93" s="250">
        <v>3</v>
      </c>
      <c r="E93" s="251" t="s">
        <v>1347</v>
      </c>
      <c r="F93" s="250">
        <v>7</v>
      </c>
      <c r="G93" s="250">
        <v>1</v>
      </c>
      <c r="H93" s="250">
        <v>47</v>
      </c>
      <c r="I93" s="250" t="s">
        <v>250</v>
      </c>
      <c r="J93" s="250" t="s">
        <v>1250</v>
      </c>
      <c r="K93" s="250" t="s">
        <v>1444</v>
      </c>
      <c r="L93" s="250" t="s">
        <v>2696</v>
      </c>
      <c r="M93" s="250" t="s">
        <v>1652</v>
      </c>
      <c r="N93" s="250"/>
      <c r="O93" s="250"/>
      <c r="P93" s="250"/>
      <c r="Q93" s="250"/>
    </row>
    <row r="94" spans="1:17">
      <c r="A94" s="250">
        <v>90</v>
      </c>
      <c r="B94" s="250" t="s">
        <v>179</v>
      </c>
      <c r="C94" s="250" t="s">
        <v>13</v>
      </c>
      <c r="D94" s="250">
        <v>5</v>
      </c>
      <c r="E94" s="251" t="s">
        <v>1424</v>
      </c>
      <c r="F94" s="250">
        <v>8</v>
      </c>
      <c r="G94" s="250">
        <v>2</v>
      </c>
      <c r="H94" s="250">
        <v>43</v>
      </c>
      <c r="I94" s="250" t="s">
        <v>250</v>
      </c>
      <c r="J94" s="250" t="s">
        <v>1250</v>
      </c>
      <c r="K94" s="250" t="s">
        <v>1444</v>
      </c>
      <c r="L94" s="250" t="s">
        <v>2690</v>
      </c>
      <c r="M94" s="250" t="s">
        <v>1652</v>
      </c>
      <c r="N94" s="250"/>
      <c r="O94" s="250"/>
      <c r="P94" s="250"/>
      <c r="Q94" s="250"/>
    </row>
    <row r="95" spans="1:17">
      <c r="A95" s="250">
        <v>91</v>
      </c>
      <c r="B95" s="250" t="s">
        <v>179</v>
      </c>
      <c r="C95" s="250" t="s">
        <v>13</v>
      </c>
      <c r="D95" s="250">
        <v>3</v>
      </c>
      <c r="E95" s="251" t="s">
        <v>1347</v>
      </c>
      <c r="F95" s="250">
        <v>7</v>
      </c>
      <c r="G95" s="250">
        <v>1</v>
      </c>
      <c r="H95" s="250">
        <v>47</v>
      </c>
      <c r="I95" s="250" t="s">
        <v>250</v>
      </c>
      <c r="J95" s="250" t="s">
        <v>1250</v>
      </c>
      <c r="K95" s="250" t="s">
        <v>1350</v>
      </c>
      <c r="L95" s="250" t="s">
        <v>2697</v>
      </c>
      <c r="M95" s="250" t="s">
        <v>1652</v>
      </c>
      <c r="N95" s="250"/>
      <c r="O95" s="250"/>
      <c r="P95" s="250"/>
      <c r="Q95" s="250"/>
    </row>
    <row r="96" spans="1:17">
      <c r="A96" s="250">
        <v>92</v>
      </c>
      <c r="B96" s="250" t="s">
        <v>179</v>
      </c>
      <c r="C96" s="250" t="s">
        <v>13</v>
      </c>
      <c r="D96" s="250">
        <v>5</v>
      </c>
      <c r="E96" s="251" t="s">
        <v>1424</v>
      </c>
      <c r="F96" s="250">
        <v>8</v>
      </c>
      <c r="G96" s="250">
        <v>2</v>
      </c>
      <c r="H96" s="250">
        <v>43</v>
      </c>
      <c r="I96" s="250" t="s">
        <v>250</v>
      </c>
      <c r="J96" s="250" t="s">
        <v>1250</v>
      </c>
      <c r="K96" s="250" t="s">
        <v>1350</v>
      </c>
      <c r="L96" s="250" t="s">
        <v>2691</v>
      </c>
      <c r="M96" s="250" t="s">
        <v>1652</v>
      </c>
      <c r="N96" s="250"/>
      <c r="O96" s="250"/>
      <c r="P96" s="250"/>
      <c r="Q96" s="250"/>
    </row>
    <row r="97" spans="1:17">
      <c r="A97" s="250">
        <v>93</v>
      </c>
      <c r="B97" s="250" t="s">
        <v>179</v>
      </c>
      <c r="C97" s="250" t="s">
        <v>13</v>
      </c>
      <c r="D97" s="250">
        <v>3</v>
      </c>
      <c r="E97" s="251" t="s">
        <v>1347</v>
      </c>
      <c r="F97" s="250">
        <v>8</v>
      </c>
      <c r="G97" s="250">
        <v>1</v>
      </c>
      <c r="H97" s="250">
        <v>46</v>
      </c>
      <c r="I97" s="250" t="s">
        <v>1673</v>
      </c>
      <c r="J97" s="250" t="s">
        <v>1250</v>
      </c>
      <c r="K97" s="250" t="s">
        <v>1402</v>
      </c>
      <c r="L97" s="250" t="s">
        <v>2698</v>
      </c>
      <c r="M97" s="250" t="s">
        <v>1652</v>
      </c>
      <c r="N97" s="250"/>
      <c r="O97" s="250"/>
      <c r="P97" s="250"/>
      <c r="Q97" s="250"/>
    </row>
    <row r="98" spans="1:17">
      <c r="A98" s="250">
        <v>94</v>
      </c>
      <c r="B98" s="250" t="s">
        <v>179</v>
      </c>
      <c r="C98" s="250" t="s">
        <v>13</v>
      </c>
      <c r="D98" s="250">
        <v>6</v>
      </c>
      <c r="E98" s="251" t="s">
        <v>2371</v>
      </c>
      <c r="F98" s="250">
        <v>1</v>
      </c>
      <c r="G98" s="250">
        <v>1</v>
      </c>
      <c r="H98" s="250">
        <v>55</v>
      </c>
      <c r="I98" s="250" t="s">
        <v>1674</v>
      </c>
      <c r="J98" s="250" t="s">
        <v>1250</v>
      </c>
      <c r="K98" s="250" t="s">
        <v>1402</v>
      </c>
      <c r="L98" s="250" t="s">
        <v>2699</v>
      </c>
      <c r="M98" s="250" t="s">
        <v>1672</v>
      </c>
      <c r="N98" s="250"/>
      <c r="O98" s="250"/>
      <c r="P98" s="250"/>
      <c r="Q98" s="250"/>
    </row>
    <row r="99" spans="1:17">
      <c r="A99" s="250">
        <v>95</v>
      </c>
      <c r="B99" s="250" t="s">
        <v>179</v>
      </c>
      <c r="C99" s="250" t="s">
        <v>13</v>
      </c>
      <c r="D99" s="250">
        <v>3</v>
      </c>
      <c r="E99" s="251" t="s">
        <v>1347</v>
      </c>
      <c r="F99" s="250">
        <v>8</v>
      </c>
      <c r="G99" s="250">
        <v>1</v>
      </c>
      <c r="H99" s="250">
        <v>46</v>
      </c>
      <c r="I99" s="250" t="s">
        <v>1673</v>
      </c>
      <c r="J99" s="250" t="s">
        <v>1250</v>
      </c>
      <c r="K99" s="250" t="s">
        <v>1490</v>
      </c>
      <c r="L99" s="250" t="s">
        <v>2700</v>
      </c>
      <c r="M99" s="250" t="s">
        <v>1651</v>
      </c>
      <c r="N99" s="250"/>
      <c r="O99" s="250"/>
      <c r="P99" s="250"/>
      <c r="Q99" s="250"/>
    </row>
    <row r="100" spans="1:17">
      <c r="A100" s="250">
        <v>96</v>
      </c>
      <c r="B100" s="250" t="s">
        <v>179</v>
      </c>
      <c r="C100" s="250" t="s">
        <v>13</v>
      </c>
      <c r="D100" s="250">
        <v>6</v>
      </c>
      <c r="E100" s="251" t="s">
        <v>2371</v>
      </c>
      <c r="F100" s="250">
        <v>1</v>
      </c>
      <c r="G100" s="250">
        <v>1</v>
      </c>
      <c r="H100" s="250">
        <v>55</v>
      </c>
      <c r="I100" s="250" t="s">
        <v>1674</v>
      </c>
      <c r="J100" s="250" t="s">
        <v>1250</v>
      </c>
      <c r="K100" s="250" t="s">
        <v>1490</v>
      </c>
      <c r="L100" s="250" t="s">
        <v>2701</v>
      </c>
      <c r="M100" s="250" t="s">
        <v>1672</v>
      </c>
      <c r="N100" s="250"/>
      <c r="O100" s="250"/>
      <c r="P100" s="250"/>
      <c r="Q100" s="250"/>
    </row>
    <row r="101" spans="1:17">
      <c r="A101" s="250">
        <v>97</v>
      </c>
      <c r="B101" s="250" t="s">
        <v>179</v>
      </c>
      <c r="C101" s="250" t="s">
        <v>13</v>
      </c>
      <c r="D101" s="250">
        <v>3</v>
      </c>
      <c r="E101" s="251" t="s">
        <v>1347</v>
      </c>
      <c r="F101" s="250">
        <v>9</v>
      </c>
      <c r="G101" s="250">
        <v>1</v>
      </c>
      <c r="H101" s="250">
        <v>46</v>
      </c>
      <c r="I101" s="250" t="s">
        <v>1673</v>
      </c>
      <c r="J101" s="250" t="s">
        <v>1250</v>
      </c>
      <c r="K101" s="250" t="s">
        <v>1466</v>
      </c>
      <c r="L101" s="250" t="s">
        <v>2698</v>
      </c>
      <c r="M101" s="250" t="s">
        <v>1652</v>
      </c>
      <c r="N101" s="250"/>
      <c r="O101" s="250"/>
      <c r="P101" s="250"/>
      <c r="Q101" s="250"/>
    </row>
    <row r="102" spans="1:17">
      <c r="A102" s="250">
        <v>98</v>
      </c>
      <c r="B102" s="250" t="s">
        <v>179</v>
      </c>
      <c r="C102" s="250" t="s">
        <v>13</v>
      </c>
      <c r="D102" s="250">
        <v>6</v>
      </c>
      <c r="E102" s="251" t="s">
        <v>2371</v>
      </c>
      <c r="F102" s="250">
        <v>2</v>
      </c>
      <c r="G102" s="250">
        <v>1</v>
      </c>
      <c r="H102" s="250">
        <v>54</v>
      </c>
      <c r="I102" s="250" t="s">
        <v>1675</v>
      </c>
      <c r="J102" s="250" t="s">
        <v>1250</v>
      </c>
      <c r="K102" s="250" t="s">
        <v>1466</v>
      </c>
      <c r="L102" s="250" t="s">
        <v>2702</v>
      </c>
      <c r="M102" s="250" t="s">
        <v>1672</v>
      </c>
      <c r="N102" s="250"/>
      <c r="O102" s="250"/>
      <c r="P102" s="250"/>
      <c r="Q102" s="250"/>
    </row>
    <row r="103" spans="1:17">
      <c r="A103" s="250">
        <v>99</v>
      </c>
      <c r="B103" s="250" t="s">
        <v>179</v>
      </c>
      <c r="C103" s="250" t="s">
        <v>13</v>
      </c>
      <c r="D103" s="250">
        <v>3</v>
      </c>
      <c r="E103" s="251" t="s">
        <v>1347</v>
      </c>
      <c r="F103" s="250">
        <v>9</v>
      </c>
      <c r="G103" s="250">
        <v>1</v>
      </c>
      <c r="H103" s="250">
        <v>46</v>
      </c>
      <c r="I103" s="250" t="s">
        <v>1673</v>
      </c>
      <c r="J103" s="250" t="s">
        <v>1250</v>
      </c>
      <c r="K103" s="250" t="s">
        <v>1471</v>
      </c>
      <c r="L103" s="250" t="s">
        <v>2700</v>
      </c>
      <c r="M103" s="250" t="s">
        <v>1652</v>
      </c>
      <c r="N103" s="250"/>
      <c r="O103" s="250"/>
      <c r="P103" s="250"/>
      <c r="Q103" s="250"/>
    </row>
    <row r="104" spans="1:17">
      <c r="A104" s="250">
        <v>100</v>
      </c>
      <c r="B104" s="250" t="s">
        <v>179</v>
      </c>
      <c r="C104" s="250" t="s">
        <v>13</v>
      </c>
      <c r="D104" s="250">
        <v>6</v>
      </c>
      <c r="E104" s="251" t="s">
        <v>2371</v>
      </c>
      <c r="F104" s="250">
        <v>2</v>
      </c>
      <c r="G104" s="250">
        <v>1</v>
      </c>
      <c r="H104" s="250">
        <v>54</v>
      </c>
      <c r="I104" s="250" t="s">
        <v>1675</v>
      </c>
      <c r="J104" s="250" t="s">
        <v>1250</v>
      </c>
      <c r="K104" s="250" t="s">
        <v>1471</v>
      </c>
      <c r="L104" s="250" t="s">
        <v>2703</v>
      </c>
      <c r="M104" s="250" t="s">
        <v>1672</v>
      </c>
      <c r="N104" s="250"/>
      <c r="O104" s="250"/>
      <c r="P104" s="250"/>
      <c r="Q104" s="250"/>
    </row>
    <row r="105" spans="1:17">
      <c r="A105" s="250">
        <v>101</v>
      </c>
      <c r="B105" s="250" t="s">
        <v>179</v>
      </c>
      <c r="C105" s="250" t="s">
        <v>13</v>
      </c>
      <c r="D105" s="250">
        <v>6</v>
      </c>
      <c r="E105" s="251" t="s">
        <v>2371</v>
      </c>
      <c r="F105" s="250">
        <v>3</v>
      </c>
      <c r="G105" s="250">
        <v>1</v>
      </c>
      <c r="H105" s="250">
        <v>54</v>
      </c>
      <c r="I105" s="250" t="s">
        <v>1677</v>
      </c>
      <c r="J105" s="250" t="s">
        <v>1250</v>
      </c>
      <c r="K105" s="250" t="s">
        <v>1527</v>
      </c>
      <c r="L105" s="250" t="s">
        <v>2702</v>
      </c>
      <c r="M105" s="250" t="s">
        <v>1672</v>
      </c>
      <c r="N105" s="250"/>
      <c r="O105" s="250"/>
      <c r="P105" s="250"/>
      <c r="Q105" s="250"/>
    </row>
    <row r="106" spans="1:17">
      <c r="A106" s="250">
        <v>102</v>
      </c>
      <c r="B106" s="250" t="s">
        <v>179</v>
      </c>
      <c r="C106" s="250" t="s">
        <v>13</v>
      </c>
      <c r="D106" s="250">
        <v>19</v>
      </c>
      <c r="E106" s="251" t="s">
        <v>2292</v>
      </c>
      <c r="F106" s="250">
        <v>30</v>
      </c>
      <c r="G106" s="250">
        <v>1</v>
      </c>
      <c r="H106" s="250">
        <v>21</v>
      </c>
      <c r="I106" s="250" t="s">
        <v>1669</v>
      </c>
      <c r="J106" s="250" t="s">
        <v>1250</v>
      </c>
      <c r="K106" s="250" t="s">
        <v>1527</v>
      </c>
      <c r="L106" s="250" t="s">
        <v>2704</v>
      </c>
      <c r="M106" s="250" t="s">
        <v>1650</v>
      </c>
      <c r="N106" s="250"/>
      <c r="O106" s="250"/>
      <c r="P106" s="250"/>
      <c r="Q106" s="250"/>
    </row>
    <row r="107" spans="1:17">
      <c r="A107" s="250">
        <v>103</v>
      </c>
      <c r="B107" s="250" t="s">
        <v>179</v>
      </c>
      <c r="C107" s="250" t="s">
        <v>13</v>
      </c>
      <c r="D107" s="250">
        <v>4</v>
      </c>
      <c r="E107" s="251" t="s">
        <v>1989</v>
      </c>
      <c r="F107" s="250">
        <v>41</v>
      </c>
      <c r="G107" s="250">
        <v>1</v>
      </c>
      <c r="H107" s="250">
        <v>69</v>
      </c>
      <c r="I107" s="250" t="s">
        <v>284</v>
      </c>
      <c r="J107" s="250" t="s">
        <v>1250</v>
      </c>
      <c r="K107" s="250" t="s">
        <v>1404</v>
      </c>
      <c r="L107" s="250" t="s">
        <v>2705</v>
      </c>
      <c r="M107" s="250" t="s">
        <v>1660</v>
      </c>
      <c r="N107" s="250"/>
      <c r="O107" s="250"/>
      <c r="P107" s="250"/>
      <c r="Q107" s="250"/>
    </row>
    <row r="108" spans="1:17">
      <c r="A108" s="250">
        <v>104</v>
      </c>
      <c r="B108" s="250" t="s">
        <v>179</v>
      </c>
      <c r="C108" s="250" t="s">
        <v>13</v>
      </c>
      <c r="D108" s="250">
        <v>6</v>
      </c>
      <c r="E108" s="251" t="s">
        <v>2371</v>
      </c>
      <c r="F108" s="250">
        <v>3</v>
      </c>
      <c r="G108" s="250">
        <v>1</v>
      </c>
      <c r="H108" s="250">
        <v>54</v>
      </c>
      <c r="I108" s="250" t="s">
        <v>1677</v>
      </c>
      <c r="J108" s="250" t="s">
        <v>1250</v>
      </c>
      <c r="K108" s="250" t="s">
        <v>1404</v>
      </c>
      <c r="L108" s="250" t="s">
        <v>2703</v>
      </c>
      <c r="M108" s="250" t="s">
        <v>1672</v>
      </c>
      <c r="N108" s="250"/>
      <c r="O108" s="250"/>
      <c r="P108" s="250"/>
      <c r="Q108" s="250"/>
    </row>
    <row r="109" spans="1:17">
      <c r="A109" s="250">
        <v>105</v>
      </c>
      <c r="B109" s="250" t="s">
        <v>179</v>
      </c>
      <c r="C109" s="250" t="s">
        <v>13</v>
      </c>
      <c r="D109" s="250">
        <v>4</v>
      </c>
      <c r="E109" s="251" t="s">
        <v>1989</v>
      </c>
      <c r="F109" s="250">
        <v>41</v>
      </c>
      <c r="G109" s="250">
        <v>1</v>
      </c>
      <c r="H109" s="250">
        <v>69</v>
      </c>
      <c r="I109" s="250" t="s">
        <v>284</v>
      </c>
      <c r="J109" s="250" t="s">
        <v>1250</v>
      </c>
      <c r="K109" s="250" t="s">
        <v>1261</v>
      </c>
      <c r="L109" s="250" t="s">
        <v>2706</v>
      </c>
      <c r="M109" s="250" t="s">
        <v>1660</v>
      </c>
      <c r="N109" s="250"/>
      <c r="O109" s="250"/>
      <c r="P109" s="250"/>
      <c r="Q109" s="250"/>
    </row>
    <row r="110" spans="1:17">
      <c r="A110" s="250">
        <v>106</v>
      </c>
      <c r="B110" s="250" t="s">
        <v>179</v>
      </c>
      <c r="C110" s="250" t="s">
        <v>13</v>
      </c>
      <c r="D110" s="250">
        <v>20</v>
      </c>
      <c r="E110" s="251" t="s">
        <v>2295</v>
      </c>
      <c r="F110" s="250">
        <v>30</v>
      </c>
      <c r="G110" s="250">
        <v>2</v>
      </c>
      <c r="H110" s="250">
        <v>15</v>
      </c>
      <c r="I110" s="250" t="s">
        <v>161</v>
      </c>
      <c r="J110" s="250" t="s">
        <v>1250</v>
      </c>
      <c r="K110" s="250" t="s">
        <v>1261</v>
      </c>
      <c r="L110" s="250" t="s">
        <v>2707</v>
      </c>
      <c r="M110" s="250" t="s">
        <v>1650</v>
      </c>
      <c r="N110" s="250"/>
      <c r="O110" s="250"/>
      <c r="P110" s="250"/>
      <c r="Q110" s="250"/>
    </row>
    <row r="111" spans="1:17">
      <c r="A111" s="250">
        <v>107</v>
      </c>
      <c r="B111" s="250" t="s">
        <v>179</v>
      </c>
      <c r="C111" s="250" t="s">
        <v>13</v>
      </c>
      <c r="D111" s="250">
        <v>4</v>
      </c>
      <c r="E111" s="251" t="s">
        <v>1989</v>
      </c>
      <c r="F111" s="250">
        <v>54</v>
      </c>
      <c r="G111" s="250">
        <v>1</v>
      </c>
      <c r="H111" s="250">
        <v>47</v>
      </c>
      <c r="I111" s="250" t="s">
        <v>1678</v>
      </c>
      <c r="J111" s="250" t="s">
        <v>1250</v>
      </c>
      <c r="K111" s="250" t="s">
        <v>1405</v>
      </c>
      <c r="L111" s="250" t="s">
        <v>2696</v>
      </c>
      <c r="M111" s="250" t="s">
        <v>1652</v>
      </c>
      <c r="N111" s="250"/>
      <c r="O111" s="250"/>
      <c r="P111" s="250"/>
      <c r="Q111" s="250"/>
    </row>
    <row r="112" spans="1:17">
      <c r="A112" s="250">
        <v>108</v>
      </c>
      <c r="B112" s="250" t="s">
        <v>179</v>
      </c>
      <c r="C112" s="250" t="s">
        <v>13</v>
      </c>
      <c r="D112" s="250">
        <v>12</v>
      </c>
      <c r="E112" s="251" t="s">
        <v>2107</v>
      </c>
      <c r="F112" s="250">
        <v>1</v>
      </c>
      <c r="G112" s="250">
        <v>2</v>
      </c>
      <c r="H112" s="250">
        <v>48</v>
      </c>
      <c r="I112" s="250" t="s">
        <v>1679</v>
      </c>
      <c r="J112" s="250" t="s">
        <v>1250</v>
      </c>
      <c r="K112" s="250" t="s">
        <v>1405</v>
      </c>
      <c r="L112" s="250" t="s">
        <v>2708</v>
      </c>
      <c r="M112" s="250" t="s">
        <v>1672</v>
      </c>
      <c r="N112" s="250"/>
      <c r="O112" s="250"/>
      <c r="P112" s="250"/>
      <c r="Q112" s="250"/>
    </row>
    <row r="113" spans="1:17">
      <c r="A113" s="250">
        <v>109</v>
      </c>
      <c r="B113" s="250" t="s">
        <v>179</v>
      </c>
      <c r="C113" s="250" t="s">
        <v>13</v>
      </c>
      <c r="D113" s="250">
        <v>4</v>
      </c>
      <c r="E113" s="251" t="s">
        <v>1989</v>
      </c>
      <c r="F113" s="250">
        <v>54</v>
      </c>
      <c r="G113" s="250">
        <v>1</v>
      </c>
      <c r="H113" s="250">
        <v>47</v>
      </c>
      <c r="I113" s="250" t="s">
        <v>1678</v>
      </c>
      <c r="J113" s="250" t="s">
        <v>1250</v>
      </c>
      <c r="K113" s="250" t="s">
        <v>1477</v>
      </c>
      <c r="L113" s="250" t="s">
        <v>2697</v>
      </c>
      <c r="M113" s="250" t="s">
        <v>1652</v>
      </c>
      <c r="N113" s="250"/>
      <c r="O113" s="250"/>
      <c r="P113" s="250"/>
      <c r="Q113" s="250"/>
    </row>
    <row r="114" spans="1:17">
      <c r="A114" s="250">
        <v>110</v>
      </c>
      <c r="B114" s="250" t="s">
        <v>179</v>
      </c>
      <c r="C114" s="250" t="s">
        <v>13</v>
      </c>
      <c r="D114" s="250">
        <v>12</v>
      </c>
      <c r="E114" s="251" t="s">
        <v>2107</v>
      </c>
      <c r="F114" s="250">
        <v>1</v>
      </c>
      <c r="G114" s="250">
        <v>2</v>
      </c>
      <c r="H114" s="250">
        <v>48</v>
      </c>
      <c r="I114" s="250" t="s">
        <v>1679</v>
      </c>
      <c r="J114" s="250" t="s">
        <v>1250</v>
      </c>
      <c r="K114" s="250" t="s">
        <v>1477</v>
      </c>
      <c r="L114" s="250" t="s">
        <v>2709</v>
      </c>
      <c r="M114" s="250" t="s">
        <v>1672</v>
      </c>
      <c r="N114" s="250"/>
      <c r="O114" s="250"/>
      <c r="P114" s="250"/>
      <c r="Q114" s="250"/>
    </row>
    <row r="115" spans="1:17">
      <c r="A115" s="250">
        <v>111</v>
      </c>
      <c r="B115" s="250" t="s">
        <v>179</v>
      </c>
      <c r="C115" s="250" t="s">
        <v>13</v>
      </c>
      <c r="D115" s="250">
        <v>9</v>
      </c>
      <c r="E115" s="251" t="s">
        <v>2027</v>
      </c>
      <c r="F115" s="250">
        <v>5</v>
      </c>
      <c r="G115" s="250">
        <v>1</v>
      </c>
      <c r="H115" s="250">
        <v>51</v>
      </c>
      <c r="I115" s="250" t="s">
        <v>1680</v>
      </c>
      <c r="J115" s="250" t="s">
        <v>1250</v>
      </c>
      <c r="K115" s="250" t="s">
        <v>1528</v>
      </c>
      <c r="L115" s="250" t="s">
        <v>2710</v>
      </c>
      <c r="M115" s="250" t="s">
        <v>1668</v>
      </c>
      <c r="N115" s="250"/>
      <c r="O115" s="250"/>
      <c r="P115" s="250"/>
      <c r="Q115" s="250"/>
    </row>
    <row r="116" spans="1:17">
      <c r="A116" s="250">
        <v>112</v>
      </c>
      <c r="B116" s="250" t="s">
        <v>179</v>
      </c>
      <c r="C116" s="250" t="s">
        <v>13</v>
      </c>
      <c r="D116" s="250">
        <v>12</v>
      </c>
      <c r="E116" s="251" t="s">
        <v>2107</v>
      </c>
      <c r="F116" s="250">
        <v>2</v>
      </c>
      <c r="G116" s="250">
        <v>2</v>
      </c>
      <c r="H116" s="250">
        <v>49</v>
      </c>
      <c r="I116" s="250" t="s">
        <v>304</v>
      </c>
      <c r="J116" s="250" t="s">
        <v>1250</v>
      </c>
      <c r="K116" s="250" t="s">
        <v>1528</v>
      </c>
      <c r="L116" s="250" t="s">
        <v>2711</v>
      </c>
      <c r="M116" s="250" t="s">
        <v>1672</v>
      </c>
      <c r="N116" s="250"/>
      <c r="O116" s="250"/>
      <c r="P116" s="250"/>
      <c r="Q116" s="250"/>
    </row>
    <row r="117" spans="1:17">
      <c r="A117" s="250">
        <v>113</v>
      </c>
      <c r="B117" s="250" t="s">
        <v>179</v>
      </c>
      <c r="C117" s="250" t="s">
        <v>13</v>
      </c>
      <c r="D117" s="250">
        <v>9</v>
      </c>
      <c r="E117" s="251" t="s">
        <v>2027</v>
      </c>
      <c r="F117" s="250">
        <v>5</v>
      </c>
      <c r="G117" s="250">
        <v>1</v>
      </c>
      <c r="H117" s="250">
        <v>51</v>
      </c>
      <c r="I117" s="250" t="s">
        <v>1680</v>
      </c>
      <c r="J117" s="250" t="s">
        <v>1250</v>
      </c>
      <c r="K117" s="250" t="s">
        <v>1542</v>
      </c>
      <c r="L117" s="250" t="s">
        <v>2712</v>
      </c>
      <c r="M117" s="250" t="s">
        <v>1668</v>
      </c>
      <c r="N117" s="250"/>
      <c r="O117" s="250"/>
      <c r="P117" s="250"/>
      <c r="Q117" s="250"/>
    </row>
    <row r="118" spans="1:17">
      <c r="A118" s="250">
        <v>114</v>
      </c>
      <c r="B118" s="250" t="s">
        <v>179</v>
      </c>
      <c r="C118" s="250" t="s">
        <v>13</v>
      </c>
      <c r="D118" s="250">
        <v>12</v>
      </c>
      <c r="E118" s="251" t="s">
        <v>2107</v>
      </c>
      <c r="F118" s="250">
        <v>2</v>
      </c>
      <c r="G118" s="250">
        <v>2</v>
      </c>
      <c r="H118" s="250">
        <v>49</v>
      </c>
      <c r="I118" s="250" t="s">
        <v>304</v>
      </c>
      <c r="J118" s="250" t="s">
        <v>1250</v>
      </c>
      <c r="K118" s="250" t="s">
        <v>1542</v>
      </c>
      <c r="L118" s="250" t="s">
        <v>2713</v>
      </c>
      <c r="M118" s="250" t="s">
        <v>1672</v>
      </c>
      <c r="N118" s="250"/>
      <c r="O118" s="250"/>
      <c r="P118" s="250"/>
      <c r="Q118" s="250"/>
    </row>
    <row r="119" spans="1:17">
      <c r="A119" s="250">
        <v>115</v>
      </c>
      <c r="B119" s="250" t="s">
        <v>179</v>
      </c>
      <c r="C119" s="250" t="s">
        <v>13</v>
      </c>
      <c r="D119" s="250">
        <v>9</v>
      </c>
      <c r="E119" s="251" t="s">
        <v>2027</v>
      </c>
      <c r="F119" s="250">
        <v>6</v>
      </c>
      <c r="G119" s="250">
        <v>1</v>
      </c>
      <c r="H119" s="250">
        <v>50</v>
      </c>
      <c r="I119" s="250" t="s">
        <v>1681</v>
      </c>
      <c r="J119" s="250" t="s">
        <v>1250</v>
      </c>
      <c r="K119" s="250" t="s">
        <v>1561</v>
      </c>
      <c r="L119" s="250" t="s">
        <v>2714</v>
      </c>
      <c r="M119" s="250" t="s">
        <v>1668</v>
      </c>
      <c r="N119" s="250"/>
      <c r="O119" s="250"/>
      <c r="P119" s="250"/>
      <c r="Q119" s="250"/>
    </row>
    <row r="120" spans="1:17">
      <c r="A120" s="250">
        <v>116</v>
      </c>
      <c r="B120" s="250" t="s">
        <v>179</v>
      </c>
      <c r="C120" s="250" t="s">
        <v>13</v>
      </c>
      <c r="D120" s="250">
        <v>12</v>
      </c>
      <c r="E120" s="251" t="s">
        <v>2107</v>
      </c>
      <c r="F120" s="250">
        <v>3</v>
      </c>
      <c r="G120" s="250">
        <v>2</v>
      </c>
      <c r="H120" s="250">
        <v>43</v>
      </c>
      <c r="I120" s="250" t="s">
        <v>1682</v>
      </c>
      <c r="J120" s="250" t="s">
        <v>1250</v>
      </c>
      <c r="K120" s="250" t="s">
        <v>1561</v>
      </c>
      <c r="L120" s="250" t="s">
        <v>2690</v>
      </c>
      <c r="M120" s="250" t="s">
        <v>1672</v>
      </c>
      <c r="N120" s="250"/>
      <c r="O120" s="250"/>
      <c r="P120" s="250"/>
      <c r="Q120" s="250"/>
    </row>
    <row r="121" spans="1:17">
      <c r="A121" s="250">
        <v>117</v>
      </c>
      <c r="B121" s="250" t="s">
        <v>179</v>
      </c>
      <c r="C121" s="250" t="s">
        <v>13</v>
      </c>
      <c r="D121" s="250">
        <v>9</v>
      </c>
      <c r="E121" s="251" t="s">
        <v>2027</v>
      </c>
      <c r="F121" s="250">
        <v>6</v>
      </c>
      <c r="G121" s="250">
        <v>1</v>
      </c>
      <c r="H121" s="250">
        <v>50</v>
      </c>
      <c r="I121" s="250" t="s">
        <v>1681</v>
      </c>
      <c r="J121" s="250" t="s">
        <v>1250</v>
      </c>
      <c r="K121" s="250" t="s">
        <v>1590</v>
      </c>
      <c r="L121" s="250" t="s">
        <v>2715</v>
      </c>
      <c r="M121" s="250" t="s">
        <v>1668</v>
      </c>
      <c r="N121" s="250"/>
      <c r="O121" s="250"/>
      <c r="P121" s="250"/>
      <c r="Q121" s="250"/>
    </row>
    <row r="122" spans="1:17">
      <c r="A122" s="250">
        <v>118</v>
      </c>
      <c r="B122" s="250" t="s">
        <v>179</v>
      </c>
      <c r="C122" s="250" t="s">
        <v>13</v>
      </c>
      <c r="D122" s="250">
        <v>12</v>
      </c>
      <c r="E122" s="251" t="s">
        <v>2107</v>
      </c>
      <c r="F122" s="250">
        <v>3</v>
      </c>
      <c r="G122" s="250">
        <v>2</v>
      </c>
      <c r="H122" s="250">
        <v>43</v>
      </c>
      <c r="I122" s="250" t="s">
        <v>1682</v>
      </c>
      <c r="J122" s="250" t="s">
        <v>1250</v>
      </c>
      <c r="K122" s="250" t="s">
        <v>1590</v>
      </c>
      <c r="L122" s="250" t="s">
        <v>2691</v>
      </c>
      <c r="M122" s="250" t="s">
        <v>1651</v>
      </c>
      <c r="N122" s="250"/>
      <c r="O122" s="250"/>
      <c r="P122" s="250"/>
      <c r="Q122" s="250"/>
    </row>
    <row r="123" spans="1:17">
      <c r="A123" s="250">
        <v>119</v>
      </c>
      <c r="B123" s="250" t="s">
        <v>179</v>
      </c>
      <c r="C123" s="250" t="s">
        <v>13</v>
      </c>
      <c r="D123" s="250">
        <v>10</v>
      </c>
      <c r="E123" s="251" t="s">
        <v>2036</v>
      </c>
      <c r="F123" s="250">
        <v>5</v>
      </c>
      <c r="G123" s="250">
        <v>2</v>
      </c>
      <c r="H123" s="250">
        <v>47</v>
      </c>
      <c r="I123" s="250" t="s">
        <v>181</v>
      </c>
      <c r="J123" s="250" t="s">
        <v>1250</v>
      </c>
      <c r="K123" s="250" t="s">
        <v>1602</v>
      </c>
      <c r="L123" s="250" t="s">
        <v>2696</v>
      </c>
      <c r="M123" s="250" t="s">
        <v>1668</v>
      </c>
      <c r="N123" s="250"/>
      <c r="O123" s="250"/>
      <c r="P123" s="250"/>
      <c r="Q123" s="250"/>
    </row>
    <row r="124" spans="1:17">
      <c r="A124" s="250">
        <v>120</v>
      </c>
      <c r="B124" s="250" t="s">
        <v>179</v>
      </c>
      <c r="C124" s="250" t="s">
        <v>13</v>
      </c>
      <c r="D124" s="250">
        <v>17</v>
      </c>
      <c r="E124" s="251" t="s">
        <v>2508</v>
      </c>
      <c r="F124" s="250">
        <v>201</v>
      </c>
      <c r="G124" s="250">
        <v>2</v>
      </c>
      <c r="H124" s="250">
        <v>46</v>
      </c>
      <c r="I124" s="250" t="s">
        <v>1683</v>
      </c>
      <c r="J124" s="250" t="s">
        <v>1250</v>
      </c>
      <c r="K124" s="250" t="s">
        <v>1602</v>
      </c>
      <c r="L124" s="250" t="s">
        <v>2698</v>
      </c>
      <c r="M124" s="250" t="s">
        <v>320</v>
      </c>
      <c r="N124" s="250" t="s">
        <v>1281</v>
      </c>
      <c r="O124" s="250" t="s">
        <v>2517</v>
      </c>
      <c r="P124" s="250" t="s">
        <v>2509</v>
      </c>
      <c r="Q124" s="250"/>
    </row>
    <row r="125" spans="1:17">
      <c r="A125" s="250">
        <v>121</v>
      </c>
      <c r="B125" s="250" t="s">
        <v>179</v>
      </c>
      <c r="C125" s="250" t="s">
        <v>13</v>
      </c>
      <c r="D125" s="250">
        <v>10</v>
      </c>
      <c r="E125" s="251" t="s">
        <v>2036</v>
      </c>
      <c r="F125" s="250">
        <v>5</v>
      </c>
      <c r="G125" s="250">
        <v>2</v>
      </c>
      <c r="H125" s="250">
        <v>47</v>
      </c>
      <c r="I125" s="250" t="s">
        <v>181</v>
      </c>
      <c r="J125" s="250" t="s">
        <v>1250</v>
      </c>
      <c r="K125" s="250" t="s">
        <v>2039</v>
      </c>
      <c r="L125" s="250" t="s">
        <v>2697</v>
      </c>
      <c r="M125" s="250" t="s">
        <v>1668</v>
      </c>
      <c r="N125" s="250"/>
      <c r="O125" s="250"/>
      <c r="P125" s="250"/>
      <c r="Q125" s="250"/>
    </row>
    <row r="126" spans="1:17">
      <c r="A126" s="250">
        <v>122</v>
      </c>
      <c r="B126" s="250" t="s">
        <v>179</v>
      </c>
      <c r="C126" s="250" t="s">
        <v>13</v>
      </c>
      <c r="D126" s="250">
        <v>17</v>
      </c>
      <c r="E126" s="251" t="s">
        <v>2508</v>
      </c>
      <c r="F126" s="250">
        <v>201</v>
      </c>
      <c r="G126" s="250">
        <v>2</v>
      </c>
      <c r="H126" s="250">
        <v>46</v>
      </c>
      <c r="I126" s="250" t="s">
        <v>1683</v>
      </c>
      <c r="J126" s="250" t="s">
        <v>1250</v>
      </c>
      <c r="K126" s="250" t="s">
        <v>2039</v>
      </c>
      <c r="L126" s="250" t="s">
        <v>2700</v>
      </c>
      <c r="M126" s="250" t="s">
        <v>320</v>
      </c>
      <c r="N126" s="250"/>
      <c r="O126" s="250"/>
      <c r="P126" s="250"/>
      <c r="Q126" s="250"/>
    </row>
    <row r="127" spans="1:17">
      <c r="A127" s="250">
        <v>123</v>
      </c>
      <c r="B127" s="250" t="s">
        <v>179</v>
      </c>
      <c r="C127" s="250" t="s">
        <v>13</v>
      </c>
      <c r="D127" s="250">
        <v>10</v>
      </c>
      <c r="E127" s="251" t="s">
        <v>2036</v>
      </c>
      <c r="F127" s="250">
        <v>6</v>
      </c>
      <c r="G127" s="250">
        <v>2</v>
      </c>
      <c r="H127" s="250">
        <v>46</v>
      </c>
      <c r="I127" s="250" t="s">
        <v>181</v>
      </c>
      <c r="J127" s="250" t="s">
        <v>1250</v>
      </c>
      <c r="K127" s="250" t="s">
        <v>1578</v>
      </c>
      <c r="L127" s="250" t="s">
        <v>2698</v>
      </c>
      <c r="M127" s="250" t="s">
        <v>1668</v>
      </c>
      <c r="N127" s="250"/>
      <c r="O127" s="250"/>
      <c r="P127" s="250"/>
      <c r="Q127" s="250"/>
    </row>
    <row r="128" spans="1:17">
      <c r="A128" s="250">
        <v>124</v>
      </c>
      <c r="B128" s="250" t="s">
        <v>179</v>
      </c>
      <c r="C128" s="250" t="s">
        <v>13</v>
      </c>
      <c r="D128" s="250">
        <v>18</v>
      </c>
      <c r="E128" s="251" t="s">
        <v>2298</v>
      </c>
      <c r="F128" s="250">
        <v>2</v>
      </c>
      <c r="G128" s="250">
        <v>2</v>
      </c>
      <c r="H128" s="250">
        <v>52</v>
      </c>
      <c r="I128" s="250" t="s">
        <v>323</v>
      </c>
      <c r="J128" s="250" t="s">
        <v>1250</v>
      </c>
      <c r="K128" s="250" t="s">
        <v>1578</v>
      </c>
      <c r="L128" s="250" t="s">
        <v>2716</v>
      </c>
      <c r="M128" s="250" t="s">
        <v>1672</v>
      </c>
      <c r="N128" s="250"/>
      <c r="O128" s="250"/>
      <c r="P128" s="250"/>
      <c r="Q128" s="250"/>
    </row>
    <row r="129" spans="1:17">
      <c r="A129" s="250">
        <v>125</v>
      </c>
      <c r="B129" s="250" t="s">
        <v>179</v>
      </c>
      <c r="C129" s="250" t="s">
        <v>13</v>
      </c>
      <c r="D129" s="250">
        <v>10</v>
      </c>
      <c r="E129" s="251" t="s">
        <v>2036</v>
      </c>
      <c r="F129" s="250">
        <v>6</v>
      </c>
      <c r="G129" s="250">
        <v>2</v>
      </c>
      <c r="H129" s="250">
        <v>46</v>
      </c>
      <c r="I129" s="250" t="s">
        <v>181</v>
      </c>
      <c r="J129" s="250" t="s">
        <v>1250</v>
      </c>
      <c r="K129" s="250" t="s">
        <v>2045</v>
      </c>
      <c r="L129" s="250" t="s">
        <v>2700</v>
      </c>
      <c r="M129" s="250" t="s">
        <v>1668</v>
      </c>
      <c r="N129" s="250"/>
      <c r="O129" s="250"/>
      <c r="P129" s="250"/>
      <c r="Q129" s="250"/>
    </row>
    <row r="130" spans="1:17">
      <c r="A130" s="250">
        <v>126</v>
      </c>
      <c r="B130" s="250" t="s">
        <v>179</v>
      </c>
      <c r="C130" s="250" t="s">
        <v>13</v>
      </c>
      <c r="D130" s="250">
        <v>18</v>
      </c>
      <c r="E130" s="251" t="s">
        <v>2298</v>
      </c>
      <c r="F130" s="250">
        <v>2</v>
      </c>
      <c r="G130" s="250">
        <v>2</v>
      </c>
      <c r="H130" s="250">
        <v>52</v>
      </c>
      <c r="I130" s="250" t="s">
        <v>323</v>
      </c>
      <c r="J130" s="250" t="s">
        <v>1250</v>
      </c>
      <c r="K130" s="250" t="s">
        <v>2045</v>
      </c>
      <c r="L130" s="250" t="s">
        <v>2717</v>
      </c>
      <c r="M130" s="250" t="s">
        <v>1672</v>
      </c>
      <c r="N130" s="250"/>
      <c r="O130" s="250"/>
      <c r="P130" s="250"/>
      <c r="Q130" s="250"/>
    </row>
    <row r="131" spans="1:17">
      <c r="A131" s="250">
        <v>127</v>
      </c>
      <c r="B131" s="250" t="s">
        <v>179</v>
      </c>
      <c r="C131" s="250" t="s">
        <v>13</v>
      </c>
      <c r="D131" s="250">
        <v>16</v>
      </c>
      <c r="E131" s="251" t="s">
        <v>2110</v>
      </c>
      <c r="F131" s="250">
        <v>1</v>
      </c>
      <c r="G131" s="250">
        <v>4</v>
      </c>
      <c r="H131" s="250">
        <v>17</v>
      </c>
      <c r="I131" s="250" t="s">
        <v>328</v>
      </c>
      <c r="J131" s="250" t="s">
        <v>1250</v>
      </c>
      <c r="K131" s="250" t="s">
        <v>1954</v>
      </c>
      <c r="L131" s="250" t="s">
        <v>2678</v>
      </c>
      <c r="M131" s="250" t="s">
        <v>1651</v>
      </c>
      <c r="N131" s="250"/>
      <c r="O131" s="250"/>
      <c r="P131" s="250"/>
      <c r="Q131" s="250"/>
    </row>
    <row r="132" spans="1:17">
      <c r="A132" s="250">
        <v>128</v>
      </c>
      <c r="B132" s="250" t="s">
        <v>179</v>
      </c>
      <c r="C132" s="250" t="s">
        <v>13</v>
      </c>
      <c r="D132" s="250">
        <v>21</v>
      </c>
      <c r="E132" s="251" t="s">
        <v>1412</v>
      </c>
      <c r="F132" s="250">
        <v>1</v>
      </c>
      <c r="G132" s="250">
        <v>2</v>
      </c>
      <c r="H132" s="250">
        <v>34</v>
      </c>
      <c r="I132" s="250" t="s">
        <v>1686</v>
      </c>
      <c r="J132" s="250" t="s">
        <v>1250</v>
      </c>
      <c r="K132" s="250" t="s">
        <v>1954</v>
      </c>
      <c r="L132" s="250" t="s">
        <v>2718</v>
      </c>
      <c r="M132" s="250" t="s">
        <v>41</v>
      </c>
      <c r="N132" s="250" t="s">
        <v>1305</v>
      </c>
      <c r="O132" s="250" t="s">
        <v>2719</v>
      </c>
      <c r="P132" s="250" t="s">
        <v>1956</v>
      </c>
      <c r="Q132" s="250"/>
    </row>
    <row r="133" spans="1:17">
      <c r="A133" s="250">
        <v>129</v>
      </c>
      <c r="B133" s="250" t="s">
        <v>179</v>
      </c>
      <c r="C133" s="250" t="s">
        <v>13</v>
      </c>
      <c r="D133" s="250">
        <v>18</v>
      </c>
      <c r="E133" s="251" t="s">
        <v>2298</v>
      </c>
      <c r="F133" s="250">
        <v>1</v>
      </c>
      <c r="G133" s="250">
        <v>2</v>
      </c>
      <c r="H133" s="250">
        <v>61</v>
      </c>
      <c r="I133" s="250" t="s">
        <v>333</v>
      </c>
      <c r="J133" s="250" t="s">
        <v>1250</v>
      </c>
      <c r="K133" s="250" t="s">
        <v>1294</v>
      </c>
      <c r="L133" s="250" t="s">
        <v>2720</v>
      </c>
      <c r="M133" s="250" t="s">
        <v>1650</v>
      </c>
      <c r="N133" s="250"/>
      <c r="O133" s="250"/>
      <c r="P133" s="250"/>
      <c r="Q133" s="250"/>
    </row>
    <row r="134" spans="1:17">
      <c r="A134" s="250">
        <v>130</v>
      </c>
      <c r="B134" s="250" t="s">
        <v>179</v>
      </c>
      <c r="C134" s="250" t="s">
        <v>13</v>
      </c>
      <c r="D134" s="250">
        <v>21</v>
      </c>
      <c r="E134" s="251" t="s">
        <v>1412</v>
      </c>
      <c r="F134" s="250">
        <v>1</v>
      </c>
      <c r="G134" s="250">
        <v>2</v>
      </c>
      <c r="H134" s="250">
        <v>34</v>
      </c>
      <c r="I134" s="250" t="s">
        <v>1686</v>
      </c>
      <c r="J134" s="250" t="s">
        <v>1250</v>
      </c>
      <c r="K134" s="250" t="s">
        <v>1294</v>
      </c>
      <c r="L134" s="355">
        <v>12571</v>
      </c>
      <c r="M134" s="250" t="s">
        <v>41</v>
      </c>
      <c r="N134" s="250"/>
      <c r="O134" s="250"/>
      <c r="P134" s="250"/>
      <c r="Q134" s="250"/>
    </row>
    <row r="135" spans="1:17">
      <c r="A135" s="250">
        <v>131</v>
      </c>
      <c r="B135" s="250" t="s">
        <v>179</v>
      </c>
      <c r="C135" s="250" t="s">
        <v>13</v>
      </c>
      <c r="D135" s="250">
        <v>18</v>
      </c>
      <c r="E135" s="251" t="s">
        <v>2298</v>
      </c>
      <c r="F135" s="250">
        <v>1</v>
      </c>
      <c r="G135" s="250">
        <v>2</v>
      </c>
      <c r="H135" s="250">
        <v>61</v>
      </c>
      <c r="I135" s="250" t="s">
        <v>333</v>
      </c>
      <c r="J135" s="250" t="s">
        <v>1250</v>
      </c>
      <c r="K135" s="250" t="s">
        <v>1413</v>
      </c>
      <c r="L135" s="250" t="s">
        <v>2721</v>
      </c>
      <c r="M135" s="250" t="s">
        <v>1650</v>
      </c>
      <c r="N135" s="250" t="s">
        <v>1281</v>
      </c>
      <c r="O135" s="250" t="s">
        <v>2722</v>
      </c>
      <c r="P135" s="250" t="s">
        <v>2301</v>
      </c>
      <c r="Q135" s="250"/>
    </row>
    <row r="136" spans="1:17">
      <c r="A136" s="250">
        <v>132</v>
      </c>
      <c r="B136" s="250" t="s">
        <v>179</v>
      </c>
      <c r="C136" s="250" t="s">
        <v>13</v>
      </c>
      <c r="D136" s="250">
        <v>21</v>
      </c>
      <c r="E136" s="251" t="s">
        <v>1412</v>
      </c>
      <c r="F136" s="250">
        <v>2</v>
      </c>
      <c r="G136" s="250">
        <v>2</v>
      </c>
      <c r="H136" s="250">
        <v>31</v>
      </c>
      <c r="I136" s="250" t="s">
        <v>1686</v>
      </c>
      <c r="J136" s="250" t="s">
        <v>1250</v>
      </c>
      <c r="K136" s="250" t="s">
        <v>1413</v>
      </c>
      <c r="L136" s="250" t="s">
        <v>2680</v>
      </c>
      <c r="M136" s="250" t="s">
        <v>41</v>
      </c>
      <c r="N136" s="250"/>
      <c r="O136" s="250"/>
      <c r="P136" s="250"/>
      <c r="Q136" s="250"/>
    </row>
    <row r="137" spans="1:17">
      <c r="A137" s="250">
        <v>1083</v>
      </c>
      <c r="B137" s="250" t="s">
        <v>179</v>
      </c>
      <c r="C137" s="250" t="s">
        <v>13</v>
      </c>
      <c r="D137" s="250">
        <v>21</v>
      </c>
      <c r="E137" s="251" t="s">
        <v>1412</v>
      </c>
      <c r="F137" s="250"/>
      <c r="G137" s="250"/>
      <c r="H137" s="250"/>
      <c r="I137" s="250"/>
      <c r="J137" s="250" t="s">
        <v>1250</v>
      </c>
      <c r="K137" s="250" t="s">
        <v>1413</v>
      </c>
      <c r="L137" s="250"/>
      <c r="M137" s="250" t="s">
        <v>42</v>
      </c>
      <c r="N137" s="250" t="s">
        <v>1305</v>
      </c>
      <c r="O137" s="250" t="s">
        <v>1406</v>
      </c>
      <c r="P137" s="250" t="s">
        <v>1407</v>
      </c>
      <c r="Q137" s="250">
        <v>31</v>
      </c>
    </row>
    <row r="138" spans="1:17">
      <c r="A138" s="250">
        <v>133</v>
      </c>
      <c r="B138" s="250" t="s">
        <v>179</v>
      </c>
      <c r="C138" s="250" t="s">
        <v>13</v>
      </c>
      <c r="D138" s="250">
        <v>7</v>
      </c>
      <c r="E138" s="251" t="s">
        <v>1299</v>
      </c>
      <c r="F138" s="250">
        <v>1</v>
      </c>
      <c r="G138" s="250">
        <v>1</v>
      </c>
      <c r="H138" s="250">
        <v>35</v>
      </c>
      <c r="I138" s="250" t="s">
        <v>1687</v>
      </c>
      <c r="J138" s="250" t="s">
        <v>1268</v>
      </c>
      <c r="K138" s="250" t="s">
        <v>1317</v>
      </c>
      <c r="L138" s="250" t="s">
        <v>2685</v>
      </c>
      <c r="M138" s="250" t="s">
        <v>1672</v>
      </c>
      <c r="N138" s="250"/>
      <c r="O138" s="250"/>
      <c r="P138" s="250"/>
      <c r="Q138" s="250"/>
    </row>
    <row r="139" spans="1:17">
      <c r="A139" s="250">
        <v>134</v>
      </c>
      <c r="B139" s="250" t="s">
        <v>179</v>
      </c>
      <c r="C139" s="250" t="s">
        <v>13</v>
      </c>
      <c r="D139" s="250">
        <v>28</v>
      </c>
      <c r="E139" s="251" t="s">
        <v>1267</v>
      </c>
      <c r="F139" s="250">
        <v>1</v>
      </c>
      <c r="G139" s="250">
        <v>2</v>
      </c>
      <c r="H139" s="250">
        <v>28</v>
      </c>
      <c r="I139" s="250" t="s">
        <v>1688</v>
      </c>
      <c r="J139" s="250" t="s">
        <v>1268</v>
      </c>
      <c r="K139" s="250" t="s">
        <v>1317</v>
      </c>
      <c r="L139" s="250" t="s">
        <v>2671</v>
      </c>
      <c r="M139" s="250" t="s">
        <v>1689</v>
      </c>
      <c r="N139" s="250"/>
      <c r="O139" s="250"/>
      <c r="P139" s="250"/>
      <c r="Q139" s="250"/>
    </row>
    <row r="140" spans="1:17">
      <c r="A140" s="250">
        <v>1084</v>
      </c>
      <c r="B140" s="250" t="s">
        <v>179</v>
      </c>
      <c r="C140" s="250" t="s">
        <v>13</v>
      </c>
      <c r="D140" s="250">
        <v>28</v>
      </c>
      <c r="E140" s="251" t="s">
        <v>1267</v>
      </c>
      <c r="F140" s="250"/>
      <c r="G140" s="250"/>
      <c r="H140" s="250"/>
      <c r="I140" s="250"/>
      <c r="J140" s="250" t="s">
        <v>1268</v>
      </c>
      <c r="K140" s="250" t="s">
        <v>1317</v>
      </c>
      <c r="L140" s="250"/>
      <c r="M140" s="250" t="s">
        <v>42</v>
      </c>
      <c r="N140" s="250" t="s">
        <v>1281</v>
      </c>
      <c r="O140" s="250" t="s">
        <v>1603</v>
      </c>
      <c r="P140" s="250" t="s">
        <v>1604</v>
      </c>
      <c r="Q140" s="250">
        <v>87</v>
      </c>
    </row>
    <row r="141" spans="1:17">
      <c r="A141" s="250">
        <v>135</v>
      </c>
      <c r="B141" s="250" t="s">
        <v>179</v>
      </c>
      <c r="C141" s="250" t="s">
        <v>13</v>
      </c>
      <c r="D141" s="250">
        <v>7</v>
      </c>
      <c r="E141" s="251" t="s">
        <v>1299</v>
      </c>
      <c r="F141" s="250">
        <v>2</v>
      </c>
      <c r="G141" s="250">
        <v>1</v>
      </c>
      <c r="H141" s="250">
        <v>35</v>
      </c>
      <c r="I141" s="250" t="s">
        <v>1690</v>
      </c>
      <c r="J141" s="250" t="s">
        <v>1268</v>
      </c>
      <c r="K141" s="250" t="s">
        <v>1315</v>
      </c>
      <c r="L141" s="250" t="s">
        <v>2685</v>
      </c>
      <c r="M141" s="250" t="s">
        <v>1672</v>
      </c>
      <c r="N141" s="250"/>
      <c r="O141" s="250"/>
      <c r="P141" s="250"/>
      <c r="Q141" s="250"/>
    </row>
    <row r="142" spans="1:17">
      <c r="A142" s="250">
        <v>136</v>
      </c>
      <c r="B142" s="250" t="s">
        <v>179</v>
      </c>
      <c r="C142" s="250" t="s">
        <v>13</v>
      </c>
      <c r="D142" s="250">
        <v>28</v>
      </c>
      <c r="E142" s="251" t="s">
        <v>1267</v>
      </c>
      <c r="F142" s="250">
        <v>2</v>
      </c>
      <c r="G142" s="250">
        <v>2</v>
      </c>
      <c r="H142" s="250">
        <v>32</v>
      </c>
      <c r="I142" s="250" t="s">
        <v>1688</v>
      </c>
      <c r="J142" s="250" t="s">
        <v>1268</v>
      </c>
      <c r="K142" s="250" t="s">
        <v>1315</v>
      </c>
      <c r="L142" s="250" t="s">
        <v>2723</v>
      </c>
      <c r="M142" s="250" t="s">
        <v>1689</v>
      </c>
      <c r="N142" s="250"/>
      <c r="O142" s="250"/>
      <c r="P142" s="250"/>
      <c r="Q142" s="250"/>
    </row>
    <row r="143" spans="1:17">
      <c r="A143" s="250">
        <v>1085</v>
      </c>
      <c r="B143" s="250" t="s">
        <v>179</v>
      </c>
      <c r="C143" s="250" t="s">
        <v>13</v>
      </c>
      <c r="D143" s="250">
        <v>28</v>
      </c>
      <c r="E143" s="251" t="s">
        <v>1267</v>
      </c>
      <c r="F143" s="250"/>
      <c r="G143" s="250"/>
      <c r="H143" s="250"/>
      <c r="I143" s="250"/>
      <c r="J143" s="250" t="s">
        <v>1268</v>
      </c>
      <c r="K143" s="250" t="s">
        <v>1315</v>
      </c>
      <c r="L143" s="250"/>
      <c r="M143" s="250" t="s">
        <v>42</v>
      </c>
      <c r="N143" s="250" t="s">
        <v>1252</v>
      </c>
      <c r="O143" s="250" t="s">
        <v>1599</v>
      </c>
      <c r="P143" s="250" t="s">
        <v>1338</v>
      </c>
      <c r="Q143" s="250">
        <v>89</v>
      </c>
    </row>
    <row r="144" spans="1:17">
      <c r="A144" s="250">
        <v>137</v>
      </c>
      <c r="B144" s="250" t="s">
        <v>179</v>
      </c>
      <c r="C144" s="250" t="s">
        <v>13</v>
      </c>
      <c r="D144" s="250">
        <v>7</v>
      </c>
      <c r="E144" s="251" t="s">
        <v>1299</v>
      </c>
      <c r="F144" s="250">
        <v>91</v>
      </c>
      <c r="G144" s="250">
        <v>1</v>
      </c>
      <c r="H144" s="250">
        <v>55</v>
      </c>
      <c r="I144" s="250" t="s">
        <v>340</v>
      </c>
      <c r="J144" s="250" t="s">
        <v>1268</v>
      </c>
      <c r="K144" s="250" t="s">
        <v>1269</v>
      </c>
      <c r="L144" s="250" t="s">
        <v>2666</v>
      </c>
      <c r="M144" s="250" t="s">
        <v>1654</v>
      </c>
      <c r="N144" s="250"/>
      <c r="O144" s="250"/>
      <c r="P144" s="250"/>
      <c r="Q144" s="250"/>
    </row>
    <row r="145" spans="1:17">
      <c r="A145" s="250">
        <v>138</v>
      </c>
      <c r="B145" s="250" t="s">
        <v>179</v>
      </c>
      <c r="C145" s="250" t="s">
        <v>13</v>
      </c>
      <c r="D145" s="250">
        <v>28</v>
      </c>
      <c r="E145" s="251" t="s">
        <v>1267</v>
      </c>
      <c r="F145" s="250">
        <v>3</v>
      </c>
      <c r="G145" s="250">
        <v>2</v>
      </c>
      <c r="H145" s="250">
        <v>32</v>
      </c>
      <c r="I145" s="250" t="s">
        <v>1688</v>
      </c>
      <c r="J145" s="250" t="s">
        <v>1268</v>
      </c>
      <c r="K145" s="250" t="s">
        <v>1269</v>
      </c>
      <c r="L145" s="250" t="s">
        <v>2723</v>
      </c>
      <c r="M145" s="250" t="s">
        <v>1689</v>
      </c>
      <c r="N145" s="250"/>
      <c r="O145" s="250"/>
      <c r="P145" s="250"/>
      <c r="Q145" s="250"/>
    </row>
    <row r="146" spans="1:17">
      <c r="A146" s="250">
        <v>1086</v>
      </c>
      <c r="B146" s="250" t="s">
        <v>179</v>
      </c>
      <c r="C146" s="250" t="s">
        <v>13</v>
      </c>
      <c r="D146" s="250">
        <v>28</v>
      </c>
      <c r="E146" s="251" t="s">
        <v>1267</v>
      </c>
      <c r="F146" s="250"/>
      <c r="G146" s="250"/>
      <c r="H146" s="250"/>
      <c r="I146" s="250"/>
      <c r="J146" s="250" t="s">
        <v>1268</v>
      </c>
      <c r="K146" s="250" t="s">
        <v>1269</v>
      </c>
      <c r="L146" s="250"/>
      <c r="M146" s="250" t="s">
        <v>42</v>
      </c>
      <c r="N146" s="250" t="s">
        <v>1252</v>
      </c>
      <c r="O146" s="250" t="s">
        <v>1270</v>
      </c>
      <c r="P146" s="250" t="s">
        <v>1271</v>
      </c>
      <c r="Q146" s="250">
        <v>2</v>
      </c>
    </row>
    <row r="147" spans="1:17">
      <c r="A147" s="250">
        <v>139</v>
      </c>
      <c r="B147" s="250" t="s">
        <v>179</v>
      </c>
      <c r="C147" s="250" t="s">
        <v>13</v>
      </c>
      <c r="D147" s="250">
        <v>7</v>
      </c>
      <c r="E147" s="251" t="s">
        <v>1299</v>
      </c>
      <c r="F147" s="250">
        <v>91</v>
      </c>
      <c r="G147" s="250">
        <v>1</v>
      </c>
      <c r="H147" s="250">
        <v>55</v>
      </c>
      <c r="I147" s="250" t="s">
        <v>340</v>
      </c>
      <c r="J147" s="250" t="s">
        <v>1268</v>
      </c>
      <c r="K147" s="250" t="s">
        <v>1354</v>
      </c>
      <c r="L147" s="250" t="s">
        <v>2667</v>
      </c>
      <c r="M147" s="250" t="s">
        <v>1656</v>
      </c>
      <c r="N147" s="250"/>
      <c r="O147" s="250"/>
      <c r="P147" s="250"/>
      <c r="Q147" s="250"/>
    </row>
    <row r="148" spans="1:17">
      <c r="A148" s="250">
        <v>140</v>
      </c>
      <c r="B148" s="250" t="s">
        <v>179</v>
      </c>
      <c r="C148" s="250" t="s">
        <v>13</v>
      </c>
      <c r="D148" s="250">
        <v>22</v>
      </c>
      <c r="E148" s="251" t="s">
        <v>1452</v>
      </c>
      <c r="F148" s="250">
        <v>1</v>
      </c>
      <c r="G148" s="250">
        <v>3</v>
      </c>
      <c r="H148" s="250">
        <v>43</v>
      </c>
      <c r="I148" s="250" t="s">
        <v>1657</v>
      </c>
      <c r="J148" s="250" t="s">
        <v>1268</v>
      </c>
      <c r="K148" s="250" t="s">
        <v>1354</v>
      </c>
      <c r="L148" s="250" t="s">
        <v>2724</v>
      </c>
      <c r="M148" s="250" t="s">
        <v>1651</v>
      </c>
      <c r="N148" s="250"/>
      <c r="O148" s="250"/>
      <c r="P148" s="250"/>
      <c r="Q148" s="250"/>
    </row>
    <row r="149" spans="1:17">
      <c r="A149" s="250">
        <v>1087</v>
      </c>
      <c r="B149" s="250" t="s">
        <v>179</v>
      </c>
      <c r="C149" s="250" t="s">
        <v>13</v>
      </c>
      <c r="D149" s="250">
        <v>22</v>
      </c>
      <c r="E149" s="251" t="s">
        <v>1452</v>
      </c>
      <c r="F149" s="250"/>
      <c r="G149" s="250"/>
      <c r="H149" s="250"/>
      <c r="I149" s="250"/>
      <c r="J149" s="250" t="s">
        <v>1268</v>
      </c>
      <c r="K149" s="250" t="s">
        <v>1354</v>
      </c>
      <c r="L149" s="250"/>
      <c r="M149" s="250" t="s">
        <v>42</v>
      </c>
      <c r="N149" s="250" t="s">
        <v>1305</v>
      </c>
      <c r="O149" s="250" t="s">
        <v>1453</v>
      </c>
      <c r="P149" s="250" t="s">
        <v>1454</v>
      </c>
      <c r="Q149" s="250">
        <v>48</v>
      </c>
    </row>
    <row r="150" spans="1:17">
      <c r="A150" s="250">
        <v>141</v>
      </c>
      <c r="B150" s="250" t="s">
        <v>179</v>
      </c>
      <c r="C150" s="250" t="s">
        <v>13</v>
      </c>
      <c r="D150" s="250">
        <v>7</v>
      </c>
      <c r="E150" s="251" t="s">
        <v>1299</v>
      </c>
      <c r="F150" s="250">
        <v>903</v>
      </c>
      <c r="G150" s="250">
        <v>1</v>
      </c>
      <c r="H150" s="250">
        <v>45</v>
      </c>
      <c r="I150" s="250" t="s">
        <v>1691</v>
      </c>
      <c r="J150" s="250" t="s">
        <v>1268</v>
      </c>
      <c r="K150" s="250" t="s">
        <v>1330</v>
      </c>
      <c r="L150" s="250" t="s">
        <v>2725</v>
      </c>
      <c r="M150" s="250" t="s">
        <v>1656</v>
      </c>
      <c r="N150" s="250"/>
      <c r="O150" s="250"/>
      <c r="P150" s="250"/>
      <c r="Q150" s="250"/>
    </row>
    <row r="151" spans="1:17">
      <c r="A151" s="250">
        <v>142</v>
      </c>
      <c r="B151" s="250" t="s">
        <v>179</v>
      </c>
      <c r="C151" s="250" t="s">
        <v>13</v>
      </c>
      <c r="D151" s="250"/>
      <c r="E151" s="251" t="s">
        <v>1299</v>
      </c>
      <c r="F151" s="250"/>
      <c r="G151" s="250"/>
      <c r="H151" s="250"/>
      <c r="I151" s="250"/>
      <c r="J151" s="250" t="s">
        <v>1268</v>
      </c>
      <c r="K151" s="250" t="s">
        <v>1330</v>
      </c>
      <c r="L151" s="250"/>
      <c r="M151" s="250" t="s">
        <v>42</v>
      </c>
      <c r="N151" s="250" t="s">
        <v>1281</v>
      </c>
      <c r="O151" s="250" t="s">
        <v>1455</v>
      </c>
      <c r="P151" s="250" t="s">
        <v>1456</v>
      </c>
      <c r="Q151" s="250">
        <v>53</v>
      </c>
    </row>
    <row r="152" spans="1:17">
      <c r="A152" s="250">
        <v>143</v>
      </c>
      <c r="B152" s="250" t="s">
        <v>179</v>
      </c>
      <c r="C152" s="250" t="s">
        <v>13</v>
      </c>
      <c r="D152" s="250">
        <v>7</v>
      </c>
      <c r="E152" s="251" t="s">
        <v>1299</v>
      </c>
      <c r="F152" s="250">
        <v>92</v>
      </c>
      <c r="G152" s="250">
        <v>1</v>
      </c>
      <c r="H152" s="250">
        <v>48</v>
      </c>
      <c r="I152" s="250" t="s">
        <v>340</v>
      </c>
      <c r="J152" s="250" t="s">
        <v>1268</v>
      </c>
      <c r="K152" s="250" t="s">
        <v>1881</v>
      </c>
      <c r="L152" s="250" t="s">
        <v>2726</v>
      </c>
      <c r="M152" s="250" t="s">
        <v>1654</v>
      </c>
      <c r="N152" s="250"/>
      <c r="O152" s="250"/>
      <c r="P152" s="250"/>
      <c r="Q152" s="250"/>
    </row>
    <row r="153" spans="1:17">
      <c r="A153" s="250">
        <v>144</v>
      </c>
      <c r="B153" s="250" t="s">
        <v>179</v>
      </c>
      <c r="C153" s="250" t="s">
        <v>13</v>
      </c>
      <c r="D153" s="250">
        <v>32</v>
      </c>
      <c r="E153" s="251" t="s">
        <v>2114</v>
      </c>
      <c r="F153" s="250">
        <v>1</v>
      </c>
      <c r="G153" s="250">
        <v>4</v>
      </c>
      <c r="H153" s="250">
        <v>1</v>
      </c>
      <c r="I153" s="250" t="s">
        <v>352</v>
      </c>
      <c r="J153" s="250" t="s">
        <v>1268</v>
      </c>
      <c r="K153" s="250" t="s">
        <v>1881</v>
      </c>
      <c r="L153" s="354">
        <v>45292</v>
      </c>
      <c r="M153" s="250" t="s">
        <v>1651</v>
      </c>
      <c r="N153" s="250"/>
      <c r="O153" s="250"/>
      <c r="P153" s="250"/>
      <c r="Q153" s="250"/>
    </row>
    <row r="154" spans="1:17">
      <c r="A154" s="250">
        <v>145</v>
      </c>
      <c r="B154" s="250" t="s">
        <v>179</v>
      </c>
      <c r="C154" s="250" t="s">
        <v>13</v>
      </c>
      <c r="D154" s="250">
        <v>7</v>
      </c>
      <c r="E154" s="251" t="s">
        <v>1299</v>
      </c>
      <c r="F154" s="250">
        <v>92</v>
      </c>
      <c r="G154" s="250">
        <v>1</v>
      </c>
      <c r="H154" s="250">
        <v>48</v>
      </c>
      <c r="I154" s="250" t="s">
        <v>340</v>
      </c>
      <c r="J154" s="250" t="s">
        <v>1268</v>
      </c>
      <c r="K154" s="250" t="s">
        <v>1644</v>
      </c>
      <c r="L154" s="250" t="s">
        <v>2726</v>
      </c>
      <c r="M154" s="250" t="s">
        <v>1654</v>
      </c>
      <c r="N154" s="250"/>
      <c r="O154" s="250"/>
      <c r="P154" s="250"/>
      <c r="Q154" s="250"/>
    </row>
    <row r="155" spans="1:17">
      <c r="A155" s="250">
        <v>146</v>
      </c>
      <c r="B155" s="250" t="s">
        <v>179</v>
      </c>
      <c r="C155" s="250" t="s">
        <v>13</v>
      </c>
      <c r="D155" s="250">
        <v>33</v>
      </c>
      <c r="E155" s="251" t="s">
        <v>2117</v>
      </c>
      <c r="F155" s="250">
        <v>1</v>
      </c>
      <c r="G155" s="250">
        <v>4</v>
      </c>
      <c r="H155" s="250">
        <v>2</v>
      </c>
      <c r="I155" s="250" t="s">
        <v>1657</v>
      </c>
      <c r="J155" s="250" t="s">
        <v>1268</v>
      </c>
      <c r="K155" s="250" t="s">
        <v>1644</v>
      </c>
      <c r="L155" s="354">
        <v>45324</v>
      </c>
      <c r="M155" s="250" t="s">
        <v>1651</v>
      </c>
      <c r="N155" s="250"/>
      <c r="O155" s="250"/>
      <c r="P155" s="250"/>
      <c r="Q155" s="250"/>
    </row>
    <row r="156" spans="1:17">
      <c r="A156" s="250">
        <v>147</v>
      </c>
      <c r="B156" s="250" t="s">
        <v>179</v>
      </c>
      <c r="C156" s="250" t="s">
        <v>13</v>
      </c>
      <c r="D156" s="250">
        <v>7</v>
      </c>
      <c r="E156" s="251" t="s">
        <v>1299</v>
      </c>
      <c r="F156" s="250">
        <v>3</v>
      </c>
      <c r="G156" s="250">
        <v>1</v>
      </c>
      <c r="H156" s="250">
        <v>38</v>
      </c>
      <c r="I156" s="250" t="s">
        <v>1300</v>
      </c>
      <c r="J156" s="250" t="s">
        <v>1268</v>
      </c>
      <c r="K156" s="250" t="s">
        <v>1301</v>
      </c>
      <c r="L156" s="250" t="s">
        <v>2727</v>
      </c>
      <c r="M156" s="250" t="s">
        <v>1665</v>
      </c>
      <c r="N156" s="250" t="s">
        <v>1252</v>
      </c>
      <c r="O156" s="250" t="s">
        <v>1295</v>
      </c>
      <c r="P156" s="250" t="s">
        <v>1296</v>
      </c>
      <c r="Q156" s="250">
        <v>7</v>
      </c>
    </row>
    <row r="157" spans="1:17">
      <c r="A157" s="250">
        <v>148</v>
      </c>
      <c r="B157" s="250" t="s">
        <v>179</v>
      </c>
      <c r="C157" s="250" t="s">
        <v>13</v>
      </c>
      <c r="D157" s="250">
        <v>8</v>
      </c>
      <c r="E157" s="251" t="s">
        <v>1895</v>
      </c>
      <c r="F157" s="250">
        <v>1</v>
      </c>
      <c r="G157" s="250">
        <v>2</v>
      </c>
      <c r="H157" s="250">
        <v>42</v>
      </c>
      <c r="I157" s="250" t="s">
        <v>352</v>
      </c>
      <c r="J157" s="250" t="s">
        <v>1268</v>
      </c>
      <c r="K157" s="250" t="s">
        <v>1301</v>
      </c>
      <c r="L157" s="250" t="s">
        <v>2728</v>
      </c>
      <c r="M157" s="250" t="s">
        <v>1651</v>
      </c>
      <c r="N157" s="250"/>
      <c r="O157" s="250"/>
      <c r="P157" s="250"/>
      <c r="Q157" s="250"/>
    </row>
    <row r="158" spans="1:17">
      <c r="A158" s="250">
        <v>149</v>
      </c>
      <c r="B158" s="250" t="s">
        <v>179</v>
      </c>
      <c r="C158" s="250" t="s">
        <v>13</v>
      </c>
      <c r="D158" s="250">
        <v>7</v>
      </c>
      <c r="E158" s="251" t="s">
        <v>1299</v>
      </c>
      <c r="F158" s="250">
        <v>3</v>
      </c>
      <c r="G158" s="250">
        <v>1</v>
      </c>
      <c r="H158" s="250">
        <v>38</v>
      </c>
      <c r="I158" s="250" t="s">
        <v>357</v>
      </c>
      <c r="J158" s="250" t="s">
        <v>1268</v>
      </c>
      <c r="K158" s="250" t="s">
        <v>1333</v>
      </c>
      <c r="L158" s="250" t="s">
        <v>2729</v>
      </c>
      <c r="M158" s="250" t="s">
        <v>1651</v>
      </c>
      <c r="N158" s="250"/>
      <c r="O158" s="250"/>
      <c r="P158" s="250"/>
      <c r="Q158" s="250"/>
    </row>
    <row r="159" spans="1:17">
      <c r="A159" s="250">
        <v>150</v>
      </c>
      <c r="B159" s="250" t="s">
        <v>179</v>
      </c>
      <c r="C159" s="250" t="s">
        <v>13</v>
      </c>
      <c r="D159" s="250">
        <v>8</v>
      </c>
      <c r="E159" s="251" t="s">
        <v>1895</v>
      </c>
      <c r="F159" s="250">
        <v>1</v>
      </c>
      <c r="G159" s="250">
        <v>2</v>
      </c>
      <c r="H159" s="250">
        <v>42</v>
      </c>
      <c r="I159" s="250" t="s">
        <v>352</v>
      </c>
      <c r="J159" s="250" t="s">
        <v>1268</v>
      </c>
      <c r="K159" s="250" t="s">
        <v>1333</v>
      </c>
      <c r="L159" s="250" t="s">
        <v>2730</v>
      </c>
      <c r="M159" s="250" t="s">
        <v>1651</v>
      </c>
      <c r="N159" s="250"/>
      <c r="O159" s="250"/>
      <c r="P159" s="250"/>
      <c r="Q159" s="250"/>
    </row>
    <row r="160" spans="1:17">
      <c r="A160" s="250">
        <v>151</v>
      </c>
      <c r="B160" s="250" t="s">
        <v>179</v>
      </c>
      <c r="C160" s="250" t="s">
        <v>13</v>
      </c>
      <c r="D160" s="250">
        <v>7</v>
      </c>
      <c r="E160" s="251" t="s">
        <v>1299</v>
      </c>
      <c r="F160" s="250">
        <v>905</v>
      </c>
      <c r="G160" s="250">
        <v>1</v>
      </c>
      <c r="H160" s="250">
        <v>46</v>
      </c>
      <c r="I160" s="250" t="s">
        <v>1692</v>
      </c>
      <c r="J160" s="250" t="s">
        <v>1268</v>
      </c>
      <c r="K160" s="250" t="s">
        <v>1363</v>
      </c>
      <c r="L160" s="250" t="s">
        <v>2731</v>
      </c>
      <c r="M160" s="250" t="s">
        <v>1656</v>
      </c>
      <c r="N160" s="250"/>
      <c r="O160" s="250"/>
      <c r="P160" s="250"/>
      <c r="Q160" s="250"/>
    </row>
    <row r="161" spans="1:17">
      <c r="A161" s="250">
        <v>152</v>
      </c>
      <c r="B161" s="250" t="s">
        <v>179</v>
      </c>
      <c r="C161" s="250" t="s">
        <v>13</v>
      </c>
      <c r="D161" s="250">
        <v>24</v>
      </c>
      <c r="E161" s="251" t="s">
        <v>1869</v>
      </c>
      <c r="F161" s="250">
        <v>93</v>
      </c>
      <c r="G161" s="250">
        <v>3</v>
      </c>
      <c r="H161" s="250">
        <v>34</v>
      </c>
      <c r="I161" s="250" t="s">
        <v>196</v>
      </c>
      <c r="J161" s="250" t="s">
        <v>1268</v>
      </c>
      <c r="K161" s="250" t="s">
        <v>1363</v>
      </c>
      <c r="L161" s="250" t="s">
        <v>2732</v>
      </c>
      <c r="M161" s="250" t="s">
        <v>1664</v>
      </c>
      <c r="N161" s="250"/>
      <c r="O161" s="250"/>
      <c r="P161" s="250"/>
      <c r="Q161" s="250"/>
    </row>
    <row r="162" spans="1:17">
      <c r="A162" s="250">
        <v>153</v>
      </c>
      <c r="B162" s="250" t="s">
        <v>179</v>
      </c>
      <c r="C162" s="250" t="s">
        <v>13</v>
      </c>
      <c r="D162" s="250">
        <v>7</v>
      </c>
      <c r="E162" s="251" t="s">
        <v>1299</v>
      </c>
      <c r="F162" s="250">
        <v>905</v>
      </c>
      <c r="G162" s="250">
        <v>1</v>
      </c>
      <c r="H162" s="250">
        <v>46</v>
      </c>
      <c r="I162" s="250" t="s">
        <v>1692</v>
      </c>
      <c r="J162" s="250" t="s">
        <v>1268</v>
      </c>
      <c r="K162" s="250" t="s">
        <v>1871</v>
      </c>
      <c r="L162" s="250" t="s">
        <v>2733</v>
      </c>
      <c r="M162" s="250" t="s">
        <v>1656</v>
      </c>
      <c r="N162" s="250"/>
      <c r="O162" s="250"/>
      <c r="P162" s="250"/>
      <c r="Q162" s="250"/>
    </row>
    <row r="163" spans="1:17">
      <c r="A163" s="250">
        <v>154</v>
      </c>
      <c r="B163" s="250" t="s">
        <v>179</v>
      </c>
      <c r="C163" s="250" t="s">
        <v>13</v>
      </c>
      <c r="D163" s="250">
        <v>24</v>
      </c>
      <c r="E163" s="251" t="s">
        <v>1869</v>
      </c>
      <c r="F163" s="250">
        <v>93</v>
      </c>
      <c r="G163" s="250">
        <v>3</v>
      </c>
      <c r="H163" s="250">
        <v>34</v>
      </c>
      <c r="I163" s="250" t="s">
        <v>196</v>
      </c>
      <c r="J163" s="250" t="s">
        <v>1268</v>
      </c>
      <c r="K163" s="250" t="s">
        <v>1871</v>
      </c>
      <c r="L163" s="250" t="s">
        <v>2734</v>
      </c>
      <c r="M163" s="250" t="s">
        <v>1664</v>
      </c>
      <c r="N163" s="250"/>
      <c r="O163" s="250"/>
      <c r="P163" s="250"/>
      <c r="Q163" s="250"/>
    </row>
    <row r="164" spans="1:17">
      <c r="A164" s="250">
        <v>155</v>
      </c>
      <c r="B164" s="250" t="s">
        <v>179</v>
      </c>
      <c r="C164" s="250" t="s">
        <v>13</v>
      </c>
      <c r="D164" s="250">
        <v>23</v>
      </c>
      <c r="E164" s="251" t="s">
        <v>1302</v>
      </c>
      <c r="F164" s="250">
        <v>93</v>
      </c>
      <c r="G164" s="250">
        <v>2</v>
      </c>
      <c r="H164" s="250">
        <v>57</v>
      </c>
      <c r="I164" s="250" t="s">
        <v>196</v>
      </c>
      <c r="J164" s="250" t="s">
        <v>1268</v>
      </c>
      <c r="K164" s="250" t="s">
        <v>1335</v>
      </c>
      <c r="L164" s="250" t="s">
        <v>2735</v>
      </c>
      <c r="M164" s="250" t="s">
        <v>1664</v>
      </c>
      <c r="N164" s="250"/>
      <c r="O164" s="250"/>
      <c r="P164" s="250"/>
      <c r="Q164" s="250"/>
    </row>
    <row r="165" spans="1:17">
      <c r="A165" s="250">
        <v>156</v>
      </c>
      <c r="B165" s="250" t="s">
        <v>179</v>
      </c>
      <c r="C165" s="250" t="s">
        <v>13</v>
      </c>
      <c r="D165" s="250">
        <v>30</v>
      </c>
      <c r="E165" s="251" t="s">
        <v>1912</v>
      </c>
      <c r="F165" s="250">
        <v>91</v>
      </c>
      <c r="G165" s="250">
        <v>2</v>
      </c>
      <c r="H165" s="250">
        <v>38</v>
      </c>
      <c r="I165" s="250" t="s">
        <v>379</v>
      </c>
      <c r="J165" s="250" t="s">
        <v>1268</v>
      </c>
      <c r="K165" s="250" t="s">
        <v>1335</v>
      </c>
      <c r="L165" s="250" t="s">
        <v>2736</v>
      </c>
      <c r="M165" s="250" t="s">
        <v>1656</v>
      </c>
      <c r="N165" s="250"/>
      <c r="O165" s="250"/>
      <c r="P165" s="250"/>
      <c r="Q165" s="250"/>
    </row>
    <row r="166" spans="1:17">
      <c r="A166" s="250">
        <v>157</v>
      </c>
      <c r="B166" s="250" t="s">
        <v>179</v>
      </c>
      <c r="C166" s="250" t="s">
        <v>13</v>
      </c>
      <c r="D166" s="250">
        <v>7</v>
      </c>
      <c r="E166" s="251" t="s">
        <v>1299</v>
      </c>
      <c r="F166" s="250">
        <v>904</v>
      </c>
      <c r="G166" s="250">
        <v>1</v>
      </c>
      <c r="H166" s="250">
        <v>36</v>
      </c>
      <c r="I166" s="250" t="s">
        <v>1692</v>
      </c>
      <c r="J166" s="250" t="s">
        <v>1268</v>
      </c>
      <c r="K166" s="250" t="s">
        <v>1303</v>
      </c>
      <c r="L166" s="250" t="s">
        <v>2673</v>
      </c>
      <c r="M166" s="250" t="s">
        <v>1656</v>
      </c>
      <c r="N166" s="250"/>
      <c r="O166" s="250"/>
      <c r="P166" s="250"/>
      <c r="Q166" s="250"/>
    </row>
    <row r="167" spans="1:17">
      <c r="A167" s="250">
        <v>158</v>
      </c>
      <c r="B167" s="250" t="s">
        <v>179</v>
      </c>
      <c r="C167" s="250" t="s">
        <v>13</v>
      </c>
      <c r="D167" s="250">
        <v>23</v>
      </c>
      <c r="E167" s="251" t="s">
        <v>1302</v>
      </c>
      <c r="F167" s="250">
        <v>93</v>
      </c>
      <c r="G167" s="250">
        <v>2</v>
      </c>
      <c r="H167" s="250">
        <v>57</v>
      </c>
      <c r="I167" s="250" t="s">
        <v>196</v>
      </c>
      <c r="J167" s="250" t="s">
        <v>1268</v>
      </c>
      <c r="K167" s="250" t="s">
        <v>1303</v>
      </c>
      <c r="L167" s="250" t="s">
        <v>2737</v>
      </c>
      <c r="M167" s="250" t="s">
        <v>1664</v>
      </c>
      <c r="N167" s="250"/>
      <c r="O167" s="250"/>
      <c r="P167" s="250"/>
      <c r="Q167" s="250"/>
    </row>
    <row r="168" spans="1:17">
      <c r="A168" s="250">
        <v>159</v>
      </c>
      <c r="B168" s="250" t="s">
        <v>179</v>
      </c>
      <c r="C168" s="250" t="s">
        <v>13</v>
      </c>
      <c r="D168" s="250"/>
      <c r="E168" s="251" t="s">
        <v>1302</v>
      </c>
      <c r="F168" s="250"/>
      <c r="G168" s="250"/>
      <c r="H168" s="250"/>
      <c r="I168" s="250"/>
      <c r="J168" s="250" t="s">
        <v>1268</v>
      </c>
      <c r="K168" s="250" t="s">
        <v>1303</v>
      </c>
      <c r="L168" s="250"/>
      <c r="M168" s="250" t="s">
        <v>42</v>
      </c>
      <c r="N168" s="250" t="s">
        <v>1252</v>
      </c>
      <c r="O168" s="250" t="s">
        <v>1297</v>
      </c>
      <c r="P168" s="250" t="s">
        <v>1298</v>
      </c>
      <c r="Q168" s="250">
        <v>8</v>
      </c>
    </row>
    <row r="169" spans="1:17">
      <c r="A169" s="250">
        <v>160</v>
      </c>
      <c r="B169" s="250" t="s">
        <v>179</v>
      </c>
      <c r="C169" s="250" t="s">
        <v>13</v>
      </c>
      <c r="D169" s="250">
        <v>26</v>
      </c>
      <c r="E169" s="251" t="s">
        <v>1959</v>
      </c>
      <c r="F169" s="250">
        <v>1</v>
      </c>
      <c r="G169" s="250">
        <v>2</v>
      </c>
      <c r="H169" s="250">
        <v>11</v>
      </c>
      <c r="I169" s="250" t="s">
        <v>1693</v>
      </c>
      <c r="J169" s="250" t="s">
        <v>1268</v>
      </c>
      <c r="K169" s="250" t="s">
        <v>1608</v>
      </c>
      <c r="L169" s="354">
        <v>45607</v>
      </c>
      <c r="M169" s="250" t="s">
        <v>41</v>
      </c>
      <c r="N169" s="250" t="s">
        <v>1281</v>
      </c>
      <c r="O169" s="250" t="s">
        <v>1960</v>
      </c>
      <c r="P169" s="250" t="s">
        <v>1961</v>
      </c>
      <c r="Q169" s="250"/>
    </row>
    <row r="170" spans="1:17">
      <c r="A170" s="250">
        <v>161</v>
      </c>
      <c r="B170" s="250" t="s">
        <v>179</v>
      </c>
      <c r="C170" s="250" t="s">
        <v>13</v>
      </c>
      <c r="D170" s="250">
        <v>30</v>
      </c>
      <c r="E170" s="251" t="s">
        <v>1912</v>
      </c>
      <c r="F170" s="250">
        <v>91</v>
      </c>
      <c r="G170" s="250">
        <v>2</v>
      </c>
      <c r="H170" s="250">
        <v>38</v>
      </c>
      <c r="I170" s="250" t="s">
        <v>1694</v>
      </c>
      <c r="J170" s="250" t="s">
        <v>1268</v>
      </c>
      <c r="K170" s="250" t="s">
        <v>1608</v>
      </c>
      <c r="L170" s="250" t="s">
        <v>2738</v>
      </c>
      <c r="M170" s="250" t="s">
        <v>1656</v>
      </c>
      <c r="N170" s="250"/>
      <c r="O170" s="250"/>
      <c r="P170" s="250"/>
      <c r="Q170" s="250"/>
    </row>
    <row r="171" spans="1:17">
      <c r="A171" s="250">
        <v>162</v>
      </c>
      <c r="B171" s="250" t="s">
        <v>179</v>
      </c>
      <c r="C171" s="250" t="s">
        <v>13</v>
      </c>
      <c r="D171" s="250">
        <v>7</v>
      </c>
      <c r="E171" s="251" t="s">
        <v>1299</v>
      </c>
      <c r="F171" s="250">
        <v>906</v>
      </c>
      <c r="G171" s="250">
        <v>1</v>
      </c>
      <c r="H171" s="250">
        <v>36</v>
      </c>
      <c r="I171" s="250" t="s">
        <v>390</v>
      </c>
      <c r="J171" s="250" t="s">
        <v>1268</v>
      </c>
      <c r="K171" s="250" t="s">
        <v>1311</v>
      </c>
      <c r="L171" s="250" t="s">
        <v>2673</v>
      </c>
      <c r="M171" s="250" t="s">
        <v>1695</v>
      </c>
      <c r="N171" s="250" t="s">
        <v>1252</v>
      </c>
      <c r="O171" s="250" t="s">
        <v>2739</v>
      </c>
      <c r="P171" s="250" t="s">
        <v>2209</v>
      </c>
      <c r="Q171" s="250"/>
    </row>
    <row r="172" spans="1:17">
      <c r="A172" s="250">
        <v>163</v>
      </c>
      <c r="B172" s="250" t="s">
        <v>179</v>
      </c>
      <c r="C172" s="250" t="s">
        <v>13</v>
      </c>
      <c r="D172" s="250">
        <v>31</v>
      </c>
      <c r="E172" s="251" t="s">
        <v>1310</v>
      </c>
      <c r="F172" s="250">
        <v>91</v>
      </c>
      <c r="G172" s="250">
        <v>3</v>
      </c>
      <c r="H172" s="250">
        <v>55</v>
      </c>
      <c r="I172" s="250" t="s">
        <v>1696</v>
      </c>
      <c r="J172" s="250" t="s">
        <v>1268</v>
      </c>
      <c r="K172" s="250" t="s">
        <v>1311</v>
      </c>
      <c r="L172" s="250" t="s">
        <v>2740</v>
      </c>
      <c r="M172" s="250" t="s">
        <v>1650</v>
      </c>
      <c r="N172" s="250"/>
      <c r="O172" s="250"/>
      <c r="P172" s="250"/>
      <c r="Q172" s="250"/>
    </row>
    <row r="173" spans="1:17">
      <c r="A173" s="250">
        <v>164</v>
      </c>
      <c r="B173" s="250" t="s">
        <v>179</v>
      </c>
      <c r="C173" s="250" t="s">
        <v>13</v>
      </c>
      <c r="D173" s="250"/>
      <c r="E173" s="251" t="s">
        <v>1310</v>
      </c>
      <c r="F173" s="250"/>
      <c r="G173" s="250"/>
      <c r="H173" s="250"/>
      <c r="I173" s="250"/>
      <c r="J173" s="250" t="s">
        <v>1268</v>
      </c>
      <c r="K173" s="250" t="s">
        <v>1311</v>
      </c>
      <c r="L173" s="250"/>
      <c r="M173" s="250" t="s">
        <v>42</v>
      </c>
      <c r="N173" s="250" t="s">
        <v>1281</v>
      </c>
      <c r="O173" s="250" t="s">
        <v>1312</v>
      </c>
      <c r="P173" s="250" t="s">
        <v>1313</v>
      </c>
      <c r="Q173" s="250">
        <v>13</v>
      </c>
    </row>
    <row r="174" spans="1:17">
      <c r="A174" s="250">
        <v>165</v>
      </c>
      <c r="B174" s="250" t="s">
        <v>179</v>
      </c>
      <c r="C174" s="250" t="s">
        <v>13</v>
      </c>
      <c r="D174" s="250">
        <v>31</v>
      </c>
      <c r="E174" s="251" t="s">
        <v>1310</v>
      </c>
      <c r="F174" s="250">
        <v>91</v>
      </c>
      <c r="G174" s="250">
        <v>3</v>
      </c>
      <c r="H174" s="250">
        <v>55</v>
      </c>
      <c r="I174" s="250" t="s">
        <v>1696</v>
      </c>
      <c r="J174" s="250" t="s">
        <v>1268</v>
      </c>
      <c r="K174" s="250" t="s">
        <v>1533</v>
      </c>
      <c r="L174" s="250" t="s">
        <v>2741</v>
      </c>
      <c r="M174" s="250" t="s">
        <v>1650</v>
      </c>
      <c r="N174" s="250"/>
      <c r="O174" s="250"/>
      <c r="P174" s="250"/>
      <c r="Q174" s="250"/>
    </row>
    <row r="175" spans="1:17">
      <c r="A175" s="250">
        <v>166</v>
      </c>
      <c r="B175" s="250" t="s">
        <v>179</v>
      </c>
      <c r="C175" s="250" t="s">
        <v>13</v>
      </c>
      <c r="D175" s="250"/>
      <c r="E175" s="251" t="s">
        <v>1310</v>
      </c>
      <c r="F175" s="250"/>
      <c r="G175" s="250"/>
      <c r="H175" s="250"/>
      <c r="I175" s="250"/>
      <c r="J175" s="250" t="s">
        <v>1268</v>
      </c>
      <c r="K175" s="250" t="s">
        <v>1533</v>
      </c>
      <c r="L175" s="250"/>
      <c r="M175" s="250" t="s">
        <v>42</v>
      </c>
      <c r="N175" s="250" t="s">
        <v>1281</v>
      </c>
      <c r="O175" s="250" t="s">
        <v>1529</v>
      </c>
      <c r="P175" s="250" t="s">
        <v>1530</v>
      </c>
      <c r="Q175" s="250">
        <v>14</v>
      </c>
    </row>
    <row r="176" spans="1:17">
      <c r="A176" s="250">
        <v>167</v>
      </c>
      <c r="B176" s="250" t="s">
        <v>179</v>
      </c>
      <c r="C176" s="250" t="s">
        <v>13</v>
      </c>
      <c r="D176" s="250">
        <v>1</v>
      </c>
      <c r="E176" s="251" t="s">
        <v>2210</v>
      </c>
      <c r="F176" s="250">
        <v>13</v>
      </c>
      <c r="G176" s="250">
        <v>1</v>
      </c>
      <c r="H176" s="250">
        <v>24</v>
      </c>
      <c r="I176" s="250" t="s">
        <v>398</v>
      </c>
      <c r="J176" s="250" t="s">
        <v>1265</v>
      </c>
      <c r="K176" s="250" t="s">
        <v>1419</v>
      </c>
      <c r="L176" s="250" t="s">
        <v>2742</v>
      </c>
      <c r="M176" s="250" t="s">
        <v>1660</v>
      </c>
      <c r="N176" s="250"/>
      <c r="O176" s="250"/>
      <c r="P176" s="250"/>
      <c r="Q176" s="250"/>
    </row>
    <row r="177" spans="1:17">
      <c r="A177" s="250">
        <v>168</v>
      </c>
      <c r="B177" s="250" t="s">
        <v>179</v>
      </c>
      <c r="C177" s="250" t="s">
        <v>13</v>
      </c>
      <c r="D177" s="250">
        <v>3</v>
      </c>
      <c r="E177" s="251" t="s">
        <v>1347</v>
      </c>
      <c r="F177" s="250">
        <v>11</v>
      </c>
      <c r="G177" s="250">
        <v>1</v>
      </c>
      <c r="H177" s="250">
        <v>38</v>
      </c>
      <c r="I177" s="250" t="s">
        <v>400</v>
      </c>
      <c r="J177" s="250" t="s">
        <v>1265</v>
      </c>
      <c r="K177" s="250" t="s">
        <v>1419</v>
      </c>
      <c r="L177" s="250" t="s">
        <v>2664</v>
      </c>
      <c r="M177" s="250" t="s">
        <v>1660</v>
      </c>
      <c r="N177" s="250"/>
      <c r="O177" s="250"/>
      <c r="P177" s="250"/>
      <c r="Q177" s="250"/>
    </row>
    <row r="178" spans="1:17">
      <c r="A178" s="250">
        <v>1089</v>
      </c>
      <c r="B178" s="250" t="s">
        <v>179</v>
      </c>
      <c r="C178" s="250" t="s">
        <v>13</v>
      </c>
      <c r="D178" s="250">
        <v>3</v>
      </c>
      <c r="E178" s="251" t="s">
        <v>1347</v>
      </c>
      <c r="F178" s="250"/>
      <c r="G178" s="250"/>
      <c r="H178" s="250"/>
      <c r="I178" s="250"/>
      <c r="J178" s="250" t="s">
        <v>1265</v>
      </c>
      <c r="K178" s="250" t="s">
        <v>1419</v>
      </c>
      <c r="L178" s="250"/>
      <c r="M178" s="250" t="s">
        <v>42</v>
      </c>
      <c r="N178" s="250" t="s">
        <v>1281</v>
      </c>
      <c r="O178" s="250" t="s">
        <v>1420</v>
      </c>
      <c r="P178" s="250" t="s">
        <v>1421</v>
      </c>
      <c r="Q178" s="250">
        <v>36</v>
      </c>
    </row>
    <row r="179" spans="1:17">
      <c r="A179" s="250">
        <v>169</v>
      </c>
      <c r="B179" s="250" t="s">
        <v>179</v>
      </c>
      <c r="C179" s="250" t="s">
        <v>13</v>
      </c>
      <c r="D179" s="250">
        <v>1</v>
      </c>
      <c r="E179" s="251" t="s">
        <v>2210</v>
      </c>
      <c r="F179" s="250">
        <v>14</v>
      </c>
      <c r="G179" s="250">
        <v>1</v>
      </c>
      <c r="H179" s="250">
        <v>24</v>
      </c>
      <c r="I179" s="250" t="s">
        <v>398</v>
      </c>
      <c r="J179" s="250" t="s">
        <v>1265</v>
      </c>
      <c r="K179" s="250" t="s">
        <v>1390</v>
      </c>
      <c r="L179" s="250" t="s">
        <v>2742</v>
      </c>
      <c r="M179" s="250" t="s">
        <v>1695</v>
      </c>
      <c r="N179" s="250"/>
      <c r="O179" s="250"/>
      <c r="P179" s="250"/>
      <c r="Q179" s="250"/>
    </row>
    <row r="180" spans="1:17">
      <c r="A180" s="250">
        <v>170</v>
      </c>
      <c r="B180" s="250" t="s">
        <v>179</v>
      </c>
      <c r="C180" s="250" t="s">
        <v>13</v>
      </c>
      <c r="D180" s="250">
        <v>3</v>
      </c>
      <c r="E180" s="251" t="s">
        <v>1347</v>
      </c>
      <c r="F180" s="250">
        <v>12</v>
      </c>
      <c r="G180" s="250">
        <v>1</v>
      </c>
      <c r="H180" s="250">
        <v>40</v>
      </c>
      <c r="I180" s="250" t="s">
        <v>400</v>
      </c>
      <c r="J180" s="250" t="s">
        <v>1265</v>
      </c>
      <c r="K180" s="250" t="s">
        <v>1390</v>
      </c>
      <c r="L180" s="250" t="s">
        <v>2660</v>
      </c>
      <c r="M180" s="250" t="s">
        <v>1660</v>
      </c>
      <c r="N180" s="250"/>
      <c r="O180" s="250"/>
      <c r="P180" s="250"/>
      <c r="Q180" s="250"/>
    </row>
    <row r="181" spans="1:17">
      <c r="A181" s="250">
        <v>1090</v>
      </c>
      <c r="B181" s="250" t="s">
        <v>179</v>
      </c>
      <c r="C181" s="250" t="s">
        <v>13</v>
      </c>
      <c r="D181" s="250">
        <v>3</v>
      </c>
      <c r="E181" s="251" t="s">
        <v>1347</v>
      </c>
      <c r="F181" s="250"/>
      <c r="G181" s="250"/>
      <c r="H181" s="250"/>
      <c r="I181" s="250"/>
      <c r="J181" s="250" t="s">
        <v>1265</v>
      </c>
      <c r="K181" s="250" t="s">
        <v>1390</v>
      </c>
      <c r="L181" s="250"/>
      <c r="M181" s="250" t="s">
        <v>42</v>
      </c>
      <c r="N181" s="250" t="s">
        <v>1305</v>
      </c>
      <c r="O181" s="250" t="s">
        <v>1422</v>
      </c>
      <c r="P181" s="250" t="s">
        <v>1423</v>
      </c>
      <c r="Q181" s="250">
        <v>37</v>
      </c>
    </row>
    <row r="182" spans="1:17">
      <c r="A182" s="250">
        <v>171</v>
      </c>
      <c r="B182" s="250" t="s">
        <v>179</v>
      </c>
      <c r="C182" s="250" t="s">
        <v>13</v>
      </c>
      <c r="D182" s="250">
        <v>3</v>
      </c>
      <c r="E182" s="251" t="s">
        <v>1347</v>
      </c>
      <c r="F182" s="250">
        <v>10</v>
      </c>
      <c r="G182" s="250">
        <v>1</v>
      </c>
      <c r="H182" s="250">
        <v>35</v>
      </c>
      <c r="I182" s="250" t="s">
        <v>402</v>
      </c>
      <c r="J182" s="250" t="s">
        <v>1265</v>
      </c>
      <c r="K182" s="250" t="s">
        <v>1339</v>
      </c>
      <c r="L182" s="250" t="s">
        <v>2685</v>
      </c>
      <c r="M182" s="250" t="s">
        <v>1660</v>
      </c>
      <c r="N182" s="250"/>
      <c r="O182" s="250"/>
      <c r="P182" s="250"/>
      <c r="Q182" s="250"/>
    </row>
    <row r="183" spans="1:17">
      <c r="A183" s="250">
        <v>172</v>
      </c>
      <c r="B183" s="250" t="s">
        <v>179</v>
      </c>
      <c r="C183" s="250" t="s">
        <v>13</v>
      </c>
      <c r="D183" s="250"/>
      <c r="E183" s="251" t="s">
        <v>1347</v>
      </c>
      <c r="F183" s="250"/>
      <c r="G183" s="250"/>
      <c r="H183" s="250"/>
      <c r="I183" s="250"/>
      <c r="J183" s="250" t="s">
        <v>1265</v>
      </c>
      <c r="K183" s="250" t="s">
        <v>1339</v>
      </c>
      <c r="L183" s="250"/>
      <c r="M183" s="250" t="s">
        <v>42</v>
      </c>
      <c r="N183" s="250" t="s">
        <v>1281</v>
      </c>
      <c r="O183" s="250" t="s">
        <v>1388</v>
      </c>
      <c r="P183" s="250" t="s">
        <v>1389</v>
      </c>
      <c r="Q183" s="250">
        <v>59</v>
      </c>
    </row>
    <row r="184" spans="1:17">
      <c r="A184" s="250">
        <v>173</v>
      </c>
      <c r="B184" s="250" t="s">
        <v>179</v>
      </c>
      <c r="C184" s="250" t="s">
        <v>13</v>
      </c>
      <c r="D184" s="250">
        <v>3</v>
      </c>
      <c r="E184" s="251" t="s">
        <v>1347</v>
      </c>
      <c r="F184" s="250">
        <v>51</v>
      </c>
      <c r="G184" s="250">
        <v>1</v>
      </c>
      <c r="H184" s="250">
        <v>44</v>
      </c>
      <c r="I184" s="250" t="s">
        <v>398</v>
      </c>
      <c r="J184" s="250" t="s">
        <v>1265</v>
      </c>
      <c r="K184" s="250" t="s">
        <v>1342</v>
      </c>
      <c r="L184" s="250" t="s">
        <v>2724</v>
      </c>
      <c r="M184" s="250" t="s">
        <v>1695</v>
      </c>
      <c r="N184" s="250"/>
      <c r="O184" s="250"/>
      <c r="P184" s="250"/>
      <c r="Q184" s="250"/>
    </row>
    <row r="185" spans="1:17">
      <c r="A185" s="250">
        <v>174</v>
      </c>
      <c r="B185" s="250" t="s">
        <v>179</v>
      </c>
      <c r="C185" s="250" t="s">
        <v>13</v>
      </c>
      <c r="D185" s="250">
        <v>25</v>
      </c>
      <c r="E185" s="251" t="s">
        <v>1496</v>
      </c>
      <c r="F185" s="250">
        <v>55</v>
      </c>
      <c r="G185" s="250">
        <v>1</v>
      </c>
      <c r="H185" s="250">
        <v>42</v>
      </c>
      <c r="I185" s="250" t="s">
        <v>405</v>
      </c>
      <c r="J185" s="250" t="s">
        <v>1265</v>
      </c>
      <c r="K185" s="250" t="s">
        <v>1342</v>
      </c>
      <c r="L185" s="250" t="s">
        <v>2743</v>
      </c>
      <c r="M185" s="250" t="s">
        <v>1668</v>
      </c>
      <c r="N185" s="250"/>
      <c r="O185" s="250"/>
      <c r="P185" s="250"/>
      <c r="Q185" s="250"/>
    </row>
    <row r="186" spans="1:17">
      <c r="A186" s="250">
        <v>175</v>
      </c>
      <c r="B186" s="250" t="s">
        <v>179</v>
      </c>
      <c r="C186" s="250" t="s">
        <v>13</v>
      </c>
      <c r="D186" s="250"/>
      <c r="E186" s="251" t="s">
        <v>1496</v>
      </c>
      <c r="F186" s="250"/>
      <c r="G186" s="250"/>
      <c r="H186" s="250"/>
      <c r="I186" s="250"/>
      <c r="J186" s="250" t="s">
        <v>1265</v>
      </c>
      <c r="K186" s="250" t="s">
        <v>1342</v>
      </c>
      <c r="L186" s="250"/>
      <c r="M186" s="250" t="s">
        <v>42</v>
      </c>
      <c r="N186" s="250" t="s">
        <v>1281</v>
      </c>
      <c r="O186" s="250" t="s">
        <v>1497</v>
      </c>
      <c r="P186" s="250" t="s">
        <v>1498</v>
      </c>
      <c r="Q186" s="250">
        <v>60</v>
      </c>
    </row>
    <row r="187" spans="1:17">
      <c r="A187" s="250">
        <v>176</v>
      </c>
      <c r="B187" s="250" t="s">
        <v>179</v>
      </c>
      <c r="C187" s="250" t="s">
        <v>13</v>
      </c>
      <c r="D187" s="250">
        <v>3</v>
      </c>
      <c r="E187" s="251" t="s">
        <v>1347</v>
      </c>
      <c r="F187" s="250">
        <v>21</v>
      </c>
      <c r="G187" s="250">
        <v>1</v>
      </c>
      <c r="H187" s="250">
        <v>40</v>
      </c>
      <c r="I187" s="250" t="s">
        <v>407</v>
      </c>
      <c r="J187" s="250" t="s">
        <v>1265</v>
      </c>
      <c r="K187" s="250" t="s">
        <v>1385</v>
      </c>
      <c r="L187" s="250" t="s">
        <v>2660</v>
      </c>
      <c r="M187" s="250" t="s">
        <v>1665</v>
      </c>
      <c r="N187" s="250" t="s">
        <v>1281</v>
      </c>
      <c r="O187" s="250" t="s">
        <v>1531</v>
      </c>
      <c r="P187" s="250" t="s">
        <v>1532</v>
      </c>
      <c r="Q187" s="250">
        <v>15</v>
      </c>
    </row>
    <row r="188" spans="1:17">
      <c r="A188" s="250">
        <v>177</v>
      </c>
      <c r="B188" s="250" t="s">
        <v>179</v>
      </c>
      <c r="C188" s="250" t="s">
        <v>13</v>
      </c>
      <c r="D188" s="250">
        <v>14</v>
      </c>
      <c r="E188" s="251" t="s">
        <v>1345</v>
      </c>
      <c r="F188" s="250">
        <v>2</v>
      </c>
      <c r="G188" s="250">
        <v>2</v>
      </c>
      <c r="H188" s="250">
        <v>48</v>
      </c>
      <c r="I188" s="250" t="s">
        <v>409</v>
      </c>
      <c r="J188" s="250" t="s">
        <v>1265</v>
      </c>
      <c r="K188" s="250" t="s">
        <v>1385</v>
      </c>
      <c r="L188" s="250" t="s">
        <v>2744</v>
      </c>
      <c r="M188" s="250" t="s">
        <v>1660</v>
      </c>
      <c r="N188" s="250"/>
      <c r="O188" s="250"/>
      <c r="P188" s="250"/>
      <c r="Q188" s="250"/>
    </row>
    <row r="189" spans="1:17">
      <c r="A189" s="250">
        <v>178</v>
      </c>
      <c r="B189" s="250" t="s">
        <v>179</v>
      </c>
      <c r="C189" s="250" t="s">
        <v>13</v>
      </c>
      <c r="D189" s="250"/>
      <c r="E189" s="251" t="s">
        <v>1345</v>
      </c>
      <c r="F189" s="250"/>
      <c r="G189" s="250"/>
      <c r="H189" s="250"/>
      <c r="I189" s="250"/>
      <c r="J189" s="250" t="s">
        <v>1265</v>
      </c>
      <c r="K189" s="250" t="s">
        <v>1385</v>
      </c>
      <c r="L189" s="250"/>
      <c r="M189" s="250" t="s">
        <v>42</v>
      </c>
      <c r="N189" s="250" t="s">
        <v>1252</v>
      </c>
      <c r="O189" s="250" t="s">
        <v>1564</v>
      </c>
      <c r="P189" s="250" t="s">
        <v>1565</v>
      </c>
      <c r="Q189" s="250">
        <v>19</v>
      </c>
    </row>
    <row r="190" spans="1:17">
      <c r="A190" s="250">
        <v>179</v>
      </c>
      <c r="B190" s="250" t="s">
        <v>179</v>
      </c>
      <c r="C190" s="250" t="s">
        <v>13</v>
      </c>
      <c r="D190" s="250">
        <v>14</v>
      </c>
      <c r="E190" s="251" t="s">
        <v>1345</v>
      </c>
      <c r="F190" s="250">
        <v>2</v>
      </c>
      <c r="G190" s="250">
        <v>2</v>
      </c>
      <c r="H190" s="250">
        <v>48</v>
      </c>
      <c r="I190" s="250" t="s">
        <v>409</v>
      </c>
      <c r="J190" s="250" t="s">
        <v>1265</v>
      </c>
      <c r="K190" s="250" t="s">
        <v>1346</v>
      </c>
      <c r="L190" s="250" t="s">
        <v>2745</v>
      </c>
      <c r="M190" s="250" t="s">
        <v>1660</v>
      </c>
      <c r="N190" s="250"/>
      <c r="O190" s="250"/>
      <c r="P190" s="250"/>
      <c r="Q190" s="250"/>
    </row>
    <row r="191" spans="1:17">
      <c r="A191" s="250">
        <v>180</v>
      </c>
      <c r="B191" s="250" t="s">
        <v>179</v>
      </c>
      <c r="C191" s="250" t="s">
        <v>13</v>
      </c>
      <c r="D191" s="250"/>
      <c r="E191" s="251" t="s">
        <v>1345</v>
      </c>
      <c r="F191" s="250"/>
      <c r="G191" s="250"/>
      <c r="H191" s="250"/>
      <c r="I191" s="250"/>
      <c r="J191" s="250" t="s">
        <v>1265</v>
      </c>
      <c r="K191" s="250" t="s">
        <v>1346</v>
      </c>
      <c r="L191" s="250"/>
      <c r="M191" s="250" t="s">
        <v>42</v>
      </c>
      <c r="N191" s="250" t="s">
        <v>1252</v>
      </c>
      <c r="O191" s="250" t="s">
        <v>1337</v>
      </c>
      <c r="P191" s="250" t="s">
        <v>1338</v>
      </c>
      <c r="Q191" s="250">
        <v>21</v>
      </c>
    </row>
    <row r="192" spans="1:17">
      <c r="A192" s="250">
        <v>181</v>
      </c>
      <c r="B192" s="250" t="s">
        <v>179</v>
      </c>
      <c r="C192" s="250" t="s">
        <v>13</v>
      </c>
      <c r="D192" s="250">
        <v>3</v>
      </c>
      <c r="E192" s="251" t="s">
        <v>1347</v>
      </c>
      <c r="F192" s="250">
        <v>23</v>
      </c>
      <c r="G192" s="250">
        <v>1</v>
      </c>
      <c r="H192" s="250">
        <v>35</v>
      </c>
      <c r="I192" s="250" t="s">
        <v>412</v>
      </c>
      <c r="J192" s="250" t="s">
        <v>1265</v>
      </c>
      <c r="K192" s="250" t="s">
        <v>1266</v>
      </c>
      <c r="L192" s="250" t="s">
        <v>2685</v>
      </c>
      <c r="M192" s="250" t="s">
        <v>1665</v>
      </c>
      <c r="N192" s="250" t="s">
        <v>1252</v>
      </c>
      <c r="O192" s="250" t="s">
        <v>1343</v>
      </c>
      <c r="P192" s="250" t="s">
        <v>1344</v>
      </c>
      <c r="Q192" s="250">
        <v>23</v>
      </c>
    </row>
    <row r="193" spans="1:17">
      <c r="A193" s="250">
        <v>182</v>
      </c>
      <c r="B193" s="250" t="s">
        <v>179</v>
      </c>
      <c r="C193" s="250" t="s">
        <v>13</v>
      </c>
      <c r="D193" s="250">
        <v>14</v>
      </c>
      <c r="E193" s="251" t="s">
        <v>1345</v>
      </c>
      <c r="F193" s="250">
        <v>1</v>
      </c>
      <c r="G193" s="250">
        <v>2</v>
      </c>
      <c r="H193" s="250">
        <v>41</v>
      </c>
      <c r="I193" s="250" t="s">
        <v>409</v>
      </c>
      <c r="J193" s="250" t="s">
        <v>1265</v>
      </c>
      <c r="K193" s="250" t="s">
        <v>1266</v>
      </c>
      <c r="L193" s="250" t="s">
        <v>2682</v>
      </c>
      <c r="M193" s="250" t="s">
        <v>1660</v>
      </c>
      <c r="N193" s="250"/>
      <c r="O193" s="250"/>
      <c r="P193" s="250"/>
      <c r="Q193" s="250"/>
    </row>
    <row r="194" spans="1:17">
      <c r="A194" s="250">
        <v>183</v>
      </c>
      <c r="B194" s="250" t="s">
        <v>179</v>
      </c>
      <c r="C194" s="250" t="s">
        <v>13</v>
      </c>
      <c r="D194" s="250"/>
      <c r="E194" s="251" t="s">
        <v>1345</v>
      </c>
      <c r="F194" s="250"/>
      <c r="G194" s="250"/>
      <c r="H194" s="250"/>
      <c r="I194" s="250"/>
      <c r="J194" s="250" t="s">
        <v>1265</v>
      </c>
      <c r="K194" s="250" t="s">
        <v>1266</v>
      </c>
      <c r="L194" s="250"/>
      <c r="M194" s="250" t="s">
        <v>42</v>
      </c>
      <c r="N194" s="250" t="s">
        <v>1252</v>
      </c>
      <c r="O194" s="250" t="s">
        <v>1537</v>
      </c>
      <c r="P194" s="250" t="s">
        <v>1538</v>
      </c>
      <c r="Q194" s="250">
        <v>72</v>
      </c>
    </row>
    <row r="195" spans="1:17">
      <c r="A195" s="250">
        <v>184</v>
      </c>
      <c r="B195" s="250" t="s">
        <v>179</v>
      </c>
      <c r="C195" s="250" t="s">
        <v>13</v>
      </c>
      <c r="D195" s="250">
        <v>1</v>
      </c>
      <c r="E195" s="251" t="s">
        <v>2210</v>
      </c>
      <c r="F195" s="250">
        <v>15</v>
      </c>
      <c r="G195" s="250">
        <v>1</v>
      </c>
      <c r="H195" s="250">
        <v>56</v>
      </c>
      <c r="I195" s="250" t="s">
        <v>398</v>
      </c>
      <c r="J195" s="250" t="s">
        <v>1265</v>
      </c>
      <c r="K195" s="250" t="s">
        <v>1369</v>
      </c>
      <c r="L195" s="250" t="s">
        <v>2746</v>
      </c>
      <c r="M195" s="250" t="s">
        <v>1695</v>
      </c>
      <c r="N195" s="250"/>
      <c r="O195" s="250"/>
      <c r="P195" s="250"/>
      <c r="Q195" s="250"/>
    </row>
    <row r="196" spans="1:17">
      <c r="A196" s="250">
        <v>185</v>
      </c>
      <c r="B196" s="250" t="s">
        <v>179</v>
      </c>
      <c r="C196" s="250" t="s">
        <v>13</v>
      </c>
      <c r="D196" s="250">
        <v>3</v>
      </c>
      <c r="E196" s="251" t="s">
        <v>1347</v>
      </c>
      <c r="F196" s="250">
        <v>22</v>
      </c>
      <c r="G196" s="250">
        <v>1</v>
      </c>
      <c r="H196" s="250">
        <v>44</v>
      </c>
      <c r="I196" s="250" t="s">
        <v>415</v>
      </c>
      <c r="J196" s="250" t="s">
        <v>1265</v>
      </c>
      <c r="K196" s="250" t="s">
        <v>1369</v>
      </c>
      <c r="L196" s="250" t="s">
        <v>2747</v>
      </c>
      <c r="M196" s="250" t="s">
        <v>1665</v>
      </c>
      <c r="N196" s="250" t="s">
        <v>1252</v>
      </c>
      <c r="O196" s="250" t="s">
        <v>1543</v>
      </c>
      <c r="P196" s="250" t="s">
        <v>1544</v>
      </c>
      <c r="Q196" s="250">
        <v>74</v>
      </c>
    </row>
    <row r="197" spans="1:17">
      <c r="A197" s="250">
        <v>186</v>
      </c>
      <c r="B197" s="250" t="s">
        <v>179</v>
      </c>
      <c r="C197" s="250" t="s">
        <v>13</v>
      </c>
      <c r="D197" s="250"/>
      <c r="E197" s="251" t="s">
        <v>1347</v>
      </c>
      <c r="F197" s="250"/>
      <c r="G197" s="250"/>
      <c r="H197" s="250"/>
      <c r="I197" s="250"/>
      <c r="J197" s="250" t="s">
        <v>1265</v>
      </c>
      <c r="K197" s="250" t="s">
        <v>1369</v>
      </c>
      <c r="L197" s="250"/>
      <c r="M197" s="250" t="s">
        <v>42</v>
      </c>
      <c r="N197" s="250" t="s">
        <v>1281</v>
      </c>
      <c r="O197" s="250" t="s">
        <v>1545</v>
      </c>
      <c r="P197" s="250" t="s">
        <v>1546</v>
      </c>
      <c r="Q197" s="250">
        <v>75</v>
      </c>
    </row>
    <row r="198" spans="1:17">
      <c r="A198" s="250">
        <v>187</v>
      </c>
      <c r="B198" s="250" t="s">
        <v>179</v>
      </c>
      <c r="C198" s="250" t="s">
        <v>13</v>
      </c>
      <c r="D198" s="250">
        <v>2</v>
      </c>
      <c r="E198" s="251" t="s">
        <v>1557</v>
      </c>
      <c r="F198" s="250">
        <v>11</v>
      </c>
      <c r="G198" s="250">
        <v>2</v>
      </c>
      <c r="H198" s="250">
        <v>53</v>
      </c>
      <c r="I198" s="250" t="s">
        <v>398</v>
      </c>
      <c r="J198" s="250" t="s">
        <v>1265</v>
      </c>
      <c r="K198" s="250" t="s">
        <v>1378</v>
      </c>
      <c r="L198" s="250" t="s">
        <v>2748</v>
      </c>
      <c r="M198" s="250" t="s">
        <v>1665</v>
      </c>
      <c r="N198" s="250" t="s">
        <v>1252</v>
      </c>
      <c r="O198" s="250" t="s">
        <v>1553</v>
      </c>
      <c r="P198" s="250" t="s">
        <v>1554</v>
      </c>
      <c r="Q198" s="250">
        <v>78</v>
      </c>
    </row>
    <row r="199" spans="1:17">
      <c r="A199" s="250">
        <v>188</v>
      </c>
      <c r="B199" s="250" t="s">
        <v>179</v>
      </c>
      <c r="C199" s="250" t="s">
        <v>13</v>
      </c>
      <c r="D199" s="250">
        <v>3</v>
      </c>
      <c r="E199" s="251" t="s">
        <v>1347</v>
      </c>
      <c r="F199" s="250">
        <v>28</v>
      </c>
      <c r="G199" s="250">
        <v>1</v>
      </c>
      <c r="H199" s="250">
        <v>30</v>
      </c>
      <c r="I199" s="250" t="s">
        <v>1698</v>
      </c>
      <c r="J199" s="250" t="s">
        <v>1265</v>
      </c>
      <c r="K199" s="250" t="s">
        <v>1378</v>
      </c>
      <c r="L199" s="250" t="s">
        <v>2749</v>
      </c>
      <c r="M199" s="250" t="s">
        <v>1651</v>
      </c>
      <c r="N199" s="250"/>
      <c r="O199" s="250"/>
      <c r="P199" s="250"/>
      <c r="Q199" s="250"/>
    </row>
    <row r="200" spans="1:17">
      <c r="A200" s="250">
        <v>189</v>
      </c>
      <c r="B200" s="250" t="s">
        <v>179</v>
      </c>
      <c r="C200" s="250" t="s">
        <v>13</v>
      </c>
      <c r="D200" s="250"/>
      <c r="E200" s="251" t="s">
        <v>1347</v>
      </c>
      <c r="F200" s="250"/>
      <c r="G200" s="250"/>
      <c r="H200" s="250"/>
      <c r="I200" s="250"/>
      <c r="J200" s="250" t="s">
        <v>1265</v>
      </c>
      <c r="K200" s="250" t="s">
        <v>1378</v>
      </c>
      <c r="L200" s="250"/>
      <c r="M200" s="250" t="s">
        <v>42</v>
      </c>
      <c r="N200" s="250" t="s">
        <v>1252</v>
      </c>
      <c r="O200" s="250" t="s">
        <v>1555</v>
      </c>
      <c r="P200" s="250" t="s">
        <v>1556</v>
      </c>
      <c r="Q200" s="250">
        <v>79</v>
      </c>
    </row>
    <row r="201" spans="1:17">
      <c r="A201" s="250">
        <v>190</v>
      </c>
      <c r="B201" s="250" t="s">
        <v>179</v>
      </c>
      <c r="C201" s="250" t="s">
        <v>13</v>
      </c>
      <c r="D201" s="250">
        <v>2</v>
      </c>
      <c r="E201" s="251" t="s">
        <v>1557</v>
      </c>
      <c r="F201" s="250">
        <v>12</v>
      </c>
      <c r="G201" s="250">
        <v>2</v>
      </c>
      <c r="H201" s="250">
        <v>50</v>
      </c>
      <c r="I201" s="250" t="s">
        <v>398</v>
      </c>
      <c r="J201" s="250" t="s">
        <v>1265</v>
      </c>
      <c r="K201" s="250" t="s">
        <v>1409</v>
      </c>
      <c r="L201" s="250" t="s">
        <v>2750</v>
      </c>
      <c r="M201" s="250" t="s">
        <v>1695</v>
      </c>
      <c r="N201" s="250"/>
      <c r="O201" s="250"/>
      <c r="P201" s="250"/>
      <c r="Q201" s="250"/>
    </row>
    <row r="202" spans="1:17">
      <c r="A202" s="250">
        <v>191</v>
      </c>
      <c r="B202" s="250" t="s">
        <v>179</v>
      </c>
      <c r="C202" s="250" t="s">
        <v>13</v>
      </c>
      <c r="D202" s="250">
        <v>3</v>
      </c>
      <c r="E202" s="251" t="s">
        <v>1347</v>
      </c>
      <c r="F202" s="250">
        <v>29</v>
      </c>
      <c r="G202" s="250">
        <v>1</v>
      </c>
      <c r="H202" s="250">
        <v>30</v>
      </c>
      <c r="I202" s="250" t="s">
        <v>1698</v>
      </c>
      <c r="J202" s="250" t="s">
        <v>1265</v>
      </c>
      <c r="K202" s="250" t="s">
        <v>1409</v>
      </c>
      <c r="L202" s="250" t="s">
        <v>2749</v>
      </c>
      <c r="M202" s="250" t="s">
        <v>1651</v>
      </c>
      <c r="N202" s="250"/>
      <c r="O202" s="250"/>
      <c r="P202" s="250"/>
      <c r="Q202" s="250"/>
    </row>
    <row r="203" spans="1:17">
      <c r="A203" s="250">
        <v>192</v>
      </c>
      <c r="B203" s="250" t="s">
        <v>179</v>
      </c>
      <c r="C203" s="250" t="s">
        <v>13</v>
      </c>
      <c r="D203" s="250"/>
      <c r="E203" s="251" t="s">
        <v>1347</v>
      </c>
      <c r="F203" s="250"/>
      <c r="G203" s="250"/>
      <c r="H203" s="250"/>
      <c r="I203" s="250"/>
      <c r="J203" s="250" t="s">
        <v>1265</v>
      </c>
      <c r="K203" s="250" t="s">
        <v>1409</v>
      </c>
      <c r="L203" s="250"/>
      <c r="M203" s="250" t="s">
        <v>42</v>
      </c>
      <c r="N203" s="250" t="s">
        <v>1252</v>
      </c>
      <c r="O203" s="250" t="s">
        <v>1569</v>
      </c>
      <c r="P203" s="250" t="s">
        <v>1570</v>
      </c>
      <c r="Q203" s="250">
        <v>81</v>
      </c>
    </row>
    <row r="204" spans="1:17">
      <c r="A204" s="250">
        <v>193</v>
      </c>
      <c r="B204" s="250" t="s">
        <v>179</v>
      </c>
      <c r="C204" s="250" t="s">
        <v>136</v>
      </c>
      <c r="D204" s="250">
        <v>26</v>
      </c>
      <c r="E204" s="251" t="s">
        <v>1573</v>
      </c>
      <c r="F204" s="250">
        <v>55</v>
      </c>
      <c r="G204" s="250">
        <v>2</v>
      </c>
      <c r="H204" s="250">
        <v>36</v>
      </c>
      <c r="I204" s="250" t="s">
        <v>429</v>
      </c>
      <c r="J204" s="250" t="s">
        <v>1250</v>
      </c>
      <c r="K204" s="250" t="s">
        <v>1574</v>
      </c>
      <c r="L204" s="250" t="s">
        <v>2751</v>
      </c>
      <c r="M204" s="250" t="s">
        <v>1668</v>
      </c>
      <c r="N204" s="250"/>
      <c r="O204" s="250"/>
      <c r="P204" s="250"/>
      <c r="Q204" s="250"/>
    </row>
    <row r="205" spans="1:17">
      <c r="A205" s="250">
        <v>194</v>
      </c>
      <c r="B205" s="250" t="s">
        <v>179</v>
      </c>
      <c r="C205" s="250" t="s">
        <v>136</v>
      </c>
      <c r="D205" s="250"/>
      <c r="E205" s="251" t="s">
        <v>1573</v>
      </c>
      <c r="F205" s="250"/>
      <c r="G205" s="250"/>
      <c r="H205" s="250"/>
      <c r="I205" s="250"/>
      <c r="J205" s="250" t="s">
        <v>1250</v>
      </c>
      <c r="K205" s="250" t="s">
        <v>1574</v>
      </c>
      <c r="L205" s="250"/>
      <c r="M205" s="250" t="s">
        <v>42</v>
      </c>
      <c r="N205" s="250" t="s">
        <v>1252</v>
      </c>
      <c r="O205" s="250" t="s">
        <v>1571</v>
      </c>
      <c r="P205" s="250" t="s">
        <v>1572</v>
      </c>
      <c r="Q205" s="250">
        <v>86</v>
      </c>
    </row>
    <row r="206" spans="1:17">
      <c r="A206" s="250">
        <v>195</v>
      </c>
      <c r="B206" s="250" t="s">
        <v>179</v>
      </c>
      <c r="C206" s="250" t="s">
        <v>136</v>
      </c>
      <c r="D206" s="250">
        <v>4</v>
      </c>
      <c r="E206" s="251" t="s">
        <v>1512</v>
      </c>
      <c r="F206" s="250">
        <v>1</v>
      </c>
      <c r="G206" s="250">
        <v>3</v>
      </c>
      <c r="H206" s="250">
        <v>49</v>
      </c>
      <c r="I206" s="250" t="s">
        <v>429</v>
      </c>
      <c r="J206" s="250" t="s">
        <v>1250</v>
      </c>
      <c r="K206" s="250" t="s">
        <v>1251</v>
      </c>
      <c r="L206" s="250" t="s">
        <v>2752</v>
      </c>
      <c r="M206" s="250" t="s">
        <v>1668</v>
      </c>
      <c r="N206" s="250"/>
      <c r="O206" s="250"/>
      <c r="P206" s="250"/>
      <c r="Q206" s="250"/>
    </row>
    <row r="207" spans="1:17">
      <c r="A207" s="250">
        <v>196</v>
      </c>
      <c r="B207" s="250" t="s">
        <v>179</v>
      </c>
      <c r="C207" s="250" t="s">
        <v>136</v>
      </c>
      <c r="D207" s="250"/>
      <c r="E207" s="251" t="s">
        <v>1512</v>
      </c>
      <c r="F207" s="250"/>
      <c r="G207" s="250"/>
      <c r="H207" s="250"/>
      <c r="I207" s="250"/>
      <c r="J207" s="250" t="s">
        <v>1250</v>
      </c>
      <c r="K207" s="250" t="s">
        <v>1251</v>
      </c>
      <c r="L207" s="250"/>
      <c r="M207" s="250" t="s">
        <v>42</v>
      </c>
      <c r="N207" s="250" t="s">
        <v>1305</v>
      </c>
      <c r="O207" s="250" t="s">
        <v>1510</v>
      </c>
      <c r="P207" s="250" t="s">
        <v>1511</v>
      </c>
      <c r="Q207" s="250">
        <v>68</v>
      </c>
    </row>
    <row r="208" spans="1:17">
      <c r="A208" s="250">
        <v>197</v>
      </c>
      <c r="B208" s="250" t="s">
        <v>179</v>
      </c>
      <c r="C208" s="250" t="s">
        <v>136</v>
      </c>
      <c r="D208" s="250">
        <v>4</v>
      </c>
      <c r="E208" s="251" t="s">
        <v>1512</v>
      </c>
      <c r="F208" s="250">
        <v>2</v>
      </c>
      <c r="G208" s="250">
        <v>3</v>
      </c>
      <c r="H208" s="250">
        <v>41</v>
      </c>
      <c r="I208" s="250" t="s">
        <v>429</v>
      </c>
      <c r="J208" s="250" t="s">
        <v>1250</v>
      </c>
      <c r="K208" s="250" t="s">
        <v>1273</v>
      </c>
      <c r="L208" s="250" t="s">
        <v>2753</v>
      </c>
      <c r="M208" s="250" t="s">
        <v>1668</v>
      </c>
      <c r="N208" s="250"/>
      <c r="O208" s="250"/>
      <c r="P208" s="250"/>
      <c r="Q208" s="250"/>
    </row>
    <row r="209" spans="1:17">
      <c r="A209" s="250">
        <v>198</v>
      </c>
      <c r="B209" s="250" t="s">
        <v>179</v>
      </c>
      <c r="C209" s="250" t="s">
        <v>136</v>
      </c>
      <c r="D209" s="250"/>
      <c r="E209" s="251" t="s">
        <v>1512</v>
      </c>
      <c r="F209" s="250"/>
      <c r="G209" s="250"/>
      <c r="H209" s="250"/>
      <c r="I209" s="250"/>
      <c r="J209" s="250" t="s">
        <v>1250</v>
      </c>
      <c r="K209" s="250" t="s">
        <v>1273</v>
      </c>
      <c r="L209" s="250"/>
      <c r="M209" s="250" t="s">
        <v>42</v>
      </c>
      <c r="N209" s="250" t="s">
        <v>1305</v>
      </c>
      <c r="O209" s="250" t="s">
        <v>1597</v>
      </c>
      <c r="P209" s="250" t="s">
        <v>1598</v>
      </c>
      <c r="Q209" s="250">
        <v>91</v>
      </c>
    </row>
    <row r="210" spans="1:17">
      <c r="A210" s="250">
        <v>199</v>
      </c>
      <c r="B210" s="250" t="s">
        <v>179</v>
      </c>
      <c r="C210" s="250" t="s">
        <v>136</v>
      </c>
      <c r="D210" s="250">
        <v>5</v>
      </c>
      <c r="E210" s="251" t="s">
        <v>2394</v>
      </c>
      <c r="F210" s="250">
        <v>1</v>
      </c>
      <c r="G210" s="250">
        <v>3</v>
      </c>
      <c r="H210" s="250">
        <v>49</v>
      </c>
      <c r="I210" s="250" t="s">
        <v>437</v>
      </c>
      <c r="J210" s="250" t="s">
        <v>1250</v>
      </c>
      <c r="K210" s="250" t="s">
        <v>1328</v>
      </c>
      <c r="L210" s="250" t="s">
        <v>2711</v>
      </c>
      <c r="M210" s="250" t="s">
        <v>1672</v>
      </c>
      <c r="N210" s="250"/>
      <c r="O210" s="250"/>
      <c r="P210" s="250"/>
      <c r="Q210" s="250"/>
    </row>
    <row r="211" spans="1:17">
      <c r="A211" s="250">
        <v>200</v>
      </c>
      <c r="B211" s="250" t="s">
        <v>179</v>
      </c>
      <c r="C211" s="250" t="s">
        <v>136</v>
      </c>
      <c r="D211" s="250">
        <v>17</v>
      </c>
      <c r="E211" s="251" t="s">
        <v>2306</v>
      </c>
      <c r="F211" s="250">
        <v>301</v>
      </c>
      <c r="G211" s="250">
        <v>3</v>
      </c>
      <c r="H211" s="250">
        <v>61</v>
      </c>
      <c r="I211" s="250" t="s">
        <v>440</v>
      </c>
      <c r="J211" s="250" t="s">
        <v>1250</v>
      </c>
      <c r="K211" s="250" t="s">
        <v>1328</v>
      </c>
      <c r="L211" s="250" t="s">
        <v>2720</v>
      </c>
      <c r="M211" s="250" t="s">
        <v>320</v>
      </c>
      <c r="N211" s="250"/>
      <c r="O211" s="250"/>
      <c r="P211" s="250"/>
      <c r="Q211" s="250"/>
    </row>
    <row r="212" spans="1:17">
      <c r="A212" s="250">
        <v>201</v>
      </c>
      <c r="B212" s="250" t="s">
        <v>179</v>
      </c>
      <c r="C212" s="250" t="s">
        <v>136</v>
      </c>
      <c r="D212" s="250">
        <v>5</v>
      </c>
      <c r="E212" s="251" t="s">
        <v>2394</v>
      </c>
      <c r="F212" s="250">
        <v>1</v>
      </c>
      <c r="G212" s="250">
        <v>3</v>
      </c>
      <c r="H212" s="250">
        <v>49</v>
      </c>
      <c r="I212" s="250" t="s">
        <v>437</v>
      </c>
      <c r="J212" s="250" t="s">
        <v>1250</v>
      </c>
      <c r="K212" s="250" t="s">
        <v>1293</v>
      </c>
      <c r="L212" s="250" t="s">
        <v>2713</v>
      </c>
      <c r="M212" s="250" t="s">
        <v>1672</v>
      </c>
      <c r="N212" s="250"/>
      <c r="O212" s="250"/>
      <c r="P212" s="250"/>
      <c r="Q212" s="250"/>
    </row>
    <row r="213" spans="1:17">
      <c r="A213" s="250">
        <v>202</v>
      </c>
      <c r="B213" s="250" t="s">
        <v>179</v>
      </c>
      <c r="C213" s="250" t="s">
        <v>136</v>
      </c>
      <c r="D213" s="250">
        <v>17</v>
      </c>
      <c r="E213" s="251" t="s">
        <v>2306</v>
      </c>
      <c r="F213" s="250">
        <v>301</v>
      </c>
      <c r="G213" s="250">
        <v>3</v>
      </c>
      <c r="H213" s="250">
        <v>61</v>
      </c>
      <c r="I213" s="250" t="s">
        <v>440</v>
      </c>
      <c r="J213" s="250" t="s">
        <v>1250</v>
      </c>
      <c r="K213" s="250" t="s">
        <v>1293</v>
      </c>
      <c r="L213" s="250" t="s">
        <v>2720</v>
      </c>
      <c r="M213" s="250" t="s">
        <v>320</v>
      </c>
      <c r="N213" s="250"/>
      <c r="O213" s="250"/>
      <c r="P213" s="250"/>
      <c r="Q213" s="250"/>
    </row>
    <row r="214" spans="1:17">
      <c r="A214" s="250">
        <v>203</v>
      </c>
      <c r="B214" s="250" t="s">
        <v>179</v>
      </c>
      <c r="C214" s="250" t="s">
        <v>136</v>
      </c>
      <c r="D214" s="250">
        <v>5</v>
      </c>
      <c r="E214" s="251" t="s">
        <v>2394</v>
      </c>
      <c r="F214" s="250">
        <v>2</v>
      </c>
      <c r="G214" s="250">
        <v>3</v>
      </c>
      <c r="H214" s="250">
        <v>49</v>
      </c>
      <c r="I214" s="250" t="s">
        <v>441</v>
      </c>
      <c r="J214" s="250" t="s">
        <v>1250</v>
      </c>
      <c r="K214" s="250" t="s">
        <v>1277</v>
      </c>
      <c r="L214" s="250" t="s">
        <v>2711</v>
      </c>
      <c r="M214" s="250" t="s">
        <v>1672</v>
      </c>
      <c r="N214" s="250"/>
      <c r="O214" s="250"/>
      <c r="P214" s="250"/>
      <c r="Q214" s="250"/>
    </row>
    <row r="215" spans="1:17">
      <c r="A215" s="250">
        <v>204</v>
      </c>
      <c r="B215" s="250" t="s">
        <v>179</v>
      </c>
      <c r="C215" s="250" t="s">
        <v>136</v>
      </c>
      <c r="D215" s="250">
        <v>17</v>
      </c>
      <c r="E215" s="251" t="s">
        <v>2306</v>
      </c>
      <c r="F215" s="250">
        <v>301</v>
      </c>
      <c r="G215" s="250">
        <v>3</v>
      </c>
      <c r="H215" s="250">
        <v>61</v>
      </c>
      <c r="I215" s="250" t="s">
        <v>440</v>
      </c>
      <c r="J215" s="250" t="s">
        <v>1250</v>
      </c>
      <c r="K215" s="250" t="s">
        <v>1277</v>
      </c>
      <c r="L215" s="355">
        <v>22402</v>
      </c>
      <c r="M215" s="250" t="s">
        <v>1650</v>
      </c>
      <c r="N215" s="250"/>
      <c r="O215" s="250"/>
      <c r="P215" s="250"/>
      <c r="Q215" s="250"/>
    </row>
    <row r="216" spans="1:17">
      <c r="A216" s="250">
        <v>205</v>
      </c>
      <c r="B216" s="250" t="s">
        <v>179</v>
      </c>
      <c r="C216" s="250" t="s">
        <v>136</v>
      </c>
      <c r="D216" s="250">
        <v>5</v>
      </c>
      <c r="E216" s="251" t="s">
        <v>2394</v>
      </c>
      <c r="F216" s="250">
        <v>2</v>
      </c>
      <c r="G216" s="250">
        <v>3</v>
      </c>
      <c r="H216" s="250">
        <v>49</v>
      </c>
      <c r="I216" s="250" t="s">
        <v>441</v>
      </c>
      <c r="J216" s="250" t="s">
        <v>1250</v>
      </c>
      <c r="K216" s="250" t="s">
        <v>1391</v>
      </c>
      <c r="L216" s="250" t="s">
        <v>2713</v>
      </c>
      <c r="M216" s="250" t="s">
        <v>1672</v>
      </c>
      <c r="N216" s="250"/>
      <c r="O216" s="250"/>
      <c r="P216" s="250"/>
      <c r="Q216" s="250"/>
    </row>
    <row r="217" spans="1:17">
      <c r="A217" s="250">
        <v>206</v>
      </c>
      <c r="B217" s="250" t="s">
        <v>179</v>
      </c>
      <c r="C217" s="250" t="s">
        <v>136</v>
      </c>
      <c r="D217" s="250">
        <v>6</v>
      </c>
      <c r="E217" s="251" t="s">
        <v>2468</v>
      </c>
      <c r="F217" s="250">
        <v>1</v>
      </c>
      <c r="G217" s="250">
        <v>3</v>
      </c>
      <c r="H217" s="250">
        <v>59</v>
      </c>
      <c r="I217" s="250" t="s">
        <v>444</v>
      </c>
      <c r="J217" s="250" t="s">
        <v>1250</v>
      </c>
      <c r="K217" s="250" t="s">
        <v>1391</v>
      </c>
      <c r="L217" s="250" t="s">
        <v>2658</v>
      </c>
      <c r="M217" s="250" t="s">
        <v>1660</v>
      </c>
      <c r="N217" s="250"/>
      <c r="O217" s="250"/>
      <c r="P217" s="250"/>
      <c r="Q217" s="250"/>
    </row>
    <row r="218" spans="1:17">
      <c r="A218" s="250">
        <v>207</v>
      </c>
      <c r="B218" s="250" t="s">
        <v>179</v>
      </c>
      <c r="C218" s="250" t="s">
        <v>136</v>
      </c>
      <c r="D218" s="250">
        <v>5</v>
      </c>
      <c r="E218" s="251" t="s">
        <v>2394</v>
      </c>
      <c r="F218" s="250">
        <v>3</v>
      </c>
      <c r="G218" s="250">
        <v>3</v>
      </c>
      <c r="H218" s="250">
        <v>40</v>
      </c>
      <c r="I218" s="250" t="s">
        <v>445</v>
      </c>
      <c r="J218" s="250" t="s">
        <v>1250</v>
      </c>
      <c r="K218" s="250" t="s">
        <v>1355</v>
      </c>
      <c r="L218" s="250" t="s">
        <v>2694</v>
      </c>
      <c r="M218" s="250" t="s">
        <v>1672</v>
      </c>
      <c r="N218" s="250"/>
      <c r="O218" s="250"/>
      <c r="P218" s="250"/>
      <c r="Q218" s="250"/>
    </row>
    <row r="219" spans="1:17">
      <c r="A219" s="250">
        <v>208</v>
      </c>
      <c r="B219" s="250" t="s">
        <v>179</v>
      </c>
      <c r="C219" s="250" t="s">
        <v>136</v>
      </c>
      <c r="D219" s="250">
        <v>6</v>
      </c>
      <c r="E219" s="251" t="s">
        <v>2468</v>
      </c>
      <c r="F219" s="250">
        <v>1</v>
      </c>
      <c r="G219" s="250">
        <v>3</v>
      </c>
      <c r="H219" s="250">
        <v>59</v>
      </c>
      <c r="I219" s="250" t="s">
        <v>444</v>
      </c>
      <c r="J219" s="250" t="s">
        <v>1250</v>
      </c>
      <c r="K219" s="250" t="s">
        <v>1355</v>
      </c>
      <c r="L219" s="250" t="s">
        <v>2658</v>
      </c>
      <c r="M219" s="250" t="s">
        <v>1660</v>
      </c>
      <c r="N219" s="250"/>
      <c r="O219" s="250"/>
      <c r="P219" s="250"/>
      <c r="Q219" s="250"/>
    </row>
    <row r="220" spans="1:17">
      <c r="A220" s="250">
        <v>209</v>
      </c>
      <c r="B220" s="250" t="s">
        <v>179</v>
      </c>
      <c r="C220" s="250" t="s">
        <v>136</v>
      </c>
      <c r="D220" s="250">
        <v>5</v>
      </c>
      <c r="E220" s="251" t="s">
        <v>2394</v>
      </c>
      <c r="F220" s="250">
        <v>3</v>
      </c>
      <c r="G220" s="250">
        <v>3</v>
      </c>
      <c r="H220" s="250">
        <v>40</v>
      </c>
      <c r="I220" s="250" t="s">
        <v>445</v>
      </c>
      <c r="J220" s="250" t="s">
        <v>1250</v>
      </c>
      <c r="K220" s="250" t="s">
        <v>1358</v>
      </c>
      <c r="L220" s="355">
        <v>14946</v>
      </c>
      <c r="M220" s="250" t="s">
        <v>1672</v>
      </c>
      <c r="N220" s="250"/>
      <c r="O220" s="250"/>
      <c r="P220" s="250"/>
      <c r="Q220" s="250"/>
    </row>
    <row r="221" spans="1:17">
      <c r="A221" s="250">
        <v>210</v>
      </c>
      <c r="B221" s="250" t="s">
        <v>179</v>
      </c>
      <c r="C221" s="250" t="s">
        <v>136</v>
      </c>
      <c r="D221" s="250">
        <v>6</v>
      </c>
      <c r="E221" s="251" t="s">
        <v>2468</v>
      </c>
      <c r="F221" s="250">
        <v>1</v>
      </c>
      <c r="G221" s="250">
        <v>3</v>
      </c>
      <c r="H221" s="250">
        <v>59</v>
      </c>
      <c r="I221" s="250" t="s">
        <v>444</v>
      </c>
      <c r="J221" s="250" t="s">
        <v>1250</v>
      </c>
      <c r="K221" s="250" t="s">
        <v>1358</v>
      </c>
      <c r="L221" s="355">
        <v>21610</v>
      </c>
      <c r="M221" s="250" t="s">
        <v>1660</v>
      </c>
      <c r="N221" s="250"/>
      <c r="O221" s="250"/>
      <c r="P221" s="250"/>
      <c r="Q221" s="250"/>
    </row>
    <row r="222" spans="1:17">
      <c r="A222" s="250">
        <v>211</v>
      </c>
      <c r="B222" s="250" t="s">
        <v>179</v>
      </c>
      <c r="C222" s="250" t="s">
        <v>136</v>
      </c>
      <c r="D222" s="250">
        <v>6</v>
      </c>
      <c r="E222" s="251" t="s">
        <v>2468</v>
      </c>
      <c r="F222" s="250">
        <v>2</v>
      </c>
      <c r="G222" s="250">
        <v>3</v>
      </c>
      <c r="H222" s="250">
        <v>49</v>
      </c>
      <c r="I222" s="250" t="s">
        <v>444</v>
      </c>
      <c r="J222" s="250" t="s">
        <v>1250</v>
      </c>
      <c r="K222" s="250" t="s">
        <v>1291</v>
      </c>
      <c r="L222" s="250" t="s">
        <v>2711</v>
      </c>
      <c r="M222" s="250" t="s">
        <v>1660</v>
      </c>
      <c r="N222" s="250"/>
      <c r="O222" s="250"/>
      <c r="P222" s="250"/>
      <c r="Q222" s="250"/>
    </row>
    <row r="223" spans="1:17">
      <c r="A223" s="250">
        <v>212</v>
      </c>
      <c r="B223" s="250" t="s">
        <v>179</v>
      </c>
      <c r="C223" s="250" t="s">
        <v>136</v>
      </c>
      <c r="D223" s="250">
        <v>15</v>
      </c>
      <c r="E223" s="251" t="s">
        <v>2345</v>
      </c>
      <c r="F223" s="250">
        <v>201</v>
      </c>
      <c r="G223" s="250">
        <v>2</v>
      </c>
      <c r="H223" s="250">
        <v>44</v>
      </c>
      <c r="I223" s="250" t="s">
        <v>1699</v>
      </c>
      <c r="J223" s="250" t="s">
        <v>1250</v>
      </c>
      <c r="K223" s="250" t="s">
        <v>1291</v>
      </c>
      <c r="L223" s="250" t="s">
        <v>2754</v>
      </c>
      <c r="M223" s="250" t="s">
        <v>1663</v>
      </c>
      <c r="N223" s="250"/>
      <c r="O223" s="250"/>
      <c r="P223" s="250"/>
      <c r="Q223" s="250"/>
    </row>
    <row r="224" spans="1:17">
      <c r="A224" s="250">
        <v>213</v>
      </c>
      <c r="B224" s="250" t="s">
        <v>179</v>
      </c>
      <c r="C224" s="250" t="s">
        <v>136</v>
      </c>
      <c r="D224" s="250">
        <v>6</v>
      </c>
      <c r="E224" s="251" t="s">
        <v>2468</v>
      </c>
      <c r="F224" s="250">
        <v>2</v>
      </c>
      <c r="G224" s="250">
        <v>3</v>
      </c>
      <c r="H224" s="250">
        <v>49</v>
      </c>
      <c r="I224" s="250" t="s">
        <v>444</v>
      </c>
      <c r="J224" s="250" t="s">
        <v>1250</v>
      </c>
      <c r="K224" s="250" t="s">
        <v>1383</v>
      </c>
      <c r="L224" s="250" t="s">
        <v>2713</v>
      </c>
      <c r="M224" s="250" t="s">
        <v>1660</v>
      </c>
      <c r="N224" s="250"/>
      <c r="O224" s="250"/>
      <c r="P224" s="250"/>
      <c r="Q224" s="250"/>
    </row>
    <row r="225" spans="1:17">
      <c r="A225" s="250">
        <v>214</v>
      </c>
      <c r="B225" s="250" t="s">
        <v>179</v>
      </c>
      <c r="C225" s="250" t="s">
        <v>136</v>
      </c>
      <c r="D225" s="250">
        <v>15</v>
      </c>
      <c r="E225" s="251" t="s">
        <v>2345</v>
      </c>
      <c r="F225" s="250">
        <v>201</v>
      </c>
      <c r="G225" s="250">
        <v>2</v>
      </c>
      <c r="H225" s="250">
        <v>44</v>
      </c>
      <c r="I225" s="250" t="s">
        <v>1699</v>
      </c>
      <c r="J225" s="250" t="s">
        <v>1250</v>
      </c>
      <c r="K225" s="250" t="s">
        <v>1383</v>
      </c>
      <c r="L225" s="250" t="s">
        <v>2755</v>
      </c>
      <c r="M225" s="250" t="s">
        <v>1672</v>
      </c>
      <c r="N225" s="250"/>
      <c r="O225" s="250"/>
      <c r="P225" s="250"/>
      <c r="Q225" s="250"/>
    </row>
    <row r="226" spans="1:17">
      <c r="A226" s="250">
        <v>215</v>
      </c>
      <c r="B226" s="250" t="s">
        <v>179</v>
      </c>
      <c r="C226" s="250" t="s">
        <v>136</v>
      </c>
      <c r="D226" s="250">
        <v>16</v>
      </c>
      <c r="E226" s="251" t="s">
        <v>2348</v>
      </c>
      <c r="F226" s="250">
        <v>301</v>
      </c>
      <c r="G226" s="250">
        <v>3</v>
      </c>
      <c r="H226" s="250">
        <v>38</v>
      </c>
      <c r="I226" s="250" t="s">
        <v>1699</v>
      </c>
      <c r="J226" s="250" t="s">
        <v>1250</v>
      </c>
      <c r="K226" s="250" t="s">
        <v>1444</v>
      </c>
      <c r="L226" s="250" t="s">
        <v>2693</v>
      </c>
      <c r="M226" s="250" t="s">
        <v>1663</v>
      </c>
      <c r="N226" s="250"/>
      <c r="O226" s="250"/>
      <c r="P226" s="250"/>
      <c r="Q226" s="250"/>
    </row>
    <row r="227" spans="1:17">
      <c r="A227" s="250">
        <v>216</v>
      </c>
      <c r="B227" s="250" t="s">
        <v>179</v>
      </c>
      <c r="C227" s="250" t="s">
        <v>136</v>
      </c>
      <c r="D227" s="250">
        <v>21</v>
      </c>
      <c r="E227" s="251" t="s">
        <v>1616</v>
      </c>
      <c r="F227" s="250">
        <v>1</v>
      </c>
      <c r="G227" s="250">
        <v>3</v>
      </c>
      <c r="H227" s="250">
        <v>37</v>
      </c>
      <c r="I227" s="250" t="s">
        <v>1700</v>
      </c>
      <c r="J227" s="250" t="s">
        <v>1250</v>
      </c>
      <c r="K227" s="250" t="s">
        <v>1444</v>
      </c>
      <c r="L227" s="250" t="s">
        <v>2692</v>
      </c>
      <c r="M227" s="250" t="s">
        <v>41</v>
      </c>
      <c r="N227" s="250"/>
      <c r="O227" s="250"/>
      <c r="P227" s="250"/>
      <c r="Q227" s="250"/>
    </row>
    <row r="228" spans="1:17">
      <c r="A228" s="250">
        <v>217</v>
      </c>
      <c r="B228" s="250" t="s">
        <v>179</v>
      </c>
      <c r="C228" s="250" t="s">
        <v>136</v>
      </c>
      <c r="D228" s="250">
        <v>16</v>
      </c>
      <c r="E228" s="251" t="s">
        <v>2348</v>
      </c>
      <c r="F228" s="250">
        <v>301</v>
      </c>
      <c r="G228" s="250">
        <v>3</v>
      </c>
      <c r="H228" s="250">
        <v>38</v>
      </c>
      <c r="I228" s="250" t="s">
        <v>1699</v>
      </c>
      <c r="J228" s="250" t="s">
        <v>1250</v>
      </c>
      <c r="K228" s="250" t="s">
        <v>1350</v>
      </c>
      <c r="L228" s="355">
        <v>14154</v>
      </c>
      <c r="M228" s="250" t="s">
        <v>1672</v>
      </c>
      <c r="N228" s="250"/>
      <c r="O228" s="250"/>
      <c r="P228" s="250"/>
      <c r="Q228" s="250"/>
    </row>
    <row r="229" spans="1:17">
      <c r="A229" s="250">
        <v>218</v>
      </c>
      <c r="B229" s="250" t="s">
        <v>179</v>
      </c>
      <c r="C229" s="250" t="s">
        <v>136</v>
      </c>
      <c r="D229" s="250">
        <v>21</v>
      </c>
      <c r="E229" s="251" t="s">
        <v>1616</v>
      </c>
      <c r="F229" s="250">
        <v>1</v>
      </c>
      <c r="G229" s="250">
        <v>3</v>
      </c>
      <c r="H229" s="250">
        <v>37</v>
      </c>
      <c r="I229" s="250" t="s">
        <v>1700</v>
      </c>
      <c r="J229" s="250" t="s">
        <v>1250</v>
      </c>
      <c r="K229" s="250" t="s">
        <v>1350</v>
      </c>
      <c r="L229" s="355">
        <v>13759</v>
      </c>
      <c r="M229" s="250" t="s">
        <v>41</v>
      </c>
      <c r="N229" s="250"/>
      <c r="O229" s="250"/>
      <c r="P229" s="250"/>
      <c r="Q229" s="250"/>
    </row>
    <row r="230" spans="1:17">
      <c r="A230" s="250">
        <v>219</v>
      </c>
      <c r="B230" s="250" t="s">
        <v>179</v>
      </c>
      <c r="C230" s="250" t="s">
        <v>136</v>
      </c>
      <c r="D230" s="250">
        <v>20</v>
      </c>
      <c r="E230" s="251" t="s">
        <v>2514</v>
      </c>
      <c r="F230" s="250">
        <v>3</v>
      </c>
      <c r="G230" s="250">
        <v>3</v>
      </c>
      <c r="H230" s="250">
        <v>6</v>
      </c>
      <c r="I230" s="250" t="s">
        <v>456</v>
      </c>
      <c r="J230" s="250" t="s">
        <v>1250</v>
      </c>
      <c r="K230" s="250" t="s">
        <v>1402</v>
      </c>
      <c r="L230" s="354">
        <v>45449</v>
      </c>
      <c r="M230" s="250" t="s">
        <v>320</v>
      </c>
      <c r="N230" s="250" t="s">
        <v>1252</v>
      </c>
      <c r="O230" s="250" t="s">
        <v>2525</v>
      </c>
      <c r="P230" s="250" t="s">
        <v>2516</v>
      </c>
      <c r="Q230" s="250"/>
    </row>
    <row r="231" spans="1:17">
      <c r="A231" s="250">
        <v>220</v>
      </c>
      <c r="B231" s="250" t="s">
        <v>179</v>
      </c>
      <c r="C231" s="250" t="s">
        <v>136</v>
      </c>
      <c r="D231" s="250">
        <v>21</v>
      </c>
      <c r="E231" s="251" t="s">
        <v>1616</v>
      </c>
      <c r="F231" s="250">
        <v>2</v>
      </c>
      <c r="G231" s="250">
        <v>3</v>
      </c>
      <c r="H231" s="250">
        <v>36</v>
      </c>
      <c r="I231" s="250" t="s">
        <v>1700</v>
      </c>
      <c r="J231" s="250" t="s">
        <v>1250</v>
      </c>
      <c r="K231" s="250" t="s">
        <v>1402</v>
      </c>
      <c r="L231" s="250" t="s">
        <v>2756</v>
      </c>
      <c r="M231" s="250" t="s">
        <v>41</v>
      </c>
      <c r="N231" s="250"/>
      <c r="O231" s="250"/>
      <c r="P231" s="250"/>
      <c r="Q231" s="250"/>
    </row>
    <row r="232" spans="1:17">
      <c r="A232" s="250">
        <v>221</v>
      </c>
      <c r="B232" s="250" t="s">
        <v>179</v>
      </c>
      <c r="C232" s="250" t="s">
        <v>136</v>
      </c>
      <c r="D232" s="250">
        <v>21</v>
      </c>
      <c r="E232" s="251" t="s">
        <v>1616</v>
      </c>
      <c r="F232" s="250">
        <v>2</v>
      </c>
      <c r="G232" s="250">
        <v>3</v>
      </c>
      <c r="H232" s="250">
        <v>36</v>
      </c>
      <c r="I232" s="250" t="s">
        <v>1700</v>
      </c>
      <c r="J232" s="250" t="s">
        <v>1250</v>
      </c>
      <c r="K232" s="250" t="s">
        <v>1490</v>
      </c>
      <c r="L232" s="355">
        <v>13363</v>
      </c>
      <c r="M232" s="250" t="s">
        <v>41</v>
      </c>
      <c r="N232" s="250"/>
      <c r="O232" s="250"/>
      <c r="P232" s="250"/>
      <c r="Q232" s="250"/>
    </row>
    <row r="233" spans="1:17">
      <c r="A233" s="250">
        <v>222</v>
      </c>
      <c r="B233" s="250" t="s">
        <v>179</v>
      </c>
      <c r="C233" s="250" t="s">
        <v>136</v>
      </c>
      <c r="D233" s="250"/>
      <c r="E233" s="251" t="s">
        <v>1616</v>
      </c>
      <c r="F233" s="250"/>
      <c r="G233" s="250"/>
      <c r="H233" s="250"/>
      <c r="I233" s="250"/>
      <c r="J233" s="250" t="s">
        <v>1250</v>
      </c>
      <c r="K233" s="250" t="s">
        <v>1490</v>
      </c>
      <c r="L233" s="250"/>
      <c r="M233" s="250" t="s">
        <v>42</v>
      </c>
      <c r="N233" s="250" t="s">
        <v>1281</v>
      </c>
      <c r="O233" s="250" t="s">
        <v>1613</v>
      </c>
      <c r="P233" s="250" t="s">
        <v>1614</v>
      </c>
      <c r="Q233" s="250">
        <v>93</v>
      </c>
    </row>
    <row r="234" spans="1:17">
      <c r="A234" s="250">
        <v>223</v>
      </c>
      <c r="B234" s="250" t="s">
        <v>179</v>
      </c>
      <c r="C234" s="250" t="s">
        <v>136</v>
      </c>
      <c r="D234" s="250">
        <v>3</v>
      </c>
      <c r="E234" s="251" t="s">
        <v>1605</v>
      </c>
      <c r="F234" s="250">
        <v>901</v>
      </c>
      <c r="G234" s="250">
        <v>2</v>
      </c>
      <c r="H234" s="250">
        <v>66</v>
      </c>
      <c r="I234" s="250" t="s">
        <v>1683</v>
      </c>
      <c r="J234" s="250" t="s">
        <v>1268</v>
      </c>
      <c r="K234" s="250" t="s">
        <v>1317</v>
      </c>
      <c r="L234" s="250" t="s">
        <v>2757</v>
      </c>
      <c r="M234" s="250" t="s">
        <v>320</v>
      </c>
      <c r="N234" s="250" t="s">
        <v>1281</v>
      </c>
      <c r="O234" s="250" t="s">
        <v>2517</v>
      </c>
      <c r="P234" s="250" t="s">
        <v>2509</v>
      </c>
      <c r="Q234" s="250"/>
    </row>
    <row r="235" spans="1:17">
      <c r="A235" s="250">
        <v>224</v>
      </c>
      <c r="B235" s="250" t="s">
        <v>179</v>
      </c>
      <c r="C235" s="250" t="s">
        <v>136</v>
      </c>
      <c r="D235" s="250"/>
      <c r="E235" s="251" t="s">
        <v>1605</v>
      </c>
      <c r="F235" s="250"/>
      <c r="G235" s="250"/>
      <c r="H235" s="250"/>
      <c r="I235" s="250"/>
      <c r="J235" s="250" t="s">
        <v>1268</v>
      </c>
      <c r="K235" s="250" t="s">
        <v>1317</v>
      </c>
      <c r="L235" s="250"/>
      <c r="M235" s="250" t="s">
        <v>42</v>
      </c>
      <c r="N235" s="250" t="s">
        <v>1281</v>
      </c>
      <c r="O235" s="250" t="s">
        <v>1603</v>
      </c>
      <c r="P235" s="250" t="s">
        <v>1604</v>
      </c>
      <c r="Q235" s="250">
        <v>87</v>
      </c>
    </row>
    <row r="236" spans="1:17">
      <c r="A236" s="250">
        <v>225</v>
      </c>
      <c r="B236" s="250" t="s">
        <v>179</v>
      </c>
      <c r="C236" s="250" t="s">
        <v>136</v>
      </c>
      <c r="D236" s="250">
        <v>3</v>
      </c>
      <c r="E236" s="251" t="s">
        <v>1605</v>
      </c>
      <c r="F236" s="250">
        <v>901</v>
      </c>
      <c r="G236" s="250">
        <v>2</v>
      </c>
      <c r="H236" s="250">
        <v>66</v>
      </c>
      <c r="I236" s="250" t="s">
        <v>1683</v>
      </c>
      <c r="J236" s="250" t="s">
        <v>1268</v>
      </c>
      <c r="K236" s="250" t="s">
        <v>1315</v>
      </c>
      <c r="L236" s="250" t="s">
        <v>2758</v>
      </c>
      <c r="M236" s="250" t="s">
        <v>320</v>
      </c>
      <c r="N236" s="250"/>
      <c r="O236" s="250"/>
      <c r="P236" s="250"/>
      <c r="Q236" s="250"/>
    </row>
    <row r="237" spans="1:17">
      <c r="A237" s="250">
        <v>226</v>
      </c>
      <c r="B237" s="250" t="s">
        <v>179</v>
      </c>
      <c r="C237" s="250" t="s">
        <v>136</v>
      </c>
      <c r="D237" s="250">
        <v>34</v>
      </c>
      <c r="E237" s="251" t="s">
        <v>1314</v>
      </c>
      <c r="F237" s="250">
        <v>91</v>
      </c>
      <c r="G237" s="250">
        <v>4</v>
      </c>
      <c r="H237" s="250">
        <v>42</v>
      </c>
      <c r="I237" s="250" t="s">
        <v>464</v>
      </c>
      <c r="J237" s="250" t="s">
        <v>1268</v>
      </c>
      <c r="K237" s="250" t="s">
        <v>1315</v>
      </c>
      <c r="L237" s="250" t="s">
        <v>2743</v>
      </c>
      <c r="M237" s="250" t="s">
        <v>1650</v>
      </c>
      <c r="N237" s="250" t="s">
        <v>1252</v>
      </c>
      <c r="O237" s="250" t="s">
        <v>2280</v>
      </c>
      <c r="P237" s="250" t="s">
        <v>2281</v>
      </c>
      <c r="Q237" s="250"/>
    </row>
    <row r="238" spans="1:17">
      <c r="A238" s="250">
        <v>1081</v>
      </c>
      <c r="B238" s="250" t="s">
        <v>179</v>
      </c>
      <c r="C238" s="250" t="s">
        <v>136</v>
      </c>
      <c r="D238" s="250">
        <v>34</v>
      </c>
      <c r="E238" s="251" t="s">
        <v>1314</v>
      </c>
      <c r="F238" s="250"/>
      <c r="G238" s="250"/>
      <c r="H238" s="250"/>
      <c r="I238" s="250"/>
      <c r="J238" s="250" t="s">
        <v>1268</v>
      </c>
      <c r="K238" s="250" t="s">
        <v>1315</v>
      </c>
      <c r="L238" s="250"/>
      <c r="M238" s="250" t="s">
        <v>42</v>
      </c>
      <c r="N238" s="250" t="s">
        <v>1281</v>
      </c>
      <c r="O238" s="250" t="s">
        <v>1312</v>
      </c>
      <c r="P238" s="250" t="s">
        <v>1313</v>
      </c>
      <c r="Q238" s="250">
        <v>13</v>
      </c>
    </row>
    <row r="239" spans="1:17">
      <c r="A239" s="250">
        <v>227</v>
      </c>
      <c r="B239" s="250" t="s">
        <v>179</v>
      </c>
      <c r="C239" s="250" t="s">
        <v>136</v>
      </c>
      <c r="D239" s="250">
        <v>2</v>
      </c>
      <c r="E239" s="251" t="s">
        <v>2307</v>
      </c>
      <c r="F239" s="250">
        <v>91</v>
      </c>
      <c r="G239" s="250">
        <v>2</v>
      </c>
      <c r="H239" s="250">
        <v>41</v>
      </c>
      <c r="I239" s="250" t="s">
        <v>466</v>
      </c>
      <c r="J239" s="250" t="s">
        <v>1268</v>
      </c>
      <c r="K239" s="250" t="s">
        <v>1269</v>
      </c>
      <c r="L239" s="250" t="s">
        <v>2682</v>
      </c>
      <c r="M239" s="250" t="s">
        <v>1650</v>
      </c>
      <c r="N239" s="250"/>
      <c r="O239" s="250"/>
      <c r="P239" s="250"/>
      <c r="Q239" s="250"/>
    </row>
    <row r="240" spans="1:17">
      <c r="A240" s="250">
        <v>228</v>
      </c>
      <c r="B240" s="250" t="s">
        <v>179</v>
      </c>
      <c r="C240" s="250" t="s">
        <v>136</v>
      </c>
      <c r="D240" s="250">
        <v>31</v>
      </c>
      <c r="E240" s="251" t="s">
        <v>1617</v>
      </c>
      <c r="F240" s="250">
        <v>1</v>
      </c>
      <c r="G240" s="250">
        <v>3</v>
      </c>
      <c r="H240" s="250">
        <v>52</v>
      </c>
      <c r="I240" s="250" t="s">
        <v>333</v>
      </c>
      <c r="J240" s="250" t="s">
        <v>1268</v>
      </c>
      <c r="K240" s="250" t="s">
        <v>1269</v>
      </c>
      <c r="L240" s="250" t="s">
        <v>2759</v>
      </c>
      <c r="M240" s="250" t="s">
        <v>1650</v>
      </c>
      <c r="N240" s="250" t="s">
        <v>1281</v>
      </c>
      <c r="O240" s="250" t="s">
        <v>2722</v>
      </c>
      <c r="P240" s="250" t="s">
        <v>2301</v>
      </c>
      <c r="Q240" s="250"/>
    </row>
    <row r="241" spans="1:17">
      <c r="A241" s="250">
        <v>229</v>
      </c>
      <c r="B241" s="250" t="s">
        <v>179</v>
      </c>
      <c r="C241" s="250" t="s">
        <v>136</v>
      </c>
      <c r="D241" s="250">
        <v>31</v>
      </c>
      <c r="E241" s="251" t="s">
        <v>1617</v>
      </c>
      <c r="F241" s="250"/>
      <c r="G241" s="250"/>
      <c r="H241" s="250"/>
      <c r="I241" s="250"/>
      <c r="J241" s="250" t="s">
        <v>1268</v>
      </c>
      <c r="K241" s="250" t="s">
        <v>1269</v>
      </c>
      <c r="L241" s="250"/>
      <c r="M241" s="250" t="s">
        <v>42</v>
      </c>
      <c r="N241" s="250" t="s">
        <v>1281</v>
      </c>
      <c r="O241" s="250" t="s">
        <v>1618</v>
      </c>
      <c r="P241" s="250" t="s">
        <v>1619</v>
      </c>
      <c r="Q241" s="250">
        <v>94</v>
      </c>
    </row>
    <row r="242" spans="1:17">
      <c r="A242" s="250">
        <v>230</v>
      </c>
      <c r="B242" s="250" t="s">
        <v>179</v>
      </c>
      <c r="C242" s="250" t="s">
        <v>136</v>
      </c>
      <c r="D242" s="250">
        <v>24</v>
      </c>
      <c r="E242" s="251" t="s">
        <v>2409</v>
      </c>
      <c r="F242" s="250">
        <v>1</v>
      </c>
      <c r="G242" s="250">
        <v>2</v>
      </c>
      <c r="H242" s="250">
        <v>28</v>
      </c>
      <c r="I242" s="250" t="s">
        <v>1674</v>
      </c>
      <c r="J242" s="250" t="s">
        <v>1268</v>
      </c>
      <c r="K242" s="250" t="s">
        <v>1354</v>
      </c>
      <c r="L242" s="250" t="s">
        <v>2671</v>
      </c>
      <c r="M242" s="250" t="s">
        <v>1672</v>
      </c>
      <c r="N242" s="250"/>
      <c r="O242" s="250"/>
      <c r="P242" s="250"/>
      <c r="Q242" s="250"/>
    </row>
    <row r="243" spans="1:17">
      <c r="A243" s="250">
        <v>231</v>
      </c>
      <c r="B243" s="250" t="s">
        <v>179</v>
      </c>
      <c r="C243" s="250" t="s">
        <v>136</v>
      </c>
      <c r="D243" s="250">
        <v>31</v>
      </c>
      <c r="E243" s="251" t="s">
        <v>1617</v>
      </c>
      <c r="F243" s="250">
        <v>1</v>
      </c>
      <c r="G243" s="250">
        <v>3</v>
      </c>
      <c r="H243" s="250">
        <v>52</v>
      </c>
      <c r="I243" s="250" t="s">
        <v>333</v>
      </c>
      <c r="J243" s="250" t="s">
        <v>1268</v>
      </c>
      <c r="K243" s="250" t="s">
        <v>1354</v>
      </c>
      <c r="L243" s="250" t="s">
        <v>2760</v>
      </c>
      <c r="M243" s="250" t="s">
        <v>1656</v>
      </c>
      <c r="N243" s="250"/>
      <c r="O243" s="250"/>
      <c r="P243" s="250"/>
      <c r="Q243" s="250"/>
    </row>
    <row r="244" spans="1:17">
      <c r="A244" s="250">
        <v>232</v>
      </c>
      <c r="B244" s="250" t="s">
        <v>179</v>
      </c>
      <c r="C244" s="250" t="s">
        <v>136</v>
      </c>
      <c r="D244" s="250">
        <v>3</v>
      </c>
      <c r="E244" s="251" t="s">
        <v>1605</v>
      </c>
      <c r="F244" s="250">
        <v>24</v>
      </c>
      <c r="G244" s="250">
        <v>2</v>
      </c>
      <c r="H244" s="250">
        <v>27</v>
      </c>
      <c r="I244" s="250" t="s">
        <v>471</v>
      </c>
      <c r="J244" s="250" t="s">
        <v>1268</v>
      </c>
      <c r="K244" s="250" t="s">
        <v>1330</v>
      </c>
      <c r="L244" s="250" t="s">
        <v>2670</v>
      </c>
      <c r="M244" s="250" t="s">
        <v>1695</v>
      </c>
      <c r="N244" s="250"/>
      <c r="O244" s="250"/>
      <c r="P244" s="250"/>
      <c r="Q244" s="250"/>
    </row>
    <row r="245" spans="1:17">
      <c r="A245" s="250">
        <v>233</v>
      </c>
      <c r="B245" s="250" t="s">
        <v>179</v>
      </c>
      <c r="C245" s="250" t="s">
        <v>136</v>
      </c>
      <c r="D245" s="250">
        <v>25</v>
      </c>
      <c r="E245" s="251" t="s">
        <v>1627</v>
      </c>
      <c r="F245" s="250">
        <v>337</v>
      </c>
      <c r="G245" s="250">
        <v>3</v>
      </c>
      <c r="H245" s="250">
        <v>36</v>
      </c>
      <c r="I245" s="250" t="s">
        <v>1701</v>
      </c>
      <c r="J245" s="250" t="s">
        <v>1268</v>
      </c>
      <c r="K245" s="250" t="s">
        <v>1330</v>
      </c>
      <c r="L245" s="250" t="s">
        <v>2662</v>
      </c>
      <c r="M245" s="250" t="s">
        <v>1654</v>
      </c>
      <c r="N245" s="250"/>
      <c r="O245" s="250"/>
      <c r="P245" s="250"/>
      <c r="Q245" s="250"/>
    </row>
    <row r="246" spans="1:17">
      <c r="A246" s="250">
        <v>1091</v>
      </c>
      <c r="B246" s="250" t="s">
        <v>179</v>
      </c>
      <c r="C246" s="250" t="s">
        <v>136</v>
      </c>
      <c r="D246" s="250">
        <v>25</v>
      </c>
      <c r="E246" s="251" t="s">
        <v>1627</v>
      </c>
      <c r="F246" s="250"/>
      <c r="G246" s="250"/>
      <c r="H246" s="250"/>
      <c r="I246" s="250"/>
      <c r="J246" s="250" t="s">
        <v>1268</v>
      </c>
      <c r="K246" s="250" t="s">
        <v>1330</v>
      </c>
      <c r="L246" s="250"/>
      <c r="M246" s="250" t="s">
        <v>42</v>
      </c>
      <c r="N246" s="250" t="s">
        <v>1281</v>
      </c>
      <c r="O246" s="250" t="s">
        <v>1625</v>
      </c>
      <c r="P246" s="250" t="s">
        <v>1626</v>
      </c>
      <c r="Q246" s="250">
        <v>102</v>
      </c>
    </row>
    <row r="247" spans="1:17">
      <c r="A247" s="250">
        <v>234</v>
      </c>
      <c r="B247" s="250" t="s">
        <v>179</v>
      </c>
      <c r="C247" s="250" t="s">
        <v>136</v>
      </c>
      <c r="D247" s="250">
        <v>22</v>
      </c>
      <c r="E247" s="251" t="s">
        <v>2128</v>
      </c>
      <c r="F247" s="250">
        <v>1</v>
      </c>
      <c r="G247" s="250">
        <v>1</v>
      </c>
      <c r="H247" s="250">
        <v>47</v>
      </c>
      <c r="I247" s="250" t="s">
        <v>476</v>
      </c>
      <c r="J247" s="250" t="s">
        <v>1268</v>
      </c>
      <c r="K247" s="250" t="s">
        <v>1881</v>
      </c>
      <c r="L247" s="250" t="s">
        <v>2761</v>
      </c>
      <c r="M247" s="250" t="s">
        <v>1651</v>
      </c>
      <c r="N247" s="250"/>
      <c r="O247" s="250"/>
      <c r="P247" s="250"/>
      <c r="Q247" s="250"/>
    </row>
    <row r="248" spans="1:17">
      <c r="A248" s="250">
        <v>235</v>
      </c>
      <c r="B248" s="250" t="s">
        <v>179</v>
      </c>
      <c r="C248" s="250" t="s">
        <v>136</v>
      </c>
      <c r="D248" s="250">
        <v>32</v>
      </c>
      <c r="E248" s="251" t="s">
        <v>1919</v>
      </c>
      <c r="F248" s="250">
        <v>34</v>
      </c>
      <c r="G248" s="250">
        <v>3</v>
      </c>
      <c r="H248" s="250">
        <v>26</v>
      </c>
      <c r="I248" s="250" t="s">
        <v>479</v>
      </c>
      <c r="J248" s="250" t="s">
        <v>1268</v>
      </c>
      <c r="K248" s="250" t="s">
        <v>1881</v>
      </c>
      <c r="L248" s="250" t="s">
        <v>2762</v>
      </c>
      <c r="M248" s="250" t="s">
        <v>1695</v>
      </c>
      <c r="N248" s="250"/>
      <c r="O248" s="250"/>
      <c r="P248" s="250"/>
      <c r="Q248" s="250"/>
    </row>
    <row r="249" spans="1:17">
      <c r="A249" s="250">
        <v>236</v>
      </c>
      <c r="B249" s="250" t="s">
        <v>179</v>
      </c>
      <c r="C249" s="250" t="s">
        <v>136</v>
      </c>
      <c r="D249" s="250">
        <v>22</v>
      </c>
      <c r="E249" s="251" t="s">
        <v>2128</v>
      </c>
      <c r="F249" s="250">
        <v>1</v>
      </c>
      <c r="G249" s="250">
        <v>1</v>
      </c>
      <c r="H249" s="250">
        <v>47</v>
      </c>
      <c r="I249" s="250" t="s">
        <v>476</v>
      </c>
      <c r="J249" s="250" t="s">
        <v>1268</v>
      </c>
      <c r="K249" s="250" t="s">
        <v>1644</v>
      </c>
      <c r="L249" s="250" t="s">
        <v>2763</v>
      </c>
      <c r="M249" s="250" t="s">
        <v>1651</v>
      </c>
      <c r="N249" s="250"/>
      <c r="O249" s="250"/>
      <c r="P249" s="250"/>
      <c r="Q249" s="250"/>
    </row>
    <row r="250" spans="1:17">
      <c r="A250" s="250">
        <v>237</v>
      </c>
      <c r="B250" s="250" t="s">
        <v>179</v>
      </c>
      <c r="C250" s="250" t="s">
        <v>136</v>
      </c>
      <c r="D250" s="250">
        <v>32</v>
      </c>
      <c r="E250" s="251" t="s">
        <v>1919</v>
      </c>
      <c r="F250" s="250">
        <v>34</v>
      </c>
      <c r="G250" s="250">
        <v>3</v>
      </c>
      <c r="H250" s="250">
        <v>26</v>
      </c>
      <c r="I250" s="250" t="s">
        <v>479</v>
      </c>
      <c r="J250" s="250" t="s">
        <v>1268</v>
      </c>
      <c r="K250" s="250" t="s">
        <v>1644</v>
      </c>
      <c r="L250" s="354">
        <v>45530</v>
      </c>
      <c r="M250" s="250" t="s">
        <v>1656</v>
      </c>
      <c r="N250" s="250"/>
      <c r="O250" s="250"/>
      <c r="P250" s="250"/>
      <c r="Q250" s="250"/>
    </row>
    <row r="251" spans="1:17">
      <c r="A251" s="250">
        <v>238</v>
      </c>
      <c r="B251" s="250" t="s">
        <v>179</v>
      </c>
      <c r="C251" s="250" t="s">
        <v>136</v>
      </c>
      <c r="D251" s="250">
        <v>31</v>
      </c>
      <c r="E251" s="251" t="s">
        <v>1617</v>
      </c>
      <c r="F251" s="250">
        <v>2</v>
      </c>
      <c r="G251" s="250">
        <v>3</v>
      </c>
      <c r="H251" s="250">
        <v>47</v>
      </c>
      <c r="I251" s="250" t="s">
        <v>333</v>
      </c>
      <c r="J251" s="250" t="s">
        <v>1268</v>
      </c>
      <c r="K251" s="250" t="s">
        <v>1301</v>
      </c>
      <c r="L251" s="250" t="s">
        <v>2761</v>
      </c>
      <c r="M251" s="250" t="s">
        <v>1660</v>
      </c>
      <c r="N251" s="250"/>
      <c r="O251" s="250"/>
      <c r="P251" s="250"/>
      <c r="Q251" s="250"/>
    </row>
    <row r="252" spans="1:17">
      <c r="A252" s="250">
        <v>239</v>
      </c>
      <c r="B252" s="250" t="s">
        <v>179</v>
      </c>
      <c r="C252" s="250" t="s">
        <v>136</v>
      </c>
      <c r="D252" s="250">
        <v>35</v>
      </c>
      <c r="E252" s="251" t="s">
        <v>2131</v>
      </c>
      <c r="F252" s="250">
        <v>1</v>
      </c>
      <c r="G252" s="250">
        <v>4</v>
      </c>
      <c r="H252" s="250">
        <v>2</v>
      </c>
      <c r="I252" s="250" t="s">
        <v>1702</v>
      </c>
      <c r="J252" s="250" t="s">
        <v>1268</v>
      </c>
      <c r="K252" s="250" t="s">
        <v>1301</v>
      </c>
      <c r="L252" s="354">
        <v>45324</v>
      </c>
      <c r="M252" s="250" t="s">
        <v>1651</v>
      </c>
      <c r="N252" s="250"/>
      <c r="O252" s="250"/>
      <c r="P252" s="250"/>
      <c r="Q252" s="250"/>
    </row>
    <row r="253" spans="1:17">
      <c r="A253" s="250">
        <v>240</v>
      </c>
      <c r="B253" s="250" t="s">
        <v>179</v>
      </c>
      <c r="C253" s="250" t="s">
        <v>136</v>
      </c>
      <c r="D253" s="250">
        <v>31</v>
      </c>
      <c r="E253" s="251" t="s">
        <v>1617</v>
      </c>
      <c r="F253" s="250">
        <v>2</v>
      </c>
      <c r="G253" s="250">
        <v>3</v>
      </c>
      <c r="H253" s="250">
        <v>47</v>
      </c>
      <c r="I253" s="250" t="s">
        <v>333</v>
      </c>
      <c r="J253" s="250" t="s">
        <v>1268</v>
      </c>
      <c r="K253" s="250" t="s">
        <v>1333</v>
      </c>
      <c r="L253" s="250" t="s">
        <v>2763</v>
      </c>
      <c r="M253" s="250" t="s">
        <v>1650</v>
      </c>
      <c r="N253" s="250"/>
      <c r="O253" s="250"/>
      <c r="P253" s="250"/>
      <c r="Q253" s="250"/>
    </row>
    <row r="254" spans="1:17">
      <c r="A254" s="250">
        <v>241</v>
      </c>
      <c r="B254" s="250" t="s">
        <v>179</v>
      </c>
      <c r="C254" s="250" t="s">
        <v>136</v>
      </c>
      <c r="D254" s="250">
        <v>33</v>
      </c>
      <c r="E254" s="251" t="s">
        <v>2221</v>
      </c>
      <c r="F254" s="250">
        <v>36</v>
      </c>
      <c r="G254" s="250">
        <v>3</v>
      </c>
      <c r="H254" s="250">
        <v>10</v>
      </c>
      <c r="I254" s="250" t="s">
        <v>1703</v>
      </c>
      <c r="J254" s="250" t="s">
        <v>1268</v>
      </c>
      <c r="K254" s="250" t="s">
        <v>1333</v>
      </c>
      <c r="L254" s="354">
        <v>45575</v>
      </c>
      <c r="M254" s="250" t="s">
        <v>1695</v>
      </c>
      <c r="N254" s="250"/>
      <c r="O254" s="250"/>
      <c r="P254" s="250"/>
      <c r="Q254" s="250"/>
    </row>
    <row r="255" spans="1:17">
      <c r="A255" s="250">
        <v>242</v>
      </c>
      <c r="B255" s="250" t="s">
        <v>179</v>
      </c>
      <c r="C255" s="250" t="s">
        <v>136</v>
      </c>
      <c r="D255" s="250">
        <v>23</v>
      </c>
      <c r="E255" s="251" t="s">
        <v>2134</v>
      </c>
      <c r="F255" s="250">
        <v>1</v>
      </c>
      <c r="G255" s="250">
        <v>3</v>
      </c>
      <c r="H255" s="250">
        <v>28</v>
      </c>
      <c r="I255" s="250" t="s">
        <v>489</v>
      </c>
      <c r="J255" s="250" t="s">
        <v>1268</v>
      </c>
      <c r="K255" s="250" t="s">
        <v>1363</v>
      </c>
      <c r="L255" s="250" t="s">
        <v>2764</v>
      </c>
      <c r="M255" s="250" t="s">
        <v>1651</v>
      </c>
      <c r="N255" s="250"/>
      <c r="O255" s="250"/>
      <c r="P255" s="250"/>
      <c r="Q255" s="250"/>
    </row>
    <row r="256" spans="1:17">
      <c r="A256" s="250">
        <v>243</v>
      </c>
      <c r="B256" s="250" t="s">
        <v>179</v>
      </c>
      <c r="C256" s="250" t="s">
        <v>136</v>
      </c>
      <c r="D256" s="250">
        <v>28</v>
      </c>
      <c r="E256" s="251" t="s">
        <v>1966</v>
      </c>
      <c r="F256" s="250">
        <v>1</v>
      </c>
      <c r="G256" s="250">
        <v>3</v>
      </c>
      <c r="H256" s="250">
        <v>18</v>
      </c>
      <c r="I256" s="250" t="s">
        <v>1700</v>
      </c>
      <c r="J256" s="250" t="s">
        <v>1268</v>
      </c>
      <c r="K256" s="250" t="s">
        <v>1363</v>
      </c>
      <c r="L256" s="250" t="s">
        <v>2765</v>
      </c>
      <c r="M256" s="250" t="s">
        <v>41</v>
      </c>
      <c r="N256" s="250"/>
      <c r="O256" s="250"/>
      <c r="P256" s="250"/>
      <c r="Q256" s="250"/>
    </row>
    <row r="257" spans="1:17">
      <c r="A257" s="250">
        <v>244</v>
      </c>
      <c r="B257" s="250" t="s">
        <v>179</v>
      </c>
      <c r="C257" s="250" t="s">
        <v>136</v>
      </c>
      <c r="D257" s="250">
        <v>23</v>
      </c>
      <c r="E257" s="251" t="s">
        <v>2134</v>
      </c>
      <c r="F257" s="250">
        <v>1</v>
      </c>
      <c r="G257" s="250">
        <v>3</v>
      </c>
      <c r="H257" s="250">
        <v>28</v>
      </c>
      <c r="I257" s="250" t="s">
        <v>489</v>
      </c>
      <c r="J257" s="250" t="s">
        <v>1268</v>
      </c>
      <c r="K257" s="250" t="s">
        <v>1871</v>
      </c>
      <c r="L257" s="354">
        <v>45593</v>
      </c>
      <c r="M257" s="250" t="s">
        <v>1651</v>
      </c>
      <c r="N257" s="250"/>
      <c r="O257" s="250"/>
      <c r="P257" s="250"/>
      <c r="Q257" s="250"/>
    </row>
    <row r="258" spans="1:17">
      <c r="A258" s="250">
        <v>245</v>
      </c>
      <c r="B258" s="250" t="s">
        <v>179</v>
      </c>
      <c r="C258" s="250" t="s">
        <v>136</v>
      </c>
      <c r="D258" s="250">
        <v>27</v>
      </c>
      <c r="E258" s="251" t="s">
        <v>2310</v>
      </c>
      <c r="F258" s="250">
        <v>1</v>
      </c>
      <c r="G258" s="250">
        <v>3</v>
      </c>
      <c r="H258" s="250">
        <v>21</v>
      </c>
      <c r="I258" s="250" t="s">
        <v>1704</v>
      </c>
      <c r="J258" s="250" t="s">
        <v>1268</v>
      </c>
      <c r="K258" s="250" t="s">
        <v>1871</v>
      </c>
      <c r="L258" s="250" t="s">
        <v>2704</v>
      </c>
      <c r="M258" s="250" t="s">
        <v>1650</v>
      </c>
      <c r="N258" s="250" t="s">
        <v>1281</v>
      </c>
      <c r="O258" s="250" t="s">
        <v>2311</v>
      </c>
      <c r="P258" s="250" t="s">
        <v>2312</v>
      </c>
      <c r="Q258" s="250"/>
    </row>
    <row r="259" spans="1:17">
      <c r="A259" s="250">
        <v>246</v>
      </c>
      <c r="B259" s="250" t="s">
        <v>179</v>
      </c>
      <c r="C259" s="250" t="s">
        <v>136</v>
      </c>
      <c r="D259" s="250">
        <v>1</v>
      </c>
      <c r="E259" s="251" t="s">
        <v>1424</v>
      </c>
      <c r="F259" s="250">
        <v>203</v>
      </c>
      <c r="G259" s="250">
        <v>2</v>
      </c>
      <c r="H259" s="250">
        <v>38</v>
      </c>
      <c r="I259" s="250" t="s">
        <v>1653</v>
      </c>
      <c r="J259" s="250" t="s">
        <v>1265</v>
      </c>
      <c r="K259" s="250" t="s">
        <v>1419</v>
      </c>
      <c r="L259" s="250" t="s">
        <v>2664</v>
      </c>
      <c r="M259" s="250" t="s">
        <v>1654</v>
      </c>
      <c r="N259" s="250"/>
      <c r="O259" s="250"/>
      <c r="P259" s="250"/>
      <c r="Q259" s="250"/>
    </row>
    <row r="260" spans="1:17">
      <c r="A260" s="250">
        <v>247</v>
      </c>
      <c r="B260" s="250" t="s">
        <v>179</v>
      </c>
      <c r="C260" s="250" t="s">
        <v>136</v>
      </c>
      <c r="D260" s="250"/>
      <c r="E260" s="251" t="s">
        <v>1424</v>
      </c>
      <c r="F260" s="250"/>
      <c r="G260" s="250"/>
      <c r="H260" s="250"/>
      <c r="I260" s="250"/>
      <c r="J260" s="250" t="s">
        <v>1265</v>
      </c>
      <c r="K260" s="250" t="s">
        <v>1419</v>
      </c>
      <c r="L260" s="250"/>
      <c r="M260" s="250" t="s">
        <v>42</v>
      </c>
      <c r="N260" s="250" t="s">
        <v>1281</v>
      </c>
      <c r="O260" s="250" t="s">
        <v>1425</v>
      </c>
      <c r="P260" s="250" t="s">
        <v>1426</v>
      </c>
      <c r="Q260" s="250">
        <v>34</v>
      </c>
    </row>
    <row r="261" spans="1:17">
      <c r="A261" s="250">
        <v>248</v>
      </c>
      <c r="B261" s="250" t="s">
        <v>179</v>
      </c>
      <c r="C261" s="250" t="s">
        <v>136</v>
      </c>
      <c r="D261" s="250">
        <v>1</v>
      </c>
      <c r="E261" s="251" t="s">
        <v>1424</v>
      </c>
      <c r="F261" s="250">
        <v>204</v>
      </c>
      <c r="G261" s="250">
        <v>2</v>
      </c>
      <c r="H261" s="250">
        <v>62</v>
      </c>
      <c r="I261" s="250" t="s">
        <v>1653</v>
      </c>
      <c r="J261" s="250" t="s">
        <v>1265</v>
      </c>
      <c r="K261" s="250" t="s">
        <v>1390</v>
      </c>
      <c r="L261" s="250" t="s">
        <v>2766</v>
      </c>
      <c r="M261" s="250" t="s">
        <v>1654</v>
      </c>
      <c r="N261" s="250"/>
      <c r="O261" s="250"/>
      <c r="P261" s="250"/>
      <c r="Q261" s="250"/>
    </row>
    <row r="262" spans="1:17">
      <c r="A262" s="250">
        <v>249</v>
      </c>
      <c r="B262" s="250" t="s">
        <v>179</v>
      </c>
      <c r="C262" s="250" t="s">
        <v>136</v>
      </c>
      <c r="D262" s="250">
        <v>14</v>
      </c>
      <c r="E262" s="251" t="s">
        <v>1372</v>
      </c>
      <c r="F262" s="250">
        <v>302</v>
      </c>
      <c r="G262" s="250">
        <v>3</v>
      </c>
      <c r="H262" s="250">
        <v>80</v>
      </c>
      <c r="I262" s="250" t="s">
        <v>1705</v>
      </c>
      <c r="J262" s="250" t="s">
        <v>1265</v>
      </c>
      <c r="K262" s="250" t="s">
        <v>1390</v>
      </c>
      <c r="L262" s="250" t="s">
        <v>2767</v>
      </c>
      <c r="M262" s="250" t="s">
        <v>1654</v>
      </c>
      <c r="N262" s="250"/>
      <c r="O262" s="250"/>
      <c r="P262" s="250"/>
      <c r="Q262" s="250"/>
    </row>
    <row r="263" spans="1:17">
      <c r="A263" s="250">
        <v>250</v>
      </c>
      <c r="B263" s="250" t="s">
        <v>179</v>
      </c>
      <c r="C263" s="250" t="s">
        <v>136</v>
      </c>
      <c r="D263" s="250"/>
      <c r="E263" s="251" t="s">
        <v>1372</v>
      </c>
      <c r="F263" s="250"/>
      <c r="G263" s="250"/>
      <c r="H263" s="250"/>
      <c r="I263" s="250"/>
      <c r="J263" s="250" t="s">
        <v>1265</v>
      </c>
      <c r="K263" s="250" t="s">
        <v>1390</v>
      </c>
      <c r="L263" s="250"/>
      <c r="M263" s="250" t="s">
        <v>42</v>
      </c>
      <c r="N263" s="250" t="s">
        <v>1281</v>
      </c>
      <c r="O263" s="250" t="s">
        <v>1388</v>
      </c>
      <c r="P263" s="250" t="s">
        <v>1389</v>
      </c>
      <c r="Q263" s="250">
        <v>59</v>
      </c>
    </row>
    <row r="264" spans="1:17">
      <c r="A264" s="250">
        <v>251</v>
      </c>
      <c r="B264" s="250" t="s">
        <v>179</v>
      </c>
      <c r="C264" s="250" t="s">
        <v>136</v>
      </c>
      <c r="D264" s="250">
        <v>1</v>
      </c>
      <c r="E264" s="251" t="s">
        <v>1424</v>
      </c>
      <c r="F264" s="250">
        <v>204</v>
      </c>
      <c r="G264" s="250">
        <v>2</v>
      </c>
      <c r="H264" s="250">
        <v>62</v>
      </c>
      <c r="I264" s="250" t="s">
        <v>1653</v>
      </c>
      <c r="J264" s="250" t="s">
        <v>1265</v>
      </c>
      <c r="K264" s="250" t="s">
        <v>1339</v>
      </c>
      <c r="L264" s="250" t="s">
        <v>2768</v>
      </c>
      <c r="M264" s="250" t="s">
        <v>1654</v>
      </c>
      <c r="N264" s="250"/>
      <c r="O264" s="250"/>
      <c r="P264" s="250"/>
      <c r="Q264" s="250"/>
    </row>
    <row r="265" spans="1:17">
      <c r="A265" s="250">
        <v>252</v>
      </c>
      <c r="B265" s="250" t="s">
        <v>179</v>
      </c>
      <c r="C265" s="250" t="s">
        <v>136</v>
      </c>
      <c r="D265" s="250">
        <v>14</v>
      </c>
      <c r="E265" s="251" t="s">
        <v>1372</v>
      </c>
      <c r="F265" s="250">
        <v>302</v>
      </c>
      <c r="G265" s="250">
        <v>3</v>
      </c>
      <c r="H265" s="250">
        <v>80</v>
      </c>
      <c r="I265" s="250" t="s">
        <v>1705</v>
      </c>
      <c r="J265" s="250" t="s">
        <v>1265</v>
      </c>
      <c r="K265" s="250" t="s">
        <v>1339</v>
      </c>
      <c r="L265" s="250" t="s">
        <v>2769</v>
      </c>
      <c r="M265" s="250" t="s">
        <v>1654</v>
      </c>
      <c r="N265" s="250"/>
      <c r="O265" s="250"/>
      <c r="P265" s="250"/>
      <c r="Q265" s="250"/>
    </row>
    <row r="266" spans="1:17">
      <c r="A266" s="250">
        <v>1092</v>
      </c>
      <c r="B266" s="250" t="s">
        <v>179</v>
      </c>
      <c r="C266" s="250" t="s">
        <v>136</v>
      </c>
      <c r="D266" s="250">
        <v>14</v>
      </c>
      <c r="E266" s="251" t="s">
        <v>1372</v>
      </c>
      <c r="F266" s="250"/>
      <c r="G266" s="250"/>
      <c r="H266" s="250"/>
      <c r="I266" s="250"/>
      <c r="J266" s="250" t="s">
        <v>1265</v>
      </c>
      <c r="K266" s="250" t="s">
        <v>1339</v>
      </c>
      <c r="L266" s="250"/>
      <c r="M266" s="250" t="s">
        <v>42</v>
      </c>
      <c r="N266" s="250" t="s">
        <v>1281</v>
      </c>
      <c r="O266" s="250" t="s">
        <v>1497</v>
      </c>
      <c r="P266" s="250" t="s">
        <v>1498</v>
      </c>
      <c r="Q266" s="250">
        <v>60</v>
      </c>
    </row>
    <row r="267" spans="1:17">
      <c r="A267" s="250">
        <v>253</v>
      </c>
      <c r="B267" s="250" t="s">
        <v>179</v>
      </c>
      <c r="C267" s="250" t="s">
        <v>136</v>
      </c>
      <c r="D267" s="250">
        <v>9</v>
      </c>
      <c r="E267" s="251" t="s">
        <v>2224</v>
      </c>
      <c r="F267" s="250">
        <v>30</v>
      </c>
      <c r="G267" s="250">
        <v>3</v>
      </c>
      <c r="H267" s="250">
        <v>52</v>
      </c>
      <c r="I267" s="250" t="s">
        <v>1706</v>
      </c>
      <c r="J267" s="250" t="s">
        <v>1265</v>
      </c>
      <c r="K267" s="250" t="s">
        <v>1342</v>
      </c>
      <c r="L267" s="250" t="s">
        <v>2770</v>
      </c>
      <c r="M267" s="250" t="s">
        <v>1695</v>
      </c>
      <c r="N267" s="250"/>
      <c r="O267" s="250"/>
      <c r="P267" s="250"/>
      <c r="Q267" s="250"/>
    </row>
    <row r="268" spans="1:17">
      <c r="A268" s="250">
        <v>254</v>
      </c>
      <c r="B268" s="250" t="s">
        <v>179</v>
      </c>
      <c r="C268" s="250" t="s">
        <v>136</v>
      </c>
      <c r="D268" s="250">
        <v>14</v>
      </c>
      <c r="E268" s="251" t="s">
        <v>1372</v>
      </c>
      <c r="F268" s="250">
        <v>301</v>
      </c>
      <c r="G268" s="250">
        <v>3</v>
      </c>
      <c r="H268" s="250">
        <v>75</v>
      </c>
      <c r="I268" s="250" t="s">
        <v>1705</v>
      </c>
      <c r="J268" s="250" t="s">
        <v>1265</v>
      </c>
      <c r="K268" s="250" t="s">
        <v>1342</v>
      </c>
      <c r="L268" s="250" t="s">
        <v>2771</v>
      </c>
      <c r="M268" s="250" t="s">
        <v>1654</v>
      </c>
      <c r="N268" s="250"/>
      <c r="O268" s="250"/>
      <c r="P268" s="250"/>
      <c r="Q268" s="250"/>
    </row>
    <row r="269" spans="1:17">
      <c r="A269" s="250">
        <v>255</v>
      </c>
      <c r="B269" s="250" t="s">
        <v>179</v>
      </c>
      <c r="C269" s="250" t="s">
        <v>136</v>
      </c>
      <c r="D269" s="250"/>
      <c r="E269" s="251" t="s">
        <v>1372</v>
      </c>
      <c r="F269" s="250"/>
      <c r="G269" s="250"/>
      <c r="H269" s="250"/>
      <c r="I269" s="250"/>
      <c r="J269" s="250" t="s">
        <v>1265</v>
      </c>
      <c r="K269" s="250" t="s">
        <v>1342</v>
      </c>
      <c r="L269" s="250"/>
      <c r="M269" s="250" t="s">
        <v>42</v>
      </c>
      <c r="N269" s="250" t="s">
        <v>1252</v>
      </c>
      <c r="O269" s="250" t="s">
        <v>1373</v>
      </c>
      <c r="P269" s="250" t="s">
        <v>1374</v>
      </c>
      <c r="Q269" s="250">
        <v>30</v>
      </c>
    </row>
    <row r="270" spans="1:17">
      <c r="A270" s="250">
        <v>256</v>
      </c>
      <c r="B270" s="250" t="s">
        <v>179</v>
      </c>
      <c r="C270" s="250" t="s">
        <v>136</v>
      </c>
      <c r="D270" s="250">
        <v>1</v>
      </c>
      <c r="E270" s="251" t="s">
        <v>1424</v>
      </c>
      <c r="F270" s="250">
        <v>251</v>
      </c>
      <c r="G270" s="250">
        <v>2</v>
      </c>
      <c r="H270" s="250">
        <v>83</v>
      </c>
      <c r="I270" s="250" t="s">
        <v>514</v>
      </c>
      <c r="J270" s="250" t="s">
        <v>1265</v>
      </c>
      <c r="K270" s="250" t="s">
        <v>1385</v>
      </c>
      <c r="L270" s="250" t="s">
        <v>2772</v>
      </c>
      <c r="M270" s="250" t="s">
        <v>1695</v>
      </c>
      <c r="N270" s="250"/>
      <c r="O270" s="250"/>
      <c r="P270" s="250"/>
      <c r="Q270" s="250"/>
    </row>
    <row r="271" spans="1:17">
      <c r="A271" s="250">
        <v>257</v>
      </c>
      <c r="B271" s="250" t="s">
        <v>179</v>
      </c>
      <c r="C271" s="250" t="s">
        <v>136</v>
      </c>
      <c r="D271" s="250">
        <v>14</v>
      </c>
      <c r="E271" s="251" t="s">
        <v>1372</v>
      </c>
      <c r="F271" s="250">
        <v>301</v>
      </c>
      <c r="G271" s="250">
        <v>3</v>
      </c>
      <c r="H271" s="250">
        <v>75</v>
      </c>
      <c r="I271" s="250" t="s">
        <v>1705</v>
      </c>
      <c r="J271" s="250" t="s">
        <v>1265</v>
      </c>
      <c r="K271" s="250" t="s">
        <v>1385</v>
      </c>
      <c r="L271" s="250" t="s">
        <v>2773</v>
      </c>
      <c r="M271" s="250" t="s">
        <v>1654</v>
      </c>
      <c r="N271" s="250"/>
      <c r="O271" s="250"/>
      <c r="P271" s="250"/>
      <c r="Q271" s="250"/>
    </row>
    <row r="272" spans="1:17">
      <c r="A272" s="250">
        <v>1093</v>
      </c>
      <c r="B272" s="250" t="s">
        <v>179</v>
      </c>
      <c r="C272" s="250" t="s">
        <v>136</v>
      </c>
      <c r="D272" s="250">
        <v>14</v>
      </c>
      <c r="E272" s="251" t="s">
        <v>1372</v>
      </c>
      <c r="F272" s="250"/>
      <c r="G272" s="250"/>
      <c r="H272" s="250"/>
      <c r="I272" s="250"/>
      <c r="J272" s="250" t="s">
        <v>1265</v>
      </c>
      <c r="K272" s="250" t="s">
        <v>1385</v>
      </c>
      <c r="L272" s="250"/>
      <c r="M272" s="250" t="s">
        <v>42</v>
      </c>
      <c r="N272" s="250" t="s">
        <v>1252</v>
      </c>
      <c r="O272" s="250" t="s">
        <v>1564</v>
      </c>
      <c r="P272" s="250" t="s">
        <v>1565</v>
      </c>
      <c r="Q272" s="250">
        <v>19</v>
      </c>
    </row>
    <row r="273" spans="1:17">
      <c r="A273" s="250">
        <v>258</v>
      </c>
      <c r="B273" s="250" t="s">
        <v>179</v>
      </c>
      <c r="C273" s="250" t="s">
        <v>136</v>
      </c>
      <c r="D273" s="250">
        <v>1</v>
      </c>
      <c r="E273" s="251" t="s">
        <v>1424</v>
      </c>
      <c r="F273" s="250">
        <v>251</v>
      </c>
      <c r="G273" s="250">
        <v>2</v>
      </c>
      <c r="H273" s="250">
        <v>83</v>
      </c>
      <c r="I273" s="250" t="s">
        <v>514</v>
      </c>
      <c r="J273" s="250" t="s">
        <v>1265</v>
      </c>
      <c r="K273" s="250" t="s">
        <v>1346</v>
      </c>
      <c r="L273" s="250" t="s">
        <v>2774</v>
      </c>
      <c r="M273" s="250" t="s">
        <v>1695</v>
      </c>
      <c r="N273" s="250"/>
      <c r="O273" s="250"/>
      <c r="P273" s="250"/>
      <c r="Q273" s="250"/>
    </row>
    <row r="274" spans="1:17">
      <c r="A274" s="250">
        <v>259</v>
      </c>
      <c r="B274" s="250" t="s">
        <v>179</v>
      </c>
      <c r="C274" s="250" t="s">
        <v>136</v>
      </c>
      <c r="D274" s="250">
        <v>10</v>
      </c>
      <c r="E274" s="251" t="s">
        <v>1348</v>
      </c>
      <c r="F274" s="250">
        <v>1</v>
      </c>
      <c r="G274" s="250">
        <v>3</v>
      </c>
      <c r="H274" s="250">
        <v>27</v>
      </c>
      <c r="I274" s="250" t="s">
        <v>1707</v>
      </c>
      <c r="J274" s="250" t="s">
        <v>1265</v>
      </c>
      <c r="K274" s="250" t="s">
        <v>1346</v>
      </c>
      <c r="L274" s="250" t="s">
        <v>2670</v>
      </c>
      <c r="M274" s="250" t="s">
        <v>1652</v>
      </c>
      <c r="N274" s="250"/>
      <c r="O274" s="250"/>
      <c r="P274" s="250"/>
      <c r="Q274" s="250"/>
    </row>
    <row r="275" spans="1:17">
      <c r="A275" s="250">
        <v>1094</v>
      </c>
      <c r="B275" s="250" t="s">
        <v>179</v>
      </c>
      <c r="C275" s="250" t="s">
        <v>136</v>
      </c>
      <c r="D275" s="250">
        <v>10</v>
      </c>
      <c r="E275" s="251" t="s">
        <v>1348</v>
      </c>
      <c r="F275" s="250"/>
      <c r="G275" s="250"/>
      <c r="H275" s="250"/>
      <c r="I275" s="250"/>
      <c r="J275" s="250" t="s">
        <v>1265</v>
      </c>
      <c r="K275" s="250" t="s">
        <v>1346</v>
      </c>
      <c r="L275" s="250"/>
      <c r="M275" s="250" t="s">
        <v>42</v>
      </c>
      <c r="N275" s="250" t="s">
        <v>1252</v>
      </c>
      <c r="O275" s="250" t="s">
        <v>1340</v>
      </c>
      <c r="P275" s="250" t="s">
        <v>1341</v>
      </c>
      <c r="Q275" s="250">
        <v>22</v>
      </c>
    </row>
    <row r="276" spans="1:17">
      <c r="A276" s="250">
        <v>260</v>
      </c>
      <c r="B276" s="250" t="s">
        <v>179</v>
      </c>
      <c r="C276" s="250" t="s">
        <v>136</v>
      </c>
      <c r="D276" s="250">
        <v>8</v>
      </c>
      <c r="E276" s="251" t="s">
        <v>2477</v>
      </c>
      <c r="F276" s="250">
        <v>1</v>
      </c>
      <c r="G276" s="250">
        <v>4</v>
      </c>
      <c r="H276" s="250">
        <v>18</v>
      </c>
      <c r="I276" s="250" t="s">
        <v>521</v>
      </c>
      <c r="J276" s="250" t="s">
        <v>1265</v>
      </c>
      <c r="K276" s="250" t="s">
        <v>1266</v>
      </c>
      <c r="L276" s="250" t="s">
        <v>2765</v>
      </c>
      <c r="M276" s="250" t="s">
        <v>1660</v>
      </c>
      <c r="N276" s="250"/>
      <c r="O276" s="250"/>
      <c r="P276" s="250"/>
      <c r="Q276" s="250"/>
    </row>
    <row r="277" spans="1:17">
      <c r="A277" s="250">
        <v>261</v>
      </c>
      <c r="B277" s="250" t="s">
        <v>179</v>
      </c>
      <c r="C277" s="250" t="s">
        <v>136</v>
      </c>
      <c r="D277" s="250">
        <v>11</v>
      </c>
      <c r="E277" s="251" t="s">
        <v>1990</v>
      </c>
      <c r="F277" s="250">
        <v>3</v>
      </c>
      <c r="G277" s="250">
        <v>3</v>
      </c>
      <c r="H277" s="250">
        <v>41</v>
      </c>
      <c r="I277" s="250" t="s">
        <v>522</v>
      </c>
      <c r="J277" s="250" t="s">
        <v>1265</v>
      </c>
      <c r="K277" s="250" t="s">
        <v>1266</v>
      </c>
      <c r="L277" s="250" t="s">
        <v>2682</v>
      </c>
      <c r="M277" s="250" t="s">
        <v>1652</v>
      </c>
      <c r="N277" s="250"/>
      <c r="O277" s="250"/>
      <c r="P277" s="250"/>
      <c r="Q277" s="250"/>
    </row>
    <row r="278" spans="1:17">
      <c r="A278" s="250">
        <v>262</v>
      </c>
      <c r="B278" s="250" t="s">
        <v>179</v>
      </c>
      <c r="C278" s="250" t="s">
        <v>136</v>
      </c>
      <c r="D278" s="250">
        <v>18</v>
      </c>
      <c r="E278" s="251" t="s">
        <v>2227</v>
      </c>
      <c r="F278" s="250">
        <v>32</v>
      </c>
      <c r="G278" s="250">
        <v>3</v>
      </c>
      <c r="H278" s="250">
        <v>47</v>
      </c>
      <c r="I278" s="250" t="s">
        <v>524</v>
      </c>
      <c r="J278" s="250" t="s">
        <v>1265</v>
      </c>
      <c r="K278" s="250" t="s">
        <v>1369</v>
      </c>
      <c r="L278" s="250" t="s">
        <v>2775</v>
      </c>
      <c r="M278" s="250" t="s">
        <v>1695</v>
      </c>
      <c r="N278" s="250"/>
      <c r="O278" s="250"/>
      <c r="P278" s="250"/>
      <c r="Q278" s="250"/>
    </row>
    <row r="279" spans="1:17">
      <c r="A279" s="250">
        <v>263</v>
      </c>
      <c r="B279" s="250" t="s">
        <v>179</v>
      </c>
      <c r="C279" s="250" t="s">
        <v>136</v>
      </c>
      <c r="D279" s="250">
        <v>30</v>
      </c>
      <c r="E279" s="251" t="s">
        <v>1414</v>
      </c>
      <c r="F279" s="250">
        <v>351</v>
      </c>
      <c r="G279" s="250">
        <v>3</v>
      </c>
      <c r="H279" s="250">
        <v>54</v>
      </c>
      <c r="I279" s="250" t="s">
        <v>159</v>
      </c>
      <c r="J279" s="250" t="s">
        <v>1265</v>
      </c>
      <c r="K279" s="250" t="s">
        <v>1369</v>
      </c>
      <c r="L279" s="250" t="s">
        <v>2672</v>
      </c>
      <c r="M279" s="250" t="s">
        <v>1654</v>
      </c>
      <c r="N279" s="250"/>
      <c r="O279" s="250"/>
      <c r="P279" s="250"/>
      <c r="Q279" s="250"/>
    </row>
    <row r="280" spans="1:17">
      <c r="A280" s="250">
        <v>264</v>
      </c>
      <c r="B280" s="250" t="s">
        <v>179</v>
      </c>
      <c r="C280" s="250" t="s">
        <v>136</v>
      </c>
      <c r="D280" s="250"/>
      <c r="E280" s="251" t="s">
        <v>1414</v>
      </c>
      <c r="F280" s="250"/>
      <c r="G280" s="250"/>
      <c r="H280" s="250"/>
      <c r="I280" s="250"/>
      <c r="J280" s="250" t="s">
        <v>1265</v>
      </c>
      <c r="K280" s="250" t="s">
        <v>1369</v>
      </c>
      <c r="L280" s="250"/>
      <c r="M280" s="250" t="s">
        <v>42</v>
      </c>
      <c r="N280" s="250" t="s">
        <v>1281</v>
      </c>
      <c r="O280" s="250" t="s">
        <v>1415</v>
      </c>
      <c r="P280" s="250" t="s">
        <v>1307</v>
      </c>
      <c r="Q280" s="250">
        <v>32</v>
      </c>
    </row>
    <row r="281" spans="1:17">
      <c r="A281" s="250">
        <v>265</v>
      </c>
      <c r="B281" s="250" t="s">
        <v>179</v>
      </c>
      <c r="C281" s="250" t="s">
        <v>136</v>
      </c>
      <c r="D281" s="250">
        <v>12</v>
      </c>
      <c r="E281" s="251" t="s">
        <v>1991</v>
      </c>
      <c r="F281" s="250">
        <v>54</v>
      </c>
      <c r="G281" s="250">
        <v>2</v>
      </c>
      <c r="H281" s="250">
        <v>52</v>
      </c>
      <c r="I281" s="250" t="s">
        <v>1707</v>
      </c>
      <c r="J281" s="250" t="s">
        <v>1265</v>
      </c>
      <c r="K281" s="250" t="s">
        <v>1378</v>
      </c>
      <c r="L281" s="250" t="s">
        <v>2770</v>
      </c>
      <c r="M281" s="250" t="s">
        <v>1652</v>
      </c>
      <c r="N281" s="250"/>
      <c r="O281" s="250"/>
      <c r="P281" s="250"/>
      <c r="Q281" s="250"/>
    </row>
    <row r="282" spans="1:17">
      <c r="A282" s="250">
        <v>266</v>
      </c>
      <c r="B282" s="250" t="s">
        <v>179</v>
      </c>
      <c r="C282" s="250" t="s">
        <v>136</v>
      </c>
      <c r="D282" s="250">
        <v>13</v>
      </c>
      <c r="E282" s="251" t="s">
        <v>1457</v>
      </c>
      <c r="F282" s="250">
        <v>16</v>
      </c>
      <c r="G282" s="250">
        <v>2</v>
      </c>
      <c r="H282" s="250">
        <v>44</v>
      </c>
      <c r="I282" s="250" t="s">
        <v>1708</v>
      </c>
      <c r="J282" s="250" t="s">
        <v>1265</v>
      </c>
      <c r="K282" s="250" t="s">
        <v>1378</v>
      </c>
      <c r="L282" s="250" t="s">
        <v>2747</v>
      </c>
      <c r="M282" s="250" t="s">
        <v>1651</v>
      </c>
      <c r="N282" s="250"/>
      <c r="O282" s="250"/>
      <c r="P282" s="250"/>
      <c r="Q282" s="250"/>
    </row>
    <row r="283" spans="1:17">
      <c r="A283" s="250">
        <v>267</v>
      </c>
      <c r="B283" s="250" t="s">
        <v>179</v>
      </c>
      <c r="C283" s="250" t="s">
        <v>136</v>
      </c>
      <c r="D283" s="250"/>
      <c r="E283" s="251" t="s">
        <v>1457</v>
      </c>
      <c r="F283" s="250"/>
      <c r="G283" s="250"/>
      <c r="H283" s="250"/>
      <c r="I283" s="250"/>
      <c r="J283" s="250" t="s">
        <v>1265</v>
      </c>
      <c r="K283" s="250" t="s">
        <v>1378</v>
      </c>
      <c r="L283" s="250"/>
      <c r="M283" s="250" t="s">
        <v>42</v>
      </c>
      <c r="N283" s="250" t="s">
        <v>1252</v>
      </c>
      <c r="O283" s="250" t="s">
        <v>1458</v>
      </c>
      <c r="P283" s="250" t="s">
        <v>1459</v>
      </c>
      <c r="Q283" s="250">
        <v>51</v>
      </c>
    </row>
    <row r="284" spans="1:17">
      <c r="A284" s="250">
        <v>268</v>
      </c>
      <c r="B284" s="250" t="s">
        <v>179</v>
      </c>
      <c r="C284" s="250" t="s">
        <v>136</v>
      </c>
      <c r="D284" s="250">
        <v>13</v>
      </c>
      <c r="E284" s="251" t="s">
        <v>1457</v>
      </c>
      <c r="F284" s="250">
        <v>17</v>
      </c>
      <c r="G284" s="250">
        <v>2</v>
      </c>
      <c r="H284" s="250">
        <v>43</v>
      </c>
      <c r="I284" s="250" t="s">
        <v>1708</v>
      </c>
      <c r="J284" s="250" t="s">
        <v>1265</v>
      </c>
      <c r="K284" s="250" t="s">
        <v>1409</v>
      </c>
      <c r="L284" s="250" t="s">
        <v>2724</v>
      </c>
      <c r="M284" s="250" t="s">
        <v>1651</v>
      </c>
      <c r="N284" s="250"/>
      <c r="O284" s="250"/>
      <c r="P284" s="250"/>
      <c r="Q284" s="250"/>
    </row>
    <row r="285" spans="1:17">
      <c r="A285" s="250">
        <v>269</v>
      </c>
      <c r="B285" s="250" t="s">
        <v>179</v>
      </c>
      <c r="C285" s="250" t="s">
        <v>136</v>
      </c>
      <c r="D285" s="250">
        <v>19</v>
      </c>
      <c r="E285" s="251" t="s">
        <v>1481</v>
      </c>
      <c r="F285" s="250">
        <v>2</v>
      </c>
      <c r="G285" s="250">
        <v>3</v>
      </c>
      <c r="H285" s="250">
        <v>26</v>
      </c>
      <c r="I285" s="250" t="s">
        <v>333</v>
      </c>
      <c r="J285" s="250" t="s">
        <v>1265</v>
      </c>
      <c r="K285" s="250" t="s">
        <v>1409</v>
      </c>
      <c r="L285" s="250" t="s">
        <v>2776</v>
      </c>
      <c r="M285" s="250" t="s">
        <v>1650</v>
      </c>
      <c r="N285" s="250"/>
      <c r="O285" s="250"/>
      <c r="P285" s="250"/>
      <c r="Q285" s="250"/>
    </row>
    <row r="286" spans="1:17">
      <c r="A286" s="250">
        <v>1095</v>
      </c>
      <c r="B286" s="250" t="s">
        <v>179</v>
      </c>
      <c r="C286" s="250" t="s">
        <v>136</v>
      </c>
      <c r="D286" s="250">
        <v>19</v>
      </c>
      <c r="E286" s="251" t="s">
        <v>1481</v>
      </c>
      <c r="F286" s="250"/>
      <c r="G286" s="250"/>
      <c r="H286" s="250"/>
      <c r="I286" s="250"/>
      <c r="J286" s="250" t="s">
        <v>1265</v>
      </c>
      <c r="K286" s="250" t="s">
        <v>1409</v>
      </c>
      <c r="L286" s="250"/>
      <c r="M286" s="250" t="s">
        <v>42</v>
      </c>
      <c r="N286" s="250" t="s">
        <v>1281</v>
      </c>
      <c r="O286" s="250" t="s">
        <v>1482</v>
      </c>
      <c r="P286" s="250" t="s">
        <v>1483</v>
      </c>
      <c r="Q286" s="250">
        <v>45</v>
      </c>
    </row>
    <row r="287" spans="1:17">
      <c r="A287" s="250">
        <v>270</v>
      </c>
      <c r="B287" s="250" t="s">
        <v>532</v>
      </c>
      <c r="C287" s="250" t="s">
        <v>13</v>
      </c>
      <c r="D287" s="250">
        <v>7</v>
      </c>
      <c r="E287" s="251" t="s">
        <v>1445</v>
      </c>
      <c r="F287" s="250">
        <v>1</v>
      </c>
      <c r="G287" s="250">
        <v>4</v>
      </c>
      <c r="H287" s="250">
        <v>7</v>
      </c>
      <c r="I287" s="250" t="s">
        <v>544</v>
      </c>
      <c r="J287" s="250" t="s">
        <v>1250</v>
      </c>
      <c r="K287" s="250" t="s">
        <v>1251</v>
      </c>
      <c r="L287" s="250" t="s">
        <v>2777</v>
      </c>
      <c r="M287" s="250" t="s">
        <v>1668</v>
      </c>
      <c r="N287" s="250"/>
      <c r="O287" s="250"/>
      <c r="P287" s="250"/>
      <c r="Q287" s="250"/>
    </row>
    <row r="288" spans="1:17">
      <c r="A288" s="250">
        <v>271</v>
      </c>
      <c r="B288" s="250" t="s">
        <v>532</v>
      </c>
      <c r="C288" s="250" t="s">
        <v>13</v>
      </c>
      <c r="D288" s="250"/>
      <c r="E288" s="251" t="s">
        <v>1445</v>
      </c>
      <c r="F288" s="250"/>
      <c r="G288" s="250"/>
      <c r="H288" s="250"/>
      <c r="I288" s="250"/>
      <c r="J288" s="250" t="s">
        <v>1250</v>
      </c>
      <c r="K288" s="250" t="s">
        <v>1251</v>
      </c>
      <c r="L288" s="250"/>
      <c r="M288" s="250" t="s">
        <v>42</v>
      </c>
      <c r="N288" s="250" t="s">
        <v>1252</v>
      </c>
      <c r="O288" s="250" t="s">
        <v>1446</v>
      </c>
      <c r="P288" s="250" t="s">
        <v>1447</v>
      </c>
      <c r="Q288" s="250">
        <v>42</v>
      </c>
    </row>
    <row r="289" spans="1:17">
      <c r="A289" s="250">
        <v>272</v>
      </c>
      <c r="B289" s="250" t="s">
        <v>532</v>
      </c>
      <c r="C289" s="250" t="s">
        <v>13</v>
      </c>
      <c r="D289" s="250">
        <v>25</v>
      </c>
      <c r="E289" s="251" t="s">
        <v>1272</v>
      </c>
      <c r="F289" s="250">
        <v>1</v>
      </c>
      <c r="G289" s="250">
        <v>3</v>
      </c>
      <c r="H289" s="250">
        <v>39</v>
      </c>
      <c r="I289" s="250" t="s">
        <v>144</v>
      </c>
      <c r="J289" s="250" t="s">
        <v>1250</v>
      </c>
      <c r="K289" s="250" t="s">
        <v>1273</v>
      </c>
      <c r="L289" s="250" t="s">
        <v>2778</v>
      </c>
      <c r="M289" s="250" t="s">
        <v>1660</v>
      </c>
      <c r="N289" s="250"/>
      <c r="O289" s="250"/>
      <c r="P289" s="250"/>
      <c r="Q289" s="250"/>
    </row>
    <row r="290" spans="1:17">
      <c r="A290" s="250">
        <v>273</v>
      </c>
      <c r="B290" s="250" t="s">
        <v>532</v>
      </c>
      <c r="C290" s="250" t="s">
        <v>13</v>
      </c>
      <c r="D290" s="250"/>
      <c r="E290" s="251" t="s">
        <v>1272</v>
      </c>
      <c r="F290" s="250"/>
      <c r="G290" s="250"/>
      <c r="H290" s="250"/>
      <c r="I290" s="250"/>
      <c r="J290" s="250" t="s">
        <v>1250</v>
      </c>
      <c r="K290" s="250" t="s">
        <v>1273</v>
      </c>
      <c r="L290" s="250"/>
      <c r="M290" s="250" t="s">
        <v>42</v>
      </c>
      <c r="N290" s="250" t="s">
        <v>1257</v>
      </c>
      <c r="O290" s="250" t="s">
        <v>1258</v>
      </c>
      <c r="P290" s="250" t="s">
        <v>1259</v>
      </c>
      <c r="Q290" s="250">
        <v>4</v>
      </c>
    </row>
    <row r="291" spans="1:17">
      <c r="A291" s="250">
        <v>274</v>
      </c>
      <c r="B291" s="250" t="s">
        <v>532</v>
      </c>
      <c r="C291" s="250" t="s">
        <v>13</v>
      </c>
      <c r="D291" s="250">
        <v>27</v>
      </c>
      <c r="E291" s="251" t="s">
        <v>1274</v>
      </c>
      <c r="F291" s="250">
        <v>1</v>
      </c>
      <c r="G291" s="250">
        <v>2</v>
      </c>
      <c r="H291" s="250">
        <v>24</v>
      </c>
      <c r="I291" s="250" t="s">
        <v>144</v>
      </c>
      <c r="J291" s="250" t="s">
        <v>1250</v>
      </c>
      <c r="K291" s="250" t="s">
        <v>1361</v>
      </c>
      <c r="L291" s="250" t="s">
        <v>2779</v>
      </c>
      <c r="M291" s="250" t="s">
        <v>1660</v>
      </c>
      <c r="N291" s="250"/>
      <c r="O291" s="250"/>
      <c r="P291" s="250"/>
      <c r="Q291" s="250"/>
    </row>
    <row r="292" spans="1:17">
      <c r="A292" s="250">
        <v>275</v>
      </c>
      <c r="B292" s="250" t="s">
        <v>532</v>
      </c>
      <c r="C292" s="250" t="s">
        <v>13</v>
      </c>
      <c r="D292" s="250"/>
      <c r="E292" s="251" t="s">
        <v>1274</v>
      </c>
      <c r="F292" s="250"/>
      <c r="G292" s="250"/>
      <c r="H292" s="250"/>
      <c r="I292" s="250"/>
      <c r="J292" s="250" t="s">
        <v>1250</v>
      </c>
      <c r="K292" s="250" t="s">
        <v>1361</v>
      </c>
      <c r="L292" s="250"/>
      <c r="M292" s="250" t="s">
        <v>42</v>
      </c>
      <c r="N292" s="250" t="s">
        <v>1252</v>
      </c>
      <c r="O292" s="250" t="s">
        <v>1520</v>
      </c>
      <c r="P292" s="250" t="s">
        <v>1521</v>
      </c>
      <c r="Q292" s="250">
        <v>70</v>
      </c>
    </row>
    <row r="293" spans="1:17">
      <c r="A293" s="250">
        <v>276</v>
      </c>
      <c r="B293" s="250" t="s">
        <v>532</v>
      </c>
      <c r="C293" s="250" t="s">
        <v>13</v>
      </c>
      <c r="D293" s="250">
        <v>27</v>
      </c>
      <c r="E293" s="251" t="s">
        <v>1274</v>
      </c>
      <c r="F293" s="250">
        <v>2</v>
      </c>
      <c r="G293" s="250">
        <v>2</v>
      </c>
      <c r="H293" s="250">
        <v>32</v>
      </c>
      <c r="I293" s="250" t="s">
        <v>144</v>
      </c>
      <c r="J293" s="250" t="s">
        <v>1250</v>
      </c>
      <c r="K293" s="250" t="s">
        <v>1256</v>
      </c>
      <c r="L293" s="250" t="s">
        <v>2780</v>
      </c>
      <c r="M293" s="250" t="s">
        <v>1664</v>
      </c>
      <c r="N293" s="250"/>
      <c r="O293" s="250"/>
      <c r="P293" s="250"/>
      <c r="Q293" s="250"/>
    </row>
    <row r="294" spans="1:17">
      <c r="A294" s="250">
        <v>277</v>
      </c>
      <c r="B294" s="250" t="s">
        <v>532</v>
      </c>
      <c r="C294" s="250" t="s">
        <v>13</v>
      </c>
      <c r="D294" s="250"/>
      <c r="E294" s="251" t="s">
        <v>1274</v>
      </c>
      <c r="F294" s="250"/>
      <c r="G294" s="250"/>
      <c r="H294" s="250"/>
      <c r="I294" s="250"/>
      <c r="J294" s="250" t="s">
        <v>1250</v>
      </c>
      <c r="K294" s="250" t="s">
        <v>1256</v>
      </c>
      <c r="L294" s="250"/>
      <c r="M294" s="250" t="s">
        <v>42</v>
      </c>
      <c r="N294" s="250" t="s">
        <v>1252</v>
      </c>
      <c r="O294" s="250" t="s">
        <v>1262</v>
      </c>
      <c r="P294" s="250" t="s">
        <v>1263</v>
      </c>
      <c r="Q294" s="250">
        <v>5</v>
      </c>
    </row>
    <row r="295" spans="1:17">
      <c r="A295" s="250">
        <v>278</v>
      </c>
      <c r="B295" s="250" t="s">
        <v>532</v>
      </c>
      <c r="C295" s="250" t="s">
        <v>13</v>
      </c>
      <c r="D295" s="250">
        <v>1</v>
      </c>
      <c r="E295" s="251" t="s">
        <v>1349</v>
      </c>
      <c r="F295" s="250">
        <v>11</v>
      </c>
      <c r="G295" s="250">
        <v>1</v>
      </c>
      <c r="H295" s="250">
        <v>51</v>
      </c>
      <c r="I295" s="250" t="s">
        <v>1709</v>
      </c>
      <c r="J295" s="250" t="s">
        <v>1250</v>
      </c>
      <c r="K295" s="250" t="s">
        <v>1287</v>
      </c>
      <c r="L295" s="250" t="s">
        <v>2710</v>
      </c>
      <c r="M295" s="250" t="s">
        <v>1668</v>
      </c>
      <c r="N295" s="250"/>
      <c r="O295" s="250"/>
      <c r="P295" s="250"/>
      <c r="Q295" s="250"/>
    </row>
    <row r="296" spans="1:17">
      <c r="A296" s="250">
        <v>279</v>
      </c>
      <c r="B296" s="250" t="s">
        <v>532</v>
      </c>
      <c r="C296" s="250" t="s">
        <v>13</v>
      </c>
      <c r="D296" s="250">
        <v>8</v>
      </c>
      <c r="E296" s="251" t="s">
        <v>1992</v>
      </c>
      <c r="F296" s="250">
        <v>1</v>
      </c>
      <c r="G296" s="250">
        <v>2</v>
      </c>
      <c r="H296" s="250">
        <v>50</v>
      </c>
      <c r="I296" s="250" t="s">
        <v>554</v>
      </c>
      <c r="J296" s="250" t="s">
        <v>1250</v>
      </c>
      <c r="K296" s="250" t="s">
        <v>1287</v>
      </c>
      <c r="L296" s="250" t="s">
        <v>2714</v>
      </c>
      <c r="M296" s="250" t="s">
        <v>1672</v>
      </c>
      <c r="N296" s="250" t="s">
        <v>1281</v>
      </c>
      <c r="O296" s="250" t="s">
        <v>2410</v>
      </c>
      <c r="P296" s="250" t="s">
        <v>2411</v>
      </c>
      <c r="Q296" s="250"/>
    </row>
    <row r="297" spans="1:17">
      <c r="A297" s="250">
        <v>280</v>
      </c>
      <c r="B297" s="250" t="s">
        <v>532</v>
      </c>
      <c r="C297" s="250" t="s">
        <v>13</v>
      </c>
      <c r="D297" s="250">
        <v>1</v>
      </c>
      <c r="E297" s="251" t="s">
        <v>1349</v>
      </c>
      <c r="F297" s="250">
        <v>11</v>
      </c>
      <c r="G297" s="250">
        <v>1</v>
      </c>
      <c r="H297" s="250">
        <v>51</v>
      </c>
      <c r="I297" s="250" t="s">
        <v>1709</v>
      </c>
      <c r="J297" s="250" t="s">
        <v>1250</v>
      </c>
      <c r="K297" s="250" t="s">
        <v>1288</v>
      </c>
      <c r="L297" s="250" t="s">
        <v>2712</v>
      </c>
      <c r="M297" s="250" t="s">
        <v>1668</v>
      </c>
      <c r="N297" s="250"/>
      <c r="O297" s="250"/>
      <c r="P297" s="250"/>
      <c r="Q297" s="250"/>
    </row>
    <row r="298" spans="1:17">
      <c r="A298" s="250">
        <v>281</v>
      </c>
      <c r="B298" s="250" t="s">
        <v>532</v>
      </c>
      <c r="C298" s="250" t="s">
        <v>13</v>
      </c>
      <c r="D298" s="250">
        <v>8</v>
      </c>
      <c r="E298" s="251" t="s">
        <v>1992</v>
      </c>
      <c r="F298" s="250">
        <v>1</v>
      </c>
      <c r="G298" s="250">
        <v>2</v>
      </c>
      <c r="H298" s="250">
        <v>50</v>
      </c>
      <c r="I298" s="250" t="s">
        <v>554</v>
      </c>
      <c r="J298" s="250" t="s">
        <v>1250</v>
      </c>
      <c r="K298" s="250" t="s">
        <v>1288</v>
      </c>
      <c r="L298" s="250" t="s">
        <v>2715</v>
      </c>
      <c r="M298" s="250" t="s">
        <v>1672</v>
      </c>
      <c r="N298" s="250"/>
      <c r="O298" s="250"/>
      <c r="P298" s="250"/>
      <c r="Q298" s="250"/>
    </row>
    <row r="299" spans="1:17">
      <c r="A299" s="250">
        <v>282</v>
      </c>
      <c r="B299" s="250" t="s">
        <v>532</v>
      </c>
      <c r="C299" s="250" t="s">
        <v>13</v>
      </c>
      <c r="D299" s="250">
        <v>1</v>
      </c>
      <c r="E299" s="251" t="s">
        <v>1349</v>
      </c>
      <c r="F299" s="250">
        <v>13</v>
      </c>
      <c r="G299" s="250">
        <v>1</v>
      </c>
      <c r="H299" s="250">
        <v>56</v>
      </c>
      <c r="I299" s="250" t="s">
        <v>1416</v>
      </c>
      <c r="J299" s="250" t="s">
        <v>1250</v>
      </c>
      <c r="K299" s="250" t="s">
        <v>1289</v>
      </c>
      <c r="L299" s="250" t="s">
        <v>2781</v>
      </c>
      <c r="M299" s="250" t="s">
        <v>1654</v>
      </c>
      <c r="N299" s="250"/>
      <c r="O299" s="250"/>
      <c r="P299" s="250"/>
      <c r="Q299" s="250"/>
    </row>
    <row r="300" spans="1:17">
      <c r="A300" s="250">
        <v>283</v>
      </c>
      <c r="B300" s="250" t="s">
        <v>532</v>
      </c>
      <c r="C300" s="250" t="s">
        <v>13</v>
      </c>
      <c r="D300" s="250">
        <v>8</v>
      </c>
      <c r="E300" s="251" t="s">
        <v>1992</v>
      </c>
      <c r="F300" s="250">
        <v>2</v>
      </c>
      <c r="G300" s="250">
        <v>2</v>
      </c>
      <c r="H300" s="250">
        <v>49</v>
      </c>
      <c r="I300" s="250" t="s">
        <v>1682</v>
      </c>
      <c r="J300" s="250" t="s">
        <v>1250</v>
      </c>
      <c r="K300" s="250" t="s">
        <v>1289</v>
      </c>
      <c r="L300" s="250" t="s">
        <v>2711</v>
      </c>
      <c r="M300" s="250" t="s">
        <v>1672</v>
      </c>
      <c r="N300" s="250"/>
      <c r="O300" s="250"/>
      <c r="P300" s="250"/>
      <c r="Q300" s="250"/>
    </row>
    <row r="301" spans="1:17">
      <c r="A301" s="250">
        <v>284</v>
      </c>
      <c r="B301" s="250" t="s">
        <v>532</v>
      </c>
      <c r="C301" s="250" t="s">
        <v>13</v>
      </c>
      <c r="D301" s="250">
        <v>1</v>
      </c>
      <c r="E301" s="251" t="s">
        <v>1349</v>
      </c>
      <c r="F301" s="250">
        <v>13</v>
      </c>
      <c r="G301" s="250">
        <v>1</v>
      </c>
      <c r="H301" s="250">
        <v>56</v>
      </c>
      <c r="I301" s="250" t="s">
        <v>1416</v>
      </c>
      <c r="J301" s="250" t="s">
        <v>1250</v>
      </c>
      <c r="K301" s="250" t="s">
        <v>1308</v>
      </c>
      <c r="L301" s="250" t="s">
        <v>2781</v>
      </c>
      <c r="M301" s="250" t="s">
        <v>1665</v>
      </c>
      <c r="N301" s="250" t="s">
        <v>1305</v>
      </c>
      <c r="O301" s="250" t="s">
        <v>1406</v>
      </c>
      <c r="P301" s="250" t="s">
        <v>1407</v>
      </c>
      <c r="Q301" s="250">
        <v>31</v>
      </c>
    </row>
    <row r="302" spans="1:17">
      <c r="A302" s="250">
        <v>285</v>
      </c>
      <c r="B302" s="250" t="s">
        <v>532</v>
      </c>
      <c r="C302" s="250" t="s">
        <v>13</v>
      </c>
      <c r="D302" s="250">
        <v>8</v>
      </c>
      <c r="E302" s="251" t="s">
        <v>1992</v>
      </c>
      <c r="F302" s="250">
        <v>2</v>
      </c>
      <c r="G302" s="250">
        <v>2</v>
      </c>
      <c r="H302" s="250">
        <v>49</v>
      </c>
      <c r="I302" s="250" t="s">
        <v>1682</v>
      </c>
      <c r="J302" s="250" t="s">
        <v>1250</v>
      </c>
      <c r="K302" s="250" t="s">
        <v>1308</v>
      </c>
      <c r="L302" s="250" t="s">
        <v>2713</v>
      </c>
      <c r="M302" s="250" t="s">
        <v>1672</v>
      </c>
      <c r="N302" s="250"/>
      <c r="O302" s="250"/>
      <c r="P302" s="250"/>
      <c r="Q302" s="250"/>
    </row>
    <row r="303" spans="1:17">
      <c r="A303" s="250">
        <v>286</v>
      </c>
      <c r="B303" s="250" t="s">
        <v>532</v>
      </c>
      <c r="C303" s="250" t="s">
        <v>13</v>
      </c>
      <c r="D303" s="250">
        <v>1</v>
      </c>
      <c r="E303" s="251" t="s">
        <v>1349</v>
      </c>
      <c r="F303" s="250">
        <v>14</v>
      </c>
      <c r="G303" s="250">
        <v>1</v>
      </c>
      <c r="H303" s="250">
        <v>42</v>
      </c>
      <c r="I303" s="250" t="s">
        <v>1416</v>
      </c>
      <c r="J303" s="250" t="s">
        <v>1250</v>
      </c>
      <c r="K303" s="250" t="s">
        <v>1949</v>
      </c>
      <c r="L303" s="250" t="s">
        <v>2782</v>
      </c>
      <c r="M303" s="250" t="s">
        <v>1654</v>
      </c>
      <c r="N303" s="250"/>
      <c r="O303" s="250"/>
      <c r="P303" s="250"/>
      <c r="Q303" s="250"/>
    </row>
    <row r="304" spans="1:17">
      <c r="A304" s="250">
        <v>287</v>
      </c>
      <c r="B304" s="250" t="s">
        <v>532</v>
      </c>
      <c r="C304" s="250" t="s">
        <v>13</v>
      </c>
      <c r="D304" s="250">
        <v>8</v>
      </c>
      <c r="E304" s="251" t="s">
        <v>1992</v>
      </c>
      <c r="F304" s="250">
        <v>3</v>
      </c>
      <c r="G304" s="250">
        <v>2</v>
      </c>
      <c r="H304" s="250">
        <v>43</v>
      </c>
      <c r="I304" s="250" t="s">
        <v>1710</v>
      </c>
      <c r="J304" s="250" t="s">
        <v>1250</v>
      </c>
      <c r="K304" s="250" t="s">
        <v>1949</v>
      </c>
      <c r="L304" s="250" t="s">
        <v>2690</v>
      </c>
      <c r="M304" s="250" t="s">
        <v>1672</v>
      </c>
      <c r="N304" s="250"/>
      <c r="O304" s="250"/>
      <c r="P304" s="250"/>
      <c r="Q304" s="250"/>
    </row>
    <row r="305" spans="1:17">
      <c r="A305" s="250">
        <v>288</v>
      </c>
      <c r="B305" s="250" t="s">
        <v>532</v>
      </c>
      <c r="C305" s="250" t="s">
        <v>13</v>
      </c>
      <c r="D305" s="250">
        <v>1</v>
      </c>
      <c r="E305" s="251" t="s">
        <v>1349</v>
      </c>
      <c r="F305" s="250">
        <v>14</v>
      </c>
      <c r="G305" s="250">
        <v>1</v>
      </c>
      <c r="H305" s="250">
        <v>42</v>
      </c>
      <c r="I305" s="250" t="s">
        <v>1416</v>
      </c>
      <c r="J305" s="250" t="s">
        <v>1250</v>
      </c>
      <c r="K305" s="250" t="s">
        <v>1309</v>
      </c>
      <c r="L305" s="250" t="s">
        <v>2783</v>
      </c>
      <c r="M305" s="250" t="s">
        <v>1652</v>
      </c>
      <c r="N305" s="250"/>
      <c r="O305" s="250"/>
      <c r="P305" s="250"/>
      <c r="Q305" s="250"/>
    </row>
    <row r="306" spans="1:17">
      <c r="A306" s="250">
        <v>289</v>
      </c>
      <c r="B306" s="250" t="s">
        <v>532</v>
      </c>
      <c r="C306" s="250" t="s">
        <v>13</v>
      </c>
      <c r="D306" s="250">
        <v>8</v>
      </c>
      <c r="E306" s="251" t="s">
        <v>1992</v>
      </c>
      <c r="F306" s="250">
        <v>3</v>
      </c>
      <c r="G306" s="250">
        <v>2</v>
      </c>
      <c r="H306" s="250">
        <v>43</v>
      </c>
      <c r="I306" s="250" t="s">
        <v>1710</v>
      </c>
      <c r="J306" s="250" t="s">
        <v>1250</v>
      </c>
      <c r="K306" s="250" t="s">
        <v>1309</v>
      </c>
      <c r="L306" s="250" t="s">
        <v>2691</v>
      </c>
      <c r="M306" s="250" t="s">
        <v>1652</v>
      </c>
      <c r="N306" s="250"/>
      <c r="O306" s="250"/>
      <c r="P306" s="250"/>
      <c r="Q306" s="250"/>
    </row>
    <row r="307" spans="1:17">
      <c r="A307" s="250">
        <v>290</v>
      </c>
      <c r="B307" s="250" t="s">
        <v>532</v>
      </c>
      <c r="C307" s="250" t="s">
        <v>13</v>
      </c>
      <c r="D307" s="250">
        <v>1</v>
      </c>
      <c r="E307" s="251" t="s">
        <v>1349</v>
      </c>
      <c r="F307" s="250">
        <v>15</v>
      </c>
      <c r="G307" s="250">
        <v>1</v>
      </c>
      <c r="H307" s="250">
        <v>44</v>
      </c>
      <c r="I307" s="250" t="s">
        <v>1416</v>
      </c>
      <c r="J307" s="250" t="s">
        <v>1250</v>
      </c>
      <c r="K307" s="250" t="s">
        <v>1276</v>
      </c>
      <c r="L307" s="250" t="s">
        <v>2754</v>
      </c>
      <c r="M307" s="250" t="s">
        <v>1665</v>
      </c>
      <c r="N307" s="250" t="s">
        <v>1305</v>
      </c>
      <c r="O307" s="250" t="s">
        <v>1503</v>
      </c>
      <c r="P307" s="250" t="s">
        <v>1307</v>
      </c>
      <c r="Q307" s="250">
        <v>63</v>
      </c>
    </row>
    <row r="308" spans="1:17">
      <c r="A308" s="250">
        <v>291</v>
      </c>
      <c r="B308" s="250" t="s">
        <v>532</v>
      </c>
      <c r="C308" s="250" t="s">
        <v>13</v>
      </c>
      <c r="D308" s="250">
        <v>9</v>
      </c>
      <c r="E308" s="251" t="s">
        <v>2459</v>
      </c>
      <c r="F308" s="250">
        <v>1</v>
      </c>
      <c r="G308" s="250">
        <v>2</v>
      </c>
      <c r="H308" s="250">
        <v>48</v>
      </c>
      <c r="I308" s="250" t="s">
        <v>1711</v>
      </c>
      <c r="J308" s="250" t="s">
        <v>1250</v>
      </c>
      <c r="K308" s="250" t="s">
        <v>1276</v>
      </c>
      <c r="L308" s="250" t="s">
        <v>2708</v>
      </c>
      <c r="M308" s="250" t="s">
        <v>1660</v>
      </c>
      <c r="N308" s="250"/>
      <c r="O308" s="250"/>
      <c r="P308" s="250"/>
      <c r="Q308" s="250"/>
    </row>
    <row r="309" spans="1:17">
      <c r="A309" s="250">
        <v>292</v>
      </c>
      <c r="B309" s="250" t="s">
        <v>532</v>
      </c>
      <c r="C309" s="250" t="s">
        <v>13</v>
      </c>
      <c r="D309" s="250">
        <v>1</v>
      </c>
      <c r="E309" s="251" t="s">
        <v>1349</v>
      </c>
      <c r="F309" s="250">
        <v>15</v>
      </c>
      <c r="G309" s="250">
        <v>1</v>
      </c>
      <c r="H309" s="250">
        <v>44</v>
      </c>
      <c r="I309" s="250" t="s">
        <v>1416</v>
      </c>
      <c r="J309" s="250" t="s">
        <v>1250</v>
      </c>
      <c r="K309" s="250" t="s">
        <v>1328</v>
      </c>
      <c r="L309" s="250" t="s">
        <v>2755</v>
      </c>
      <c r="M309" s="250" t="s">
        <v>1660</v>
      </c>
      <c r="N309" s="250"/>
      <c r="O309" s="250"/>
      <c r="P309" s="250"/>
      <c r="Q309" s="250"/>
    </row>
    <row r="310" spans="1:17">
      <c r="A310" s="250">
        <v>293</v>
      </c>
      <c r="B310" s="250" t="s">
        <v>532</v>
      </c>
      <c r="C310" s="250" t="s">
        <v>13</v>
      </c>
      <c r="D310" s="250">
        <v>9</v>
      </c>
      <c r="E310" s="251" t="s">
        <v>2459</v>
      </c>
      <c r="F310" s="250">
        <v>1</v>
      </c>
      <c r="G310" s="250">
        <v>2</v>
      </c>
      <c r="H310" s="250">
        <v>48</v>
      </c>
      <c r="I310" s="250" t="s">
        <v>1711</v>
      </c>
      <c r="J310" s="250" t="s">
        <v>1250</v>
      </c>
      <c r="K310" s="250" t="s">
        <v>1328</v>
      </c>
      <c r="L310" s="250" t="s">
        <v>2709</v>
      </c>
      <c r="M310" s="250" t="s">
        <v>1660</v>
      </c>
      <c r="N310" s="250"/>
      <c r="O310" s="250"/>
      <c r="P310" s="250"/>
      <c r="Q310" s="250"/>
    </row>
    <row r="311" spans="1:17">
      <c r="A311" s="250">
        <v>294</v>
      </c>
      <c r="B311" s="250" t="s">
        <v>532</v>
      </c>
      <c r="C311" s="250" t="s">
        <v>13</v>
      </c>
      <c r="D311" s="250">
        <v>1</v>
      </c>
      <c r="E311" s="251" t="s">
        <v>1349</v>
      </c>
      <c r="F311" s="250">
        <v>16</v>
      </c>
      <c r="G311" s="250">
        <v>1</v>
      </c>
      <c r="H311" s="250">
        <v>47</v>
      </c>
      <c r="I311" s="250" t="s">
        <v>562</v>
      </c>
      <c r="J311" s="250" t="s">
        <v>1250</v>
      </c>
      <c r="K311" s="250" t="s">
        <v>1293</v>
      </c>
      <c r="L311" s="250" t="s">
        <v>2696</v>
      </c>
      <c r="M311" s="250" t="s">
        <v>1651</v>
      </c>
      <c r="N311" s="250"/>
      <c r="O311" s="250"/>
      <c r="P311" s="250"/>
      <c r="Q311" s="250"/>
    </row>
    <row r="312" spans="1:17">
      <c r="A312" s="250">
        <v>295</v>
      </c>
      <c r="B312" s="250" t="s">
        <v>532</v>
      </c>
      <c r="C312" s="250" t="s">
        <v>13</v>
      </c>
      <c r="D312" s="250">
        <v>9</v>
      </c>
      <c r="E312" s="251" t="s">
        <v>2459</v>
      </c>
      <c r="F312" s="250">
        <v>2</v>
      </c>
      <c r="G312" s="250">
        <v>2</v>
      </c>
      <c r="H312" s="250">
        <v>55</v>
      </c>
      <c r="I312" s="250" t="s">
        <v>563</v>
      </c>
      <c r="J312" s="250" t="s">
        <v>1250</v>
      </c>
      <c r="K312" s="250" t="s">
        <v>1293</v>
      </c>
      <c r="L312" s="250" t="s">
        <v>2699</v>
      </c>
      <c r="M312" s="250" t="s">
        <v>1660</v>
      </c>
      <c r="N312" s="250"/>
      <c r="O312" s="250"/>
      <c r="P312" s="250"/>
      <c r="Q312" s="250"/>
    </row>
    <row r="313" spans="1:17">
      <c r="A313" s="250">
        <v>296</v>
      </c>
      <c r="B313" s="250" t="s">
        <v>532</v>
      </c>
      <c r="C313" s="250" t="s">
        <v>13</v>
      </c>
      <c r="D313" s="250">
        <v>1</v>
      </c>
      <c r="E313" s="251" t="s">
        <v>1349</v>
      </c>
      <c r="F313" s="250">
        <v>16</v>
      </c>
      <c r="G313" s="250">
        <v>1</v>
      </c>
      <c r="H313" s="250">
        <v>47</v>
      </c>
      <c r="I313" s="250" t="s">
        <v>562</v>
      </c>
      <c r="J313" s="250" t="s">
        <v>1250</v>
      </c>
      <c r="K313" s="250" t="s">
        <v>1277</v>
      </c>
      <c r="L313" s="250" t="s">
        <v>2697</v>
      </c>
      <c r="M313" s="250" t="s">
        <v>1652</v>
      </c>
      <c r="N313" s="250"/>
      <c r="O313" s="250"/>
      <c r="P313" s="250"/>
      <c r="Q313" s="250"/>
    </row>
    <row r="314" spans="1:17">
      <c r="A314" s="250">
        <v>297</v>
      </c>
      <c r="B314" s="250" t="s">
        <v>532</v>
      </c>
      <c r="C314" s="250" t="s">
        <v>13</v>
      </c>
      <c r="D314" s="250">
        <v>9</v>
      </c>
      <c r="E314" s="251" t="s">
        <v>2459</v>
      </c>
      <c r="F314" s="250">
        <v>2</v>
      </c>
      <c r="G314" s="250">
        <v>2</v>
      </c>
      <c r="H314" s="250">
        <v>55</v>
      </c>
      <c r="I314" s="250" t="s">
        <v>563</v>
      </c>
      <c r="J314" s="250" t="s">
        <v>1250</v>
      </c>
      <c r="K314" s="250" t="s">
        <v>1277</v>
      </c>
      <c r="L314" s="250" t="s">
        <v>2701</v>
      </c>
      <c r="M314" s="250" t="s">
        <v>1660</v>
      </c>
      <c r="N314" s="250"/>
      <c r="O314" s="250"/>
      <c r="P314" s="250"/>
      <c r="Q314" s="250"/>
    </row>
    <row r="315" spans="1:17">
      <c r="A315" s="250">
        <v>298</v>
      </c>
      <c r="B315" s="250" t="s">
        <v>532</v>
      </c>
      <c r="C315" s="250" t="s">
        <v>13</v>
      </c>
      <c r="D315" s="250">
        <v>1</v>
      </c>
      <c r="E315" s="251" t="s">
        <v>1349</v>
      </c>
      <c r="F315" s="250">
        <v>17</v>
      </c>
      <c r="G315" s="250">
        <v>1</v>
      </c>
      <c r="H315" s="250">
        <v>35</v>
      </c>
      <c r="I315" s="250" t="s">
        <v>562</v>
      </c>
      <c r="J315" s="250" t="s">
        <v>1250</v>
      </c>
      <c r="K315" s="250" t="s">
        <v>1391</v>
      </c>
      <c r="L315" s="250" t="s">
        <v>2689</v>
      </c>
      <c r="M315" s="250" t="s">
        <v>1665</v>
      </c>
      <c r="N315" s="250" t="s">
        <v>1305</v>
      </c>
      <c r="O315" s="250" t="s">
        <v>1392</v>
      </c>
      <c r="P315" s="250" t="s">
        <v>1393</v>
      </c>
      <c r="Q315" s="250">
        <v>56</v>
      </c>
    </row>
    <row r="316" spans="1:17">
      <c r="A316" s="250">
        <v>299</v>
      </c>
      <c r="B316" s="250" t="s">
        <v>532</v>
      </c>
      <c r="C316" s="250" t="s">
        <v>13</v>
      </c>
      <c r="D316" s="250">
        <v>13</v>
      </c>
      <c r="E316" s="251" t="s">
        <v>1611</v>
      </c>
      <c r="F316" s="250">
        <v>19</v>
      </c>
      <c r="G316" s="250">
        <v>1</v>
      </c>
      <c r="H316" s="250">
        <v>52</v>
      </c>
      <c r="I316" s="250" t="s">
        <v>1712</v>
      </c>
      <c r="J316" s="250" t="s">
        <v>1250</v>
      </c>
      <c r="K316" s="250" t="s">
        <v>1391</v>
      </c>
      <c r="L316" s="250" t="s">
        <v>2716</v>
      </c>
      <c r="M316" s="250" t="s">
        <v>1651</v>
      </c>
      <c r="N316" s="250"/>
      <c r="O316" s="250"/>
      <c r="P316" s="250"/>
      <c r="Q316" s="250"/>
    </row>
    <row r="317" spans="1:17">
      <c r="A317" s="250">
        <v>1132</v>
      </c>
      <c r="B317" s="250" t="s">
        <v>532</v>
      </c>
      <c r="C317" s="250" t="s">
        <v>13</v>
      </c>
      <c r="D317" s="250">
        <v>13</v>
      </c>
      <c r="E317" s="251" t="s">
        <v>1611</v>
      </c>
      <c r="F317" s="250"/>
      <c r="G317" s="250"/>
      <c r="H317" s="250"/>
      <c r="I317" s="250"/>
      <c r="J317" s="250" t="s">
        <v>1250</v>
      </c>
      <c r="K317" s="250" t="s">
        <v>1391</v>
      </c>
      <c r="L317" s="250"/>
      <c r="M317" s="250" t="s">
        <v>42</v>
      </c>
      <c r="N317" s="250" t="s">
        <v>1252</v>
      </c>
      <c r="O317" s="250" t="s">
        <v>1609</v>
      </c>
      <c r="P317" s="250" t="s">
        <v>1610</v>
      </c>
      <c r="Q317" s="250">
        <v>104</v>
      </c>
    </row>
    <row r="318" spans="1:17">
      <c r="A318" s="250">
        <v>300</v>
      </c>
      <c r="B318" s="250" t="s">
        <v>532</v>
      </c>
      <c r="C318" s="250" t="s">
        <v>13</v>
      </c>
      <c r="D318" s="250">
        <v>1</v>
      </c>
      <c r="E318" s="251" t="s">
        <v>1349</v>
      </c>
      <c r="F318" s="250">
        <v>17</v>
      </c>
      <c r="G318" s="250">
        <v>1</v>
      </c>
      <c r="H318" s="250">
        <v>35</v>
      </c>
      <c r="I318" s="250" t="s">
        <v>562</v>
      </c>
      <c r="J318" s="250" t="s">
        <v>1250</v>
      </c>
      <c r="K318" s="250" t="s">
        <v>1355</v>
      </c>
      <c r="L318" s="355">
        <v>12966</v>
      </c>
      <c r="M318" s="250" t="s">
        <v>1665</v>
      </c>
      <c r="N318" s="250" t="s">
        <v>1305</v>
      </c>
      <c r="O318" s="250" t="s">
        <v>1453</v>
      </c>
      <c r="P318" s="250" t="s">
        <v>1454</v>
      </c>
      <c r="Q318" s="250">
        <v>48</v>
      </c>
    </row>
    <row r="319" spans="1:17">
      <c r="A319" s="250">
        <v>301</v>
      </c>
      <c r="B319" s="250" t="s">
        <v>532</v>
      </c>
      <c r="C319" s="250" t="s">
        <v>13</v>
      </c>
      <c r="D319" s="250">
        <v>13</v>
      </c>
      <c r="E319" s="251" t="s">
        <v>1611</v>
      </c>
      <c r="F319" s="250">
        <v>19</v>
      </c>
      <c r="G319" s="250">
        <v>1</v>
      </c>
      <c r="H319" s="250">
        <v>52</v>
      </c>
      <c r="I319" s="250" t="s">
        <v>1712</v>
      </c>
      <c r="J319" s="250" t="s">
        <v>1250</v>
      </c>
      <c r="K319" s="250" t="s">
        <v>1355</v>
      </c>
      <c r="L319" s="250" t="s">
        <v>2717</v>
      </c>
      <c r="M319" s="250" t="s">
        <v>1651</v>
      </c>
      <c r="N319" s="250"/>
      <c r="O319" s="250"/>
      <c r="P319" s="250"/>
      <c r="Q319" s="250"/>
    </row>
    <row r="320" spans="1:17">
      <c r="A320" s="250">
        <v>302</v>
      </c>
      <c r="B320" s="250" t="s">
        <v>532</v>
      </c>
      <c r="C320" s="250" t="s">
        <v>13</v>
      </c>
      <c r="D320" s="250">
        <v>1</v>
      </c>
      <c r="E320" s="251" t="s">
        <v>1349</v>
      </c>
      <c r="F320" s="250">
        <v>21</v>
      </c>
      <c r="G320" s="250">
        <v>1</v>
      </c>
      <c r="H320" s="250">
        <v>46</v>
      </c>
      <c r="I320" s="250" t="s">
        <v>1460</v>
      </c>
      <c r="J320" s="250" t="s">
        <v>1250</v>
      </c>
      <c r="K320" s="250" t="s">
        <v>1358</v>
      </c>
      <c r="L320" s="250" t="s">
        <v>2698</v>
      </c>
      <c r="M320" s="250" t="s">
        <v>1654</v>
      </c>
      <c r="N320" s="250"/>
      <c r="O320" s="250"/>
      <c r="P320" s="250"/>
      <c r="Q320" s="250"/>
    </row>
    <row r="321" spans="1:17">
      <c r="A321" s="250">
        <v>303</v>
      </c>
      <c r="B321" s="250" t="s">
        <v>532</v>
      </c>
      <c r="C321" s="250" t="s">
        <v>13</v>
      </c>
      <c r="D321" s="250">
        <v>13</v>
      </c>
      <c r="E321" s="251" t="s">
        <v>1611</v>
      </c>
      <c r="F321" s="250">
        <v>20</v>
      </c>
      <c r="G321" s="250">
        <v>1</v>
      </c>
      <c r="H321" s="250">
        <v>52</v>
      </c>
      <c r="I321" s="250" t="s">
        <v>1712</v>
      </c>
      <c r="J321" s="250" t="s">
        <v>1250</v>
      </c>
      <c r="K321" s="250" t="s">
        <v>1358</v>
      </c>
      <c r="L321" s="250" t="s">
        <v>2716</v>
      </c>
      <c r="M321" s="250" t="s">
        <v>1651</v>
      </c>
      <c r="N321" s="250"/>
      <c r="O321" s="250"/>
      <c r="P321" s="250"/>
      <c r="Q321" s="250"/>
    </row>
    <row r="322" spans="1:17">
      <c r="A322" s="250">
        <v>304</v>
      </c>
      <c r="B322" s="250" t="s">
        <v>532</v>
      </c>
      <c r="C322" s="250" t="s">
        <v>13</v>
      </c>
      <c r="D322" s="250">
        <v>1</v>
      </c>
      <c r="E322" s="251" t="s">
        <v>1349</v>
      </c>
      <c r="F322" s="250">
        <v>21</v>
      </c>
      <c r="G322" s="250">
        <v>1</v>
      </c>
      <c r="H322" s="250">
        <v>46</v>
      </c>
      <c r="I322" s="250" t="s">
        <v>1460</v>
      </c>
      <c r="J322" s="250" t="s">
        <v>1250</v>
      </c>
      <c r="K322" s="250" t="s">
        <v>1291</v>
      </c>
      <c r="L322" s="250" t="s">
        <v>2700</v>
      </c>
      <c r="M322" s="250" t="s">
        <v>1660</v>
      </c>
      <c r="N322" s="250"/>
      <c r="O322" s="250"/>
      <c r="P322" s="250"/>
      <c r="Q322" s="250"/>
    </row>
    <row r="323" spans="1:17">
      <c r="A323" s="250">
        <v>305</v>
      </c>
      <c r="B323" s="250" t="s">
        <v>532</v>
      </c>
      <c r="C323" s="250" t="s">
        <v>13</v>
      </c>
      <c r="D323" s="250">
        <v>13</v>
      </c>
      <c r="E323" s="251" t="s">
        <v>1611</v>
      </c>
      <c r="F323" s="250">
        <v>20</v>
      </c>
      <c r="G323" s="250">
        <v>1</v>
      </c>
      <c r="H323" s="250">
        <v>52</v>
      </c>
      <c r="I323" s="250" t="s">
        <v>1712</v>
      </c>
      <c r="J323" s="250" t="s">
        <v>1250</v>
      </c>
      <c r="K323" s="250" t="s">
        <v>1291</v>
      </c>
      <c r="L323" s="250" t="s">
        <v>2717</v>
      </c>
      <c r="M323" s="250" t="s">
        <v>1651</v>
      </c>
      <c r="N323" s="250"/>
      <c r="O323" s="250"/>
      <c r="P323" s="250"/>
      <c r="Q323" s="250"/>
    </row>
    <row r="324" spans="1:17">
      <c r="A324" s="250">
        <v>306</v>
      </c>
      <c r="B324" s="250" t="s">
        <v>532</v>
      </c>
      <c r="C324" s="250" t="s">
        <v>13</v>
      </c>
      <c r="D324" s="250">
        <v>1</v>
      </c>
      <c r="E324" s="251" t="s">
        <v>1349</v>
      </c>
      <c r="F324" s="250">
        <v>22</v>
      </c>
      <c r="G324" s="250">
        <v>1</v>
      </c>
      <c r="H324" s="250">
        <v>47</v>
      </c>
      <c r="I324" s="250" t="s">
        <v>1460</v>
      </c>
      <c r="J324" s="250" t="s">
        <v>1250</v>
      </c>
      <c r="K324" s="250" t="s">
        <v>1383</v>
      </c>
      <c r="L324" s="250" t="s">
        <v>2696</v>
      </c>
      <c r="M324" s="250" t="s">
        <v>1654</v>
      </c>
      <c r="N324" s="250"/>
      <c r="O324" s="250"/>
      <c r="P324" s="250"/>
      <c r="Q324" s="250"/>
    </row>
    <row r="325" spans="1:17">
      <c r="A325" s="250">
        <v>307</v>
      </c>
      <c r="B325" s="250" t="s">
        <v>532</v>
      </c>
      <c r="C325" s="250" t="s">
        <v>13</v>
      </c>
      <c r="D325" s="250">
        <v>15</v>
      </c>
      <c r="E325" s="251" t="s">
        <v>2143</v>
      </c>
      <c r="F325" s="250">
        <v>1</v>
      </c>
      <c r="G325" s="250">
        <v>3</v>
      </c>
      <c r="H325" s="250">
        <v>47</v>
      </c>
      <c r="I325" s="250" t="s">
        <v>1713</v>
      </c>
      <c r="J325" s="250" t="s">
        <v>1250</v>
      </c>
      <c r="K325" s="250" t="s">
        <v>1383</v>
      </c>
      <c r="L325" s="250" t="s">
        <v>2696</v>
      </c>
      <c r="M325" s="250" t="s">
        <v>1651</v>
      </c>
      <c r="N325" s="250" t="s">
        <v>1252</v>
      </c>
      <c r="O325" s="250" t="s">
        <v>2146</v>
      </c>
      <c r="P325" s="250" t="s">
        <v>2147</v>
      </c>
      <c r="Q325" s="250"/>
    </row>
    <row r="326" spans="1:17">
      <c r="A326" s="250">
        <v>308</v>
      </c>
      <c r="B326" s="250" t="s">
        <v>532</v>
      </c>
      <c r="C326" s="250" t="s">
        <v>13</v>
      </c>
      <c r="D326" s="250">
        <v>1</v>
      </c>
      <c r="E326" s="251" t="s">
        <v>1349</v>
      </c>
      <c r="F326" s="250">
        <v>22</v>
      </c>
      <c r="G326" s="250">
        <v>1</v>
      </c>
      <c r="H326" s="250">
        <v>47</v>
      </c>
      <c r="I326" s="250" t="s">
        <v>1460</v>
      </c>
      <c r="J326" s="250" t="s">
        <v>1250</v>
      </c>
      <c r="K326" s="250" t="s">
        <v>1444</v>
      </c>
      <c r="L326" s="250" t="s">
        <v>2697</v>
      </c>
      <c r="M326" s="250" t="s">
        <v>1665</v>
      </c>
      <c r="N326" s="250" t="s">
        <v>1281</v>
      </c>
      <c r="O326" s="250" t="s">
        <v>1455</v>
      </c>
      <c r="P326" s="250" t="s">
        <v>1456</v>
      </c>
      <c r="Q326" s="250">
        <v>53</v>
      </c>
    </row>
    <row r="327" spans="1:17">
      <c r="A327" s="250">
        <v>309</v>
      </c>
      <c r="B327" s="250" t="s">
        <v>532</v>
      </c>
      <c r="C327" s="250" t="s">
        <v>13</v>
      </c>
      <c r="D327" s="250">
        <v>15</v>
      </c>
      <c r="E327" s="251" t="s">
        <v>2143</v>
      </c>
      <c r="F327" s="250">
        <v>1</v>
      </c>
      <c r="G327" s="250">
        <v>3</v>
      </c>
      <c r="H327" s="250">
        <v>47</v>
      </c>
      <c r="I327" s="250" t="s">
        <v>1713</v>
      </c>
      <c r="J327" s="250" t="s">
        <v>1250</v>
      </c>
      <c r="K327" s="250" t="s">
        <v>1444</v>
      </c>
      <c r="L327" s="250" t="s">
        <v>2697</v>
      </c>
      <c r="M327" s="250" t="s">
        <v>1651</v>
      </c>
      <c r="N327" s="250"/>
      <c r="O327" s="250"/>
      <c r="P327" s="250"/>
      <c r="Q327" s="250"/>
    </row>
    <row r="328" spans="1:17">
      <c r="A328" s="250">
        <v>310</v>
      </c>
      <c r="B328" s="250" t="s">
        <v>532</v>
      </c>
      <c r="C328" s="250" t="s">
        <v>13</v>
      </c>
      <c r="D328" s="250">
        <v>1</v>
      </c>
      <c r="E328" s="251" t="s">
        <v>1349</v>
      </c>
      <c r="F328" s="250">
        <v>23</v>
      </c>
      <c r="G328" s="250">
        <v>1</v>
      </c>
      <c r="H328" s="250">
        <v>48</v>
      </c>
      <c r="I328" s="250" t="s">
        <v>569</v>
      </c>
      <c r="J328" s="250" t="s">
        <v>1250</v>
      </c>
      <c r="K328" s="250" t="s">
        <v>1350</v>
      </c>
      <c r="L328" s="250" t="s">
        <v>2708</v>
      </c>
      <c r="M328" s="250" t="s">
        <v>1665</v>
      </c>
      <c r="N328" s="250" t="s">
        <v>1281</v>
      </c>
      <c r="O328" s="250" t="s">
        <v>1351</v>
      </c>
      <c r="P328" s="250" t="s">
        <v>1352</v>
      </c>
      <c r="Q328" s="250">
        <v>27</v>
      </c>
    </row>
    <row r="329" spans="1:17">
      <c r="A329" s="250">
        <v>311</v>
      </c>
      <c r="B329" s="250" t="s">
        <v>532</v>
      </c>
      <c r="C329" s="250" t="s">
        <v>13</v>
      </c>
      <c r="D329" s="250">
        <v>15</v>
      </c>
      <c r="E329" s="251" t="s">
        <v>2143</v>
      </c>
      <c r="F329" s="250">
        <v>2</v>
      </c>
      <c r="G329" s="250">
        <v>3</v>
      </c>
      <c r="H329" s="250">
        <v>53</v>
      </c>
      <c r="I329" s="250" t="s">
        <v>1713</v>
      </c>
      <c r="J329" s="250" t="s">
        <v>1250</v>
      </c>
      <c r="K329" s="250" t="s">
        <v>1350</v>
      </c>
      <c r="L329" s="250" t="s">
        <v>1166</v>
      </c>
      <c r="M329" s="250" t="s">
        <v>1651</v>
      </c>
      <c r="N329" s="250"/>
      <c r="O329" s="250"/>
      <c r="P329" s="250"/>
      <c r="Q329" s="250"/>
    </row>
    <row r="330" spans="1:17">
      <c r="A330" s="250">
        <v>312</v>
      </c>
      <c r="B330" s="250" t="s">
        <v>532</v>
      </c>
      <c r="C330" s="250" t="s">
        <v>13</v>
      </c>
      <c r="D330" s="250">
        <v>1</v>
      </c>
      <c r="E330" s="251" t="s">
        <v>1349</v>
      </c>
      <c r="F330" s="250">
        <v>23</v>
      </c>
      <c r="G330" s="250">
        <v>1</v>
      </c>
      <c r="H330" s="250">
        <v>48</v>
      </c>
      <c r="I330" s="250" t="s">
        <v>569</v>
      </c>
      <c r="J330" s="250" t="s">
        <v>1250</v>
      </c>
      <c r="K330" s="250" t="s">
        <v>1402</v>
      </c>
      <c r="L330" s="250" t="s">
        <v>2709</v>
      </c>
      <c r="M330" s="250" t="s">
        <v>1665</v>
      </c>
      <c r="N330" s="250" t="s">
        <v>1252</v>
      </c>
      <c r="O330" s="250" t="s">
        <v>1537</v>
      </c>
      <c r="P330" s="250" t="s">
        <v>1538</v>
      </c>
      <c r="Q330" s="250">
        <v>72</v>
      </c>
    </row>
    <row r="331" spans="1:17">
      <c r="A331" s="250">
        <v>313</v>
      </c>
      <c r="B331" s="250" t="s">
        <v>532</v>
      </c>
      <c r="C331" s="250" t="s">
        <v>13</v>
      </c>
      <c r="D331" s="250">
        <v>15</v>
      </c>
      <c r="E331" s="251" t="s">
        <v>2143</v>
      </c>
      <c r="F331" s="250">
        <v>2</v>
      </c>
      <c r="G331" s="250">
        <v>3</v>
      </c>
      <c r="H331" s="250">
        <v>53</v>
      </c>
      <c r="I331" s="250" t="s">
        <v>1713</v>
      </c>
      <c r="J331" s="250" t="s">
        <v>1250</v>
      </c>
      <c r="K331" s="250" t="s">
        <v>1402</v>
      </c>
      <c r="L331" s="250" t="s">
        <v>1167</v>
      </c>
      <c r="M331" s="250" t="s">
        <v>1651</v>
      </c>
      <c r="N331" s="250"/>
      <c r="O331" s="250"/>
      <c r="P331" s="250"/>
      <c r="Q331" s="250"/>
    </row>
    <row r="332" spans="1:17">
      <c r="A332" s="250">
        <v>314</v>
      </c>
      <c r="B332" s="250" t="s">
        <v>532</v>
      </c>
      <c r="C332" s="250" t="s">
        <v>13</v>
      </c>
      <c r="D332" s="250">
        <v>1</v>
      </c>
      <c r="E332" s="251" t="s">
        <v>1349</v>
      </c>
      <c r="F332" s="250">
        <v>24</v>
      </c>
      <c r="G332" s="250">
        <v>1</v>
      </c>
      <c r="H332" s="250">
        <v>46</v>
      </c>
      <c r="I332" s="250" t="s">
        <v>1460</v>
      </c>
      <c r="J332" s="250" t="s">
        <v>1250</v>
      </c>
      <c r="K332" s="250" t="s">
        <v>1490</v>
      </c>
      <c r="L332" s="250" t="s">
        <v>2698</v>
      </c>
      <c r="M332" s="250" t="s">
        <v>1665</v>
      </c>
      <c r="N332" s="250" t="s">
        <v>1252</v>
      </c>
      <c r="O332" s="250" t="s">
        <v>1555</v>
      </c>
      <c r="P332" s="250" t="s">
        <v>1556</v>
      </c>
      <c r="Q332" s="250">
        <v>79</v>
      </c>
    </row>
    <row r="333" spans="1:17">
      <c r="A333" s="250">
        <v>315</v>
      </c>
      <c r="B333" s="250" t="s">
        <v>532</v>
      </c>
      <c r="C333" s="250" t="s">
        <v>13</v>
      </c>
      <c r="D333" s="250">
        <v>16</v>
      </c>
      <c r="E333" s="251" t="s">
        <v>2150</v>
      </c>
      <c r="F333" s="250">
        <v>1</v>
      </c>
      <c r="G333" s="250">
        <v>4</v>
      </c>
      <c r="H333" s="250">
        <v>36</v>
      </c>
      <c r="I333" s="250" t="s">
        <v>1714</v>
      </c>
      <c r="J333" s="250" t="s">
        <v>1250</v>
      </c>
      <c r="K333" s="250" t="s">
        <v>1490</v>
      </c>
      <c r="L333" s="250" t="s">
        <v>2756</v>
      </c>
      <c r="M333" s="250" t="s">
        <v>1651</v>
      </c>
      <c r="N333" s="250"/>
      <c r="O333" s="250"/>
      <c r="P333" s="250"/>
      <c r="Q333" s="250"/>
    </row>
    <row r="334" spans="1:17">
      <c r="A334" s="250">
        <v>316</v>
      </c>
      <c r="B334" s="250" t="s">
        <v>532</v>
      </c>
      <c r="C334" s="250" t="s">
        <v>13</v>
      </c>
      <c r="D334" s="250">
        <v>1</v>
      </c>
      <c r="E334" s="251" t="s">
        <v>1349</v>
      </c>
      <c r="F334" s="250">
        <v>24</v>
      </c>
      <c r="G334" s="250">
        <v>1</v>
      </c>
      <c r="H334" s="250">
        <v>46</v>
      </c>
      <c r="I334" s="250" t="s">
        <v>1460</v>
      </c>
      <c r="J334" s="250" t="s">
        <v>1250</v>
      </c>
      <c r="K334" s="250" t="s">
        <v>1466</v>
      </c>
      <c r="L334" s="250" t="s">
        <v>2700</v>
      </c>
      <c r="M334" s="250" t="s">
        <v>320</v>
      </c>
      <c r="N334" s="250"/>
      <c r="O334" s="250"/>
      <c r="P334" s="250"/>
      <c r="Q334" s="250"/>
    </row>
    <row r="335" spans="1:17">
      <c r="A335" s="250">
        <v>317</v>
      </c>
      <c r="B335" s="250" t="s">
        <v>532</v>
      </c>
      <c r="C335" s="250" t="s">
        <v>13</v>
      </c>
      <c r="D335" s="250">
        <v>16</v>
      </c>
      <c r="E335" s="251" t="s">
        <v>2150</v>
      </c>
      <c r="F335" s="250">
        <v>1</v>
      </c>
      <c r="G335" s="250">
        <v>4</v>
      </c>
      <c r="H335" s="250">
        <v>36</v>
      </c>
      <c r="I335" s="250" t="s">
        <v>1714</v>
      </c>
      <c r="J335" s="250" t="s">
        <v>1250</v>
      </c>
      <c r="K335" s="250" t="s">
        <v>1466</v>
      </c>
      <c r="L335" s="355">
        <v>13363</v>
      </c>
      <c r="M335" s="250" t="s">
        <v>1651</v>
      </c>
      <c r="N335" s="250"/>
      <c r="O335" s="250"/>
      <c r="P335" s="250"/>
      <c r="Q335" s="250"/>
    </row>
    <row r="336" spans="1:17">
      <c r="A336" s="250">
        <v>318</v>
      </c>
      <c r="B336" s="250" t="s">
        <v>532</v>
      </c>
      <c r="C336" s="250" t="s">
        <v>13</v>
      </c>
      <c r="D336" s="250">
        <v>1</v>
      </c>
      <c r="E336" s="251" t="s">
        <v>1349</v>
      </c>
      <c r="F336" s="250">
        <v>41</v>
      </c>
      <c r="G336" s="250">
        <v>1</v>
      </c>
      <c r="H336" s="250">
        <v>9</v>
      </c>
      <c r="I336" s="250" t="s">
        <v>1575</v>
      </c>
      <c r="J336" s="250" t="s">
        <v>1250</v>
      </c>
      <c r="K336" s="250" t="s">
        <v>1471</v>
      </c>
      <c r="L336" s="354">
        <v>45544</v>
      </c>
      <c r="M336" s="250" t="s">
        <v>1665</v>
      </c>
      <c r="N336" s="250" t="s">
        <v>1252</v>
      </c>
      <c r="O336" s="250" t="s">
        <v>1422</v>
      </c>
      <c r="P336" s="250" t="s">
        <v>1576</v>
      </c>
      <c r="Q336" s="250">
        <v>85</v>
      </c>
    </row>
    <row r="337" spans="1:17">
      <c r="A337" s="250">
        <v>319</v>
      </c>
      <c r="B337" s="250" t="s">
        <v>532</v>
      </c>
      <c r="C337" s="250" t="s">
        <v>13</v>
      </c>
      <c r="D337" s="250">
        <v>16</v>
      </c>
      <c r="E337" s="251" t="s">
        <v>2150</v>
      </c>
      <c r="F337" s="250">
        <v>53</v>
      </c>
      <c r="G337" s="250">
        <v>3</v>
      </c>
      <c r="H337" s="250">
        <v>25</v>
      </c>
      <c r="I337" s="250" t="s">
        <v>1714</v>
      </c>
      <c r="J337" s="250" t="s">
        <v>1250</v>
      </c>
      <c r="K337" s="250" t="s">
        <v>1471</v>
      </c>
      <c r="L337" s="250" t="s">
        <v>2784</v>
      </c>
      <c r="M337" s="250" t="s">
        <v>1651</v>
      </c>
      <c r="N337" s="250"/>
      <c r="O337" s="250"/>
      <c r="P337" s="250"/>
      <c r="Q337" s="250"/>
    </row>
    <row r="338" spans="1:17">
      <c r="A338" s="250">
        <v>320</v>
      </c>
      <c r="B338" s="250" t="s">
        <v>532</v>
      </c>
      <c r="C338" s="250" t="s">
        <v>13</v>
      </c>
      <c r="D338" s="250">
        <v>1</v>
      </c>
      <c r="E338" s="251" t="s">
        <v>1349</v>
      </c>
      <c r="F338" s="250">
        <v>25</v>
      </c>
      <c r="G338" s="250">
        <v>1</v>
      </c>
      <c r="H338" s="250">
        <v>60</v>
      </c>
      <c r="I338" s="250" t="s">
        <v>569</v>
      </c>
      <c r="J338" s="250" t="s">
        <v>1250</v>
      </c>
      <c r="K338" s="250" t="s">
        <v>1404</v>
      </c>
      <c r="L338" s="250" t="s">
        <v>2785</v>
      </c>
      <c r="M338" s="250" t="s">
        <v>1665</v>
      </c>
      <c r="N338" s="250" t="s">
        <v>1305</v>
      </c>
      <c r="O338" s="250" t="s">
        <v>1436</v>
      </c>
      <c r="P338" s="250" t="s">
        <v>1437</v>
      </c>
      <c r="Q338" s="250">
        <v>40</v>
      </c>
    </row>
    <row r="339" spans="1:17">
      <c r="A339" s="250">
        <v>321</v>
      </c>
      <c r="B339" s="250" t="s">
        <v>532</v>
      </c>
      <c r="C339" s="250" t="s">
        <v>13</v>
      </c>
      <c r="D339" s="250">
        <v>17</v>
      </c>
      <c r="E339" s="251" t="s">
        <v>1547</v>
      </c>
      <c r="F339" s="250">
        <v>201</v>
      </c>
      <c r="G339" s="250">
        <v>2</v>
      </c>
      <c r="H339" s="250">
        <v>65</v>
      </c>
      <c r="I339" s="250" t="s">
        <v>580</v>
      </c>
      <c r="J339" s="250" t="s">
        <v>1250</v>
      </c>
      <c r="K339" s="250" t="s">
        <v>1404</v>
      </c>
      <c r="L339" s="250" t="s">
        <v>2786</v>
      </c>
      <c r="M339" s="250" t="s">
        <v>1660</v>
      </c>
      <c r="N339" s="250"/>
      <c r="O339" s="250"/>
      <c r="P339" s="250"/>
      <c r="Q339" s="250"/>
    </row>
    <row r="340" spans="1:17">
      <c r="A340" s="250">
        <v>322</v>
      </c>
      <c r="B340" s="250" t="s">
        <v>532</v>
      </c>
      <c r="C340" s="250" t="s">
        <v>13</v>
      </c>
      <c r="D340" s="250">
        <v>1</v>
      </c>
      <c r="E340" s="251" t="s">
        <v>1349</v>
      </c>
      <c r="F340" s="250">
        <v>25</v>
      </c>
      <c r="G340" s="250">
        <v>1</v>
      </c>
      <c r="H340" s="250">
        <v>60</v>
      </c>
      <c r="I340" s="250" t="s">
        <v>569</v>
      </c>
      <c r="J340" s="250" t="s">
        <v>1250</v>
      </c>
      <c r="K340" s="250" t="s">
        <v>1261</v>
      </c>
      <c r="L340" s="250" t="s">
        <v>2787</v>
      </c>
      <c r="M340" s="250" t="s">
        <v>1665</v>
      </c>
      <c r="N340" s="250" t="s">
        <v>1252</v>
      </c>
      <c r="O340" s="250" t="s">
        <v>1543</v>
      </c>
      <c r="P340" s="250" t="s">
        <v>1544</v>
      </c>
      <c r="Q340" s="250">
        <v>74</v>
      </c>
    </row>
    <row r="341" spans="1:17">
      <c r="A341" s="250">
        <v>323</v>
      </c>
      <c r="B341" s="250" t="s">
        <v>532</v>
      </c>
      <c r="C341" s="250" t="s">
        <v>13</v>
      </c>
      <c r="D341" s="250">
        <v>17</v>
      </c>
      <c r="E341" s="251" t="s">
        <v>1547</v>
      </c>
      <c r="F341" s="250">
        <v>201</v>
      </c>
      <c r="G341" s="250">
        <v>2</v>
      </c>
      <c r="H341" s="250">
        <v>65</v>
      </c>
      <c r="I341" s="250" t="s">
        <v>580</v>
      </c>
      <c r="J341" s="250" t="s">
        <v>1250</v>
      </c>
      <c r="K341" s="250" t="s">
        <v>1261</v>
      </c>
      <c r="L341" s="250" t="s">
        <v>2788</v>
      </c>
      <c r="M341" s="250" t="s">
        <v>320</v>
      </c>
      <c r="N341" s="250"/>
      <c r="O341" s="250"/>
      <c r="P341" s="250"/>
      <c r="Q341" s="250"/>
    </row>
    <row r="342" spans="1:17">
      <c r="A342" s="250">
        <v>1096</v>
      </c>
      <c r="B342" s="250" t="s">
        <v>532</v>
      </c>
      <c r="C342" s="250" t="s">
        <v>13</v>
      </c>
      <c r="D342" s="250">
        <v>17</v>
      </c>
      <c r="E342" s="251" t="s">
        <v>1547</v>
      </c>
      <c r="F342" s="250"/>
      <c r="G342" s="250"/>
      <c r="H342" s="250"/>
      <c r="I342" s="250"/>
      <c r="J342" s="250" t="s">
        <v>1250</v>
      </c>
      <c r="K342" s="250" t="s">
        <v>1261</v>
      </c>
      <c r="L342" s="250"/>
      <c r="M342" s="250" t="s">
        <v>42</v>
      </c>
      <c r="N342" s="250" t="s">
        <v>1281</v>
      </c>
      <c r="O342" s="250" t="s">
        <v>1545</v>
      </c>
      <c r="P342" s="250" t="s">
        <v>1546</v>
      </c>
      <c r="Q342" s="250">
        <v>75</v>
      </c>
    </row>
    <row r="343" spans="1:17">
      <c r="A343" s="250">
        <v>324</v>
      </c>
      <c r="B343" s="250" t="s">
        <v>532</v>
      </c>
      <c r="C343" s="250" t="s">
        <v>13</v>
      </c>
      <c r="D343" s="250">
        <v>2</v>
      </c>
      <c r="E343" s="251" t="s">
        <v>1993</v>
      </c>
      <c r="F343" s="250">
        <v>1</v>
      </c>
      <c r="G343" s="250">
        <v>1</v>
      </c>
      <c r="H343" s="250">
        <v>41</v>
      </c>
      <c r="I343" s="250" t="s">
        <v>562</v>
      </c>
      <c r="J343" s="250" t="s">
        <v>1250</v>
      </c>
      <c r="K343" s="250" t="s">
        <v>1405</v>
      </c>
      <c r="L343" s="250" t="s">
        <v>2789</v>
      </c>
      <c r="M343" s="250" t="s">
        <v>1651</v>
      </c>
      <c r="N343" s="250"/>
      <c r="O343" s="250"/>
      <c r="P343" s="250"/>
      <c r="Q343" s="250"/>
    </row>
    <row r="344" spans="1:17">
      <c r="A344" s="250">
        <v>325</v>
      </c>
      <c r="B344" s="250" t="s">
        <v>532</v>
      </c>
      <c r="C344" s="250" t="s">
        <v>13</v>
      </c>
      <c r="D344" s="250">
        <v>20</v>
      </c>
      <c r="E344" s="251" t="s">
        <v>2313</v>
      </c>
      <c r="F344" s="250">
        <v>30</v>
      </c>
      <c r="G344" s="250">
        <v>2</v>
      </c>
      <c r="H344" s="250">
        <v>15</v>
      </c>
      <c r="I344" s="250" t="s">
        <v>333</v>
      </c>
      <c r="J344" s="250" t="s">
        <v>1250</v>
      </c>
      <c r="K344" s="250" t="s">
        <v>1405</v>
      </c>
      <c r="L344" s="250" t="s">
        <v>2707</v>
      </c>
      <c r="M344" s="250" t="s">
        <v>1650</v>
      </c>
      <c r="N344" s="250" t="s">
        <v>1281</v>
      </c>
      <c r="O344" s="250" t="s">
        <v>2722</v>
      </c>
      <c r="P344" s="250" t="s">
        <v>2301</v>
      </c>
      <c r="Q344" s="250"/>
    </row>
    <row r="345" spans="1:17">
      <c r="A345" s="250">
        <v>326</v>
      </c>
      <c r="B345" s="250" t="s">
        <v>532</v>
      </c>
      <c r="C345" s="250" t="s">
        <v>13</v>
      </c>
      <c r="D345" s="250">
        <v>2</v>
      </c>
      <c r="E345" s="251" t="s">
        <v>1993</v>
      </c>
      <c r="F345" s="250">
        <v>1</v>
      </c>
      <c r="G345" s="250">
        <v>1</v>
      </c>
      <c r="H345" s="250">
        <v>41</v>
      </c>
      <c r="I345" s="250" t="s">
        <v>562</v>
      </c>
      <c r="J345" s="250" t="s">
        <v>1250</v>
      </c>
      <c r="K345" s="250" t="s">
        <v>1477</v>
      </c>
      <c r="L345" s="250" t="s">
        <v>2790</v>
      </c>
      <c r="M345" s="250" t="s">
        <v>1652</v>
      </c>
      <c r="N345" s="250"/>
      <c r="O345" s="250"/>
      <c r="P345" s="250"/>
      <c r="Q345" s="250"/>
    </row>
    <row r="346" spans="1:17">
      <c r="A346" s="250">
        <v>327</v>
      </c>
      <c r="B346" s="250" t="s">
        <v>532</v>
      </c>
      <c r="C346" s="250" t="s">
        <v>13</v>
      </c>
      <c r="D346" s="250">
        <v>21</v>
      </c>
      <c r="E346" s="251" t="s">
        <v>1969</v>
      </c>
      <c r="F346" s="250">
        <v>1</v>
      </c>
      <c r="G346" s="250">
        <v>2</v>
      </c>
      <c r="H346" s="250">
        <v>32</v>
      </c>
      <c r="I346" s="250" t="s">
        <v>588</v>
      </c>
      <c r="J346" s="250" t="s">
        <v>1250</v>
      </c>
      <c r="K346" s="250" t="s">
        <v>1477</v>
      </c>
      <c r="L346" s="250" t="s">
        <v>2791</v>
      </c>
      <c r="M346" s="250" t="s">
        <v>41</v>
      </c>
      <c r="N346" s="250"/>
      <c r="O346" s="250"/>
      <c r="P346" s="250"/>
      <c r="Q346" s="250"/>
    </row>
    <row r="347" spans="1:17">
      <c r="A347" s="250">
        <v>328</v>
      </c>
      <c r="B347" s="250" t="s">
        <v>532</v>
      </c>
      <c r="C347" s="250" t="s">
        <v>13</v>
      </c>
      <c r="D347" s="250">
        <v>2</v>
      </c>
      <c r="E347" s="251" t="s">
        <v>1993</v>
      </c>
      <c r="F347" s="250">
        <v>2</v>
      </c>
      <c r="G347" s="250">
        <v>1</v>
      </c>
      <c r="H347" s="250">
        <v>42</v>
      </c>
      <c r="I347" s="250" t="s">
        <v>562</v>
      </c>
      <c r="J347" s="250" t="s">
        <v>1250</v>
      </c>
      <c r="K347" s="250" t="s">
        <v>1528</v>
      </c>
      <c r="L347" s="250" t="s">
        <v>2782</v>
      </c>
      <c r="M347" s="250" t="s">
        <v>1651</v>
      </c>
      <c r="N347" s="250"/>
      <c r="O347" s="250"/>
      <c r="P347" s="250"/>
      <c r="Q347" s="250"/>
    </row>
    <row r="348" spans="1:17">
      <c r="A348" s="250">
        <v>329</v>
      </c>
      <c r="B348" s="250" t="s">
        <v>532</v>
      </c>
      <c r="C348" s="250" t="s">
        <v>13</v>
      </c>
      <c r="D348" s="250">
        <v>21</v>
      </c>
      <c r="E348" s="251" t="s">
        <v>1969</v>
      </c>
      <c r="F348" s="250">
        <v>1</v>
      </c>
      <c r="G348" s="250">
        <v>2</v>
      </c>
      <c r="H348" s="250">
        <v>32</v>
      </c>
      <c r="I348" s="250" t="s">
        <v>588</v>
      </c>
      <c r="J348" s="250" t="s">
        <v>1250</v>
      </c>
      <c r="K348" s="250" t="s">
        <v>1528</v>
      </c>
      <c r="L348" s="355">
        <v>11780</v>
      </c>
      <c r="M348" s="250" t="s">
        <v>41</v>
      </c>
      <c r="N348" s="250"/>
      <c r="O348" s="250"/>
      <c r="P348" s="250"/>
      <c r="Q348" s="250"/>
    </row>
    <row r="349" spans="1:17">
      <c r="A349" s="250">
        <v>330</v>
      </c>
      <c r="B349" s="250" t="s">
        <v>532</v>
      </c>
      <c r="C349" s="250" t="s">
        <v>13</v>
      </c>
      <c r="D349" s="250">
        <v>2</v>
      </c>
      <c r="E349" s="251" t="s">
        <v>1993</v>
      </c>
      <c r="F349" s="250">
        <v>2</v>
      </c>
      <c r="G349" s="250">
        <v>1</v>
      </c>
      <c r="H349" s="250">
        <v>42</v>
      </c>
      <c r="I349" s="250" t="s">
        <v>562</v>
      </c>
      <c r="J349" s="250" t="s">
        <v>1250</v>
      </c>
      <c r="K349" s="250" t="s">
        <v>1542</v>
      </c>
      <c r="L349" s="250" t="s">
        <v>2783</v>
      </c>
      <c r="M349" s="250" t="s">
        <v>1651</v>
      </c>
      <c r="N349" s="250"/>
      <c r="O349" s="250"/>
      <c r="P349" s="250"/>
      <c r="Q349" s="250"/>
    </row>
    <row r="350" spans="1:17">
      <c r="A350" s="250">
        <v>331</v>
      </c>
      <c r="B350" s="250" t="s">
        <v>532</v>
      </c>
      <c r="C350" s="250" t="s">
        <v>13</v>
      </c>
      <c r="D350" s="250">
        <v>21</v>
      </c>
      <c r="E350" s="251" t="s">
        <v>1969</v>
      </c>
      <c r="F350" s="250">
        <v>2</v>
      </c>
      <c r="G350" s="250">
        <v>2</v>
      </c>
      <c r="H350" s="250">
        <v>33</v>
      </c>
      <c r="I350" s="250" t="s">
        <v>588</v>
      </c>
      <c r="J350" s="250" t="s">
        <v>1250</v>
      </c>
      <c r="K350" s="250" t="s">
        <v>1542</v>
      </c>
      <c r="L350" s="250" t="s">
        <v>2792</v>
      </c>
      <c r="M350" s="250" t="s">
        <v>41</v>
      </c>
      <c r="N350" s="250"/>
      <c r="O350" s="250"/>
      <c r="P350" s="250"/>
      <c r="Q350" s="250"/>
    </row>
    <row r="351" spans="1:17">
      <c r="A351" s="250">
        <v>332</v>
      </c>
      <c r="B351" s="250" t="s">
        <v>532</v>
      </c>
      <c r="C351" s="250" t="s">
        <v>13</v>
      </c>
      <c r="D351" s="250">
        <v>2</v>
      </c>
      <c r="E351" s="251" t="s">
        <v>1993</v>
      </c>
      <c r="F351" s="250">
        <v>3</v>
      </c>
      <c r="G351" s="250">
        <v>1</v>
      </c>
      <c r="H351" s="250">
        <v>41</v>
      </c>
      <c r="I351" s="250" t="s">
        <v>328</v>
      </c>
      <c r="J351" s="250" t="s">
        <v>1250</v>
      </c>
      <c r="K351" s="250" t="s">
        <v>1561</v>
      </c>
      <c r="L351" s="250" t="s">
        <v>2789</v>
      </c>
      <c r="M351" s="250" t="s">
        <v>1651</v>
      </c>
      <c r="N351" s="250"/>
      <c r="O351" s="250"/>
      <c r="P351" s="250"/>
      <c r="Q351" s="250"/>
    </row>
    <row r="352" spans="1:17">
      <c r="A352" s="250">
        <v>333</v>
      </c>
      <c r="B352" s="250" t="s">
        <v>532</v>
      </c>
      <c r="C352" s="250" t="s">
        <v>13</v>
      </c>
      <c r="D352" s="250">
        <v>21</v>
      </c>
      <c r="E352" s="251" t="s">
        <v>1969</v>
      </c>
      <c r="F352" s="250">
        <v>2</v>
      </c>
      <c r="G352" s="250">
        <v>2</v>
      </c>
      <c r="H352" s="250">
        <v>33</v>
      </c>
      <c r="I352" s="250" t="s">
        <v>588</v>
      </c>
      <c r="J352" s="250" t="s">
        <v>1250</v>
      </c>
      <c r="K352" s="250" t="s">
        <v>1561</v>
      </c>
      <c r="L352" s="355">
        <v>12175</v>
      </c>
      <c r="M352" s="250" t="s">
        <v>41</v>
      </c>
      <c r="N352" s="250"/>
      <c r="O352" s="250"/>
      <c r="P352" s="250"/>
      <c r="Q352" s="250"/>
    </row>
    <row r="353" spans="1:17">
      <c r="A353" s="250">
        <v>334</v>
      </c>
      <c r="B353" s="250" t="s">
        <v>532</v>
      </c>
      <c r="C353" s="250" t="s">
        <v>13</v>
      </c>
      <c r="D353" s="250">
        <v>2</v>
      </c>
      <c r="E353" s="251" t="s">
        <v>1993</v>
      </c>
      <c r="F353" s="250">
        <v>3</v>
      </c>
      <c r="G353" s="250">
        <v>1</v>
      </c>
      <c r="H353" s="250">
        <v>41</v>
      </c>
      <c r="I353" s="250" t="s">
        <v>328</v>
      </c>
      <c r="J353" s="250" t="s">
        <v>1250</v>
      </c>
      <c r="K353" s="250" t="s">
        <v>1590</v>
      </c>
      <c r="L353" s="250" t="s">
        <v>2790</v>
      </c>
      <c r="M353" s="250" t="s">
        <v>1651</v>
      </c>
      <c r="N353" s="250"/>
      <c r="O353" s="250"/>
      <c r="P353" s="250"/>
      <c r="Q353" s="250"/>
    </row>
    <row r="354" spans="1:17">
      <c r="A354" s="250">
        <v>335</v>
      </c>
      <c r="B354" s="250" t="s">
        <v>532</v>
      </c>
      <c r="C354" s="250" t="s">
        <v>13</v>
      </c>
      <c r="D354" s="250">
        <v>22</v>
      </c>
      <c r="E354" s="251" t="s">
        <v>1577</v>
      </c>
      <c r="F354" s="250">
        <v>24</v>
      </c>
      <c r="G354" s="250">
        <v>2</v>
      </c>
      <c r="H354" s="250">
        <v>53</v>
      </c>
      <c r="I354" s="250" t="s">
        <v>1715</v>
      </c>
      <c r="J354" s="250" t="s">
        <v>1250</v>
      </c>
      <c r="K354" s="250" t="s">
        <v>1590</v>
      </c>
      <c r="L354" s="250" t="s">
        <v>1166</v>
      </c>
      <c r="M354" s="250" t="s">
        <v>1668</v>
      </c>
      <c r="N354" s="250"/>
      <c r="O354" s="250"/>
      <c r="P354" s="250"/>
      <c r="Q354" s="250"/>
    </row>
    <row r="355" spans="1:17">
      <c r="A355" s="250">
        <v>336</v>
      </c>
      <c r="B355" s="250" t="s">
        <v>532</v>
      </c>
      <c r="C355" s="250" t="s">
        <v>13</v>
      </c>
      <c r="D355" s="250">
        <v>2</v>
      </c>
      <c r="E355" s="251" t="s">
        <v>1993</v>
      </c>
      <c r="F355" s="250">
        <v>4</v>
      </c>
      <c r="G355" s="250">
        <v>1</v>
      </c>
      <c r="H355" s="250">
        <v>40</v>
      </c>
      <c r="I355" s="250" t="s">
        <v>1416</v>
      </c>
      <c r="J355" s="250" t="s">
        <v>1250</v>
      </c>
      <c r="K355" s="250" t="s">
        <v>1602</v>
      </c>
      <c r="L355" s="250" t="s">
        <v>2694</v>
      </c>
      <c r="M355" s="250" t="s">
        <v>1651</v>
      </c>
      <c r="N355" s="250"/>
      <c r="O355" s="250"/>
      <c r="P355" s="250"/>
      <c r="Q355" s="250"/>
    </row>
    <row r="356" spans="1:17">
      <c r="A356" s="250">
        <v>337</v>
      </c>
      <c r="B356" s="250" t="s">
        <v>532</v>
      </c>
      <c r="C356" s="250" t="s">
        <v>13</v>
      </c>
      <c r="D356" s="250">
        <v>22</v>
      </c>
      <c r="E356" s="251" t="s">
        <v>1577</v>
      </c>
      <c r="F356" s="250">
        <v>24</v>
      </c>
      <c r="G356" s="250">
        <v>2</v>
      </c>
      <c r="H356" s="250">
        <v>53</v>
      </c>
      <c r="I356" s="250" t="s">
        <v>1715</v>
      </c>
      <c r="J356" s="250" t="s">
        <v>1250</v>
      </c>
      <c r="K356" s="250" t="s">
        <v>1602</v>
      </c>
      <c r="L356" s="250" t="s">
        <v>1167</v>
      </c>
      <c r="M356" s="250" t="s">
        <v>1668</v>
      </c>
      <c r="N356" s="250"/>
      <c r="O356" s="250"/>
      <c r="P356" s="250"/>
      <c r="Q356" s="250"/>
    </row>
    <row r="357" spans="1:17">
      <c r="A357" s="250">
        <v>338</v>
      </c>
      <c r="B357" s="250" t="s">
        <v>532</v>
      </c>
      <c r="C357" s="250" t="s">
        <v>13</v>
      </c>
      <c r="D357" s="250">
        <v>2</v>
      </c>
      <c r="E357" s="251" t="s">
        <v>1993</v>
      </c>
      <c r="F357" s="250">
        <v>4</v>
      </c>
      <c r="G357" s="250">
        <v>1</v>
      </c>
      <c r="H357" s="250">
        <v>40</v>
      </c>
      <c r="I357" s="250" t="s">
        <v>1416</v>
      </c>
      <c r="J357" s="250" t="s">
        <v>1250</v>
      </c>
      <c r="K357" s="250" t="s">
        <v>2039</v>
      </c>
      <c r="L357" s="355">
        <v>14946</v>
      </c>
      <c r="M357" s="250" t="s">
        <v>1651</v>
      </c>
      <c r="N357" s="250"/>
      <c r="O357" s="250"/>
      <c r="P357" s="250"/>
      <c r="Q357" s="250"/>
    </row>
    <row r="358" spans="1:17">
      <c r="A358" s="250">
        <v>339</v>
      </c>
      <c r="B358" s="250" t="s">
        <v>532</v>
      </c>
      <c r="C358" s="250" t="s">
        <v>13</v>
      </c>
      <c r="D358" s="250">
        <v>22</v>
      </c>
      <c r="E358" s="251" t="s">
        <v>1577</v>
      </c>
      <c r="F358" s="250">
        <v>27</v>
      </c>
      <c r="G358" s="250">
        <v>2</v>
      </c>
      <c r="H358" s="250">
        <v>45</v>
      </c>
      <c r="I358" s="250" t="s">
        <v>1715</v>
      </c>
      <c r="J358" s="250" t="s">
        <v>1250</v>
      </c>
      <c r="K358" s="250" t="s">
        <v>2039</v>
      </c>
      <c r="L358" s="250" t="s">
        <v>1168</v>
      </c>
      <c r="M358" s="250" t="s">
        <v>1668</v>
      </c>
      <c r="N358" s="250"/>
      <c r="O358" s="250"/>
      <c r="P358" s="250"/>
      <c r="Q358" s="250"/>
    </row>
    <row r="359" spans="1:17">
      <c r="A359" s="250">
        <v>340</v>
      </c>
      <c r="B359" s="250" t="s">
        <v>532</v>
      </c>
      <c r="C359" s="250" t="s">
        <v>13</v>
      </c>
      <c r="D359" s="250">
        <v>22</v>
      </c>
      <c r="E359" s="251" t="s">
        <v>1577</v>
      </c>
      <c r="F359" s="250">
        <v>27</v>
      </c>
      <c r="G359" s="250">
        <v>2</v>
      </c>
      <c r="H359" s="250">
        <v>45</v>
      </c>
      <c r="I359" s="250" t="s">
        <v>1715</v>
      </c>
      <c r="J359" s="250" t="s">
        <v>1250</v>
      </c>
      <c r="K359" s="250" t="s">
        <v>1578</v>
      </c>
      <c r="L359" s="250" t="s">
        <v>1169</v>
      </c>
      <c r="M359" s="250" t="s">
        <v>1668</v>
      </c>
      <c r="N359" s="250"/>
      <c r="O359" s="250"/>
      <c r="P359" s="250"/>
      <c r="Q359" s="250"/>
    </row>
    <row r="360" spans="1:17">
      <c r="A360" s="250">
        <v>341</v>
      </c>
      <c r="B360" s="250" t="s">
        <v>532</v>
      </c>
      <c r="C360" s="250" t="s">
        <v>13</v>
      </c>
      <c r="D360" s="250"/>
      <c r="E360" s="251" t="s">
        <v>1577</v>
      </c>
      <c r="F360" s="250"/>
      <c r="G360" s="250"/>
      <c r="H360" s="250"/>
      <c r="I360" s="250"/>
      <c r="J360" s="250" t="s">
        <v>1250</v>
      </c>
      <c r="K360" s="250" t="s">
        <v>1578</v>
      </c>
      <c r="L360" s="250"/>
      <c r="M360" s="250" t="s">
        <v>42</v>
      </c>
      <c r="N360" s="250" t="s">
        <v>1252</v>
      </c>
      <c r="O360" s="250" t="s">
        <v>1579</v>
      </c>
      <c r="P360" s="250" t="s">
        <v>1580</v>
      </c>
      <c r="Q360" s="250">
        <v>82</v>
      </c>
    </row>
    <row r="361" spans="1:17">
      <c r="A361" s="250">
        <v>342</v>
      </c>
      <c r="B361" s="250" t="s">
        <v>532</v>
      </c>
      <c r="C361" s="250" t="s">
        <v>13</v>
      </c>
      <c r="D361" s="250">
        <v>3</v>
      </c>
      <c r="E361" s="251" t="s">
        <v>2165</v>
      </c>
      <c r="F361" s="250">
        <v>91</v>
      </c>
      <c r="G361" s="250">
        <v>1</v>
      </c>
      <c r="H361" s="250">
        <v>54</v>
      </c>
      <c r="I361" s="250" t="s">
        <v>328</v>
      </c>
      <c r="J361" s="250" t="s">
        <v>1268</v>
      </c>
      <c r="K361" s="250" t="s">
        <v>1317</v>
      </c>
      <c r="L361" s="250" t="s">
        <v>2793</v>
      </c>
      <c r="M361" s="250" t="s">
        <v>1651</v>
      </c>
      <c r="N361" s="250"/>
      <c r="O361" s="250"/>
      <c r="P361" s="250"/>
      <c r="Q361" s="250"/>
    </row>
    <row r="362" spans="1:17">
      <c r="A362" s="250">
        <v>343</v>
      </c>
      <c r="B362" s="250" t="s">
        <v>532</v>
      </c>
      <c r="C362" s="250" t="s">
        <v>13</v>
      </c>
      <c r="D362" s="250">
        <v>23</v>
      </c>
      <c r="E362" s="251" t="s">
        <v>1316</v>
      </c>
      <c r="F362" s="250">
        <v>901</v>
      </c>
      <c r="G362" s="250">
        <v>2</v>
      </c>
      <c r="H362" s="250">
        <v>35</v>
      </c>
      <c r="I362" s="250" t="s">
        <v>1716</v>
      </c>
      <c r="J362" s="250" t="s">
        <v>1268</v>
      </c>
      <c r="K362" s="250" t="s">
        <v>1317</v>
      </c>
      <c r="L362" s="250" t="s">
        <v>2685</v>
      </c>
      <c r="M362" s="250" t="s">
        <v>1651</v>
      </c>
      <c r="N362" s="250"/>
      <c r="O362" s="250"/>
      <c r="P362" s="250"/>
      <c r="Q362" s="250"/>
    </row>
    <row r="363" spans="1:17">
      <c r="A363" s="250">
        <v>1097</v>
      </c>
      <c r="B363" s="250" t="s">
        <v>532</v>
      </c>
      <c r="C363" s="250" t="s">
        <v>13</v>
      </c>
      <c r="D363" s="250">
        <v>23</v>
      </c>
      <c r="E363" s="251" t="s">
        <v>1316</v>
      </c>
      <c r="F363" s="250"/>
      <c r="G363" s="250"/>
      <c r="H363" s="250"/>
      <c r="I363" s="250"/>
      <c r="J363" s="250" t="s">
        <v>1268</v>
      </c>
      <c r="K363" s="250" t="s">
        <v>1317</v>
      </c>
      <c r="L363" s="250"/>
      <c r="M363" s="250" t="s">
        <v>42</v>
      </c>
      <c r="N363" s="250" t="s">
        <v>1252</v>
      </c>
      <c r="O363" s="250" t="s">
        <v>1318</v>
      </c>
      <c r="P363" s="250" t="s">
        <v>1319</v>
      </c>
      <c r="Q363" s="250">
        <v>12</v>
      </c>
    </row>
    <row r="364" spans="1:17">
      <c r="A364" s="250">
        <v>344</v>
      </c>
      <c r="B364" s="250" t="s">
        <v>532</v>
      </c>
      <c r="C364" s="250" t="s">
        <v>13</v>
      </c>
      <c r="D364" s="250">
        <v>3</v>
      </c>
      <c r="E364" s="251" t="s">
        <v>2165</v>
      </c>
      <c r="F364" s="250">
        <v>91</v>
      </c>
      <c r="G364" s="250">
        <v>1</v>
      </c>
      <c r="H364" s="250">
        <v>54</v>
      </c>
      <c r="I364" s="250" t="s">
        <v>328</v>
      </c>
      <c r="J364" s="250" t="s">
        <v>1268</v>
      </c>
      <c r="K364" s="250" t="s">
        <v>1315</v>
      </c>
      <c r="L364" s="250" t="s">
        <v>2794</v>
      </c>
      <c r="M364" s="250" t="s">
        <v>1651</v>
      </c>
      <c r="N364" s="250"/>
      <c r="O364" s="250"/>
      <c r="P364" s="250"/>
      <c r="Q364" s="250"/>
    </row>
    <row r="365" spans="1:17">
      <c r="A365" s="250">
        <v>345</v>
      </c>
      <c r="B365" s="250" t="s">
        <v>532</v>
      </c>
      <c r="C365" s="250" t="s">
        <v>13</v>
      </c>
      <c r="D365" s="250">
        <v>4</v>
      </c>
      <c r="E365" s="251" t="s">
        <v>1895</v>
      </c>
      <c r="F365" s="250">
        <v>902</v>
      </c>
      <c r="G365" s="250">
        <v>2</v>
      </c>
      <c r="H365" s="250">
        <v>36</v>
      </c>
      <c r="I365" s="250" t="s">
        <v>1717</v>
      </c>
      <c r="J365" s="250" t="s">
        <v>1268</v>
      </c>
      <c r="K365" s="250" t="s">
        <v>1315</v>
      </c>
      <c r="L365" s="250" t="s">
        <v>2795</v>
      </c>
      <c r="M365" s="250" t="s">
        <v>1650</v>
      </c>
      <c r="N365" s="250"/>
      <c r="O365" s="250"/>
      <c r="P365" s="250"/>
      <c r="Q365" s="250"/>
    </row>
    <row r="366" spans="1:17">
      <c r="A366" s="250">
        <v>346</v>
      </c>
      <c r="B366" s="250" t="s">
        <v>532</v>
      </c>
      <c r="C366" s="250" t="s">
        <v>13</v>
      </c>
      <c r="D366" s="250">
        <v>4</v>
      </c>
      <c r="E366" s="251" t="s">
        <v>1895</v>
      </c>
      <c r="F366" s="250">
        <v>901</v>
      </c>
      <c r="G366" s="250">
        <v>2</v>
      </c>
      <c r="H366" s="250">
        <v>55</v>
      </c>
      <c r="I366" s="250" t="s">
        <v>1717</v>
      </c>
      <c r="J366" s="250" t="s">
        <v>1268</v>
      </c>
      <c r="K366" s="250" t="s">
        <v>1269</v>
      </c>
      <c r="L366" s="250" t="s">
        <v>2666</v>
      </c>
      <c r="M366" s="250" t="s">
        <v>1656</v>
      </c>
      <c r="N366" s="250"/>
      <c r="O366" s="250"/>
      <c r="P366" s="250"/>
      <c r="Q366" s="250"/>
    </row>
    <row r="367" spans="1:17">
      <c r="A367" s="250">
        <v>347</v>
      </c>
      <c r="B367" s="250" t="s">
        <v>532</v>
      </c>
      <c r="C367" s="250" t="s">
        <v>13</v>
      </c>
      <c r="D367" s="250">
        <v>34</v>
      </c>
      <c r="E367" s="251" t="s">
        <v>1600</v>
      </c>
      <c r="F367" s="250">
        <v>91</v>
      </c>
      <c r="G367" s="250">
        <v>3</v>
      </c>
      <c r="H367" s="250">
        <v>56</v>
      </c>
      <c r="I367" s="250" t="s">
        <v>71</v>
      </c>
      <c r="J367" s="250" t="s">
        <v>1268</v>
      </c>
      <c r="K367" s="250" t="s">
        <v>1269</v>
      </c>
      <c r="L367" s="250" t="s">
        <v>2796</v>
      </c>
      <c r="M367" s="250" t="s">
        <v>1651</v>
      </c>
      <c r="N367" s="250" t="s">
        <v>1281</v>
      </c>
      <c r="O367" s="250" t="s">
        <v>2663</v>
      </c>
      <c r="P367" s="250" t="s">
        <v>2096</v>
      </c>
      <c r="Q367" s="250"/>
    </row>
    <row r="368" spans="1:17">
      <c r="A368" s="250">
        <v>348</v>
      </c>
      <c r="B368" s="250" t="s">
        <v>532</v>
      </c>
      <c r="C368" s="250" t="s">
        <v>13</v>
      </c>
      <c r="D368" s="250"/>
      <c r="E368" s="251" t="s">
        <v>1600</v>
      </c>
      <c r="F368" s="250"/>
      <c r="G368" s="250"/>
      <c r="H368" s="250"/>
      <c r="I368" s="250"/>
      <c r="J368" s="250" t="s">
        <v>1268</v>
      </c>
      <c r="K368" s="250" t="s">
        <v>1269</v>
      </c>
      <c r="L368" s="250"/>
      <c r="M368" s="250" t="s">
        <v>42</v>
      </c>
      <c r="N368" s="250" t="s">
        <v>1252</v>
      </c>
      <c r="O368" s="250" t="s">
        <v>1599</v>
      </c>
      <c r="P368" s="250" t="s">
        <v>1338</v>
      </c>
      <c r="Q368" s="250">
        <v>89</v>
      </c>
    </row>
    <row r="369" spans="1:17">
      <c r="A369" s="250">
        <v>349</v>
      </c>
      <c r="B369" s="250" t="s">
        <v>532</v>
      </c>
      <c r="C369" s="250" t="s">
        <v>13</v>
      </c>
      <c r="D369" s="250">
        <v>4</v>
      </c>
      <c r="E369" s="251" t="s">
        <v>1895</v>
      </c>
      <c r="F369" s="250">
        <v>901</v>
      </c>
      <c r="G369" s="250">
        <v>2</v>
      </c>
      <c r="H369" s="250">
        <v>55</v>
      </c>
      <c r="I369" s="250" t="s">
        <v>1717</v>
      </c>
      <c r="J369" s="250" t="s">
        <v>1268</v>
      </c>
      <c r="K369" s="250" t="s">
        <v>1354</v>
      </c>
      <c r="L369" s="250" t="s">
        <v>2667</v>
      </c>
      <c r="M369" s="250" t="s">
        <v>1652</v>
      </c>
      <c r="N369" s="250"/>
      <c r="O369" s="250"/>
      <c r="P369" s="250"/>
      <c r="Q369" s="250"/>
    </row>
    <row r="370" spans="1:17">
      <c r="A370" s="250">
        <v>350</v>
      </c>
      <c r="B370" s="250" t="s">
        <v>532</v>
      </c>
      <c r="C370" s="250" t="s">
        <v>13</v>
      </c>
      <c r="D370" s="250">
        <v>24</v>
      </c>
      <c r="E370" s="251" t="s">
        <v>1353</v>
      </c>
      <c r="F370" s="250">
        <v>1</v>
      </c>
      <c r="G370" s="250">
        <v>2</v>
      </c>
      <c r="H370" s="250">
        <v>42</v>
      </c>
      <c r="I370" s="250" t="s">
        <v>607</v>
      </c>
      <c r="J370" s="250" t="s">
        <v>1268</v>
      </c>
      <c r="K370" s="250" t="s">
        <v>1354</v>
      </c>
      <c r="L370" s="250" t="s">
        <v>2743</v>
      </c>
      <c r="M370" s="250" t="s">
        <v>1689</v>
      </c>
      <c r="N370" s="250"/>
      <c r="O370" s="250"/>
      <c r="P370" s="250"/>
      <c r="Q370" s="250"/>
    </row>
    <row r="371" spans="1:17">
      <c r="A371" s="250">
        <v>1098</v>
      </c>
      <c r="B371" s="250" t="s">
        <v>532</v>
      </c>
      <c r="C371" s="250" t="s">
        <v>13</v>
      </c>
      <c r="D371" s="250">
        <v>24</v>
      </c>
      <c r="E371" s="251" t="s">
        <v>1353</v>
      </c>
      <c r="F371" s="250"/>
      <c r="G371" s="250"/>
      <c r="H371" s="250"/>
      <c r="I371" s="250"/>
      <c r="J371" s="250" t="s">
        <v>1268</v>
      </c>
      <c r="K371" s="250" t="s">
        <v>1354</v>
      </c>
      <c r="L371" s="250"/>
      <c r="M371" s="250" t="s">
        <v>42</v>
      </c>
      <c r="N371" s="250" t="s">
        <v>1252</v>
      </c>
      <c r="O371" s="250" t="s">
        <v>1337</v>
      </c>
      <c r="P371" s="250" t="s">
        <v>1338</v>
      </c>
      <c r="Q371" s="250">
        <v>21</v>
      </c>
    </row>
    <row r="372" spans="1:17">
      <c r="A372" s="250">
        <v>351</v>
      </c>
      <c r="B372" s="250" t="s">
        <v>532</v>
      </c>
      <c r="C372" s="250" t="s">
        <v>13</v>
      </c>
      <c r="D372" s="250">
        <v>4</v>
      </c>
      <c r="E372" s="251" t="s">
        <v>1895</v>
      </c>
      <c r="F372" s="250">
        <v>91</v>
      </c>
      <c r="G372" s="250">
        <v>2</v>
      </c>
      <c r="H372" s="250">
        <v>39</v>
      </c>
      <c r="I372" s="250" t="s">
        <v>1717</v>
      </c>
      <c r="J372" s="250" t="s">
        <v>1268</v>
      </c>
      <c r="K372" s="250" t="s">
        <v>1330</v>
      </c>
      <c r="L372" s="250" t="s">
        <v>2677</v>
      </c>
      <c r="M372" s="250" t="s">
        <v>1650</v>
      </c>
      <c r="N372" s="250" t="s">
        <v>1252</v>
      </c>
      <c r="O372" s="250" t="s">
        <v>2280</v>
      </c>
      <c r="P372" s="250" t="s">
        <v>2281</v>
      </c>
      <c r="Q372" s="250"/>
    </row>
    <row r="373" spans="1:17">
      <c r="A373" s="250">
        <v>352</v>
      </c>
      <c r="B373" s="250" t="s">
        <v>532</v>
      </c>
      <c r="C373" s="250" t="s">
        <v>13</v>
      </c>
      <c r="D373" s="250">
        <v>34</v>
      </c>
      <c r="E373" s="251" t="s">
        <v>1600</v>
      </c>
      <c r="F373" s="250">
        <v>91</v>
      </c>
      <c r="G373" s="250">
        <v>3</v>
      </c>
      <c r="H373" s="250">
        <v>56</v>
      </c>
      <c r="I373" s="250" t="s">
        <v>71</v>
      </c>
      <c r="J373" s="250" t="s">
        <v>1268</v>
      </c>
      <c r="K373" s="250" t="s">
        <v>1330</v>
      </c>
      <c r="L373" s="355">
        <v>20760</v>
      </c>
      <c r="M373" s="250" t="s">
        <v>1651</v>
      </c>
      <c r="N373" s="250"/>
      <c r="O373" s="250"/>
      <c r="P373" s="250"/>
      <c r="Q373" s="250"/>
    </row>
    <row r="374" spans="1:17">
      <c r="A374" s="250">
        <v>353</v>
      </c>
      <c r="B374" s="250" t="s">
        <v>532</v>
      </c>
      <c r="C374" s="250" t="s">
        <v>13</v>
      </c>
      <c r="D374" s="250">
        <v>26</v>
      </c>
      <c r="E374" s="251" t="s">
        <v>1880</v>
      </c>
      <c r="F374" s="250">
        <v>2</v>
      </c>
      <c r="G374" s="250">
        <v>1</v>
      </c>
      <c r="H374" s="250">
        <v>35</v>
      </c>
      <c r="I374" s="250" t="s">
        <v>1718</v>
      </c>
      <c r="J374" s="250" t="s">
        <v>1268</v>
      </c>
      <c r="K374" s="250" t="s">
        <v>1881</v>
      </c>
      <c r="L374" s="250" t="s">
        <v>2797</v>
      </c>
      <c r="M374" s="250" t="s">
        <v>1664</v>
      </c>
      <c r="N374" s="250"/>
      <c r="O374" s="250"/>
      <c r="P374" s="250"/>
      <c r="Q374" s="250"/>
    </row>
    <row r="375" spans="1:17">
      <c r="A375" s="250">
        <v>354</v>
      </c>
      <c r="B375" s="250" t="s">
        <v>532</v>
      </c>
      <c r="C375" s="250" t="s">
        <v>13</v>
      </c>
      <c r="D375" s="250">
        <v>30</v>
      </c>
      <c r="E375" s="251" t="s">
        <v>2474</v>
      </c>
      <c r="F375" s="250">
        <v>1</v>
      </c>
      <c r="G375" s="250">
        <v>2</v>
      </c>
      <c r="H375" s="250">
        <v>28</v>
      </c>
      <c r="I375" s="250" t="s">
        <v>1719</v>
      </c>
      <c r="J375" s="250" t="s">
        <v>1268</v>
      </c>
      <c r="K375" s="250" t="s">
        <v>1881</v>
      </c>
      <c r="L375" s="250" t="s">
        <v>2798</v>
      </c>
      <c r="M375" s="250" t="s">
        <v>1689</v>
      </c>
      <c r="N375" s="250"/>
      <c r="O375" s="250"/>
      <c r="P375" s="250"/>
      <c r="Q375" s="250"/>
    </row>
    <row r="376" spans="1:17">
      <c r="A376" s="250">
        <v>355</v>
      </c>
      <c r="B376" s="250" t="s">
        <v>532</v>
      </c>
      <c r="C376" s="250" t="s">
        <v>13</v>
      </c>
      <c r="D376" s="250">
        <v>26</v>
      </c>
      <c r="E376" s="251" t="s">
        <v>1880</v>
      </c>
      <c r="F376" s="250">
        <v>2</v>
      </c>
      <c r="G376" s="250">
        <v>1</v>
      </c>
      <c r="H376" s="250">
        <v>35</v>
      </c>
      <c r="I376" s="250" t="s">
        <v>1718</v>
      </c>
      <c r="J376" s="250" t="s">
        <v>1268</v>
      </c>
      <c r="K376" s="250" t="s">
        <v>1644</v>
      </c>
      <c r="L376" s="250" t="s">
        <v>2799</v>
      </c>
      <c r="M376" s="250" t="s">
        <v>1664</v>
      </c>
      <c r="N376" s="250"/>
      <c r="O376" s="250"/>
      <c r="P376" s="250"/>
      <c r="Q376" s="250"/>
    </row>
    <row r="377" spans="1:17">
      <c r="A377" s="250">
        <v>356</v>
      </c>
      <c r="B377" s="250" t="s">
        <v>532</v>
      </c>
      <c r="C377" s="250" t="s">
        <v>13</v>
      </c>
      <c r="D377" s="250">
        <v>30</v>
      </c>
      <c r="E377" s="251" t="s">
        <v>2474</v>
      </c>
      <c r="F377" s="250">
        <v>1</v>
      </c>
      <c r="G377" s="250">
        <v>2</v>
      </c>
      <c r="H377" s="250">
        <v>28</v>
      </c>
      <c r="I377" s="250" t="s">
        <v>1719</v>
      </c>
      <c r="J377" s="250" t="s">
        <v>1268</v>
      </c>
      <c r="K377" s="250" t="s">
        <v>1644</v>
      </c>
      <c r="L377" s="354">
        <v>45410</v>
      </c>
      <c r="M377" s="250" t="s">
        <v>1689</v>
      </c>
      <c r="N377" s="250"/>
      <c r="O377" s="250"/>
      <c r="P377" s="250"/>
      <c r="Q377" s="250"/>
    </row>
    <row r="378" spans="1:17">
      <c r="A378" s="250">
        <v>357</v>
      </c>
      <c r="B378" s="250" t="s">
        <v>532</v>
      </c>
      <c r="C378" s="250" t="s">
        <v>13</v>
      </c>
      <c r="D378" s="250">
        <v>26</v>
      </c>
      <c r="E378" s="251" t="s">
        <v>1880</v>
      </c>
      <c r="F378" s="250">
        <v>1</v>
      </c>
      <c r="G378" s="250">
        <v>1</v>
      </c>
      <c r="H378" s="250">
        <v>28</v>
      </c>
      <c r="I378" s="250" t="s">
        <v>1718</v>
      </c>
      <c r="J378" s="250" t="s">
        <v>1268</v>
      </c>
      <c r="K378" s="250" t="s">
        <v>1301</v>
      </c>
      <c r="L378" s="250" t="s">
        <v>2764</v>
      </c>
      <c r="M378" s="250" t="s">
        <v>1664</v>
      </c>
      <c r="N378" s="250"/>
      <c r="O378" s="250"/>
      <c r="P378" s="250"/>
      <c r="Q378" s="250"/>
    </row>
    <row r="379" spans="1:17">
      <c r="A379" s="250">
        <v>358</v>
      </c>
      <c r="B379" s="250" t="s">
        <v>532</v>
      </c>
      <c r="C379" s="250" t="s">
        <v>13</v>
      </c>
      <c r="D379" s="250">
        <v>32</v>
      </c>
      <c r="E379" s="251" t="s">
        <v>1924</v>
      </c>
      <c r="F379" s="250">
        <v>24</v>
      </c>
      <c r="G379" s="250">
        <v>2</v>
      </c>
      <c r="H379" s="250">
        <v>28</v>
      </c>
      <c r="I379" s="250" t="s">
        <v>1720</v>
      </c>
      <c r="J379" s="250" t="s">
        <v>1268</v>
      </c>
      <c r="K379" s="250" t="s">
        <v>1301</v>
      </c>
      <c r="L379" s="250" t="s">
        <v>2798</v>
      </c>
      <c r="M379" s="250" t="s">
        <v>1695</v>
      </c>
      <c r="N379" s="250"/>
      <c r="O379" s="250"/>
      <c r="P379" s="250"/>
      <c r="Q379" s="250"/>
    </row>
    <row r="380" spans="1:17">
      <c r="A380" s="250">
        <v>359</v>
      </c>
      <c r="B380" s="250" t="s">
        <v>532</v>
      </c>
      <c r="C380" s="250" t="s">
        <v>13</v>
      </c>
      <c r="D380" s="250">
        <v>26</v>
      </c>
      <c r="E380" s="251" t="s">
        <v>1880</v>
      </c>
      <c r="F380" s="250">
        <v>1</v>
      </c>
      <c r="G380" s="250">
        <v>1</v>
      </c>
      <c r="H380" s="250">
        <v>28</v>
      </c>
      <c r="I380" s="250" t="s">
        <v>1718</v>
      </c>
      <c r="J380" s="250" t="s">
        <v>1268</v>
      </c>
      <c r="K380" s="250" t="s">
        <v>1333</v>
      </c>
      <c r="L380" s="354">
        <v>45593</v>
      </c>
      <c r="M380" s="250" t="s">
        <v>1664</v>
      </c>
      <c r="N380" s="250"/>
      <c r="O380" s="250"/>
      <c r="P380" s="250"/>
      <c r="Q380" s="250"/>
    </row>
    <row r="381" spans="1:17">
      <c r="A381" s="250">
        <v>360</v>
      </c>
      <c r="B381" s="250" t="s">
        <v>532</v>
      </c>
      <c r="C381" s="250" t="s">
        <v>13</v>
      </c>
      <c r="D381" s="250">
        <v>32</v>
      </c>
      <c r="E381" s="251" t="s">
        <v>1924</v>
      </c>
      <c r="F381" s="250">
        <v>24</v>
      </c>
      <c r="G381" s="250">
        <v>2</v>
      </c>
      <c r="H381" s="250">
        <v>28</v>
      </c>
      <c r="I381" s="250" t="s">
        <v>1720</v>
      </c>
      <c r="J381" s="250" t="s">
        <v>1268</v>
      </c>
      <c r="K381" s="250" t="s">
        <v>1333</v>
      </c>
      <c r="L381" s="354">
        <v>45410</v>
      </c>
      <c r="M381" s="250" t="s">
        <v>1656</v>
      </c>
      <c r="N381" s="250"/>
      <c r="O381" s="250"/>
      <c r="P381" s="250"/>
      <c r="Q381" s="250"/>
    </row>
    <row r="382" spans="1:17">
      <c r="A382" s="250">
        <v>361</v>
      </c>
      <c r="B382" s="250" t="s">
        <v>532</v>
      </c>
      <c r="C382" s="250" t="s">
        <v>13</v>
      </c>
      <c r="D382" s="250">
        <v>30</v>
      </c>
      <c r="E382" s="251" t="s">
        <v>2474</v>
      </c>
      <c r="F382" s="250">
        <v>3</v>
      </c>
      <c r="G382" s="250">
        <v>2</v>
      </c>
      <c r="H382" s="250">
        <v>31</v>
      </c>
      <c r="I382" s="250" t="s">
        <v>619</v>
      </c>
      <c r="J382" s="250" t="s">
        <v>1268</v>
      </c>
      <c r="K382" s="250" t="s">
        <v>1335</v>
      </c>
      <c r="L382" s="250" t="s">
        <v>2800</v>
      </c>
      <c r="M382" s="250" t="s">
        <v>1660</v>
      </c>
      <c r="N382" s="250"/>
      <c r="O382" s="250"/>
      <c r="P382" s="250"/>
      <c r="Q382" s="250"/>
    </row>
    <row r="383" spans="1:17">
      <c r="A383" s="250">
        <v>362</v>
      </c>
      <c r="B383" s="250" t="s">
        <v>532</v>
      </c>
      <c r="C383" s="250" t="s">
        <v>13</v>
      </c>
      <c r="D383" s="250">
        <v>33</v>
      </c>
      <c r="E383" s="251" t="s">
        <v>2232</v>
      </c>
      <c r="F383" s="250">
        <v>36</v>
      </c>
      <c r="G383" s="250">
        <v>3</v>
      </c>
      <c r="H383" s="250">
        <v>10</v>
      </c>
      <c r="I383" s="250" t="s">
        <v>1720</v>
      </c>
      <c r="J383" s="250" t="s">
        <v>1268</v>
      </c>
      <c r="K383" s="250" t="s">
        <v>1335</v>
      </c>
      <c r="L383" s="354">
        <v>45575</v>
      </c>
      <c r="M383" s="250" t="s">
        <v>1695</v>
      </c>
      <c r="N383" s="250"/>
      <c r="O383" s="250"/>
      <c r="P383" s="250"/>
      <c r="Q383" s="250"/>
    </row>
    <row r="384" spans="1:17">
      <c r="A384" s="250">
        <v>363</v>
      </c>
      <c r="B384" s="250" t="s">
        <v>532</v>
      </c>
      <c r="C384" s="250" t="s">
        <v>13</v>
      </c>
      <c r="D384" s="250">
        <v>30</v>
      </c>
      <c r="E384" s="251" t="s">
        <v>2474</v>
      </c>
      <c r="F384" s="250">
        <v>2</v>
      </c>
      <c r="G384" s="250">
        <v>2</v>
      </c>
      <c r="H384" s="250">
        <v>32</v>
      </c>
      <c r="I384" s="250" t="s">
        <v>1719</v>
      </c>
      <c r="J384" s="250" t="s">
        <v>1268</v>
      </c>
      <c r="K384" s="250" t="s">
        <v>1303</v>
      </c>
      <c r="L384" s="250" t="s">
        <v>2723</v>
      </c>
      <c r="M384" s="250" t="s">
        <v>1689</v>
      </c>
      <c r="N384" s="250"/>
      <c r="O384" s="250"/>
      <c r="P384" s="250"/>
      <c r="Q384" s="250"/>
    </row>
    <row r="385" spans="1:17">
      <c r="A385" s="250">
        <v>364</v>
      </c>
      <c r="B385" s="250" t="s">
        <v>532</v>
      </c>
      <c r="C385" s="250" t="s">
        <v>13</v>
      </c>
      <c r="D385" s="250">
        <v>36</v>
      </c>
      <c r="E385" s="251" t="s">
        <v>2170</v>
      </c>
      <c r="F385" s="250">
        <v>1</v>
      </c>
      <c r="G385" s="250">
        <v>4</v>
      </c>
      <c r="H385" s="250">
        <v>6</v>
      </c>
      <c r="I385" s="250" t="s">
        <v>1721</v>
      </c>
      <c r="J385" s="250" t="s">
        <v>1268</v>
      </c>
      <c r="K385" s="250" t="s">
        <v>1303</v>
      </c>
      <c r="L385" s="354">
        <v>45480</v>
      </c>
      <c r="M385" s="250" t="s">
        <v>1651</v>
      </c>
      <c r="N385" s="250"/>
      <c r="O385" s="250"/>
      <c r="P385" s="250"/>
      <c r="Q385" s="250"/>
    </row>
    <row r="386" spans="1:17">
      <c r="A386" s="250">
        <v>365</v>
      </c>
      <c r="B386" s="250" t="s">
        <v>532</v>
      </c>
      <c r="C386" s="250" t="s">
        <v>13</v>
      </c>
      <c r="D386" s="250">
        <v>28</v>
      </c>
      <c r="E386" s="251" t="s">
        <v>1884</v>
      </c>
      <c r="F386" s="250">
        <v>93</v>
      </c>
      <c r="G386" s="250">
        <v>3</v>
      </c>
      <c r="H386" s="250">
        <v>15</v>
      </c>
      <c r="I386" s="250" t="s">
        <v>1722</v>
      </c>
      <c r="J386" s="250" t="s">
        <v>1268</v>
      </c>
      <c r="K386" s="250" t="s">
        <v>1608</v>
      </c>
      <c r="L386" s="250" t="s">
        <v>2707</v>
      </c>
      <c r="M386" s="250" t="s">
        <v>1664</v>
      </c>
      <c r="N386" s="250" t="s">
        <v>1281</v>
      </c>
      <c r="O386" s="250" t="s">
        <v>2801</v>
      </c>
      <c r="P386" s="250" t="s">
        <v>1886</v>
      </c>
      <c r="Q386" s="250"/>
    </row>
    <row r="387" spans="1:17">
      <c r="A387" s="250">
        <v>366</v>
      </c>
      <c r="B387" s="250" t="s">
        <v>532</v>
      </c>
      <c r="C387" s="250" t="s">
        <v>13</v>
      </c>
      <c r="D387" s="250">
        <v>30</v>
      </c>
      <c r="E387" s="251" t="s">
        <v>2474</v>
      </c>
      <c r="F387" s="250">
        <v>3</v>
      </c>
      <c r="G387" s="250">
        <v>2</v>
      </c>
      <c r="H387" s="250">
        <v>31</v>
      </c>
      <c r="I387" s="250" t="s">
        <v>619</v>
      </c>
      <c r="J387" s="250" t="s">
        <v>1268</v>
      </c>
      <c r="K387" s="250" t="s">
        <v>1608</v>
      </c>
      <c r="L387" s="250" t="s">
        <v>2802</v>
      </c>
      <c r="M387" s="250" t="s">
        <v>1689</v>
      </c>
      <c r="N387" s="250"/>
      <c r="O387" s="250"/>
      <c r="P387" s="250"/>
      <c r="Q387" s="250"/>
    </row>
    <row r="388" spans="1:17">
      <c r="A388" s="250">
        <v>367</v>
      </c>
      <c r="B388" s="250" t="s">
        <v>532</v>
      </c>
      <c r="C388" s="250" t="s">
        <v>13</v>
      </c>
      <c r="D388" s="250">
        <v>19</v>
      </c>
      <c r="E388" s="251" t="s">
        <v>1428</v>
      </c>
      <c r="F388" s="250">
        <v>2</v>
      </c>
      <c r="G388" s="250">
        <v>2</v>
      </c>
      <c r="H388" s="250">
        <v>54</v>
      </c>
      <c r="I388" s="250" t="s">
        <v>629</v>
      </c>
      <c r="J388" s="250" t="s">
        <v>1265</v>
      </c>
      <c r="K388" s="250" t="s">
        <v>1342</v>
      </c>
      <c r="L388" s="250" t="s">
        <v>2672</v>
      </c>
      <c r="M388" s="250" t="s">
        <v>1650</v>
      </c>
      <c r="N388" s="250" t="s">
        <v>1281</v>
      </c>
      <c r="O388" s="250" t="s">
        <v>2803</v>
      </c>
      <c r="P388" s="250" t="s">
        <v>2315</v>
      </c>
      <c r="Q388" s="250"/>
    </row>
    <row r="389" spans="1:17">
      <c r="A389" s="250">
        <v>368</v>
      </c>
      <c r="B389" s="250" t="s">
        <v>532</v>
      </c>
      <c r="C389" s="250" t="s">
        <v>13</v>
      </c>
      <c r="D389" s="250">
        <v>29</v>
      </c>
      <c r="E389" s="251" t="s">
        <v>1427</v>
      </c>
      <c r="F389" s="250">
        <v>18</v>
      </c>
      <c r="G389" s="250">
        <v>1</v>
      </c>
      <c r="H389" s="250">
        <v>42</v>
      </c>
      <c r="I389" s="250" t="s">
        <v>1709</v>
      </c>
      <c r="J389" s="250" t="s">
        <v>1265</v>
      </c>
      <c r="K389" s="250" t="s">
        <v>1342</v>
      </c>
      <c r="L389" s="250" t="s">
        <v>2743</v>
      </c>
      <c r="M389" s="250" t="s">
        <v>1668</v>
      </c>
      <c r="N389" s="250"/>
      <c r="O389" s="250"/>
      <c r="P389" s="250"/>
      <c r="Q389" s="250"/>
    </row>
    <row r="390" spans="1:17">
      <c r="A390" s="250">
        <v>369</v>
      </c>
      <c r="B390" s="250" t="s">
        <v>532</v>
      </c>
      <c r="C390" s="250" t="s">
        <v>13</v>
      </c>
      <c r="D390" s="250"/>
      <c r="E390" s="251" t="s">
        <v>1427</v>
      </c>
      <c r="F390" s="250"/>
      <c r="G390" s="250"/>
      <c r="H390" s="250"/>
      <c r="I390" s="250"/>
      <c r="J390" s="250" t="s">
        <v>1265</v>
      </c>
      <c r="K390" s="250" t="s">
        <v>1342</v>
      </c>
      <c r="L390" s="250"/>
      <c r="M390" s="250" t="s">
        <v>42</v>
      </c>
      <c r="N390" s="250" t="s">
        <v>1281</v>
      </c>
      <c r="O390" s="250" t="s">
        <v>1425</v>
      </c>
      <c r="P390" s="250" t="s">
        <v>1426</v>
      </c>
      <c r="Q390" s="250">
        <v>34</v>
      </c>
    </row>
    <row r="391" spans="1:17">
      <c r="A391" s="250">
        <v>370</v>
      </c>
      <c r="B391" s="250" t="s">
        <v>532</v>
      </c>
      <c r="C391" s="250" t="s">
        <v>13</v>
      </c>
      <c r="D391" s="250">
        <v>14</v>
      </c>
      <c r="E391" s="251" t="s">
        <v>2171</v>
      </c>
      <c r="F391" s="250">
        <v>1</v>
      </c>
      <c r="G391" s="250">
        <v>4</v>
      </c>
      <c r="H391" s="250">
        <v>1</v>
      </c>
      <c r="I391" s="250" t="s">
        <v>1713</v>
      </c>
      <c r="J391" s="250" t="s">
        <v>1265</v>
      </c>
      <c r="K391" s="250" t="s">
        <v>1385</v>
      </c>
      <c r="L391" s="354">
        <v>45292</v>
      </c>
      <c r="M391" s="250" t="s">
        <v>1651</v>
      </c>
      <c r="N391" s="250"/>
      <c r="O391" s="250"/>
      <c r="P391" s="250"/>
      <c r="Q391" s="250"/>
    </row>
    <row r="392" spans="1:17">
      <c r="A392" s="250">
        <v>371</v>
      </c>
      <c r="B392" s="250" t="s">
        <v>532</v>
      </c>
      <c r="C392" s="250" t="s">
        <v>13</v>
      </c>
      <c r="D392" s="250">
        <v>19</v>
      </c>
      <c r="E392" s="251" t="s">
        <v>1428</v>
      </c>
      <c r="F392" s="250">
        <v>1</v>
      </c>
      <c r="G392" s="250">
        <v>2</v>
      </c>
      <c r="H392" s="250">
        <v>60</v>
      </c>
      <c r="I392" s="250" t="s">
        <v>629</v>
      </c>
      <c r="J392" s="250" t="s">
        <v>1265</v>
      </c>
      <c r="K392" s="250" t="s">
        <v>1385</v>
      </c>
      <c r="L392" s="250" t="s">
        <v>2804</v>
      </c>
      <c r="M392" s="250" t="s">
        <v>1660</v>
      </c>
      <c r="N392" s="250"/>
      <c r="O392" s="250"/>
      <c r="P392" s="250"/>
      <c r="Q392" s="250"/>
    </row>
    <row r="393" spans="1:17">
      <c r="A393" s="250">
        <v>372</v>
      </c>
      <c r="B393" s="250" t="s">
        <v>532</v>
      </c>
      <c r="C393" s="250" t="s">
        <v>13</v>
      </c>
      <c r="D393" s="250">
        <v>19</v>
      </c>
      <c r="E393" s="251" t="s">
        <v>1428</v>
      </c>
      <c r="F393" s="250">
        <v>1</v>
      </c>
      <c r="G393" s="250">
        <v>2</v>
      </c>
      <c r="H393" s="250">
        <v>60</v>
      </c>
      <c r="I393" s="250" t="s">
        <v>629</v>
      </c>
      <c r="J393" s="250" t="s">
        <v>1265</v>
      </c>
      <c r="K393" s="250" t="s">
        <v>1346</v>
      </c>
      <c r="L393" s="250" t="s">
        <v>2805</v>
      </c>
      <c r="M393" s="250" t="s">
        <v>1650</v>
      </c>
      <c r="N393" s="250"/>
      <c r="O393" s="250"/>
      <c r="P393" s="250"/>
      <c r="Q393" s="250"/>
    </row>
    <row r="394" spans="1:17">
      <c r="A394" s="250">
        <v>373</v>
      </c>
      <c r="B394" s="250" t="s">
        <v>532</v>
      </c>
      <c r="C394" s="250" t="s">
        <v>13</v>
      </c>
      <c r="D394" s="250"/>
      <c r="E394" s="251" t="s">
        <v>1428</v>
      </c>
      <c r="F394" s="250"/>
      <c r="G394" s="250"/>
      <c r="H394" s="250"/>
      <c r="I394" s="250"/>
      <c r="J394" s="250" t="s">
        <v>1265</v>
      </c>
      <c r="K394" s="250" t="s">
        <v>1346</v>
      </c>
      <c r="L394" s="250"/>
      <c r="M394" s="250" t="s">
        <v>42</v>
      </c>
      <c r="N394" s="250" t="s">
        <v>1305</v>
      </c>
      <c r="O394" s="250" t="s">
        <v>1422</v>
      </c>
      <c r="P394" s="250" t="s">
        <v>1423</v>
      </c>
      <c r="Q394" s="250">
        <v>37</v>
      </c>
    </row>
    <row r="395" spans="1:17">
      <c r="A395" s="250">
        <v>374</v>
      </c>
      <c r="B395" s="250" t="s">
        <v>532</v>
      </c>
      <c r="C395" s="250" t="s">
        <v>13</v>
      </c>
      <c r="D395" s="250">
        <v>6</v>
      </c>
      <c r="E395" s="251" t="s">
        <v>2060</v>
      </c>
      <c r="F395" s="250">
        <v>6</v>
      </c>
      <c r="G395" s="250">
        <v>2</v>
      </c>
      <c r="H395" s="250">
        <v>26</v>
      </c>
      <c r="I395" s="250" t="s">
        <v>534</v>
      </c>
      <c r="J395" s="250" t="s">
        <v>1265</v>
      </c>
      <c r="K395" s="250" t="s">
        <v>1266</v>
      </c>
      <c r="L395" s="250" t="s">
        <v>2776</v>
      </c>
      <c r="M395" s="250" t="s">
        <v>1668</v>
      </c>
      <c r="N395" s="250"/>
      <c r="O395" s="250"/>
      <c r="P395" s="250"/>
      <c r="Q395" s="250"/>
    </row>
    <row r="396" spans="1:17">
      <c r="A396" s="250">
        <v>375</v>
      </c>
      <c r="B396" s="250" t="s">
        <v>532</v>
      </c>
      <c r="C396" s="250" t="s">
        <v>13</v>
      </c>
      <c r="D396" s="250">
        <v>12</v>
      </c>
      <c r="E396" s="251" t="s">
        <v>1394</v>
      </c>
      <c r="F396" s="250">
        <v>6</v>
      </c>
      <c r="G396" s="250">
        <v>2</v>
      </c>
      <c r="H396" s="250">
        <v>39</v>
      </c>
      <c r="I396" s="250" t="s">
        <v>636</v>
      </c>
      <c r="J396" s="250" t="s">
        <v>1265</v>
      </c>
      <c r="K396" s="250" t="s">
        <v>1266</v>
      </c>
      <c r="L396" s="250" t="s">
        <v>2677</v>
      </c>
      <c r="M396" s="250" t="s">
        <v>1652</v>
      </c>
      <c r="N396" s="250"/>
      <c r="O396" s="250"/>
      <c r="P396" s="250"/>
      <c r="Q396" s="250"/>
    </row>
    <row r="397" spans="1:17">
      <c r="A397" s="250">
        <v>1099</v>
      </c>
      <c r="B397" s="250" t="s">
        <v>532</v>
      </c>
      <c r="C397" s="250" t="s">
        <v>13</v>
      </c>
      <c r="D397" s="250">
        <v>12</v>
      </c>
      <c r="E397" s="251" t="s">
        <v>1394</v>
      </c>
      <c r="F397" s="250"/>
      <c r="G397" s="250"/>
      <c r="H397" s="250"/>
      <c r="I397" s="250"/>
      <c r="J397" s="250" t="s">
        <v>1265</v>
      </c>
      <c r="K397" s="250" t="s">
        <v>1266</v>
      </c>
      <c r="L397" s="250"/>
      <c r="M397" s="250" t="s">
        <v>42</v>
      </c>
      <c r="N397" s="250" t="s">
        <v>1281</v>
      </c>
      <c r="O397" s="250" t="s">
        <v>1388</v>
      </c>
      <c r="P397" s="250" t="s">
        <v>1389</v>
      </c>
      <c r="Q397" s="250">
        <v>59</v>
      </c>
    </row>
    <row r="398" spans="1:17">
      <c r="A398" s="250">
        <v>376</v>
      </c>
      <c r="B398" s="250" t="s">
        <v>532</v>
      </c>
      <c r="C398" s="250" t="s">
        <v>13</v>
      </c>
      <c r="D398" s="250">
        <v>11</v>
      </c>
      <c r="E398" s="251" t="s">
        <v>2235</v>
      </c>
      <c r="F398" s="250">
        <v>20</v>
      </c>
      <c r="G398" s="250">
        <v>2</v>
      </c>
      <c r="H398" s="250">
        <v>50</v>
      </c>
      <c r="I398" s="250" t="s">
        <v>390</v>
      </c>
      <c r="J398" s="250" t="s">
        <v>1265</v>
      </c>
      <c r="K398" s="250" t="s">
        <v>1369</v>
      </c>
      <c r="L398" s="250" t="s">
        <v>2750</v>
      </c>
      <c r="M398" s="250" t="s">
        <v>1695</v>
      </c>
      <c r="N398" s="250" t="s">
        <v>1252</v>
      </c>
      <c r="O398" s="250" t="s">
        <v>2739</v>
      </c>
      <c r="P398" s="250" t="s">
        <v>2209</v>
      </c>
      <c r="Q398" s="250"/>
    </row>
    <row r="399" spans="1:17">
      <c r="A399" s="250">
        <v>377</v>
      </c>
      <c r="B399" s="250" t="s">
        <v>532</v>
      </c>
      <c r="C399" s="250" t="s">
        <v>13</v>
      </c>
      <c r="D399" s="250">
        <v>12</v>
      </c>
      <c r="E399" s="251" t="s">
        <v>1394</v>
      </c>
      <c r="F399" s="250">
        <v>7</v>
      </c>
      <c r="G399" s="250">
        <v>2</v>
      </c>
      <c r="H399" s="250">
        <v>40</v>
      </c>
      <c r="I399" s="250" t="s">
        <v>636</v>
      </c>
      <c r="J399" s="250" t="s">
        <v>1265</v>
      </c>
      <c r="K399" s="250" t="s">
        <v>1369</v>
      </c>
      <c r="L399" s="250" t="s">
        <v>2660</v>
      </c>
      <c r="M399" s="250" t="s">
        <v>1652</v>
      </c>
      <c r="N399" s="250"/>
      <c r="O399" s="250"/>
      <c r="P399" s="250"/>
      <c r="Q399" s="250"/>
    </row>
    <row r="400" spans="1:17">
      <c r="A400" s="250">
        <v>378</v>
      </c>
      <c r="B400" s="250" t="s">
        <v>532</v>
      </c>
      <c r="C400" s="250" t="s">
        <v>13</v>
      </c>
      <c r="D400" s="250"/>
      <c r="E400" s="251" t="s">
        <v>1394</v>
      </c>
      <c r="F400" s="250"/>
      <c r="G400" s="250"/>
      <c r="H400" s="250"/>
      <c r="I400" s="250"/>
      <c r="J400" s="250" t="s">
        <v>1265</v>
      </c>
      <c r="K400" s="250" t="s">
        <v>1369</v>
      </c>
      <c r="L400" s="250"/>
      <c r="M400" s="250" t="s">
        <v>42</v>
      </c>
      <c r="N400" s="250" t="s">
        <v>1281</v>
      </c>
      <c r="O400" s="250" t="s">
        <v>1497</v>
      </c>
      <c r="P400" s="250" t="s">
        <v>1498</v>
      </c>
      <c r="Q400" s="250">
        <v>60</v>
      </c>
    </row>
    <row r="401" spans="1:17">
      <c r="A401" s="250">
        <v>379</v>
      </c>
      <c r="B401" s="250" t="s">
        <v>532</v>
      </c>
      <c r="C401" s="250" t="s">
        <v>13</v>
      </c>
      <c r="D401" s="250">
        <v>6</v>
      </c>
      <c r="E401" s="251" t="s">
        <v>2060</v>
      </c>
      <c r="F401" s="250">
        <v>5</v>
      </c>
      <c r="G401" s="250">
        <v>2</v>
      </c>
      <c r="H401" s="250">
        <v>34</v>
      </c>
      <c r="I401" s="250" t="s">
        <v>534</v>
      </c>
      <c r="J401" s="250" t="s">
        <v>1265</v>
      </c>
      <c r="K401" s="250" t="s">
        <v>1378</v>
      </c>
      <c r="L401" s="250" t="s">
        <v>2662</v>
      </c>
      <c r="M401" s="250" t="s">
        <v>1668</v>
      </c>
      <c r="N401" s="250"/>
      <c r="O401" s="250"/>
      <c r="P401" s="250"/>
      <c r="Q401" s="250"/>
    </row>
    <row r="402" spans="1:17">
      <c r="A402" s="250">
        <v>380</v>
      </c>
      <c r="B402" s="250" t="s">
        <v>532</v>
      </c>
      <c r="C402" s="250" t="s">
        <v>13</v>
      </c>
      <c r="D402" s="250">
        <v>18</v>
      </c>
      <c r="E402" s="251" t="s">
        <v>1499</v>
      </c>
      <c r="F402" s="250">
        <v>22</v>
      </c>
      <c r="G402" s="250">
        <v>2</v>
      </c>
      <c r="H402" s="250">
        <v>51</v>
      </c>
      <c r="I402" s="250" t="s">
        <v>639</v>
      </c>
      <c r="J402" s="250" t="s">
        <v>1265</v>
      </c>
      <c r="K402" s="250" t="s">
        <v>1378</v>
      </c>
      <c r="L402" s="250" t="s">
        <v>2806</v>
      </c>
      <c r="M402" s="250" t="s">
        <v>1695</v>
      </c>
      <c r="N402" s="250"/>
      <c r="O402" s="250"/>
      <c r="P402" s="250"/>
      <c r="Q402" s="250"/>
    </row>
    <row r="403" spans="1:17">
      <c r="A403" s="250">
        <v>381</v>
      </c>
      <c r="B403" s="250" t="s">
        <v>532</v>
      </c>
      <c r="C403" s="250" t="s">
        <v>13</v>
      </c>
      <c r="D403" s="250"/>
      <c r="E403" s="251" t="s">
        <v>1499</v>
      </c>
      <c r="F403" s="250"/>
      <c r="G403" s="250"/>
      <c r="H403" s="250"/>
      <c r="I403" s="250"/>
      <c r="J403" s="250" t="s">
        <v>1265</v>
      </c>
      <c r="K403" s="250" t="s">
        <v>1378</v>
      </c>
      <c r="L403" s="250"/>
      <c r="M403" s="250" t="s">
        <v>42</v>
      </c>
      <c r="N403" s="250" t="s">
        <v>1281</v>
      </c>
      <c r="O403" s="250" t="s">
        <v>1500</v>
      </c>
      <c r="P403" s="250" t="s">
        <v>1501</v>
      </c>
      <c r="Q403" s="250">
        <v>61</v>
      </c>
    </row>
    <row r="404" spans="1:17">
      <c r="A404" s="250">
        <v>382</v>
      </c>
      <c r="B404" s="250" t="s">
        <v>532</v>
      </c>
      <c r="C404" s="250" t="s">
        <v>13</v>
      </c>
      <c r="D404" s="250">
        <v>1</v>
      </c>
      <c r="E404" s="251" t="s">
        <v>1349</v>
      </c>
      <c r="F404" s="250">
        <v>12</v>
      </c>
      <c r="G404" s="250">
        <v>1</v>
      </c>
      <c r="H404" s="250">
        <v>50</v>
      </c>
      <c r="I404" s="250" t="s">
        <v>641</v>
      </c>
      <c r="J404" s="250" t="s">
        <v>1265</v>
      </c>
      <c r="K404" s="250" t="s">
        <v>1409</v>
      </c>
      <c r="L404" s="250" t="s">
        <v>2750</v>
      </c>
      <c r="M404" s="250" t="s">
        <v>1668</v>
      </c>
      <c r="N404" s="250"/>
      <c r="O404" s="250"/>
      <c r="P404" s="250"/>
      <c r="Q404" s="250"/>
    </row>
    <row r="405" spans="1:17">
      <c r="A405" s="250">
        <v>383</v>
      </c>
      <c r="B405" s="250" t="s">
        <v>532</v>
      </c>
      <c r="C405" s="250" t="s">
        <v>13</v>
      </c>
      <c r="D405" s="250">
        <v>12</v>
      </c>
      <c r="E405" s="251" t="s">
        <v>1394</v>
      </c>
      <c r="F405" s="250">
        <v>8</v>
      </c>
      <c r="G405" s="250">
        <v>2</v>
      </c>
      <c r="H405" s="250">
        <v>40</v>
      </c>
      <c r="I405" s="250" t="s">
        <v>636</v>
      </c>
      <c r="J405" s="250" t="s">
        <v>1265</v>
      </c>
      <c r="K405" s="250" t="s">
        <v>1409</v>
      </c>
      <c r="L405" s="250" t="s">
        <v>2660</v>
      </c>
      <c r="M405" s="250" t="s">
        <v>1652</v>
      </c>
      <c r="N405" s="250"/>
      <c r="O405" s="250"/>
      <c r="P405" s="250"/>
      <c r="Q405" s="250"/>
    </row>
    <row r="406" spans="1:17">
      <c r="A406" s="250">
        <v>384</v>
      </c>
      <c r="B406" s="250" t="s">
        <v>532</v>
      </c>
      <c r="C406" s="250" t="s">
        <v>13</v>
      </c>
      <c r="D406" s="250"/>
      <c r="E406" s="251" t="s">
        <v>1394</v>
      </c>
      <c r="F406" s="250"/>
      <c r="G406" s="250"/>
      <c r="H406" s="250"/>
      <c r="I406" s="250"/>
      <c r="J406" s="250" t="s">
        <v>1265</v>
      </c>
      <c r="K406" s="250" t="s">
        <v>1409</v>
      </c>
      <c r="L406" s="250"/>
      <c r="M406" s="250" t="s">
        <v>42</v>
      </c>
      <c r="N406" s="250" t="s">
        <v>1281</v>
      </c>
      <c r="O406" s="250" t="s">
        <v>1618</v>
      </c>
      <c r="P406" s="250" t="s">
        <v>1619</v>
      </c>
      <c r="Q406" s="250">
        <v>94</v>
      </c>
    </row>
    <row r="407" spans="1:17">
      <c r="A407" s="250">
        <v>385</v>
      </c>
      <c r="B407" s="250" t="s">
        <v>532</v>
      </c>
      <c r="C407" s="250" t="s">
        <v>136</v>
      </c>
      <c r="D407" s="250">
        <v>2</v>
      </c>
      <c r="E407" s="251" t="s">
        <v>1994</v>
      </c>
      <c r="F407" s="250">
        <v>222</v>
      </c>
      <c r="G407" s="250">
        <v>1</v>
      </c>
      <c r="H407" s="250">
        <v>63</v>
      </c>
      <c r="I407" s="250" t="s">
        <v>656</v>
      </c>
      <c r="J407" s="250" t="s">
        <v>1250</v>
      </c>
      <c r="K407" s="250" t="s">
        <v>1328</v>
      </c>
      <c r="L407" s="250" t="s">
        <v>2807</v>
      </c>
      <c r="M407" s="250" t="s">
        <v>1654</v>
      </c>
      <c r="N407" s="250"/>
      <c r="O407" s="250"/>
      <c r="P407" s="250"/>
      <c r="Q407" s="250"/>
    </row>
    <row r="408" spans="1:17">
      <c r="A408" s="250">
        <v>386</v>
      </c>
      <c r="B408" s="250" t="s">
        <v>532</v>
      </c>
      <c r="C408" s="250" t="s">
        <v>136</v>
      </c>
      <c r="D408" s="250">
        <v>10</v>
      </c>
      <c r="E408" s="251" t="s">
        <v>2476</v>
      </c>
      <c r="F408" s="250">
        <v>1</v>
      </c>
      <c r="G408" s="250">
        <v>3</v>
      </c>
      <c r="H408" s="250">
        <v>53</v>
      </c>
      <c r="I408" s="250" t="s">
        <v>563</v>
      </c>
      <c r="J408" s="250" t="s">
        <v>1250</v>
      </c>
      <c r="K408" s="250" t="s">
        <v>1328</v>
      </c>
      <c r="L408" s="250" t="s">
        <v>1166</v>
      </c>
      <c r="M408" s="250" t="s">
        <v>1660</v>
      </c>
      <c r="N408" s="250"/>
      <c r="O408" s="250"/>
      <c r="P408" s="250"/>
      <c r="Q408" s="250"/>
    </row>
    <row r="409" spans="1:17">
      <c r="A409" s="250">
        <v>387</v>
      </c>
      <c r="B409" s="250" t="s">
        <v>532</v>
      </c>
      <c r="C409" s="250" t="s">
        <v>136</v>
      </c>
      <c r="D409" s="250">
        <v>2</v>
      </c>
      <c r="E409" s="251" t="s">
        <v>1994</v>
      </c>
      <c r="F409" s="250">
        <v>222</v>
      </c>
      <c r="G409" s="250">
        <v>1</v>
      </c>
      <c r="H409" s="250">
        <v>63</v>
      </c>
      <c r="I409" s="250" t="s">
        <v>656</v>
      </c>
      <c r="J409" s="250" t="s">
        <v>1250</v>
      </c>
      <c r="K409" s="250" t="s">
        <v>1293</v>
      </c>
      <c r="L409" s="250" t="s">
        <v>2807</v>
      </c>
      <c r="M409" s="250" t="s">
        <v>1654</v>
      </c>
      <c r="N409" s="250"/>
      <c r="O409" s="250"/>
      <c r="P409" s="250"/>
      <c r="Q409" s="250"/>
    </row>
    <row r="410" spans="1:17">
      <c r="A410" s="250">
        <v>388</v>
      </c>
      <c r="B410" s="250" t="s">
        <v>532</v>
      </c>
      <c r="C410" s="250" t="s">
        <v>136</v>
      </c>
      <c r="D410" s="250">
        <v>10</v>
      </c>
      <c r="E410" s="251" t="s">
        <v>2476</v>
      </c>
      <c r="F410" s="250">
        <v>1</v>
      </c>
      <c r="G410" s="250">
        <v>3</v>
      </c>
      <c r="H410" s="250">
        <v>53</v>
      </c>
      <c r="I410" s="250" t="s">
        <v>563</v>
      </c>
      <c r="J410" s="250" t="s">
        <v>1250</v>
      </c>
      <c r="K410" s="250" t="s">
        <v>1293</v>
      </c>
      <c r="L410" s="250" t="s">
        <v>1167</v>
      </c>
      <c r="M410" s="250" t="s">
        <v>1660</v>
      </c>
      <c r="N410" s="250"/>
      <c r="O410" s="250"/>
      <c r="P410" s="250"/>
      <c r="Q410" s="250"/>
    </row>
    <row r="411" spans="1:17">
      <c r="A411" s="250">
        <v>389</v>
      </c>
      <c r="B411" s="250" t="s">
        <v>532</v>
      </c>
      <c r="C411" s="250" t="s">
        <v>136</v>
      </c>
      <c r="D411" s="250">
        <v>2</v>
      </c>
      <c r="E411" s="251" t="s">
        <v>1994</v>
      </c>
      <c r="F411" s="250">
        <v>222</v>
      </c>
      <c r="G411" s="250">
        <v>1</v>
      </c>
      <c r="H411" s="250">
        <v>63</v>
      </c>
      <c r="I411" s="250" t="s">
        <v>656</v>
      </c>
      <c r="J411" s="250" t="s">
        <v>1250</v>
      </c>
      <c r="K411" s="250" t="s">
        <v>1277</v>
      </c>
      <c r="L411" s="355">
        <v>23193</v>
      </c>
      <c r="M411" s="250" t="s">
        <v>1660</v>
      </c>
      <c r="N411" s="250"/>
      <c r="O411" s="250"/>
      <c r="P411" s="250"/>
      <c r="Q411" s="250"/>
    </row>
    <row r="412" spans="1:17">
      <c r="A412" s="250">
        <v>390</v>
      </c>
      <c r="B412" s="250" t="s">
        <v>532</v>
      </c>
      <c r="C412" s="250" t="s">
        <v>136</v>
      </c>
      <c r="D412" s="250">
        <v>10</v>
      </c>
      <c r="E412" s="251" t="s">
        <v>2476</v>
      </c>
      <c r="F412" s="250">
        <v>2</v>
      </c>
      <c r="G412" s="250">
        <v>3</v>
      </c>
      <c r="H412" s="250">
        <v>50</v>
      </c>
      <c r="I412" s="250" t="s">
        <v>1723</v>
      </c>
      <c r="J412" s="250" t="s">
        <v>1250</v>
      </c>
      <c r="K412" s="250" t="s">
        <v>1277</v>
      </c>
      <c r="L412" s="250" t="s">
        <v>2714</v>
      </c>
      <c r="M412" s="250" t="s">
        <v>1660</v>
      </c>
      <c r="N412" s="250"/>
      <c r="O412" s="250"/>
      <c r="P412" s="250"/>
      <c r="Q412" s="250"/>
    </row>
    <row r="413" spans="1:17">
      <c r="A413" s="250">
        <v>391</v>
      </c>
      <c r="B413" s="250" t="s">
        <v>532</v>
      </c>
      <c r="C413" s="250" t="s">
        <v>136</v>
      </c>
      <c r="D413" s="250">
        <v>2</v>
      </c>
      <c r="E413" s="251" t="s">
        <v>1994</v>
      </c>
      <c r="F413" s="250">
        <v>224</v>
      </c>
      <c r="G413" s="250">
        <v>1</v>
      </c>
      <c r="H413" s="250">
        <v>57</v>
      </c>
      <c r="I413" s="250" t="s">
        <v>656</v>
      </c>
      <c r="J413" s="250" t="s">
        <v>1250</v>
      </c>
      <c r="K413" s="250" t="s">
        <v>1391</v>
      </c>
      <c r="L413" s="250" t="s">
        <v>2687</v>
      </c>
      <c r="M413" s="250" t="s">
        <v>1654</v>
      </c>
      <c r="N413" s="250"/>
      <c r="O413" s="250"/>
      <c r="P413" s="250"/>
      <c r="Q413" s="250"/>
    </row>
    <row r="414" spans="1:17">
      <c r="A414" s="250">
        <v>392</v>
      </c>
      <c r="B414" s="250" t="s">
        <v>532</v>
      </c>
      <c r="C414" s="250" t="s">
        <v>136</v>
      </c>
      <c r="D414" s="250">
        <v>10</v>
      </c>
      <c r="E414" s="251" t="s">
        <v>2476</v>
      </c>
      <c r="F414" s="250">
        <v>2</v>
      </c>
      <c r="G414" s="250">
        <v>3</v>
      </c>
      <c r="H414" s="250">
        <v>50</v>
      </c>
      <c r="I414" s="250" t="s">
        <v>1723</v>
      </c>
      <c r="J414" s="250" t="s">
        <v>1250</v>
      </c>
      <c r="K414" s="250" t="s">
        <v>1391</v>
      </c>
      <c r="L414" s="250" t="s">
        <v>2715</v>
      </c>
      <c r="M414" s="250" t="s">
        <v>1660</v>
      </c>
      <c r="N414" s="250"/>
      <c r="O414" s="250"/>
      <c r="P414" s="250"/>
      <c r="Q414" s="250"/>
    </row>
    <row r="415" spans="1:17">
      <c r="A415" s="250">
        <v>393</v>
      </c>
      <c r="B415" s="250" t="s">
        <v>532</v>
      </c>
      <c r="C415" s="250" t="s">
        <v>136</v>
      </c>
      <c r="D415" s="250">
        <v>2</v>
      </c>
      <c r="E415" s="251" t="s">
        <v>1994</v>
      </c>
      <c r="F415" s="250">
        <v>224</v>
      </c>
      <c r="G415" s="250">
        <v>1</v>
      </c>
      <c r="H415" s="250">
        <v>57</v>
      </c>
      <c r="I415" s="250" t="s">
        <v>656</v>
      </c>
      <c r="J415" s="250" t="s">
        <v>1250</v>
      </c>
      <c r="K415" s="250" t="s">
        <v>1355</v>
      </c>
      <c r="L415" s="250" t="s">
        <v>2687</v>
      </c>
      <c r="M415" s="250" t="s">
        <v>1654</v>
      </c>
      <c r="N415" s="250"/>
      <c r="O415" s="250"/>
      <c r="P415" s="250"/>
      <c r="Q415" s="250"/>
    </row>
    <row r="416" spans="1:17">
      <c r="A416" s="250">
        <v>394</v>
      </c>
      <c r="B416" s="250" t="s">
        <v>532</v>
      </c>
      <c r="C416" s="250" t="s">
        <v>136</v>
      </c>
      <c r="D416" s="250">
        <v>8</v>
      </c>
      <c r="E416" s="251" t="s">
        <v>1395</v>
      </c>
      <c r="F416" s="250">
        <v>1</v>
      </c>
      <c r="G416" s="250">
        <v>3</v>
      </c>
      <c r="H416" s="250">
        <v>49</v>
      </c>
      <c r="I416" s="250" t="s">
        <v>437</v>
      </c>
      <c r="J416" s="250" t="s">
        <v>1250</v>
      </c>
      <c r="K416" s="250" t="s">
        <v>1355</v>
      </c>
      <c r="L416" s="250" t="s">
        <v>2711</v>
      </c>
      <c r="M416" s="250" t="s">
        <v>1672</v>
      </c>
      <c r="N416" s="250"/>
      <c r="O416" s="250"/>
      <c r="P416" s="250"/>
      <c r="Q416" s="250"/>
    </row>
    <row r="417" spans="1:17">
      <c r="A417" s="250">
        <v>395</v>
      </c>
      <c r="B417" s="250" t="s">
        <v>532</v>
      </c>
      <c r="C417" s="250" t="s">
        <v>136</v>
      </c>
      <c r="D417" s="250">
        <v>2</v>
      </c>
      <c r="E417" s="251" t="s">
        <v>1994</v>
      </c>
      <c r="F417" s="250">
        <v>224</v>
      </c>
      <c r="G417" s="250">
        <v>1</v>
      </c>
      <c r="H417" s="250">
        <v>57</v>
      </c>
      <c r="I417" s="250" t="s">
        <v>656</v>
      </c>
      <c r="J417" s="250" t="s">
        <v>1250</v>
      </c>
      <c r="K417" s="250" t="s">
        <v>1358</v>
      </c>
      <c r="L417" s="355">
        <v>20821</v>
      </c>
      <c r="M417" s="250" t="s">
        <v>1652</v>
      </c>
      <c r="N417" s="250"/>
      <c r="O417" s="250"/>
      <c r="P417" s="250"/>
      <c r="Q417" s="250"/>
    </row>
    <row r="418" spans="1:17">
      <c r="A418" s="250">
        <v>396</v>
      </c>
      <c r="B418" s="250" t="s">
        <v>532</v>
      </c>
      <c r="C418" s="250" t="s">
        <v>136</v>
      </c>
      <c r="D418" s="250">
        <v>8</v>
      </c>
      <c r="E418" s="251" t="s">
        <v>1395</v>
      </c>
      <c r="F418" s="250">
        <v>1</v>
      </c>
      <c r="G418" s="250">
        <v>3</v>
      </c>
      <c r="H418" s="250">
        <v>49</v>
      </c>
      <c r="I418" s="250" t="s">
        <v>437</v>
      </c>
      <c r="J418" s="250" t="s">
        <v>1250</v>
      </c>
      <c r="K418" s="250" t="s">
        <v>1358</v>
      </c>
      <c r="L418" s="250" t="s">
        <v>2713</v>
      </c>
      <c r="M418" s="250" t="s">
        <v>1672</v>
      </c>
      <c r="N418" s="250"/>
      <c r="O418" s="250"/>
      <c r="P418" s="250"/>
      <c r="Q418" s="250"/>
    </row>
    <row r="419" spans="1:17">
      <c r="A419" s="250">
        <v>397</v>
      </c>
      <c r="B419" s="250" t="s">
        <v>532</v>
      </c>
      <c r="C419" s="250" t="s">
        <v>136</v>
      </c>
      <c r="D419" s="250">
        <v>1</v>
      </c>
      <c r="E419" s="251" t="s">
        <v>1639</v>
      </c>
      <c r="F419" s="250">
        <v>54</v>
      </c>
      <c r="G419" s="250">
        <v>1</v>
      </c>
      <c r="H419" s="250">
        <v>46</v>
      </c>
      <c r="I419" s="250" t="s">
        <v>580</v>
      </c>
      <c r="J419" s="250" t="s">
        <v>1250</v>
      </c>
      <c r="K419" s="250" t="s">
        <v>1291</v>
      </c>
      <c r="L419" s="250" t="s">
        <v>2698</v>
      </c>
      <c r="M419" s="250" t="s">
        <v>320</v>
      </c>
      <c r="N419" s="250"/>
      <c r="O419" s="250"/>
      <c r="P419" s="250"/>
      <c r="Q419" s="250"/>
    </row>
    <row r="420" spans="1:17">
      <c r="A420" s="250">
        <v>398</v>
      </c>
      <c r="B420" s="250" t="s">
        <v>532</v>
      </c>
      <c r="C420" s="250" t="s">
        <v>136</v>
      </c>
      <c r="D420" s="250">
        <v>8</v>
      </c>
      <c r="E420" s="251" t="s">
        <v>1395</v>
      </c>
      <c r="F420" s="250">
        <v>2</v>
      </c>
      <c r="G420" s="250">
        <v>3</v>
      </c>
      <c r="H420" s="250">
        <v>49</v>
      </c>
      <c r="I420" s="250" t="s">
        <v>663</v>
      </c>
      <c r="J420" s="250" t="s">
        <v>1250</v>
      </c>
      <c r="K420" s="250" t="s">
        <v>1291</v>
      </c>
      <c r="L420" s="250" t="s">
        <v>2711</v>
      </c>
      <c r="M420" s="250" t="s">
        <v>1672</v>
      </c>
      <c r="N420" s="250"/>
      <c r="O420" s="250"/>
      <c r="P420" s="250"/>
      <c r="Q420" s="250"/>
    </row>
    <row r="421" spans="1:17">
      <c r="A421" s="250">
        <v>1131</v>
      </c>
      <c r="B421" s="250" t="s">
        <v>532</v>
      </c>
      <c r="C421" s="250" t="s">
        <v>136</v>
      </c>
      <c r="D421" s="250">
        <v>8</v>
      </c>
      <c r="E421" s="251" t="s">
        <v>1395</v>
      </c>
      <c r="F421" s="250"/>
      <c r="G421" s="250"/>
      <c r="H421" s="250"/>
      <c r="I421" s="250"/>
      <c r="J421" s="250" t="s">
        <v>1250</v>
      </c>
      <c r="K421" s="250" t="s">
        <v>1291</v>
      </c>
      <c r="L421" s="250"/>
      <c r="M421" s="250" t="s">
        <v>42</v>
      </c>
      <c r="N421" s="250" t="s">
        <v>1305</v>
      </c>
      <c r="O421" s="250" t="s">
        <v>1392</v>
      </c>
      <c r="P421" s="250" t="s">
        <v>1393</v>
      </c>
      <c r="Q421" s="250">
        <v>56</v>
      </c>
    </row>
    <row r="422" spans="1:17">
      <c r="A422" s="250">
        <v>399</v>
      </c>
      <c r="B422" s="250" t="s">
        <v>532</v>
      </c>
      <c r="C422" s="250" t="s">
        <v>136</v>
      </c>
      <c r="D422" s="250">
        <v>1</v>
      </c>
      <c r="E422" s="251" t="s">
        <v>1639</v>
      </c>
      <c r="F422" s="250">
        <v>54</v>
      </c>
      <c r="G422" s="250">
        <v>1</v>
      </c>
      <c r="H422" s="250">
        <v>46</v>
      </c>
      <c r="I422" s="250" t="s">
        <v>580</v>
      </c>
      <c r="J422" s="250" t="s">
        <v>1250</v>
      </c>
      <c r="K422" s="250" t="s">
        <v>1383</v>
      </c>
      <c r="L422" s="250" t="s">
        <v>2700</v>
      </c>
      <c r="M422" s="250" t="s">
        <v>1652</v>
      </c>
      <c r="N422" s="250"/>
      <c r="O422" s="250"/>
      <c r="P422" s="250"/>
      <c r="Q422" s="250"/>
    </row>
    <row r="423" spans="1:17">
      <c r="A423" s="250">
        <v>400</v>
      </c>
      <c r="B423" s="250" t="s">
        <v>532</v>
      </c>
      <c r="C423" s="250" t="s">
        <v>136</v>
      </c>
      <c r="D423" s="250">
        <v>8</v>
      </c>
      <c r="E423" s="251" t="s">
        <v>1395</v>
      </c>
      <c r="F423" s="250">
        <v>2</v>
      </c>
      <c r="G423" s="250">
        <v>3</v>
      </c>
      <c r="H423" s="250">
        <v>49</v>
      </c>
      <c r="I423" s="250" t="s">
        <v>663</v>
      </c>
      <c r="J423" s="250" t="s">
        <v>1250</v>
      </c>
      <c r="K423" s="250" t="s">
        <v>1383</v>
      </c>
      <c r="L423" s="250" t="s">
        <v>2713</v>
      </c>
      <c r="M423" s="250" t="s">
        <v>1672</v>
      </c>
      <c r="N423" s="250"/>
      <c r="O423" s="250"/>
      <c r="P423" s="250"/>
      <c r="Q423" s="250"/>
    </row>
    <row r="424" spans="1:17">
      <c r="A424" s="250">
        <v>401</v>
      </c>
      <c r="B424" s="250" t="s">
        <v>532</v>
      </c>
      <c r="C424" s="250" t="s">
        <v>136</v>
      </c>
      <c r="D424" s="250">
        <v>2</v>
      </c>
      <c r="E424" s="251" t="s">
        <v>1994</v>
      </c>
      <c r="F424" s="250">
        <v>16</v>
      </c>
      <c r="G424" s="250">
        <v>1</v>
      </c>
      <c r="H424" s="250">
        <v>57</v>
      </c>
      <c r="I424" s="250" t="s">
        <v>1724</v>
      </c>
      <c r="J424" s="250" t="s">
        <v>1250</v>
      </c>
      <c r="K424" s="250" t="s">
        <v>1444</v>
      </c>
      <c r="L424" s="250" t="s">
        <v>2687</v>
      </c>
      <c r="M424" s="250" t="s">
        <v>1663</v>
      </c>
      <c r="N424" s="250"/>
      <c r="O424" s="250"/>
      <c r="P424" s="250"/>
      <c r="Q424" s="250"/>
    </row>
    <row r="425" spans="1:17">
      <c r="A425" s="250">
        <v>402</v>
      </c>
      <c r="B425" s="250" t="s">
        <v>532</v>
      </c>
      <c r="C425" s="250" t="s">
        <v>136</v>
      </c>
      <c r="D425" s="250">
        <v>8</v>
      </c>
      <c r="E425" s="251" t="s">
        <v>1395</v>
      </c>
      <c r="F425" s="250">
        <v>3</v>
      </c>
      <c r="G425" s="250">
        <v>3</v>
      </c>
      <c r="H425" s="250">
        <v>40</v>
      </c>
      <c r="I425" s="250" t="s">
        <v>1725</v>
      </c>
      <c r="J425" s="250" t="s">
        <v>1250</v>
      </c>
      <c r="K425" s="250" t="s">
        <v>1444</v>
      </c>
      <c r="L425" s="250" t="s">
        <v>2694</v>
      </c>
      <c r="M425" s="250" t="s">
        <v>1672</v>
      </c>
      <c r="N425" s="250"/>
      <c r="O425" s="250"/>
      <c r="P425" s="250"/>
      <c r="Q425" s="250"/>
    </row>
    <row r="426" spans="1:17">
      <c r="A426" s="250">
        <v>1130</v>
      </c>
      <c r="B426" s="250" t="s">
        <v>532</v>
      </c>
      <c r="C426" s="250" t="s">
        <v>136</v>
      </c>
      <c r="D426" s="250">
        <v>8</v>
      </c>
      <c r="E426" s="251" t="s">
        <v>1395</v>
      </c>
      <c r="F426" s="250"/>
      <c r="G426" s="250"/>
      <c r="H426" s="250"/>
      <c r="I426" s="250"/>
      <c r="J426" s="250" t="s">
        <v>1250</v>
      </c>
      <c r="K426" s="250" t="s">
        <v>1444</v>
      </c>
      <c r="L426" s="250"/>
      <c r="M426" s="250" t="s">
        <v>42</v>
      </c>
      <c r="N426" s="250" t="s">
        <v>1281</v>
      </c>
      <c r="O426" s="250" t="s">
        <v>1522</v>
      </c>
      <c r="P426" s="250" t="s">
        <v>1523</v>
      </c>
      <c r="Q426" s="250">
        <v>69</v>
      </c>
    </row>
    <row r="427" spans="1:17">
      <c r="A427" s="250">
        <v>403</v>
      </c>
      <c r="B427" s="250" t="s">
        <v>532</v>
      </c>
      <c r="C427" s="250" t="s">
        <v>136</v>
      </c>
      <c r="D427" s="250">
        <v>2</v>
      </c>
      <c r="E427" s="251" t="s">
        <v>1994</v>
      </c>
      <c r="F427" s="250">
        <v>16</v>
      </c>
      <c r="G427" s="250">
        <v>1</v>
      </c>
      <c r="H427" s="250">
        <v>57</v>
      </c>
      <c r="I427" s="250" t="s">
        <v>1724</v>
      </c>
      <c r="J427" s="250" t="s">
        <v>1250</v>
      </c>
      <c r="K427" s="250" t="s">
        <v>1350</v>
      </c>
      <c r="L427" s="250" t="s">
        <v>2687</v>
      </c>
      <c r="M427" s="250" t="s">
        <v>1663</v>
      </c>
      <c r="N427" s="250"/>
      <c r="O427" s="250"/>
      <c r="P427" s="250"/>
      <c r="Q427" s="250"/>
    </row>
    <row r="428" spans="1:17">
      <c r="A428" s="250">
        <v>404</v>
      </c>
      <c r="B428" s="250" t="s">
        <v>532</v>
      </c>
      <c r="C428" s="250" t="s">
        <v>136</v>
      </c>
      <c r="D428" s="250">
        <v>8</v>
      </c>
      <c r="E428" s="251" t="s">
        <v>1395</v>
      </c>
      <c r="F428" s="250">
        <v>3</v>
      </c>
      <c r="G428" s="250">
        <v>3</v>
      </c>
      <c r="H428" s="250">
        <v>40</v>
      </c>
      <c r="I428" s="250" t="s">
        <v>1725</v>
      </c>
      <c r="J428" s="250" t="s">
        <v>1250</v>
      </c>
      <c r="K428" s="250" t="s">
        <v>1350</v>
      </c>
      <c r="L428" s="355">
        <v>14946</v>
      </c>
      <c r="M428" s="250" t="s">
        <v>1652</v>
      </c>
      <c r="N428" s="250"/>
      <c r="O428" s="250"/>
      <c r="P428" s="250"/>
      <c r="Q428" s="250"/>
    </row>
    <row r="429" spans="1:17">
      <c r="A429" s="250">
        <v>405</v>
      </c>
      <c r="B429" s="250" t="s">
        <v>532</v>
      </c>
      <c r="C429" s="250" t="s">
        <v>136</v>
      </c>
      <c r="D429" s="250">
        <v>2</v>
      </c>
      <c r="E429" s="251" t="s">
        <v>1994</v>
      </c>
      <c r="F429" s="250">
        <v>16</v>
      </c>
      <c r="G429" s="250">
        <v>1</v>
      </c>
      <c r="H429" s="250">
        <v>57</v>
      </c>
      <c r="I429" s="250" t="s">
        <v>1724</v>
      </c>
      <c r="J429" s="250" t="s">
        <v>1250</v>
      </c>
      <c r="K429" s="250" t="s">
        <v>1402</v>
      </c>
      <c r="L429" s="355">
        <v>20821</v>
      </c>
      <c r="M429" s="250" t="s">
        <v>1663</v>
      </c>
      <c r="N429" s="250"/>
      <c r="O429" s="250"/>
      <c r="P429" s="250"/>
      <c r="Q429" s="250"/>
    </row>
    <row r="430" spans="1:17">
      <c r="A430" s="250">
        <v>406</v>
      </c>
      <c r="B430" s="250" t="s">
        <v>532</v>
      </c>
      <c r="C430" s="250" t="s">
        <v>136</v>
      </c>
      <c r="D430" s="250">
        <v>7</v>
      </c>
      <c r="E430" s="251" t="s">
        <v>2063</v>
      </c>
      <c r="F430" s="250">
        <v>1</v>
      </c>
      <c r="G430" s="250">
        <v>3</v>
      </c>
      <c r="H430" s="250">
        <v>47</v>
      </c>
      <c r="I430" s="250" t="s">
        <v>667</v>
      </c>
      <c r="J430" s="250" t="s">
        <v>1250</v>
      </c>
      <c r="K430" s="250" t="s">
        <v>1402</v>
      </c>
      <c r="L430" s="250" t="s">
        <v>2696</v>
      </c>
      <c r="M430" s="250" t="s">
        <v>1668</v>
      </c>
      <c r="N430" s="250"/>
      <c r="O430" s="250"/>
      <c r="P430" s="250"/>
      <c r="Q430" s="250"/>
    </row>
    <row r="431" spans="1:17">
      <c r="A431" s="250">
        <v>407</v>
      </c>
      <c r="B431" s="250" t="s">
        <v>532</v>
      </c>
      <c r="C431" s="250" t="s">
        <v>136</v>
      </c>
      <c r="D431" s="250">
        <v>7</v>
      </c>
      <c r="E431" s="251" t="s">
        <v>2063</v>
      </c>
      <c r="F431" s="250">
        <v>1</v>
      </c>
      <c r="G431" s="250">
        <v>3</v>
      </c>
      <c r="H431" s="250">
        <v>47</v>
      </c>
      <c r="I431" s="250" t="s">
        <v>667</v>
      </c>
      <c r="J431" s="250" t="s">
        <v>1250</v>
      </c>
      <c r="K431" s="250" t="s">
        <v>1490</v>
      </c>
      <c r="L431" s="250" t="s">
        <v>2697</v>
      </c>
      <c r="M431" s="250" t="s">
        <v>1668</v>
      </c>
      <c r="N431" s="250"/>
      <c r="O431" s="250"/>
      <c r="P431" s="250"/>
      <c r="Q431" s="250"/>
    </row>
    <row r="432" spans="1:17">
      <c r="A432" s="250">
        <v>408</v>
      </c>
      <c r="B432" s="250" t="s">
        <v>532</v>
      </c>
      <c r="C432" s="250" t="s">
        <v>136</v>
      </c>
      <c r="D432" s="250">
        <v>17</v>
      </c>
      <c r="E432" s="251" t="s">
        <v>1995</v>
      </c>
      <c r="F432" s="250">
        <v>251</v>
      </c>
      <c r="G432" s="250">
        <v>1</v>
      </c>
      <c r="H432" s="250">
        <v>20</v>
      </c>
      <c r="I432" s="250" t="s">
        <v>646</v>
      </c>
      <c r="J432" s="250" t="s">
        <v>1250</v>
      </c>
      <c r="K432" s="250" t="s">
        <v>1490</v>
      </c>
      <c r="L432" s="250" t="s">
        <v>2808</v>
      </c>
      <c r="M432" s="250" t="s">
        <v>1660</v>
      </c>
      <c r="N432" s="250"/>
      <c r="O432" s="250"/>
      <c r="P432" s="250"/>
      <c r="Q432" s="250"/>
    </row>
    <row r="433" spans="1:17">
      <c r="A433" s="250">
        <v>409</v>
      </c>
      <c r="B433" s="250" t="s">
        <v>532</v>
      </c>
      <c r="C433" s="250" t="s">
        <v>136</v>
      </c>
      <c r="D433" s="250">
        <v>7</v>
      </c>
      <c r="E433" s="251" t="s">
        <v>2063</v>
      </c>
      <c r="F433" s="250">
        <v>2</v>
      </c>
      <c r="G433" s="250">
        <v>3</v>
      </c>
      <c r="H433" s="250">
        <v>43</v>
      </c>
      <c r="I433" s="250" t="s">
        <v>667</v>
      </c>
      <c r="J433" s="250" t="s">
        <v>1250</v>
      </c>
      <c r="K433" s="250" t="s">
        <v>1466</v>
      </c>
      <c r="L433" s="250" t="s">
        <v>2690</v>
      </c>
      <c r="M433" s="250" t="s">
        <v>1668</v>
      </c>
      <c r="N433" s="250"/>
      <c r="O433" s="250"/>
      <c r="P433" s="250"/>
      <c r="Q433" s="250"/>
    </row>
    <row r="434" spans="1:17">
      <c r="A434" s="250">
        <v>410</v>
      </c>
      <c r="B434" s="250" t="s">
        <v>532</v>
      </c>
      <c r="C434" s="250" t="s">
        <v>136</v>
      </c>
      <c r="D434" s="250">
        <v>17</v>
      </c>
      <c r="E434" s="251" t="s">
        <v>1995</v>
      </c>
      <c r="F434" s="250">
        <v>26</v>
      </c>
      <c r="G434" s="250">
        <v>1</v>
      </c>
      <c r="H434" s="250">
        <v>8</v>
      </c>
      <c r="I434" s="250" t="s">
        <v>646</v>
      </c>
      <c r="J434" s="250" t="s">
        <v>1250</v>
      </c>
      <c r="K434" s="250" t="s">
        <v>1466</v>
      </c>
      <c r="L434" s="354">
        <v>45512</v>
      </c>
      <c r="M434" s="250" t="s">
        <v>1672</v>
      </c>
      <c r="N434" s="250"/>
      <c r="O434" s="250"/>
      <c r="P434" s="250"/>
      <c r="Q434" s="250"/>
    </row>
    <row r="435" spans="1:17">
      <c r="A435" s="250">
        <v>411</v>
      </c>
      <c r="B435" s="250" t="s">
        <v>532</v>
      </c>
      <c r="C435" s="250" t="s">
        <v>136</v>
      </c>
      <c r="D435" s="250">
        <v>7</v>
      </c>
      <c r="E435" s="251" t="s">
        <v>2063</v>
      </c>
      <c r="F435" s="250">
        <v>2</v>
      </c>
      <c r="G435" s="250">
        <v>3</v>
      </c>
      <c r="H435" s="250">
        <v>43</v>
      </c>
      <c r="I435" s="250" t="s">
        <v>667</v>
      </c>
      <c r="J435" s="250" t="s">
        <v>1250</v>
      </c>
      <c r="K435" s="250" t="s">
        <v>1471</v>
      </c>
      <c r="L435" s="250" t="s">
        <v>2691</v>
      </c>
      <c r="M435" s="250" t="s">
        <v>1668</v>
      </c>
      <c r="N435" s="250"/>
      <c r="O435" s="250"/>
      <c r="P435" s="250"/>
      <c r="Q435" s="250"/>
    </row>
    <row r="436" spans="1:17">
      <c r="A436" s="250">
        <v>412</v>
      </c>
      <c r="B436" s="250" t="s">
        <v>532</v>
      </c>
      <c r="C436" s="250" t="s">
        <v>136</v>
      </c>
      <c r="D436" s="250">
        <v>17</v>
      </c>
      <c r="E436" s="251" t="s">
        <v>1995</v>
      </c>
      <c r="F436" s="250">
        <v>30</v>
      </c>
      <c r="G436" s="250">
        <v>1</v>
      </c>
      <c r="H436" s="250">
        <v>21</v>
      </c>
      <c r="I436" s="250" t="s">
        <v>333</v>
      </c>
      <c r="J436" s="250" t="s">
        <v>1250</v>
      </c>
      <c r="K436" s="250" t="s">
        <v>1471</v>
      </c>
      <c r="L436" s="250" t="s">
        <v>2704</v>
      </c>
      <c r="M436" s="250" t="s">
        <v>1650</v>
      </c>
      <c r="N436" s="250" t="s">
        <v>1281</v>
      </c>
      <c r="O436" s="250" t="s">
        <v>2722</v>
      </c>
      <c r="P436" s="250" t="s">
        <v>2301</v>
      </c>
      <c r="Q436" s="250"/>
    </row>
    <row r="437" spans="1:17">
      <c r="A437" s="250">
        <v>413</v>
      </c>
      <c r="B437" s="250" t="s">
        <v>532</v>
      </c>
      <c r="C437" s="250" t="s">
        <v>136</v>
      </c>
      <c r="D437" s="250">
        <v>17</v>
      </c>
      <c r="E437" s="251" t="s">
        <v>1995</v>
      </c>
      <c r="F437" s="250">
        <v>253</v>
      </c>
      <c r="G437" s="250">
        <v>1</v>
      </c>
      <c r="H437" s="250">
        <v>48</v>
      </c>
      <c r="I437" s="250" t="s">
        <v>646</v>
      </c>
      <c r="J437" s="250" t="s">
        <v>1250</v>
      </c>
      <c r="K437" s="250" t="s">
        <v>1404</v>
      </c>
      <c r="L437" s="250" t="s">
        <v>2708</v>
      </c>
      <c r="M437" s="250" t="s">
        <v>1650</v>
      </c>
      <c r="N437" s="250" t="s">
        <v>1281</v>
      </c>
      <c r="O437" s="250" t="s">
        <v>2809</v>
      </c>
      <c r="P437" s="250" t="s">
        <v>2317</v>
      </c>
      <c r="Q437" s="250"/>
    </row>
    <row r="438" spans="1:17">
      <c r="A438" s="250">
        <v>414</v>
      </c>
      <c r="B438" s="250" t="s">
        <v>532</v>
      </c>
      <c r="C438" s="250" t="s">
        <v>136</v>
      </c>
      <c r="D438" s="250">
        <v>28</v>
      </c>
      <c r="E438" s="251" t="s">
        <v>2354</v>
      </c>
      <c r="F438" s="250">
        <v>203</v>
      </c>
      <c r="G438" s="250">
        <v>2</v>
      </c>
      <c r="H438" s="250">
        <v>24</v>
      </c>
      <c r="I438" s="250" t="s">
        <v>672</v>
      </c>
      <c r="J438" s="250" t="s">
        <v>1250</v>
      </c>
      <c r="K438" s="250" t="s">
        <v>1404</v>
      </c>
      <c r="L438" s="250" t="s">
        <v>2742</v>
      </c>
      <c r="M438" s="250" t="s">
        <v>1663</v>
      </c>
      <c r="N438" s="250"/>
      <c r="O438" s="250"/>
      <c r="P438" s="250"/>
      <c r="Q438" s="250"/>
    </row>
    <row r="439" spans="1:17">
      <c r="A439" s="250">
        <v>415</v>
      </c>
      <c r="B439" s="250" t="s">
        <v>532</v>
      </c>
      <c r="C439" s="250" t="s">
        <v>136</v>
      </c>
      <c r="D439" s="250">
        <v>17</v>
      </c>
      <c r="E439" s="251" t="s">
        <v>1995</v>
      </c>
      <c r="F439" s="250">
        <v>253</v>
      </c>
      <c r="G439" s="250">
        <v>1</v>
      </c>
      <c r="H439" s="250">
        <v>48</v>
      </c>
      <c r="I439" s="250" t="s">
        <v>646</v>
      </c>
      <c r="J439" s="250" t="s">
        <v>1250</v>
      </c>
      <c r="K439" s="250" t="s">
        <v>1261</v>
      </c>
      <c r="L439" s="250" t="s">
        <v>2709</v>
      </c>
      <c r="M439" s="250" t="s">
        <v>1672</v>
      </c>
      <c r="N439" s="250"/>
      <c r="O439" s="250"/>
      <c r="P439" s="250"/>
      <c r="Q439" s="250"/>
    </row>
    <row r="440" spans="1:17">
      <c r="A440" s="250">
        <v>416</v>
      </c>
      <c r="B440" s="250" t="s">
        <v>532</v>
      </c>
      <c r="C440" s="250" t="s">
        <v>136</v>
      </c>
      <c r="D440" s="250">
        <v>27</v>
      </c>
      <c r="E440" s="251" t="s">
        <v>2355</v>
      </c>
      <c r="F440" s="250">
        <v>103</v>
      </c>
      <c r="G440" s="250">
        <v>1</v>
      </c>
      <c r="H440" s="250">
        <v>30</v>
      </c>
      <c r="I440" s="250" t="s">
        <v>206</v>
      </c>
      <c r="J440" s="250" t="s">
        <v>1250</v>
      </c>
      <c r="K440" s="250" t="s">
        <v>1261</v>
      </c>
      <c r="L440" s="250" t="s">
        <v>2810</v>
      </c>
      <c r="M440" s="250" t="s">
        <v>1663</v>
      </c>
      <c r="N440" s="250"/>
      <c r="O440" s="250"/>
      <c r="P440" s="250"/>
      <c r="Q440" s="250"/>
    </row>
    <row r="441" spans="1:17">
      <c r="A441" s="250">
        <v>417</v>
      </c>
      <c r="B441" s="250" t="s">
        <v>532</v>
      </c>
      <c r="C441" s="250" t="s">
        <v>136</v>
      </c>
      <c r="D441" s="250">
        <v>17</v>
      </c>
      <c r="E441" s="251" t="s">
        <v>1995</v>
      </c>
      <c r="F441" s="250">
        <v>24</v>
      </c>
      <c r="G441" s="250">
        <v>1</v>
      </c>
      <c r="H441" s="250">
        <v>37</v>
      </c>
      <c r="I441" s="250" t="s">
        <v>646</v>
      </c>
      <c r="J441" s="250" t="s">
        <v>1250</v>
      </c>
      <c r="K441" s="250" t="s">
        <v>1405</v>
      </c>
      <c r="L441" s="250" t="s">
        <v>2692</v>
      </c>
      <c r="M441" s="250" t="s">
        <v>1660</v>
      </c>
      <c r="N441" s="250"/>
      <c r="O441" s="250"/>
      <c r="P441" s="250"/>
      <c r="Q441" s="250"/>
    </row>
    <row r="442" spans="1:17">
      <c r="A442" s="250">
        <v>418</v>
      </c>
      <c r="B442" s="250" t="s">
        <v>532</v>
      </c>
      <c r="C442" s="250" t="s">
        <v>136</v>
      </c>
      <c r="D442" s="250">
        <v>19</v>
      </c>
      <c r="E442" s="251" t="s">
        <v>1581</v>
      </c>
      <c r="F442" s="250">
        <v>1</v>
      </c>
      <c r="G442" s="250">
        <v>4</v>
      </c>
      <c r="H442" s="250">
        <v>38</v>
      </c>
      <c r="I442" s="250" t="s">
        <v>588</v>
      </c>
      <c r="J442" s="250" t="s">
        <v>1250</v>
      </c>
      <c r="K442" s="250" t="s">
        <v>1405</v>
      </c>
      <c r="L442" s="250" t="s">
        <v>2693</v>
      </c>
      <c r="M442" s="250" t="s">
        <v>41</v>
      </c>
      <c r="N442" s="250"/>
      <c r="O442" s="250"/>
      <c r="P442" s="250"/>
      <c r="Q442" s="250"/>
    </row>
    <row r="443" spans="1:17">
      <c r="A443" s="250">
        <v>1129</v>
      </c>
      <c r="B443" s="250" t="s">
        <v>532</v>
      </c>
      <c r="C443" s="250" t="s">
        <v>136</v>
      </c>
      <c r="D443" s="250">
        <v>19</v>
      </c>
      <c r="E443" s="251" t="s">
        <v>1581</v>
      </c>
      <c r="F443" s="250"/>
      <c r="G443" s="250"/>
      <c r="H443" s="250"/>
      <c r="I443" s="250" t="s">
        <v>588</v>
      </c>
      <c r="J443" s="250" t="s">
        <v>1250</v>
      </c>
      <c r="K443" s="250" t="s">
        <v>1405</v>
      </c>
      <c r="L443" s="250"/>
      <c r="M443" s="250" t="s">
        <v>42</v>
      </c>
      <c r="N443" s="250" t="s">
        <v>1252</v>
      </c>
      <c r="O443" s="250" t="s">
        <v>1582</v>
      </c>
      <c r="P443" s="250" t="s">
        <v>1583</v>
      </c>
      <c r="Q443" s="250">
        <v>83</v>
      </c>
    </row>
    <row r="444" spans="1:17">
      <c r="A444" s="250">
        <v>419</v>
      </c>
      <c r="B444" s="250" t="s">
        <v>532</v>
      </c>
      <c r="C444" s="250" t="s">
        <v>136</v>
      </c>
      <c r="D444" s="250">
        <v>17</v>
      </c>
      <c r="E444" s="251" t="s">
        <v>1995</v>
      </c>
      <c r="F444" s="250">
        <v>24</v>
      </c>
      <c r="G444" s="250">
        <v>1</v>
      </c>
      <c r="H444" s="250">
        <v>37</v>
      </c>
      <c r="I444" s="250" t="s">
        <v>646</v>
      </c>
      <c r="J444" s="250" t="s">
        <v>1250</v>
      </c>
      <c r="K444" s="250" t="s">
        <v>1477</v>
      </c>
      <c r="L444" s="355">
        <v>13759</v>
      </c>
      <c r="M444" s="250" t="s">
        <v>1652</v>
      </c>
      <c r="N444" s="250"/>
      <c r="O444" s="250"/>
      <c r="P444" s="250"/>
      <c r="Q444" s="250"/>
    </row>
    <row r="445" spans="1:17">
      <c r="A445" s="250">
        <v>420</v>
      </c>
      <c r="B445" s="250" t="s">
        <v>532</v>
      </c>
      <c r="C445" s="250" t="s">
        <v>136</v>
      </c>
      <c r="D445" s="250">
        <v>19</v>
      </c>
      <c r="E445" s="251" t="s">
        <v>1581</v>
      </c>
      <c r="F445" s="250">
        <v>1</v>
      </c>
      <c r="G445" s="250">
        <v>4</v>
      </c>
      <c r="H445" s="250">
        <v>38</v>
      </c>
      <c r="I445" s="250" t="s">
        <v>588</v>
      </c>
      <c r="J445" s="250" t="s">
        <v>1250</v>
      </c>
      <c r="K445" s="250" t="s">
        <v>1477</v>
      </c>
      <c r="L445" s="355">
        <v>14154</v>
      </c>
      <c r="M445" s="250" t="s">
        <v>41</v>
      </c>
      <c r="N445" s="250"/>
      <c r="O445" s="250"/>
      <c r="P445" s="250"/>
      <c r="Q445" s="250"/>
    </row>
    <row r="446" spans="1:17">
      <c r="A446" s="250">
        <v>421</v>
      </c>
      <c r="B446" s="250" t="s">
        <v>532</v>
      </c>
      <c r="C446" s="250" t="s">
        <v>136</v>
      </c>
      <c r="D446" s="250">
        <v>15</v>
      </c>
      <c r="E446" s="251" t="s">
        <v>2318</v>
      </c>
      <c r="F446" s="250">
        <v>301</v>
      </c>
      <c r="G446" s="250">
        <v>3</v>
      </c>
      <c r="H446" s="250">
        <v>36</v>
      </c>
      <c r="I446" s="250" t="s">
        <v>677</v>
      </c>
      <c r="J446" s="250" t="s">
        <v>1250</v>
      </c>
      <c r="K446" s="250" t="s">
        <v>1528</v>
      </c>
      <c r="L446" s="250" t="s">
        <v>2756</v>
      </c>
      <c r="M446" s="250" t="s">
        <v>1663</v>
      </c>
      <c r="N446" s="250" t="s">
        <v>1305</v>
      </c>
      <c r="O446" s="250" t="s">
        <v>2343</v>
      </c>
      <c r="P446" s="250" t="s">
        <v>2344</v>
      </c>
      <c r="Q446" s="250"/>
    </row>
    <row r="447" spans="1:17">
      <c r="A447" s="250">
        <v>422</v>
      </c>
      <c r="B447" s="250" t="s">
        <v>532</v>
      </c>
      <c r="C447" s="250" t="s">
        <v>136</v>
      </c>
      <c r="D447" s="250">
        <v>15</v>
      </c>
      <c r="E447" s="251" t="s">
        <v>2318</v>
      </c>
      <c r="F447" s="250">
        <v>301</v>
      </c>
      <c r="G447" s="250">
        <v>3</v>
      </c>
      <c r="H447" s="250">
        <v>36</v>
      </c>
      <c r="I447" s="250" t="s">
        <v>677</v>
      </c>
      <c r="J447" s="250" t="s">
        <v>1250</v>
      </c>
      <c r="K447" s="250" t="s">
        <v>1528</v>
      </c>
      <c r="L447" s="250"/>
      <c r="M447" s="250" t="s">
        <v>1650</v>
      </c>
      <c r="N447" s="250"/>
      <c r="O447" s="250"/>
      <c r="P447" s="250"/>
      <c r="Q447" s="250"/>
    </row>
    <row r="448" spans="1:17">
      <c r="A448" s="250">
        <v>423</v>
      </c>
      <c r="B448" s="250" t="s">
        <v>532</v>
      </c>
      <c r="C448" s="250" t="s">
        <v>136</v>
      </c>
      <c r="D448" s="250">
        <v>15</v>
      </c>
      <c r="E448" s="251" t="s">
        <v>2318</v>
      </c>
      <c r="F448" s="250">
        <v>301</v>
      </c>
      <c r="G448" s="250">
        <v>3</v>
      </c>
      <c r="H448" s="250">
        <v>36</v>
      </c>
      <c r="I448" s="250" t="s">
        <v>677</v>
      </c>
      <c r="J448" s="250" t="s">
        <v>1250</v>
      </c>
      <c r="K448" s="250" t="s">
        <v>1542</v>
      </c>
      <c r="L448" s="355">
        <v>13363</v>
      </c>
      <c r="M448" s="250" t="s">
        <v>320</v>
      </c>
      <c r="N448" s="250"/>
      <c r="O448" s="250"/>
      <c r="P448" s="250"/>
      <c r="Q448" s="250"/>
    </row>
    <row r="449" spans="1:17">
      <c r="A449" s="250">
        <v>424</v>
      </c>
      <c r="B449" s="250" t="s">
        <v>532</v>
      </c>
      <c r="C449" s="250" t="s">
        <v>136</v>
      </c>
      <c r="D449" s="250">
        <v>15</v>
      </c>
      <c r="E449" s="251" t="s">
        <v>2318</v>
      </c>
      <c r="F449" s="250">
        <v>301</v>
      </c>
      <c r="G449" s="250">
        <v>3</v>
      </c>
      <c r="H449" s="250">
        <v>36</v>
      </c>
      <c r="I449" s="250" t="s">
        <v>677</v>
      </c>
      <c r="J449" s="250" t="s">
        <v>1250</v>
      </c>
      <c r="K449" s="250" t="s">
        <v>1542</v>
      </c>
      <c r="L449" s="250"/>
      <c r="M449" s="250" t="s">
        <v>1650</v>
      </c>
      <c r="N449" s="250"/>
      <c r="O449" s="250"/>
      <c r="P449" s="250"/>
      <c r="Q449" s="250"/>
    </row>
    <row r="450" spans="1:17">
      <c r="A450" s="250">
        <v>425</v>
      </c>
      <c r="B450" s="250" t="s">
        <v>532</v>
      </c>
      <c r="C450" s="250" t="s">
        <v>136</v>
      </c>
      <c r="D450" s="250">
        <v>24</v>
      </c>
      <c r="E450" s="251" t="s">
        <v>1584</v>
      </c>
      <c r="F450" s="250">
        <v>55</v>
      </c>
      <c r="G450" s="250">
        <v>2</v>
      </c>
      <c r="H450" s="250">
        <v>36</v>
      </c>
      <c r="I450" s="250" t="s">
        <v>667</v>
      </c>
      <c r="J450" s="250" t="s">
        <v>1250</v>
      </c>
      <c r="K450" s="250" t="s">
        <v>1413</v>
      </c>
      <c r="L450" s="250" t="s">
        <v>2673</v>
      </c>
      <c r="M450" s="250" t="s">
        <v>1668</v>
      </c>
      <c r="N450" s="250"/>
      <c r="O450" s="250"/>
      <c r="P450" s="250"/>
      <c r="Q450" s="250"/>
    </row>
    <row r="451" spans="1:17">
      <c r="A451" s="250">
        <v>426</v>
      </c>
      <c r="B451" s="250" t="s">
        <v>532</v>
      </c>
      <c r="C451" s="250" t="s">
        <v>136</v>
      </c>
      <c r="D451" s="250"/>
      <c r="E451" s="251" t="s">
        <v>1584</v>
      </c>
      <c r="F451" s="250"/>
      <c r="G451" s="250"/>
      <c r="H451" s="250"/>
      <c r="I451" s="250"/>
      <c r="J451" s="250" t="s">
        <v>1250</v>
      </c>
      <c r="K451" s="250" t="s">
        <v>1413</v>
      </c>
      <c r="L451" s="250"/>
      <c r="M451" s="250" t="s">
        <v>42</v>
      </c>
      <c r="N451" s="250" t="s">
        <v>1252</v>
      </c>
      <c r="O451" s="250" t="s">
        <v>1422</v>
      </c>
      <c r="P451" s="250" t="s">
        <v>1576</v>
      </c>
      <c r="Q451" s="250">
        <v>85</v>
      </c>
    </row>
    <row r="452" spans="1:17">
      <c r="A452" s="250">
        <v>427</v>
      </c>
      <c r="B452" s="250" t="s">
        <v>532</v>
      </c>
      <c r="C452" s="250" t="s">
        <v>136</v>
      </c>
      <c r="D452" s="250">
        <v>5</v>
      </c>
      <c r="E452" s="251" t="s">
        <v>1585</v>
      </c>
      <c r="F452" s="250">
        <v>902</v>
      </c>
      <c r="G452" s="250">
        <v>1</v>
      </c>
      <c r="H452" s="250">
        <v>60</v>
      </c>
      <c r="I452" s="250" t="s">
        <v>1726</v>
      </c>
      <c r="J452" s="250" t="s">
        <v>1268</v>
      </c>
      <c r="K452" s="250" t="s">
        <v>1317</v>
      </c>
      <c r="L452" s="250" t="s">
        <v>2811</v>
      </c>
      <c r="M452" s="250" t="s">
        <v>1650</v>
      </c>
      <c r="N452" s="250"/>
      <c r="O452" s="250"/>
      <c r="P452" s="250"/>
      <c r="Q452" s="250"/>
    </row>
    <row r="453" spans="1:17">
      <c r="A453" s="250">
        <v>428</v>
      </c>
      <c r="B453" s="250" t="s">
        <v>532</v>
      </c>
      <c r="C453" s="250" t="s">
        <v>136</v>
      </c>
      <c r="D453" s="250">
        <v>29</v>
      </c>
      <c r="E453" s="251" t="s">
        <v>1320</v>
      </c>
      <c r="F453" s="250">
        <v>3</v>
      </c>
      <c r="G453" s="250">
        <v>1</v>
      </c>
      <c r="H453" s="250">
        <v>39</v>
      </c>
      <c r="I453" s="250" t="s">
        <v>652</v>
      </c>
      <c r="J453" s="250" t="s">
        <v>1268</v>
      </c>
      <c r="K453" s="250" t="s">
        <v>1317</v>
      </c>
      <c r="L453" s="250" t="s">
        <v>2677</v>
      </c>
      <c r="M453" s="250" t="s">
        <v>1672</v>
      </c>
      <c r="N453" s="250" t="s">
        <v>1281</v>
      </c>
      <c r="O453" s="250" t="s">
        <v>2415</v>
      </c>
      <c r="P453" s="250" t="s">
        <v>2416</v>
      </c>
      <c r="Q453" s="250"/>
    </row>
    <row r="454" spans="1:17">
      <c r="A454" s="250">
        <v>429</v>
      </c>
      <c r="B454" s="250" t="s">
        <v>532</v>
      </c>
      <c r="C454" s="250" t="s">
        <v>136</v>
      </c>
      <c r="D454" s="250">
        <v>29</v>
      </c>
      <c r="E454" s="251" t="s">
        <v>1320</v>
      </c>
      <c r="F454" s="250"/>
      <c r="G454" s="250"/>
      <c r="H454" s="250"/>
      <c r="I454" s="250"/>
      <c r="J454" s="250" t="s">
        <v>1268</v>
      </c>
      <c r="K454" s="250" t="s">
        <v>1317</v>
      </c>
      <c r="L454" s="250"/>
      <c r="M454" s="250" t="s">
        <v>42</v>
      </c>
      <c r="N454" s="250" t="s">
        <v>1252</v>
      </c>
      <c r="O454" s="250" t="s">
        <v>1318</v>
      </c>
      <c r="P454" s="250" t="s">
        <v>1319</v>
      </c>
      <c r="Q454" s="250">
        <v>12</v>
      </c>
    </row>
    <row r="455" spans="1:17">
      <c r="A455" s="250">
        <v>430</v>
      </c>
      <c r="B455" s="250" t="s">
        <v>532</v>
      </c>
      <c r="C455" s="250" t="s">
        <v>136</v>
      </c>
      <c r="D455" s="250">
        <v>4</v>
      </c>
      <c r="E455" s="251" t="s">
        <v>2321</v>
      </c>
      <c r="F455" s="250">
        <v>901</v>
      </c>
      <c r="G455" s="250">
        <v>1</v>
      </c>
      <c r="H455" s="250">
        <v>45</v>
      </c>
      <c r="I455" s="250" t="s">
        <v>1726</v>
      </c>
      <c r="J455" s="250" t="s">
        <v>1268</v>
      </c>
      <c r="K455" s="250" t="s">
        <v>1315</v>
      </c>
      <c r="L455" s="250" t="s">
        <v>2725</v>
      </c>
      <c r="M455" s="250" t="s">
        <v>1650</v>
      </c>
      <c r="N455" s="250"/>
      <c r="O455" s="250"/>
      <c r="P455" s="250"/>
      <c r="Q455" s="250"/>
    </row>
    <row r="456" spans="1:17">
      <c r="A456" s="250">
        <v>431</v>
      </c>
      <c r="B456" s="250" t="s">
        <v>532</v>
      </c>
      <c r="C456" s="250" t="s">
        <v>136</v>
      </c>
      <c r="D456" s="250">
        <v>5</v>
      </c>
      <c r="E456" s="251" t="s">
        <v>1585</v>
      </c>
      <c r="F456" s="250">
        <v>902</v>
      </c>
      <c r="G456" s="250">
        <v>1</v>
      </c>
      <c r="H456" s="250">
        <v>60</v>
      </c>
      <c r="I456" s="250" t="s">
        <v>1726</v>
      </c>
      <c r="J456" s="250" t="s">
        <v>1268</v>
      </c>
      <c r="K456" s="250" t="s">
        <v>1315</v>
      </c>
      <c r="L456" s="250" t="s">
        <v>2812</v>
      </c>
      <c r="M456" s="250" t="s">
        <v>1650</v>
      </c>
      <c r="N456" s="250"/>
      <c r="O456" s="250"/>
      <c r="P456" s="250"/>
      <c r="Q456" s="250"/>
    </row>
    <row r="457" spans="1:17">
      <c r="A457" s="250">
        <v>1100</v>
      </c>
      <c r="B457" s="250" t="s">
        <v>532</v>
      </c>
      <c r="C457" s="250" t="s">
        <v>136</v>
      </c>
      <c r="D457" s="250">
        <v>5</v>
      </c>
      <c r="E457" s="251" t="s">
        <v>1585</v>
      </c>
      <c r="F457" s="250"/>
      <c r="G457" s="250"/>
      <c r="H457" s="250"/>
      <c r="I457" s="250"/>
      <c r="J457" s="250" t="s">
        <v>1268</v>
      </c>
      <c r="K457" s="250" t="s">
        <v>1315</v>
      </c>
      <c r="L457" s="250"/>
      <c r="M457" s="250" t="s">
        <v>42</v>
      </c>
      <c r="N457" s="250" t="s">
        <v>1281</v>
      </c>
      <c r="O457" s="250" t="s">
        <v>1586</v>
      </c>
      <c r="P457" s="250" t="s">
        <v>1587</v>
      </c>
      <c r="Q457" s="250">
        <v>84</v>
      </c>
    </row>
    <row r="458" spans="1:17">
      <c r="A458" s="250">
        <v>432</v>
      </c>
      <c r="B458" s="250" t="s">
        <v>532</v>
      </c>
      <c r="C458" s="250" t="s">
        <v>136</v>
      </c>
      <c r="D458" s="250">
        <v>5</v>
      </c>
      <c r="E458" s="251" t="s">
        <v>1585</v>
      </c>
      <c r="F458" s="250">
        <v>903</v>
      </c>
      <c r="G458" s="250">
        <v>1</v>
      </c>
      <c r="H458" s="250">
        <v>33</v>
      </c>
      <c r="I458" s="250" t="s">
        <v>686</v>
      </c>
      <c r="J458" s="250" t="s">
        <v>1268</v>
      </c>
      <c r="K458" s="250" t="s">
        <v>1269</v>
      </c>
      <c r="L458" s="250" t="s">
        <v>2813</v>
      </c>
      <c r="M458" s="250" t="s">
        <v>1656</v>
      </c>
      <c r="N458" s="250"/>
      <c r="O458" s="250"/>
      <c r="P458" s="250"/>
      <c r="Q458" s="250"/>
    </row>
    <row r="459" spans="1:17">
      <c r="A459" s="250">
        <v>433</v>
      </c>
      <c r="B459" s="250" t="s">
        <v>532</v>
      </c>
      <c r="C459" s="250" t="s">
        <v>136</v>
      </c>
      <c r="D459" s="250">
        <v>29</v>
      </c>
      <c r="E459" s="251" t="s">
        <v>1320</v>
      </c>
      <c r="F459" s="250">
        <v>1</v>
      </c>
      <c r="G459" s="250">
        <v>1</v>
      </c>
      <c r="H459" s="250">
        <v>35</v>
      </c>
      <c r="I459" s="250" t="s">
        <v>652</v>
      </c>
      <c r="J459" s="250" t="s">
        <v>1268</v>
      </c>
      <c r="K459" s="250" t="s">
        <v>1269</v>
      </c>
      <c r="L459" s="250" t="s">
        <v>2685</v>
      </c>
      <c r="M459" s="250" t="s">
        <v>1672</v>
      </c>
      <c r="N459" s="250"/>
      <c r="O459" s="250"/>
      <c r="P459" s="250"/>
      <c r="Q459" s="250"/>
    </row>
    <row r="460" spans="1:17">
      <c r="A460" s="250">
        <v>1101</v>
      </c>
      <c r="B460" s="250" t="s">
        <v>532</v>
      </c>
      <c r="C460" s="250" t="s">
        <v>136</v>
      </c>
      <c r="D460" s="250">
        <v>29</v>
      </c>
      <c r="E460" s="251" t="s">
        <v>1320</v>
      </c>
      <c r="F460" s="250"/>
      <c r="G460" s="250"/>
      <c r="H460" s="250"/>
      <c r="I460" s="250"/>
      <c r="J460" s="250" t="s">
        <v>1268</v>
      </c>
      <c r="K460" s="250" t="s">
        <v>1269</v>
      </c>
      <c r="L460" s="250"/>
      <c r="M460" s="250" t="s">
        <v>42</v>
      </c>
      <c r="N460" s="250" t="s">
        <v>1305</v>
      </c>
      <c r="O460" s="250" t="s">
        <v>1597</v>
      </c>
      <c r="P460" s="250" t="s">
        <v>1598</v>
      </c>
      <c r="Q460" s="250">
        <v>91</v>
      </c>
    </row>
    <row r="461" spans="1:17">
      <c r="A461" s="250">
        <v>434</v>
      </c>
      <c r="B461" s="250" t="s">
        <v>532</v>
      </c>
      <c r="C461" s="250" t="s">
        <v>136</v>
      </c>
      <c r="D461" s="250">
        <v>5</v>
      </c>
      <c r="E461" s="251" t="s">
        <v>1585</v>
      </c>
      <c r="F461" s="250">
        <v>901</v>
      </c>
      <c r="G461" s="250">
        <v>1</v>
      </c>
      <c r="H461" s="250">
        <v>31</v>
      </c>
      <c r="I461" s="250" t="s">
        <v>686</v>
      </c>
      <c r="J461" s="250" t="s">
        <v>1268</v>
      </c>
      <c r="K461" s="250" t="s">
        <v>1354</v>
      </c>
      <c r="L461" s="250" t="s">
        <v>2680</v>
      </c>
      <c r="M461" s="250" t="s">
        <v>1656</v>
      </c>
      <c r="N461" s="250"/>
      <c r="O461" s="250"/>
      <c r="P461" s="250"/>
      <c r="Q461" s="250"/>
    </row>
    <row r="462" spans="1:17">
      <c r="A462" s="250">
        <v>435</v>
      </c>
      <c r="B462" s="250" t="s">
        <v>532</v>
      </c>
      <c r="C462" s="250" t="s">
        <v>136</v>
      </c>
      <c r="D462" s="250">
        <v>6</v>
      </c>
      <c r="E462" s="251" t="s">
        <v>1620</v>
      </c>
      <c r="F462" s="250">
        <v>91</v>
      </c>
      <c r="G462" s="250">
        <v>1</v>
      </c>
      <c r="H462" s="250">
        <v>54</v>
      </c>
      <c r="I462" s="250" t="s">
        <v>1727</v>
      </c>
      <c r="J462" s="250" t="s">
        <v>1268</v>
      </c>
      <c r="K462" s="250" t="s">
        <v>1354</v>
      </c>
      <c r="L462" s="250" t="s">
        <v>2814</v>
      </c>
      <c r="M462" s="250" t="s">
        <v>1651</v>
      </c>
      <c r="N462" s="250"/>
      <c r="O462" s="250"/>
      <c r="P462" s="250"/>
      <c r="Q462" s="250"/>
    </row>
    <row r="463" spans="1:17">
      <c r="A463" s="250">
        <v>436</v>
      </c>
      <c r="B463" s="250" t="s">
        <v>532</v>
      </c>
      <c r="C463" s="250" t="s">
        <v>136</v>
      </c>
      <c r="D463" s="250"/>
      <c r="E463" s="251" t="s">
        <v>1620</v>
      </c>
      <c r="F463" s="250"/>
      <c r="G463" s="250"/>
      <c r="H463" s="250"/>
      <c r="I463" s="250"/>
      <c r="J463" s="250" t="s">
        <v>1268</v>
      </c>
      <c r="K463" s="250" t="s">
        <v>1354</v>
      </c>
      <c r="L463" s="250"/>
      <c r="M463" s="250" t="s">
        <v>42</v>
      </c>
      <c r="N463" s="250" t="s">
        <v>1252</v>
      </c>
      <c r="O463" s="250" t="s">
        <v>1615</v>
      </c>
      <c r="P463" s="250" t="s">
        <v>1614</v>
      </c>
      <c r="Q463" s="250">
        <v>95</v>
      </c>
    </row>
    <row r="464" spans="1:17">
      <c r="A464" s="250">
        <v>437</v>
      </c>
      <c r="B464" s="250" t="s">
        <v>532</v>
      </c>
      <c r="C464" s="250" t="s">
        <v>136</v>
      </c>
      <c r="D464" s="250">
        <v>6</v>
      </c>
      <c r="E464" s="251" t="s">
        <v>1620</v>
      </c>
      <c r="F464" s="250">
        <v>91</v>
      </c>
      <c r="G464" s="250">
        <v>1</v>
      </c>
      <c r="H464" s="250">
        <v>54</v>
      </c>
      <c r="I464" s="250" t="s">
        <v>1727</v>
      </c>
      <c r="J464" s="250" t="s">
        <v>1268</v>
      </c>
      <c r="K464" s="250" t="s">
        <v>1330</v>
      </c>
      <c r="L464" s="355">
        <v>19968</v>
      </c>
      <c r="M464" s="250" t="s">
        <v>1651</v>
      </c>
      <c r="N464" s="250"/>
      <c r="O464" s="250"/>
      <c r="P464" s="250"/>
      <c r="Q464" s="250"/>
    </row>
    <row r="465" spans="1:17">
      <c r="A465" s="250">
        <v>438</v>
      </c>
      <c r="B465" s="250" t="s">
        <v>532</v>
      </c>
      <c r="C465" s="250" t="s">
        <v>136</v>
      </c>
      <c r="D465" s="250">
        <v>21</v>
      </c>
      <c r="E465" s="251" t="s">
        <v>1484</v>
      </c>
      <c r="F465" s="250">
        <v>1</v>
      </c>
      <c r="G465" s="250">
        <v>3</v>
      </c>
      <c r="H465" s="250">
        <v>43</v>
      </c>
      <c r="I465" s="250" t="s">
        <v>1702</v>
      </c>
      <c r="J465" s="250" t="s">
        <v>1268</v>
      </c>
      <c r="K465" s="250" t="s">
        <v>1330</v>
      </c>
      <c r="L465" s="250" t="s">
        <v>2724</v>
      </c>
      <c r="M465" s="250" t="s">
        <v>1651</v>
      </c>
      <c r="N465" s="250"/>
      <c r="O465" s="250"/>
      <c r="P465" s="250"/>
      <c r="Q465" s="250"/>
    </row>
    <row r="466" spans="1:17">
      <c r="A466" s="250">
        <v>1128</v>
      </c>
      <c r="B466" s="250" t="s">
        <v>532</v>
      </c>
      <c r="C466" s="250" t="s">
        <v>136</v>
      </c>
      <c r="D466" s="250">
        <v>21</v>
      </c>
      <c r="E466" s="251" t="s">
        <v>1484</v>
      </c>
      <c r="F466" s="250"/>
      <c r="G466" s="250"/>
      <c r="H466" s="250"/>
      <c r="I466" s="250"/>
      <c r="J466" s="250" t="s">
        <v>1268</v>
      </c>
      <c r="K466" s="250" t="s">
        <v>1330</v>
      </c>
      <c r="L466" s="250"/>
      <c r="M466" s="250" t="s">
        <v>42</v>
      </c>
      <c r="N466" s="250" t="s">
        <v>1281</v>
      </c>
      <c r="O466" s="250" t="s">
        <v>1485</v>
      </c>
      <c r="P466" s="250" t="s">
        <v>1486</v>
      </c>
      <c r="Q466" s="250">
        <v>43</v>
      </c>
    </row>
    <row r="467" spans="1:17">
      <c r="A467" s="250">
        <v>439</v>
      </c>
      <c r="B467" s="250" t="s">
        <v>532</v>
      </c>
      <c r="C467" s="250" t="s">
        <v>136</v>
      </c>
      <c r="D467" s="250">
        <v>23</v>
      </c>
      <c r="E467" s="251" t="s">
        <v>2588</v>
      </c>
      <c r="F467" s="250">
        <v>337</v>
      </c>
      <c r="G467" s="250">
        <v>3</v>
      </c>
      <c r="H467" s="250">
        <v>40</v>
      </c>
      <c r="I467" s="250" t="s">
        <v>694</v>
      </c>
      <c r="J467" s="250" t="s">
        <v>1268</v>
      </c>
      <c r="K467" s="250" t="s">
        <v>1881</v>
      </c>
      <c r="L467" s="250" t="s">
        <v>2815</v>
      </c>
      <c r="M467" s="250" t="s">
        <v>1654</v>
      </c>
      <c r="N467" s="250"/>
      <c r="O467" s="250"/>
      <c r="P467" s="250"/>
      <c r="Q467" s="250"/>
    </row>
    <row r="468" spans="1:17">
      <c r="A468" s="250">
        <v>440</v>
      </c>
      <c r="B468" s="250" t="s">
        <v>532</v>
      </c>
      <c r="C468" s="250" t="s">
        <v>136</v>
      </c>
      <c r="D468" s="250">
        <v>29</v>
      </c>
      <c r="E468" s="251" t="s">
        <v>1320</v>
      </c>
      <c r="F468" s="250">
        <v>2</v>
      </c>
      <c r="G468" s="250">
        <v>1</v>
      </c>
      <c r="H468" s="250">
        <v>35</v>
      </c>
      <c r="I468" s="250" t="s">
        <v>652</v>
      </c>
      <c r="J468" s="250" t="s">
        <v>1268</v>
      </c>
      <c r="K468" s="250" t="s">
        <v>1881</v>
      </c>
      <c r="L468" s="250" t="s">
        <v>2797</v>
      </c>
      <c r="M468" s="250" t="s">
        <v>1656</v>
      </c>
      <c r="N468" s="250"/>
      <c r="O468" s="250"/>
      <c r="P468" s="250"/>
      <c r="Q468" s="250"/>
    </row>
    <row r="469" spans="1:17">
      <c r="A469" s="250">
        <v>441</v>
      </c>
      <c r="B469" s="250" t="s">
        <v>532</v>
      </c>
      <c r="C469" s="250" t="s">
        <v>136</v>
      </c>
      <c r="D469" s="250">
        <v>23</v>
      </c>
      <c r="E469" s="251" t="s">
        <v>2588</v>
      </c>
      <c r="F469" s="250">
        <v>337</v>
      </c>
      <c r="G469" s="250">
        <v>3</v>
      </c>
      <c r="H469" s="250">
        <v>40</v>
      </c>
      <c r="I469" s="250" t="s">
        <v>694</v>
      </c>
      <c r="J469" s="250" t="s">
        <v>1268</v>
      </c>
      <c r="K469" s="250" t="s">
        <v>1644</v>
      </c>
      <c r="L469" s="250" t="s">
        <v>2816</v>
      </c>
      <c r="M469" s="250" t="s">
        <v>1654</v>
      </c>
      <c r="N469" s="250"/>
      <c r="O469" s="250"/>
      <c r="P469" s="250"/>
      <c r="Q469" s="250"/>
    </row>
    <row r="470" spans="1:17">
      <c r="A470" s="250">
        <v>442</v>
      </c>
      <c r="B470" s="250" t="s">
        <v>532</v>
      </c>
      <c r="C470" s="250" t="s">
        <v>136</v>
      </c>
      <c r="D470" s="250">
        <v>29</v>
      </c>
      <c r="E470" s="251" t="s">
        <v>1320</v>
      </c>
      <c r="F470" s="250">
        <v>2</v>
      </c>
      <c r="G470" s="250">
        <v>1</v>
      </c>
      <c r="H470" s="250">
        <v>35</v>
      </c>
      <c r="I470" s="250" t="s">
        <v>652</v>
      </c>
      <c r="J470" s="250" t="s">
        <v>1268</v>
      </c>
      <c r="K470" s="250" t="s">
        <v>1644</v>
      </c>
      <c r="L470" s="250" t="s">
        <v>2799</v>
      </c>
      <c r="M470" s="250" t="s">
        <v>1652</v>
      </c>
      <c r="N470" s="250"/>
      <c r="O470" s="250"/>
      <c r="P470" s="250"/>
      <c r="Q470" s="250"/>
    </row>
    <row r="471" spans="1:17">
      <c r="A471" s="250">
        <v>443</v>
      </c>
      <c r="B471" s="250" t="s">
        <v>532</v>
      </c>
      <c r="C471" s="250" t="s">
        <v>136</v>
      </c>
      <c r="D471" s="250">
        <v>30</v>
      </c>
      <c r="E471" s="251" t="s">
        <v>1925</v>
      </c>
      <c r="F471" s="250">
        <v>1</v>
      </c>
      <c r="G471" s="250">
        <v>3</v>
      </c>
      <c r="H471" s="250">
        <v>35</v>
      </c>
      <c r="I471" s="250" t="s">
        <v>698</v>
      </c>
      <c r="J471" s="250" t="s">
        <v>1268</v>
      </c>
      <c r="K471" s="250" t="s">
        <v>1301</v>
      </c>
      <c r="L471" s="250" t="s">
        <v>2797</v>
      </c>
      <c r="M471" s="250" t="s">
        <v>1689</v>
      </c>
      <c r="N471" s="250"/>
      <c r="O471" s="250"/>
      <c r="P471" s="250"/>
      <c r="Q471" s="250"/>
    </row>
    <row r="472" spans="1:17">
      <c r="A472" s="250">
        <v>444</v>
      </c>
      <c r="B472" s="250" t="s">
        <v>532</v>
      </c>
      <c r="C472" s="250" t="s">
        <v>136</v>
      </c>
      <c r="D472" s="250">
        <v>32</v>
      </c>
      <c r="E472" s="251" t="s">
        <v>2174</v>
      </c>
      <c r="F472" s="250">
        <v>1</v>
      </c>
      <c r="G472" s="250">
        <v>1</v>
      </c>
      <c r="H472" s="250">
        <v>48</v>
      </c>
      <c r="I472" s="250" t="s">
        <v>1727</v>
      </c>
      <c r="J472" s="250" t="s">
        <v>1268</v>
      </c>
      <c r="K472" s="250" t="s">
        <v>1301</v>
      </c>
      <c r="L472" s="250" t="s">
        <v>2726</v>
      </c>
      <c r="M472" s="250" t="s">
        <v>1651</v>
      </c>
      <c r="N472" s="250"/>
      <c r="O472" s="250"/>
      <c r="P472" s="250"/>
      <c r="Q472" s="250"/>
    </row>
    <row r="473" spans="1:17">
      <c r="A473" s="250">
        <v>445</v>
      </c>
      <c r="B473" s="250" t="s">
        <v>532</v>
      </c>
      <c r="C473" s="250" t="s">
        <v>136</v>
      </c>
      <c r="D473" s="250">
        <v>30</v>
      </c>
      <c r="E473" s="251" t="s">
        <v>1925</v>
      </c>
      <c r="F473" s="250">
        <v>1</v>
      </c>
      <c r="G473" s="250">
        <v>3</v>
      </c>
      <c r="H473" s="250">
        <v>35</v>
      </c>
      <c r="I473" s="250" t="s">
        <v>698</v>
      </c>
      <c r="J473" s="250" t="s">
        <v>1268</v>
      </c>
      <c r="K473" s="250" t="s">
        <v>1333</v>
      </c>
      <c r="L473" s="250" t="s">
        <v>2799</v>
      </c>
      <c r="M473" s="250" t="s">
        <v>1656</v>
      </c>
      <c r="N473" s="250"/>
      <c r="O473" s="250"/>
      <c r="P473" s="250"/>
      <c r="Q473" s="250"/>
    </row>
    <row r="474" spans="1:17">
      <c r="A474" s="250">
        <v>446</v>
      </c>
      <c r="B474" s="250" t="s">
        <v>532</v>
      </c>
      <c r="C474" s="250" t="s">
        <v>136</v>
      </c>
      <c r="D474" s="250">
        <v>32</v>
      </c>
      <c r="E474" s="251" t="s">
        <v>2174</v>
      </c>
      <c r="F474" s="250">
        <v>1</v>
      </c>
      <c r="G474" s="250">
        <v>1</v>
      </c>
      <c r="H474" s="250">
        <v>48</v>
      </c>
      <c r="I474" s="250" t="s">
        <v>1727</v>
      </c>
      <c r="J474" s="250" t="s">
        <v>1268</v>
      </c>
      <c r="K474" s="250" t="s">
        <v>1333</v>
      </c>
      <c r="L474" s="250" t="s">
        <v>2726</v>
      </c>
      <c r="M474" s="250" t="s">
        <v>1651</v>
      </c>
      <c r="N474" s="250"/>
      <c r="O474" s="250"/>
      <c r="P474" s="250"/>
      <c r="Q474" s="250"/>
    </row>
    <row r="475" spans="1:17">
      <c r="A475" s="250">
        <v>447</v>
      </c>
      <c r="B475" s="250" t="s">
        <v>532</v>
      </c>
      <c r="C475" s="250" t="s">
        <v>136</v>
      </c>
      <c r="D475" s="250">
        <v>22</v>
      </c>
      <c r="E475" s="251" t="s">
        <v>2067</v>
      </c>
      <c r="F475" s="250">
        <v>1</v>
      </c>
      <c r="G475" s="250">
        <v>2</v>
      </c>
      <c r="H475" s="250">
        <v>27</v>
      </c>
      <c r="I475" s="250" t="s">
        <v>1728</v>
      </c>
      <c r="J475" s="250" t="s">
        <v>1268</v>
      </c>
      <c r="K475" s="250" t="s">
        <v>1363</v>
      </c>
      <c r="L475" s="250" t="s">
        <v>2817</v>
      </c>
      <c r="M475" s="250" t="s">
        <v>1668</v>
      </c>
      <c r="N475" s="250"/>
      <c r="O475" s="250"/>
      <c r="P475" s="250"/>
      <c r="Q475" s="250"/>
    </row>
    <row r="476" spans="1:17">
      <c r="A476" s="250">
        <v>448</v>
      </c>
      <c r="B476" s="250" t="s">
        <v>532</v>
      </c>
      <c r="C476" s="250" t="s">
        <v>136</v>
      </c>
      <c r="D476" s="250">
        <v>25</v>
      </c>
      <c r="E476" s="251" t="s">
        <v>2322</v>
      </c>
      <c r="F476" s="250">
        <v>1</v>
      </c>
      <c r="G476" s="250">
        <v>3</v>
      </c>
      <c r="H476" s="250">
        <v>19</v>
      </c>
      <c r="I476" s="250" t="s">
        <v>1704</v>
      </c>
      <c r="J476" s="250" t="s">
        <v>1268</v>
      </c>
      <c r="K476" s="250" t="s">
        <v>1363</v>
      </c>
      <c r="L476" s="250" t="s">
        <v>2679</v>
      </c>
      <c r="M476" s="250" t="s">
        <v>1650</v>
      </c>
      <c r="N476" s="250" t="s">
        <v>1281</v>
      </c>
      <c r="O476" s="250" t="s">
        <v>2311</v>
      </c>
      <c r="P476" s="250" t="s">
        <v>2312</v>
      </c>
      <c r="Q476" s="250"/>
    </row>
    <row r="477" spans="1:17">
      <c r="A477" s="250">
        <v>449</v>
      </c>
      <c r="B477" s="250" t="s">
        <v>532</v>
      </c>
      <c r="C477" s="250" t="s">
        <v>136</v>
      </c>
      <c r="D477" s="250">
        <v>22</v>
      </c>
      <c r="E477" s="251" t="s">
        <v>2067</v>
      </c>
      <c r="F477" s="250">
        <v>1</v>
      </c>
      <c r="G477" s="250">
        <v>2</v>
      </c>
      <c r="H477" s="250">
        <v>27</v>
      </c>
      <c r="I477" s="250" t="s">
        <v>1728</v>
      </c>
      <c r="J477" s="250" t="s">
        <v>1268</v>
      </c>
      <c r="K477" s="250" t="s">
        <v>1871</v>
      </c>
      <c r="L477" s="354">
        <v>45562</v>
      </c>
      <c r="M477" s="250" t="s">
        <v>1668</v>
      </c>
      <c r="N477" s="250"/>
      <c r="O477" s="250"/>
      <c r="P477" s="250"/>
      <c r="Q477" s="250"/>
    </row>
    <row r="478" spans="1:17">
      <c r="A478" s="250">
        <v>450</v>
      </c>
      <c r="B478" s="250" t="s">
        <v>532</v>
      </c>
      <c r="C478" s="250" t="s">
        <v>136</v>
      </c>
      <c r="D478" s="250">
        <v>31</v>
      </c>
      <c r="E478" s="251" t="s">
        <v>2176</v>
      </c>
      <c r="F478" s="250">
        <v>1</v>
      </c>
      <c r="G478" s="250">
        <v>4</v>
      </c>
      <c r="H478" s="250">
        <v>3</v>
      </c>
      <c r="I478" s="250" t="s">
        <v>1702</v>
      </c>
      <c r="J478" s="250" t="s">
        <v>1268</v>
      </c>
      <c r="K478" s="250" t="s">
        <v>1871</v>
      </c>
      <c r="L478" s="354">
        <v>45354</v>
      </c>
      <c r="M478" s="250" t="s">
        <v>1651</v>
      </c>
      <c r="N478" s="250"/>
      <c r="O478" s="250"/>
      <c r="P478" s="250"/>
      <c r="Q478" s="250"/>
    </row>
    <row r="479" spans="1:17">
      <c r="A479" s="250">
        <v>451</v>
      </c>
      <c r="B479" s="250" t="s">
        <v>532</v>
      </c>
      <c r="C479" s="250" t="s">
        <v>136</v>
      </c>
      <c r="D479" s="250">
        <v>3</v>
      </c>
      <c r="E479" s="251" t="s">
        <v>1487</v>
      </c>
      <c r="F479" s="250">
        <v>237</v>
      </c>
      <c r="G479" s="250">
        <v>2</v>
      </c>
      <c r="H479" s="250">
        <v>20</v>
      </c>
      <c r="I479" s="250" t="s">
        <v>709</v>
      </c>
      <c r="J479" s="250" t="s">
        <v>1268</v>
      </c>
      <c r="K479" s="250" t="s">
        <v>1335</v>
      </c>
      <c r="L479" s="250" t="s">
        <v>2808</v>
      </c>
      <c r="M479" s="250" t="s">
        <v>1654</v>
      </c>
      <c r="N479" s="250" t="s">
        <v>1252</v>
      </c>
      <c r="O479" s="250" t="s">
        <v>2591</v>
      </c>
      <c r="P479" s="250" t="s">
        <v>2592</v>
      </c>
      <c r="Q479" s="250"/>
    </row>
    <row r="480" spans="1:17">
      <c r="A480" s="250">
        <v>452</v>
      </c>
      <c r="B480" s="250" t="s">
        <v>532</v>
      </c>
      <c r="C480" s="250" t="s">
        <v>136</v>
      </c>
      <c r="D480" s="250"/>
      <c r="E480" s="251" t="s">
        <v>1487</v>
      </c>
      <c r="F480" s="250"/>
      <c r="G480" s="250"/>
      <c r="H480" s="250"/>
      <c r="I480" s="250"/>
      <c r="J480" s="250" t="s">
        <v>1268</v>
      </c>
      <c r="K480" s="250" t="s">
        <v>1335</v>
      </c>
      <c r="L480" s="250"/>
      <c r="M480" s="250" t="s">
        <v>42</v>
      </c>
      <c r="N480" s="250" t="s">
        <v>1252</v>
      </c>
      <c r="O480" s="250" t="s">
        <v>1479</v>
      </c>
      <c r="P480" s="250" t="s">
        <v>1480</v>
      </c>
      <c r="Q480" s="250">
        <v>44</v>
      </c>
    </row>
    <row r="481" spans="1:17">
      <c r="A481" s="250">
        <v>453</v>
      </c>
      <c r="B481" s="250" t="s">
        <v>532</v>
      </c>
      <c r="C481" s="250" t="s">
        <v>136</v>
      </c>
      <c r="D481" s="250">
        <v>2</v>
      </c>
      <c r="E481" s="251" t="s">
        <v>1994</v>
      </c>
      <c r="F481" s="250">
        <v>13</v>
      </c>
      <c r="G481" s="250">
        <v>1</v>
      </c>
      <c r="H481" s="250">
        <v>25</v>
      </c>
      <c r="I481" s="250" t="s">
        <v>710</v>
      </c>
      <c r="J481" s="250" t="s">
        <v>1265</v>
      </c>
      <c r="K481" s="250" t="s">
        <v>1419</v>
      </c>
      <c r="L481" s="250" t="s">
        <v>2784</v>
      </c>
      <c r="M481" s="250" t="s">
        <v>1695</v>
      </c>
      <c r="N481" s="250"/>
      <c r="O481" s="250"/>
      <c r="P481" s="250"/>
      <c r="Q481" s="250"/>
    </row>
    <row r="482" spans="1:17">
      <c r="A482" s="250">
        <v>454</v>
      </c>
      <c r="B482" s="250" t="s">
        <v>532</v>
      </c>
      <c r="C482" s="250" t="s">
        <v>136</v>
      </c>
      <c r="D482" s="250">
        <v>26</v>
      </c>
      <c r="E482" s="251" t="s">
        <v>1461</v>
      </c>
      <c r="F482" s="250">
        <v>251</v>
      </c>
      <c r="G482" s="250">
        <v>2</v>
      </c>
      <c r="H482" s="250">
        <v>83</v>
      </c>
      <c r="I482" s="250" t="s">
        <v>712</v>
      </c>
      <c r="J482" s="250" t="s">
        <v>1265</v>
      </c>
      <c r="K482" s="250" t="s">
        <v>1419</v>
      </c>
      <c r="L482" s="250" t="s">
        <v>2772</v>
      </c>
      <c r="M482" s="250" t="s">
        <v>1654</v>
      </c>
      <c r="N482" s="250"/>
      <c r="O482" s="250"/>
      <c r="P482" s="250"/>
      <c r="Q482" s="250"/>
    </row>
    <row r="483" spans="1:17">
      <c r="A483" s="250">
        <v>1102</v>
      </c>
      <c r="B483" s="250" t="s">
        <v>532</v>
      </c>
      <c r="C483" s="250" t="s">
        <v>136</v>
      </c>
      <c r="D483" s="250">
        <v>26</v>
      </c>
      <c r="E483" s="251" t="s">
        <v>1461</v>
      </c>
      <c r="F483" s="250"/>
      <c r="G483" s="250"/>
      <c r="H483" s="250"/>
      <c r="I483" s="250"/>
      <c r="J483" s="250" t="s">
        <v>1265</v>
      </c>
      <c r="K483" s="250" t="s">
        <v>1419</v>
      </c>
      <c r="L483" s="250"/>
      <c r="M483" s="250" t="s">
        <v>42</v>
      </c>
      <c r="N483" s="250" t="s">
        <v>1281</v>
      </c>
      <c r="O483" s="250" t="s">
        <v>1500</v>
      </c>
      <c r="P483" s="250" t="s">
        <v>1501</v>
      </c>
      <c r="Q483" s="250">
        <v>61</v>
      </c>
    </row>
    <row r="484" spans="1:17">
      <c r="A484" s="250">
        <v>455</v>
      </c>
      <c r="B484" s="250" t="s">
        <v>532</v>
      </c>
      <c r="C484" s="250" t="s">
        <v>136</v>
      </c>
      <c r="D484" s="250">
        <v>2</v>
      </c>
      <c r="E484" s="251" t="s">
        <v>1994</v>
      </c>
      <c r="F484" s="250">
        <v>14</v>
      </c>
      <c r="G484" s="250">
        <v>1</v>
      </c>
      <c r="H484" s="250">
        <v>25</v>
      </c>
      <c r="I484" s="250" t="s">
        <v>1729</v>
      </c>
      <c r="J484" s="250" t="s">
        <v>1265</v>
      </c>
      <c r="K484" s="250" t="s">
        <v>1390</v>
      </c>
      <c r="L484" s="250" t="s">
        <v>2784</v>
      </c>
      <c r="M484" s="250" t="s">
        <v>1695</v>
      </c>
      <c r="N484" s="250" t="s">
        <v>1281</v>
      </c>
      <c r="O484" s="250" t="s">
        <v>2818</v>
      </c>
      <c r="P484" s="250" t="s">
        <v>2239</v>
      </c>
      <c r="Q484" s="250"/>
    </row>
    <row r="485" spans="1:17">
      <c r="A485" s="250">
        <v>456</v>
      </c>
      <c r="B485" s="250" t="s">
        <v>532</v>
      </c>
      <c r="C485" s="250" t="s">
        <v>136</v>
      </c>
      <c r="D485" s="250">
        <v>26</v>
      </c>
      <c r="E485" s="251" t="s">
        <v>1461</v>
      </c>
      <c r="F485" s="250">
        <v>251</v>
      </c>
      <c r="G485" s="250">
        <v>2</v>
      </c>
      <c r="H485" s="250">
        <v>83</v>
      </c>
      <c r="I485" s="250" t="s">
        <v>712</v>
      </c>
      <c r="J485" s="250" t="s">
        <v>1265</v>
      </c>
      <c r="K485" s="250" t="s">
        <v>1390</v>
      </c>
      <c r="L485" s="250" t="s">
        <v>2774</v>
      </c>
      <c r="M485" s="250" t="s">
        <v>1654</v>
      </c>
      <c r="N485" s="250"/>
      <c r="O485" s="250"/>
      <c r="P485" s="250"/>
      <c r="Q485" s="250"/>
    </row>
    <row r="486" spans="1:17">
      <c r="A486" s="250">
        <v>1103</v>
      </c>
      <c r="B486" s="250" t="s">
        <v>532</v>
      </c>
      <c r="C486" s="250" t="s">
        <v>136</v>
      </c>
      <c r="D486" s="250">
        <v>26</v>
      </c>
      <c r="E486" s="251" t="s">
        <v>1461</v>
      </c>
      <c r="F486" s="250"/>
      <c r="G486" s="250"/>
      <c r="H486" s="250"/>
      <c r="I486" s="250"/>
      <c r="J486" s="250" t="s">
        <v>1265</v>
      </c>
      <c r="K486" s="250" t="s">
        <v>1390</v>
      </c>
      <c r="L486" s="250"/>
      <c r="M486" s="250" t="s">
        <v>42</v>
      </c>
      <c r="N486" s="250" t="s">
        <v>1281</v>
      </c>
      <c r="O486" s="250" t="s">
        <v>1455</v>
      </c>
      <c r="P486" s="250" t="s">
        <v>1456</v>
      </c>
      <c r="Q486" s="250">
        <v>53</v>
      </c>
    </row>
    <row r="487" spans="1:17">
      <c r="A487" s="250">
        <v>457</v>
      </c>
      <c r="B487" s="250" t="s">
        <v>532</v>
      </c>
      <c r="C487" s="250" t="s">
        <v>136</v>
      </c>
      <c r="D487" s="250">
        <v>2</v>
      </c>
      <c r="E487" s="251" t="s">
        <v>1994</v>
      </c>
      <c r="F487" s="250">
        <v>51</v>
      </c>
      <c r="G487" s="250">
        <v>1</v>
      </c>
      <c r="H487" s="250">
        <v>46</v>
      </c>
      <c r="I487" s="250" t="s">
        <v>1730</v>
      </c>
      <c r="J487" s="250" t="s">
        <v>1265</v>
      </c>
      <c r="K487" s="250" t="s">
        <v>1342</v>
      </c>
      <c r="L487" s="250" t="s">
        <v>2725</v>
      </c>
      <c r="M487" s="250" t="s">
        <v>1695</v>
      </c>
      <c r="N487" s="250"/>
      <c r="O487" s="250"/>
      <c r="P487" s="250"/>
      <c r="Q487" s="250"/>
    </row>
    <row r="488" spans="1:17">
      <c r="A488" s="250">
        <v>458</v>
      </c>
      <c r="B488" s="250" t="s">
        <v>532</v>
      </c>
      <c r="C488" s="250" t="s">
        <v>136</v>
      </c>
      <c r="D488" s="250">
        <v>13</v>
      </c>
      <c r="E488" s="251" t="s">
        <v>1524</v>
      </c>
      <c r="F488" s="250">
        <v>54</v>
      </c>
      <c r="G488" s="250">
        <v>2</v>
      </c>
      <c r="H488" s="250">
        <v>52</v>
      </c>
      <c r="I488" s="250" t="s">
        <v>1731</v>
      </c>
      <c r="J488" s="250" t="s">
        <v>1265</v>
      </c>
      <c r="K488" s="250" t="s">
        <v>1342</v>
      </c>
      <c r="L488" s="250" t="s">
        <v>2770</v>
      </c>
      <c r="M488" s="250" t="s">
        <v>1652</v>
      </c>
      <c r="N488" s="250"/>
      <c r="O488" s="250"/>
      <c r="P488" s="250"/>
      <c r="Q488" s="250"/>
    </row>
    <row r="489" spans="1:17">
      <c r="A489" s="250">
        <v>459</v>
      </c>
      <c r="B489" s="250" t="s">
        <v>532</v>
      </c>
      <c r="C489" s="250" t="s">
        <v>136</v>
      </c>
      <c r="D489" s="250"/>
      <c r="E489" s="251" t="s">
        <v>1524</v>
      </c>
      <c r="F489" s="250"/>
      <c r="G489" s="250"/>
      <c r="H489" s="250"/>
      <c r="I489" s="250"/>
      <c r="J489" s="250" t="s">
        <v>1265</v>
      </c>
      <c r="K489" s="250" t="s">
        <v>1342</v>
      </c>
      <c r="L489" s="250"/>
      <c r="M489" s="250" t="s">
        <v>42</v>
      </c>
      <c r="N489" s="250" t="s">
        <v>1281</v>
      </c>
      <c r="O489" s="250" t="s">
        <v>1525</v>
      </c>
      <c r="P489" s="250" t="s">
        <v>1526</v>
      </c>
      <c r="Q489" s="250">
        <v>71</v>
      </c>
    </row>
    <row r="490" spans="1:17">
      <c r="A490" s="250">
        <v>460</v>
      </c>
      <c r="B490" s="250" t="s">
        <v>532</v>
      </c>
      <c r="C490" s="250" t="s">
        <v>136</v>
      </c>
      <c r="D490" s="250">
        <v>2</v>
      </c>
      <c r="E490" s="251" t="s">
        <v>1994</v>
      </c>
      <c r="F490" s="250">
        <v>31</v>
      </c>
      <c r="G490" s="250">
        <v>1</v>
      </c>
      <c r="H490" s="250">
        <v>41</v>
      </c>
      <c r="I490" s="250" t="s">
        <v>717</v>
      </c>
      <c r="J490" s="250" t="s">
        <v>1265</v>
      </c>
      <c r="K490" s="250" t="s">
        <v>1385</v>
      </c>
      <c r="L490" s="250" t="s">
        <v>2682</v>
      </c>
      <c r="M490" s="250" t="s">
        <v>1695</v>
      </c>
      <c r="N490" s="250"/>
      <c r="O490" s="250"/>
      <c r="P490" s="250"/>
      <c r="Q490" s="250"/>
    </row>
    <row r="491" spans="1:17">
      <c r="A491" s="250">
        <v>461</v>
      </c>
      <c r="B491" s="250" t="s">
        <v>532</v>
      </c>
      <c r="C491" s="250" t="s">
        <v>136</v>
      </c>
      <c r="D491" s="250">
        <v>11</v>
      </c>
      <c r="E491" s="251" t="s">
        <v>1504</v>
      </c>
      <c r="F491" s="250">
        <v>1</v>
      </c>
      <c r="G491" s="250">
        <v>3</v>
      </c>
      <c r="H491" s="250">
        <v>27</v>
      </c>
      <c r="I491" s="250" t="s">
        <v>1731</v>
      </c>
      <c r="J491" s="250" t="s">
        <v>1265</v>
      </c>
      <c r="K491" s="250" t="s">
        <v>1385</v>
      </c>
      <c r="L491" s="250" t="s">
        <v>2670</v>
      </c>
      <c r="M491" s="250" t="s">
        <v>1652</v>
      </c>
      <c r="N491" s="250"/>
      <c r="O491" s="250"/>
      <c r="P491" s="250"/>
      <c r="Q491" s="250"/>
    </row>
    <row r="492" spans="1:17">
      <c r="A492" s="250">
        <v>1104</v>
      </c>
      <c r="B492" s="250" t="s">
        <v>532</v>
      </c>
      <c r="C492" s="250" t="s">
        <v>136</v>
      </c>
      <c r="D492" s="250">
        <v>11</v>
      </c>
      <c r="E492" s="251" t="s">
        <v>1504</v>
      </c>
      <c r="F492" s="250"/>
      <c r="G492" s="250"/>
      <c r="H492" s="250"/>
      <c r="I492" s="250"/>
      <c r="J492" s="250" t="s">
        <v>1265</v>
      </c>
      <c r="K492" s="250" t="s">
        <v>1385</v>
      </c>
      <c r="L492" s="250"/>
      <c r="M492" s="250" t="s">
        <v>42</v>
      </c>
      <c r="N492" s="250" t="s">
        <v>1281</v>
      </c>
      <c r="O492" s="250" t="s">
        <v>1505</v>
      </c>
      <c r="P492" s="250" t="s">
        <v>1506</v>
      </c>
      <c r="Q492" s="250">
        <v>65</v>
      </c>
    </row>
    <row r="493" spans="1:17">
      <c r="A493" s="250">
        <v>462</v>
      </c>
      <c r="B493" s="250" t="s">
        <v>532</v>
      </c>
      <c r="C493" s="250" t="s">
        <v>136</v>
      </c>
      <c r="D493" s="250">
        <v>2</v>
      </c>
      <c r="E493" s="251" t="s">
        <v>1994</v>
      </c>
      <c r="F493" s="250">
        <v>18</v>
      </c>
      <c r="G493" s="250">
        <v>1</v>
      </c>
      <c r="H493" s="250">
        <v>44</v>
      </c>
      <c r="I493" s="250" t="s">
        <v>524</v>
      </c>
      <c r="J493" s="250" t="s">
        <v>1265</v>
      </c>
      <c r="K493" s="250" t="s">
        <v>1369</v>
      </c>
      <c r="L493" s="250" t="s">
        <v>2747</v>
      </c>
      <c r="M493" s="250" t="s">
        <v>1695</v>
      </c>
      <c r="N493" s="250"/>
      <c r="O493" s="250"/>
      <c r="P493" s="250"/>
      <c r="Q493" s="250"/>
    </row>
    <row r="494" spans="1:17">
      <c r="A494" s="250">
        <v>463</v>
      </c>
      <c r="B494" s="250" t="s">
        <v>532</v>
      </c>
      <c r="C494" s="250" t="s">
        <v>136</v>
      </c>
      <c r="D494" s="250">
        <v>18</v>
      </c>
      <c r="E494" s="251" t="s">
        <v>1375</v>
      </c>
      <c r="F494" s="250">
        <v>1</v>
      </c>
      <c r="G494" s="250">
        <v>3</v>
      </c>
      <c r="H494" s="250">
        <v>48</v>
      </c>
      <c r="I494" s="250" t="s">
        <v>161</v>
      </c>
      <c r="J494" s="250" t="s">
        <v>1265</v>
      </c>
      <c r="K494" s="250" t="s">
        <v>1369</v>
      </c>
      <c r="L494" s="250" t="s">
        <v>2819</v>
      </c>
      <c r="M494" s="250" t="s">
        <v>1650</v>
      </c>
      <c r="N494" s="250"/>
      <c r="O494" s="250"/>
      <c r="P494" s="250"/>
      <c r="Q494" s="250"/>
    </row>
    <row r="495" spans="1:17">
      <c r="A495" s="250">
        <v>464</v>
      </c>
      <c r="B495" s="250" t="s">
        <v>532</v>
      </c>
      <c r="C495" s="250" t="s">
        <v>136</v>
      </c>
      <c r="D495" s="250"/>
      <c r="E495" s="251" t="s">
        <v>1375</v>
      </c>
      <c r="F495" s="250"/>
      <c r="G495" s="250"/>
      <c r="H495" s="250"/>
      <c r="I495" s="250"/>
      <c r="J495" s="250" t="s">
        <v>1265</v>
      </c>
      <c r="K495" s="250" t="s">
        <v>1369</v>
      </c>
      <c r="L495" s="250"/>
      <c r="M495" s="250" t="s">
        <v>42</v>
      </c>
      <c r="N495" s="250" t="s">
        <v>1281</v>
      </c>
      <c r="O495" s="250" t="s">
        <v>1376</v>
      </c>
      <c r="P495" s="250" t="s">
        <v>1307</v>
      </c>
      <c r="Q495" s="250">
        <v>28</v>
      </c>
    </row>
    <row r="496" spans="1:17">
      <c r="A496" s="250">
        <v>465</v>
      </c>
      <c r="B496" s="250" t="s">
        <v>532</v>
      </c>
      <c r="C496" s="250" t="s">
        <v>136</v>
      </c>
      <c r="D496" s="250">
        <v>2</v>
      </c>
      <c r="E496" s="251" t="s">
        <v>1994</v>
      </c>
      <c r="F496" s="250">
        <v>17</v>
      </c>
      <c r="G496" s="250">
        <v>1</v>
      </c>
      <c r="H496" s="250">
        <v>46</v>
      </c>
      <c r="I496" s="250" t="s">
        <v>1732</v>
      </c>
      <c r="J496" s="250" t="s">
        <v>1265</v>
      </c>
      <c r="K496" s="250" t="s">
        <v>1378</v>
      </c>
      <c r="L496" s="250" t="s">
        <v>2820</v>
      </c>
      <c r="M496" s="250" t="s">
        <v>1695</v>
      </c>
      <c r="N496" s="250" t="s">
        <v>1281</v>
      </c>
      <c r="O496" s="250" t="s">
        <v>2517</v>
      </c>
      <c r="P496" s="250" t="s">
        <v>2245</v>
      </c>
      <c r="Q496" s="250"/>
    </row>
    <row r="497" spans="1:17">
      <c r="A497" s="250">
        <v>466</v>
      </c>
      <c r="B497" s="250" t="s">
        <v>532</v>
      </c>
      <c r="C497" s="250" t="s">
        <v>136</v>
      </c>
      <c r="D497" s="250">
        <v>12</v>
      </c>
      <c r="E497" s="251" t="s">
        <v>1377</v>
      </c>
      <c r="F497" s="250">
        <v>3</v>
      </c>
      <c r="G497" s="250">
        <v>3</v>
      </c>
      <c r="H497" s="250">
        <v>41</v>
      </c>
      <c r="I497" s="250" t="s">
        <v>1733</v>
      </c>
      <c r="J497" s="250" t="s">
        <v>1265</v>
      </c>
      <c r="K497" s="250" t="s">
        <v>1378</v>
      </c>
      <c r="L497" s="250" t="s">
        <v>2682</v>
      </c>
      <c r="M497" s="250" t="s">
        <v>1652</v>
      </c>
      <c r="N497" s="250"/>
      <c r="O497" s="250"/>
      <c r="P497" s="250"/>
      <c r="Q497" s="250"/>
    </row>
    <row r="498" spans="1:17">
      <c r="A498" s="250">
        <v>467</v>
      </c>
      <c r="B498" s="250" t="s">
        <v>532</v>
      </c>
      <c r="C498" s="250" t="s">
        <v>136</v>
      </c>
      <c r="D498" s="250"/>
      <c r="E498" s="251" t="s">
        <v>1377</v>
      </c>
      <c r="F498" s="250"/>
      <c r="G498" s="250"/>
      <c r="H498" s="250"/>
      <c r="I498" s="250"/>
      <c r="J498" s="250" t="s">
        <v>1265</v>
      </c>
      <c r="K498" s="250" t="s">
        <v>1378</v>
      </c>
      <c r="L498" s="250"/>
      <c r="M498" s="250" t="s">
        <v>42</v>
      </c>
      <c r="N498" s="250" t="s">
        <v>1281</v>
      </c>
      <c r="O498" s="250" t="s">
        <v>1379</v>
      </c>
      <c r="P498" s="250" t="s">
        <v>1380</v>
      </c>
      <c r="Q498" s="250">
        <v>29</v>
      </c>
    </row>
    <row r="499" spans="1:17">
      <c r="A499" s="250">
        <v>468</v>
      </c>
      <c r="B499" s="250" t="s">
        <v>532</v>
      </c>
      <c r="C499" s="250" t="s">
        <v>136</v>
      </c>
      <c r="D499" s="250">
        <v>14</v>
      </c>
      <c r="E499" s="251" t="s">
        <v>2179</v>
      </c>
      <c r="F499" s="250">
        <v>53</v>
      </c>
      <c r="G499" s="250">
        <v>1</v>
      </c>
      <c r="H499" s="250">
        <v>37</v>
      </c>
      <c r="I499" s="250" t="s">
        <v>726</v>
      </c>
      <c r="J499" s="250" t="s">
        <v>1265</v>
      </c>
      <c r="K499" s="250" t="s">
        <v>1409</v>
      </c>
      <c r="L499" s="250" t="s">
        <v>2795</v>
      </c>
      <c r="M499" s="250" t="s">
        <v>1651</v>
      </c>
      <c r="N499" s="250"/>
      <c r="O499" s="250"/>
      <c r="P499" s="250"/>
      <c r="Q499" s="250"/>
    </row>
    <row r="500" spans="1:17">
      <c r="A500" s="250">
        <v>469</v>
      </c>
      <c r="B500" s="250" t="s">
        <v>532</v>
      </c>
      <c r="C500" s="250" t="s">
        <v>136</v>
      </c>
      <c r="D500" s="250">
        <v>16</v>
      </c>
      <c r="E500" s="251" t="s">
        <v>1621</v>
      </c>
      <c r="F500" s="250">
        <v>32</v>
      </c>
      <c r="G500" s="250">
        <v>3</v>
      </c>
      <c r="H500" s="250">
        <v>44</v>
      </c>
      <c r="I500" s="250" t="s">
        <v>728</v>
      </c>
      <c r="J500" s="250" t="s">
        <v>1265</v>
      </c>
      <c r="K500" s="250" t="s">
        <v>1409</v>
      </c>
      <c r="L500" s="250" t="s">
        <v>2747</v>
      </c>
      <c r="M500" s="250" t="s">
        <v>1695</v>
      </c>
      <c r="N500" s="250"/>
      <c r="O500" s="250"/>
      <c r="P500" s="250"/>
      <c r="Q500" s="250"/>
    </row>
    <row r="501" spans="1:17">
      <c r="A501" s="250">
        <v>470</v>
      </c>
      <c r="B501" s="250" t="s">
        <v>532</v>
      </c>
      <c r="C501" s="250" t="s">
        <v>136</v>
      </c>
      <c r="D501" s="250"/>
      <c r="E501" s="251" t="s">
        <v>1621</v>
      </c>
      <c r="F501" s="250"/>
      <c r="G501" s="250"/>
      <c r="H501" s="250"/>
      <c r="I501" s="250"/>
      <c r="J501" s="250" t="s">
        <v>1265</v>
      </c>
      <c r="K501" s="250" t="s">
        <v>1409</v>
      </c>
      <c r="L501" s="250"/>
      <c r="M501" s="250" t="s">
        <v>42</v>
      </c>
      <c r="N501" s="250" t="s">
        <v>1281</v>
      </c>
      <c r="O501" s="250" t="s">
        <v>1618</v>
      </c>
      <c r="P501" s="250" t="s">
        <v>1619</v>
      </c>
      <c r="Q501" s="250">
        <v>94</v>
      </c>
    </row>
    <row r="502" spans="1:17">
      <c r="A502" s="250">
        <v>471</v>
      </c>
      <c r="B502" s="250" t="s">
        <v>729</v>
      </c>
      <c r="C502" s="250" t="s">
        <v>13</v>
      </c>
      <c r="D502" s="250">
        <v>1</v>
      </c>
      <c r="E502" s="251" t="s">
        <v>1275</v>
      </c>
      <c r="F502" s="250">
        <v>1</v>
      </c>
      <c r="G502" s="250">
        <v>1</v>
      </c>
      <c r="H502" s="250">
        <v>205</v>
      </c>
      <c r="I502" s="250" t="s">
        <v>748</v>
      </c>
      <c r="J502" s="250" t="s">
        <v>1250</v>
      </c>
      <c r="K502" s="250" t="s">
        <v>1287</v>
      </c>
      <c r="L502" s="250" t="s">
        <v>2821</v>
      </c>
      <c r="M502" s="250" t="s">
        <v>1651</v>
      </c>
      <c r="N502" s="250"/>
      <c r="O502" s="250"/>
      <c r="P502" s="250"/>
      <c r="Q502" s="250"/>
    </row>
    <row r="503" spans="1:17">
      <c r="A503" s="250">
        <v>472</v>
      </c>
      <c r="B503" s="250" t="s">
        <v>729</v>
      </c>
      <c r="C503" s="250" t="s">
        <v>13</v>
      </c>
      <c r="D503" s="250">
        <v>4</v>
      </c>
      <c r="E503" s="251" t="s">
        <v>2073</v>
      </c>
      <c r="F503" s="250">
        <v>5</v>
      </c>
      <c r="G503" s="250">
        <v>2</v>
      </c>
      <c r="H503" s="250">
        <v>47</v>
      </c>
      <c r="I503" s="250" t="s">
        <v>1715</v>
      </c>
      <c r="J503" s="250" t="s">
        <v>1250</v>
      </c>
      <c r="K503" s="250" t="s">
        <v>1287</v>
      </c>
      <c r="L503" s="250" t="s">
        <v>2696</v>
      </c>
      <c r="M503" s="250" t="s">
        <v>1668</v>
      </c>
      <c r="N503" s="250"/>
      <c r="O503" s="250"/>
      <c r="P503" s="250"/>
      <c r="Q503" s="250"/>
    </row>
    <row r="504" spans="1:17">
      <c r="A504" s="250">
        <v>473</v>
      </c>
      <c r="B504" s="250" t="s">
        <v>729</v>
      </c>
      <c r="C504" s="250" t="s">
        <v>13</v>
      </c>
      <c r="D504" s="250">
        <v>1</v>
      </c>
      <c r="E504" s="251" t="s">
        <v>1275</v>
      </c>
      <c r="F504" s="250">
        <v>1</v>
      </c>
      <c r="G504" s="250">
        <v>1</v>
      </c>
      <c r="H504" s="250">
        <v>205</v>
      </c>
      <c r="I504" s="250" t="s">
        <v>748</v>
      </c>
      <c r="J504" s="250" t="s">
        <v>1250</v>
      </c>
      <c r="K504" s="250" t="s">
        <v>1288</v>
      </c>
      <c r="L504" s="250" t="s">
        <v>2821</v>
      </c>
      <c r="M504" s="250" t="s">
        <v>1651</v>
      </c>
      <c r="N504" s="250"/>
      <c r="O504" s="250"/>
      <c r="P504" s="250"/>
      <c r="Q504" s="250"/>
    </row>
    <row r="505" spans="1:17">
      <c r="A505" s="250">
        <v>474</v>
      </c>
      <c r="B505" s="250" t="s">
        <v>729</v>
      </c>
      <c r="C505" s="250" t="s">
        <v>13</v>
      </c>
      <c r="D505" s="250">
        <v>4</v>
      </c>
      <c r="E505" s="251" t="s">
        <v>2073</v>
      </c>
      <c r="F505" s="250">
        <v>5</v>
      </c>
      <c r="G505" s="250">
        <v>2</v>
      </c>
      <c r="H505" s="250">
        <v>47</v>
      </c>
      <c r="I505" s="250" t="s">
        <v>1715</v>
      </c>
      <c r="J505" s="250" t="s">
        <v>1250</v>
      </c>
      <c r="K505" s="250" t="s">
        <v>1288</v>
      </c>
      <c r="L505" s="250" t="s">
        <v>2697</v>
      </c>
      <c r="M505" s="250" t="s">
        <v>1668</v>
      </c>
      <c r="N505" s="250"/>
      <c r="O505" s="250"/>
      <c r="P505" s="250"/>
      <c r="Q505" s="250"/>
    </row>
    <row r="506" spans="1:17">
      <c r="A506" s="250">
        <v>475</v>
      </c>
      <c r="B506" s="250" t="s">
        <v>729</v>
      </c>
      <c r="C506" s="250" t="s">
        <v>13</v>
      </c>
      <c r="D506" s="250">
        <v>1</v>
      </c>
      <c r="E506" s="251" t="s">
        <v>1275</v>
      </c>
      <c r="F506" s="250">
        <v>1</v>
      </c>
      <c r="G506" s="250">
        <v>1</v>
      </c>
      <c r="H506" s="250">
        <v>205</v>
      </c>
      <c r="I506" s="250" t="s">
        <v>748</v>
      </c>
      <c r="J506" s="250" t="s">
        <v>1250</v>
      </c>
      <c r="K506" s="250" t="s">
        <v>1289</v>
      </c>
      <c r="L506" s="250" t="s">
        <v>2821</v>
      </c>
      <c r="M506" s="250" t="s">
        <v>1651</v>
      </c>
      <c r="N506" s="250"/>
      <c r="O506" s="250"/>
      <c r="P506" s="250"/>
      <c r="Q506" s="250"/>
    </row>
    <row r="507" spans="1:17">
      <c r="A507" s="250">
        <v>476</v>
      </c>
      <c r="B507" s="250" t="s">
        <v>729</v>
      </c>
      <c r="C507" s="250" t="s">
        <v>13</v>
      </c>
      <c r="D507" s="250">
        <v>4</v>
      </c>
      <c r="E507" s="251" t="s">
        <v>2073</v>
      </c>
      <c r="F507" s="250">
        <v>6</v>
      </c>
      <c r="G507" s="250">
        <v>2</v>
      </c>
      <c r="H507" s="250">
        <v>46</v>
      </c>
      <c r="I507" s="250" t="s">
        <v>1715</v>
      </c>
      <c r="J507" s="250" t="s">
        <v>1250</v>
      </c>
      <c r="K507" s="250" t="s">
        <v>1289</v>
      </c>
      <c r="L507" s="250" t="s">
        <v>2698</v>
      </c>
      <c r="M507" s="250" t="s">
        <v>1668</v>
      </c>
      <c r="N507" s="250"/>
      <c r="O507" s="250"/>
      <c r="P507" s="250"/>
      <c r="Q507" s="250"/>
    </row>
    <row r="508" spans="1:17">
      <c r="A508" s="250">
        <v>477</v>
      </c>
      <c r="B508" s="250" t="s">
        <v>729</v>
      </c>
      <c r="C508" s="250" t="s">
        <v>13</v>
      </c>
      <c r="D508" s="250">
        <v>1</v>
      </c>
      <c r="E508" s="251" t="s">
        <v>1275</v>
      </c>
      <c r="F508" s="250">
        <v>1</v>
      </c>
      <c r="G508" s="250">
        <v>1</v>
      </c>
      <c r="H508" s="250">
        <v>205</v>
      </c>
      <c r="I508" s="250" t="s">
        <v>748</v>
      </c>
      <c r="J508" s="250" t="s">
        <v>1250</v>
      </c>
      <c r="K508" s="250" t="s">
        <v>1308</v>
      </c>
      <c r="L508" s="250" t="s">
        <v>2821</v>
      </c>
      <c r="M508" s="250" t="s">
        <v>1651</v>
      </c>
      <c r="N508" s="250"/>
      <c r="O508" s="250"/>
      <c r="P508" s="250"/>
      <c r="Q508" s="250"/>
    </row>
    <row r="509" spans="1:17">
      <c r="A509" s="250">
        <v>478</v>
      </c>
      <c r="B509" s="250" t="s">
        <v>729</v>
      </c>
      <c r="C509" s="250" t="s">
        <v>13</v>
      </c>
      <c r="D509" s="250">
        <v>4</v>
      </c>
      <c r="E509" s="251" t="s">
        <v>2073</v>
      </c>
      <c r="F509" s="250">
        <v>6</v>
      </c>
      <c r="G509" s="250">
        <v>2</v>
      </c>
      <c r="H509" s="250">
        <v>46</v>
      </c>
      <c r="I509" s="250" t="s">
        <v>1715</v>
      </c>
      <c r="J509" s="250" t="s">
        <v>1250</v>
      </c>
      <c r="K509" s="250" t="s">
        <v>1308</v>
      </c>
      <c r="L509" s="250" t="s">
        <v>2700</v>
      </c>
      <c r="M509" s="250" t="s">
        <v>1668</v>
      </c>
      <c r="N509" s="250"/>
      <c r="O509" s="250"/>
      <c r="P509" s="250"/>
      <c r="Q509" s="250"/>
    </row>
    <row r="510" spans="1:17">
      <c r="A510" s="250">
        <v>479</v>
      </c>
      <c r="B510" s="250" t="s">
        <v>729</v>
      </c>
      <c r="C510" s="250" t="s">
        <v>13</v>
      </c>
      <c r="D510" s="250">
        <v>1</v>
      </c>
      <c r="E510" s="251" t="s">
        <v>1275</v>
      </c>
      <c r="F510" s="250">
        <v>1</v>
      </c>
      <c r="G510" s="250">
        <v>1</v>
      </c>
      <c r="H510" s="250">
        <v>205</v>
      </c>
      <c r="I510" s="250" t="s">
        <v>748</v>
      </c>
      <c r="J510" s="250" t="s">
        <v>1250</v>
      </c>
      <c r="K510" s="250" t="s">
        <v>1949</v>
      </c>
      <c r="L510" s="250" t="s">
        <v>2821</v>
      </c>
      <c r="M510" s="250" t="s">
        <v>1651</v>
      </c>
      <c r="N510" s="250"/>
      <c r="O510" s="250"/>
      <c r="P510" s="250"/>
      <c r="Q510" s="250"/>
    </row>
    <row r="511" spans="1:17">
      <c r="A511" s="250">
        <v>480</v>
      </c>
      <c r="B511" s="250" t="s">
        <v>729</v>
      </c>
      <c r="C511" s="250" t="s">
        <v>13</v>
      </c>
      <c r="D511" s="250">
        <v>5</v>
      </c>
      <c r="E511" s="251" t="s">
        <v>1588</v>
      </c>
      <c r="F511" s="250">
        <v>1</v>
      </c>
      <c r="G511" s="250">
        <v>2</v>
      </c>
      <c r="H511" s="250">
        <v>49</v>
      </c>
      <c r="I511" s="250" t="s">
        <v>652</v>
      </c>
      <c r="J511" s="250" t="s">
        <v>1250</v>
      </c>
      <c r="K511" s="250" t="s">
        <v>1949</v>
      </c>
      <c r="L511" s="250" t="s">
        <v>2711</v>
      </c>
      <c r="M511" s="250" t="s">
        <v>1672</v>
      </c>
      <c r="N511" s="250" t="s">
        <v>1281</v>
      </c>
      <c r="O511" s="250" t="s">
        <v>2415</v>
      </c>
      <c r="P511" s="250" t="s">
        <v>2416</v>
      </c>
      <c r="Q511" s="250"/>
    </row>
    <row r="512" spans="1:17">
      <c r="A512" s="250">
        <v>481</v>
      </c>
      <c r="B512" s="250" t="s">
        <v>729</v>
      </c>
      <c r="C512" s="250" t="s">
        <v>13</v>
      </c>
      <c r="D512" s="250">
        <v>1</v>
      </c>
      <c r="E512" s="251" t="s">
        <v>1275</v>
      </c>
      <c r="F512" s="250">
        <v>1</v>
      </c>
      <c r="G512" s="250">
        <v>1</v>
      </c>
      <c r="H512" s="250">
        <v>205</v>
      </c>
      <c r="I512" s="250" t="s">
        <v>748</v>
      </c>
      <c r="J512" s="250" t="s">
        <v>1250</v>
      </c>
      <c r="K512" s="250" t="s">
        <v>1309</v>
      </c>
      <c r="L512" s="250" t="s">
        <v>2821</v>
      </c>
      <c r="M512" s="250" t="s">
        <v>750</v>
      </c>
      <c r="N512" s="250" t="s">
        <v>1305</v>
      </c>
      <c r="O512" s="250" t="s">
        <v>1503</v>
      </c>
      <c r="P512" s="250" t="s">
        <v>1307</v>
      </c>
      <c r="Q512" s="250">
        <v>63</v>
      </c>
    </row>
    <row r="513" spans="1:17">
      <c r="A513" s="250">
        <v>482</v>
      </c>
      <c r="B513" s="250" t="s">
        <v>729</v>
      </c>
      <c r="C513" s="250" t="s">
        <v>13</v>
      </c>
      <c r="D513" s="250">
        <v>5</v>
      </c>
      <c r="E513" s="251" t="s">
        <v>1588</v>
      </c>
      <c r="F513" s="250">
        <v>1</v>
      </c>
      <c r="G513" s="250">
        <v>2</v>
      </c>
      <c r="H513" s="250">
        <v>49</v>
      </c>
      <c r="I513" s="250" t="s">
        <v>652</v>
      </c>
      <c r="J513" s="250" t="s">
        <v>1250</v>
      </c>
      <c r="K513" s="250" t="s">
        <v>1309</v>
      </c>
      <c r="L513" s="250" t="s">
        <v>2713</v>
      </c>
      <c r="M513" s="250" t="s">
        <v>1672</v>
      </c>
      <c r="N513" s="250"/>
      <c r="O513" s="250"/>
      <c r="P513" s="250"/>
      <c r="Q513" s="250"/>
    </row>
    <row r="514" spans="1:17">
      <c r="A514" s="250">
        <v>483</v>
      </c>
      <c r="B514" s="250" t="s">
        <v>729</v>
      </c>
      <c r="C514" s="250" t="s">
        <v>13</v>
      </c>
      <c r="D514" s="250">
        <v>1</v>
      </c>
      <c r="E514" s="251" t="s">
        <v>1275</v>
      </c>
      <c r="F514" s="250">
        <v>1</v>
      </c>
      <c r="G514" s="250">
        <v>1</v>
      </c>
      <c r="H514" s="250">
        <v>205</v>
      </c>
      <c r="I514" s="250" t="s">
        <v>748</v>
      </c>
      <c r="J514" s="250" t="s">
        <v>1250</v>
      </c>
      <c r="K514" s="250" t="s">
        <v>1276</v>
      </c>
      <c r="L514" s="250" t="s">
        <v>2821</v>
      </c>
      <c r="M514" s="250" t="s">
        <v>750</v>
      </c>
      <c r="N514" s="250" t="s">
        <v>1252</v>
      </c>
      <c r="O514" s="250" t="s">
        <v>1262</v>
      </c>
      <c r="P514" s="250" t="s">
        <v>1263</v>
      </c>
      <c r="Q514" s="250">
        <v>5</v>
      </c>
    </row>
    <row r="515" spans="1:17">
      <c r="A515" s="250">
        <v>484</v>
      </c>
      <c r="B515" s="250" t="s">
        <v>729</v>
      </c>
      <c r="C515" s="250" t="s">
        <v>13</v>
      </c>
      <c r="D515" s="250">
        <v>5</v>
      </c>
      <c r="E515" s="251" t="s">
        <v>1588</v>
      </c>
      <c r="F515" s="250">
        <v>2</v>
      </c>
      <c r="G515" s="250">
        <v>2</v>
      </c>
      <c r="H515" s="250">
        <v>49</v>
      </c>
      <c r="I515" s="250" t="s">
        <v>441</v>
      </c>
      <c r="J515" s="250" t="s">
        <v>1250</v>
      </c>
      <c r="K515" s="250" t="s">
        <v>1276</v>
      </c>
      <c r="L515" s="250" t="s">
        <v>2711</v>
      </c>
      <c r="M515" s="250" t="s">
        <v>1672</v>
      </c>
      <c r="N515" s="250"/>
      <c r="O515" s="250"/>
      <c r="P515" s="250"/>
      <c r="Q515" s="250"/>
    </row>
    <row r="516" spans="1:17">
      <c r="A516" s="250">
        <v>485</v>
      </c>
      <c r="B516" s="250" t="s">
        <v>729</v>
      </c>
      <c r="C516" s="250" t="s">
        <v>13</v>
      </c>
      <c r="D516" s="250">
        <v>1</v>
      </c>
      <c r="E516" s="251" t="s">
        <v>1275</v>
      </c>
      <c r="F516" s="250">
        <v>1</v>
      </c>
      <c r="G516" s="250">
        <v>1</v>
      </c>
      <c r="H516" s="250">
        <v>205</v>
      </c>
      <c r="I516" s="250" t="s">
        <v>748</v>
      </c>
      <c r="J516" s="250" t="s">
        <v>1250</v>
      </c>
      <c r="K516" s="250" t="s">
        <v>1328</v>
      </c>
      <c r="L516" s="250" t="s">
        <v>2822</v>
      </c>
      <c r="M516" s="250" t="s">
        <v>750</v>
      </c>
      <c r="N516" s="250" t="s">
        <v>1252</v>
      </c>
      <c r="O516" s="250" t="s">
        <v>1520</v>
      </c>
      <c r="P516" s="250" t="s">
        <v>1521</v>
      </c>
      <c r="Q516" s="250">
        <v>70</v>
      </c>
    </row>
    <row r="517" spans="1:17">
      <c r="A517" s="250">
        <v>486</v>
      </c>
      <c r="B517" s="250" t="s">
        <v>729</v>
      </c>
      <c r="C517" s="250" t="s">
        <v>13</v>
      </c>
      <c r="D517" s="250">
        <v>5</v>
      </c>
      <c r="E517" s="251" t="s">
        <v>1588</v>
      </c>
      <c r="F517" s="250">
        <v>2</v>
      </c>
      <c r="G517" s="250">
        <v>2</v>
      </c>
      <c r="H517" s="250">
        <v>49</v>
      </c>
      <c r="I517" s="250" t="s">
        <v>441</v>
      </c>
      <c r="J517" s="250" t="s">
        <v>1250</v>
      </c>
      <c r="K517" s="250" t="s">
        <v>1328</v>
      </c>
      <c r="L517" s="250" t="s">
        <v>2713</v>
      </c>
      <c r="M517" s="250" t="s">
        <v>1672</v>
      </c>
      <c r="N517" s="250"/>
      <c r="O517" s="250"/>
      <c r="P517" s="250"/>
      <c r="Q517" s="250"/>
    </row>
    <row r="518" spans="1:17">
      <c r="A518" s="250">
        <v>487</v>
      </c>
      <c r="B518" s="250" t="s">
        <v>729</v>
      </c>
      <c r="C518" s="250" t="s">
        <v>13</v>
      </c>
      <c r="D518" s="250">
        <v>1</v>
      </c>
      <c r="E518" s="251" t="s">
        <v>1275</v>
      </c>
      <c r="F518" s="250">
        <v>2</v>
      </c>
      <c r="G518" s="250">
        <v>1</v>
      </c>
      <c r="H518" s="250">
        <v>122</v>
      </c>
      <c r="I518" s="250" t="s">
        <v>755</v>
      </c>
      <c r="J518" s="250" t="s">
        <v>1250</v>
      </c>
      <c r="K518" s="250" t="s">
        <v>1293</v>
      </c>
      <c r="L518" s="250" t="s">
        <v>2823</v>
      </c>
      <c r="M518" s="250" t="s">
        <v>750</v>
      </c>
      <c r="N518" s="250" t="s">
        <v>1252</v>
      </c>
      <c r="O518" s="250" t="s">
        <v>1609</v>
      </c>
      <c r="P518" s="250" t="s">
        <v>1610</v>
      </c>
      <c r="Q518" s="250">
        <v>104</v>
      </c>
    </row>
    <row r="519" spans="1:17">
      <c r="A519" s="250">
        <v>488</v>
      </c>
      <c r="B519" s="250" t="s">
        <v>729</v>
      </c>
      <c r="C519" s="250" t="s">
        <v>13</v>
      </c>
      <c r="D519" s="250">
        <v>10</v>
      </c>
      <c r="E519" s="251" t="s">
        <v>1996</v>
      </c>
      <c r="F519" s="250">
        <v>201</v>
      </c>
      <c r="G519" s="250">
        <v>2</v>
      </c>
      <c r="H519" s="250">
        <v>45</v>
      </c>
      <c r="I519" s="250" t="s">
        <v>758</v>
      </c>
      <c r="J519" s="250" t="s">
        <v>1250</v>
      </c>
      <c r="K519" s="250" t="s">
        <v>1293</v>
      </c>
      <c r="L519" s="250" t="s">
        <v>1168</v>
      </c>
      <c r="M519" s="250" t="s">
        <v>320</v>
      </c>
      <c r="N519" s="250"/>
      <c r="O519" s="250"/>
      <c r="P519" s="250"/>
      <c r="Q519" s="250"/>
    </row>
    <row r="520" spans="1:17">
      <c r="A520" s="250">
        <v>489</v>
      </c>
      <c r="B520" s="250" t="s">
        <v>729</v>
      </c>
      <c r="C520" s="250" t="s">
        <v>13</v>
      </c>
      <c r="D520" s="250">
        <v>1</v>
      </c>
      <c r="E520" s="251" t="s">
        <v>1275</v>
      </c>
      <c r="F520" s="250">
        <v>2</v>
      </c>
      <c r="G520" s="250">
        <v>1</v>
      </c>
      <c r="H520" s="250">
        <v>122</v>
      </c>
      <c r="I520" s="250" t="s">
        <v>755</v>
      </c>
      <c r="J520" s="250" t="s">
        <v>1250</v>
      </c>
      <c r="K520" s="250" t="s">
        <v>1277</v>
      </c>
      <c r="L520" s="250" t="s">
        <v>2823</v>
      </c>
      <c r="M520" s="250" t="s">
        <v>750</v>
      </c>
      <c r="N520" s="250" t="s">
        <v>1252</v>
      </c>
      <c r="O520" s="250" t="s">
        <v>1278</v>
      </c>
      <c r="P520" s="250" t="s">
        <v>1279</v>
      </c>
      <c r="Q520" s="250">
        <v>6</v>
      </c>
    </row>
    <row r="521" spans="1:17">
      <c r="A521" s="250">
        <v>490</v>
      </c>
      <c r="B521" s="250" t="s">
        <v>729</v>
      </c>
      <c r="C521" s="250" t="s">
        <v>13</v>
      </c>
      <c r="D521" s="250">
        <v>10</v>
      </c>
      <c r="E521" s="251" t="s">
        <v>1996</v>
      </c>
      <c r="F521" s="250">
        <v>201</v>
      </c>
      <c r="G521" s="250">
        <v>2</v>
      </c>
      <c r="H521" s="250">
        <v>45</v>
      </c>
      <c r="I521" s="250" t="s">
        <v>758</v>
      </c>
      <c r="J521" s="250" t="s">
        <v>1250</v>
      </c>
      <c r="K521" s="250" t="s">
        <v>1277</v>
      </c>
      <c r="L521" s="250" t="s">
        <v>1169</v>
      </c>
      <c r="M521" s="250" t="s">
        <v>1652</v>
      </c>
      <c r="N521" s="250"/>
      <c r="O521" s="250"/>
      <c r="P521" s="250"/>
      <c r="Q521" s="250"/>
    </row>
    <row r="522" spans="1:17">
      <c r="A522" s="250">
        <v>491</v>
      </c>
      <c r="B522" s="250" t="s">
        <v>729</v>
      </c>
      <c r="C522" s="250" t="s">
        <v>13</v>
      </c>
      <c r="D522" s="250">
        <v>1</v>
      </c>
      <c r="E522" s="251" t="s">
        <v>1275</v>
      </c>
      <c r="F522" s="250">
        <v>2</v>
      </c>
      <c r="G522" s="250">
        <v>1</v>
      </c>
      <c r="H522" s="250">
        <v>122</v>
      </c>
      <c r="I522" s="250" t="s">
        <v>755</v>
      </c>
      <c r="J522" s="250" t="s">
        <v>1250</v>
      </c>
      <c r="K522" s="250" t="s">
        <v>1391</v>
      </c>
      <c r="L522" s="250" t="s">
        <v>2823</v>
      </c>
      <c r="M522" s="250" t="s">
        <v>750</v>
      </c>
      <c r="N522" s="250" t="s">
        <v>1252</v>
      </c>
      <c r="O522" s="250" t="s">
        <v>1534</v>
      </c>
      <c r="P522" s="250" t="s">
        <v>1535</v>
      </c>
      <c r="Q522" s="250">
        <v>16</v>
      </c>
    </row>
    <row r="523" spans="1:17">
      <c r="A523" s="250">
        <v>492</v>
      </c>
      <c r="B523" s="250" t="s">
        <v>729</v>
      </c>
      <c r="C523" s="250" t="s">
        <v>13</v>
      </c>
      <c r="D523" s="250">
        <v>10</v>
      </c>
      <c r="E523" s="251" t="s">
        <v>1996</v>
      </c>
      <c r="F523" s="250">
        <v>202</v>
      </c>
      <c r="G523" s="250">
        <v>2</v>
      </c>
      <c r="H523" s="250">
        <v>19</v>
      </c>
      <c r="I523" s="250" t="s">
        <v>758</v>
      </c>
      <c r="J523" s="250" t="s">
        <v>1250</v>
      </c>
      <c r="K523" s="250" t="s">
        <v>1391</v>
      </c>
      <c r="L523" s="250" t="s">
        <v>2679</v>
      </c>
      <c r="M523" s="250" t="s">
        <v>320</v>
      </c>
      <c r="N523" s="250"/>
      <c r="O523" s="250"/>
      <c r="P523" s="250"/>
      <c r="Q523" s="250"/>
    </row>
    <row r="524" spans="1:17">
      <c r="A524" s="250">
        <v>493</v>
      </c>
      <c r="B524" s="250" t="s">
        <v>729</v>
      </c>
      <c r="C524" s="250" t="s">
        <v>13</v>
      </c>
      <c r="D524" s="250">
        <v>1</v>
      </c>
      <c r="E524" s="251" t="s">
        <v>1275</v>
      </c>
      <c r="F524" s="250">
        <v>2</v>
      </c>
      <c r="G524" s="250">
        <v>1</v>
      </c>
      <c r="H524" s="250">
        <v>122</v>
      </c>
      <c r="I524" s="250" t="s">
        <v>755</v>
      </c>
      <c r="J524" s="250" t="s">
        <v>1250</v>
      </c>
      <c r="K524" s="250" t="s">
        <v>1355</v>
      </c>
      <c r="L524" s="250" t="s">
        <v>2823</v>
      </c>
      <c r="M524" s="250" t="s">
        <v>750</v>
      </c>
      <c r="N524" s="250" t="s">
        <v>1252</v>
      </c>
      <c r="O524" s="250" t="s">
        <v>1356</v>
      </c>
      <c r="P524" s="250" t="s">
        <v>1357</v>
      </c>
      <c r="Q524" s="250">
        <v>25</v>
      </c>
    </row>
    <row r="525" spans="1:17">
      <c r="A525" s="250">
        <v>494</v>
      </c>
      <c r="B525" s="250" t="s">
        <v>729</v>
      </c>
      <c r="C525" s="250" t="s">
        <v>13</v>
      </c>
      <c r="D525" s="250">
        <v>2</v>
      </c>
      <c r="E525" s="251" t="s">
        <v>1997</v>
      </c>
      <c r="F525" s="250">
        <v>1</v>
      </c>
      <c r="G525" s="250">
        <v>1</v>
      </c>
      <c r="H525" s="250">
        <v>41</v>
      </c>
      <c r="I525" s="250" t="s">
        <v>1674</v>
      </c>
      <c r="J525" s="250" t="s">
        <v>1250</v>
      </c>
      <c r="K525" s="250" t="s">
        <v>1355</v>
      </c>
      <c r="L525" s="250" t="s">
        <v>2789</v>
      </c>
      <c r="M525" s="250" t="s">
        <v>1672</v>
      </c>
      <c r="N525" s="250"/>
      <c r="O525" s="250"/>
      <c r="P525" s="250"/>
      <c r="Q525" s="250"/>
    </row>
    <row r="526" spans="1:17">
      <c r="A526" s="250">
        <v>495</v>
      </c>
      <c r="B526" s="250" t="s">
        <v>729</v>
      </c>
      <c r="C526" s="250" t="s">
        <v>13</v>
      </c>
      <c r="D526" s="250">
        <v>1</v>
      </c>
      <c r="E526" s="251" t="s">
        <v>1275</v>
      </c>
      <c r="F526" s="250">
        <v>2</v>
      </c>
      <c r="G526" s="250">
        <v>1</v>
      </c>
      <c r="H526" s="250">
        <v>122</v>
      </c>
      <c r="I526" s="250" t="s">
        <v>755</v>
      </c>
      <c r="J526" s="250" t="s">
        <v>1250</v>
      </c>
      <c r="K526" s="250" t="s">
        <v>1358</v>
      </c>
      <c r="L526" s="250" t="s">
        <v>2824</v>
      </c>
      <c r="M526" s="250" t="s">
        <v>750</v>
      </c>
      <c r="N526" s="250" t="s">
        <v>1281</v>
      </c>
      <c r="O526" s="250" t="s">
        <v>1359</v>
      </c>
      <c r="P526" s="250" t="s">
        <v>1360</v>
      </c>
      <c r="Q526" s="250">
        <v>26</v>
      </c>
    </row>
    <row r="527" spans="1:17">
      <c r="A527" s="250">
        <v>496</v>
      </c>
      <c r="B527" s="250" t="s">
        <v>729</v>
      </c>
      <c r="C527" s="250" t="s">
        <v>13</v>
      </c>
      <c r="D527" s="250">
        <v>2</v>
      </c>
      <c r="E527" s="251" t="s">
        <v>1997</v>
      </c>
      <c r="F527" s="250">
        <v>1</v>
      </c>
      <c r="G527" s="250">
        <v>1</v>
      </c>
      <c r="H527" s="250">
        <v>41</v>
      </c>
      <c r="I527" s="250" t="s">
        <v>1674</v>
      </c>
      <c r="J527" s="250" t="s">
        <v>1250</v>
      </c>
      <c r="K527" s="250" t="s">
        <v>1358</v>
      </c>
      <c r="L527" s="250" t="s">
        <v>2790</v>
      </c>
      <c r="M527" s="250" t="s">
        <v>1660</v>
      </c>
      <c r="N527" s="250"/>
      <c r="O527" s="250"/>
      <c r="P527" s="250"/>
      <c r="Q527" s="250"/>
    </row>
    <row r="528" spans="1:17">
      <c r="A528" s="250">
        <v>497</v>
      </c>
      <c r="B528" s="250" t="s">
        <v>729</v>
      </c>
      <c r="C528" s="250" t="s">
        <v>13</v>
      </c>
      <c r="D528" s="250">
        <v>1</v>
      </c>
      <c r="E528" s="251" t="s">
        <v>1275</v>
      </c>
      <c r="F528" s="250">
        <v>4</v>
      </c>
      <c r="G528" s="250">
        <v>1</v>
      </c>
      <c r="H528" s="250">
        <v>193</v>
      </c>
      <c r="I528" s="250" t="s">
        <v>748</v>
      </c>
      <c r="J528" s="250" t="s">
        <v>1250</v>
      </c>
      <c r="K528" s="250" t="s">
        <v>1291</v>
      </c>
      <c r="L528" s="250" t="s">
        <v>2825</v>
      </c>
      <c r="M528" s="250" t="s">
        <v>750</v>
      </c>
      <c r="N528" s="250" t="s">
        <v>1252</v>
      </c>
      <c r="O528" s="250" t="s">
        <v>1537</v>
      </c>
      <c r="P528" s="250" t="s">
        <v>1538</v>
      </c>
      <c r="Q528" s="250">
        <v>72</v>
      </c>
    </row>
    <row r="529" spans="1:17">
      <c r="A529" s="250">
        <v>498</v>
      </c>
      <c r="B529" s="250" t="s">
        <v>729</v>
      </c>
      <c r="C529" s="250" t="s">
        <v>13</v>
      </c>
      <c r="D529" s="250">
        <v>2</v>
      </c>
      <c r="E529" s="251" t="s">
        <v>1997</v>
      </c>
      <c r="F529" s="250">
        <v>2</v>
      </c>
      <c r="G529" s="250">
        <v>1</v>
      </c>
      <c r="H529" s="250">
        <v>40</v>
      </c>
      <c r="I529" s="250" t="s">
        <v>1734</v>
      </c>
      <c r="J529" s="250" t="s">
        <v>1250</v>
      </c>
      <c r="K529" s="250" t="s">
        <v>1291</v>
      </c>
      <c r="L529" s="250" t="s">
        <v>2694</v>
      </c>
      <c r="M529" s="250" t="s">
        <v>1672</v>
      </c>
      <c r="N529" s="250"/>
      <c r="O529" s="250"/>
      <c r="P529" s="250"/>
      <c r="Q529" s="250"/>
    </row>
    <row r="530" spans="1:17">
      <c r="A530" s="250">
        <v>499</v>
      </c>
      <c r="B530" s="250" t="s">
        <v>729</v>
      </c>
      <c r="C530" s="250" t="s">
        <v>13</v>
      </c>
      <c r="D530" s="250">
        <v>1</v>
      </c>
      <c r="E530" s="251" t="s">
        <v>1275</v>
      </c>
      <c r="F530" s="250">
        <v>4</v>
      </c>
      <c r="G530" s="250">
        <v>1</v>
      </c>
      <c r="H530" s="250">
        <v>193</v>
      </c>
      <c r="I530" s="250" t="s">
        <v>748</v>
      </c>
      <c r="J530" s="250" t="s">
        <v>1250</v>
      </c>
      <c r="K530" s="250" t="s">
        <v>1383</v>
      </c>
      <c r="L530" s="250" t="s">
        <v>2825</v>
      </c>
      <c r="M530" s="250" t="s">
        <v>750</v>
      </c>
      <c r="N530" s="250" t="s">
        <v>1252</v>
      </c>
      <c r="O530" s="250" t="s">
        <v>1548</v>
      </c>
      <c r="P530" s="250" t="s">
        <v>1549</v>
      </c>
      <c r="Q530" s="250">
        <v>76</v>
      </c>
    </row>
    <row r="531" spans="1:17">
      <c r="A531" s="250">
        <v>500</v>
      </c>
      <c r="B531" s="250" t="s">
        <v>729</v>
      </c>
      <c r="C531" s="250" t="s">
        <v>13</v>
      </c>
      <c r="D531" s="250">
        <v>2</v>
      </c>
      <c r="E531" s="251" t="s">
        <v>1997</v>
      </c>
      <c r="F531" s="250">
        <v>2</v>
      </c>
      <c r="G531" s="250">
        <v>1</v>
      </c>
      <c r="H531" s="250">
        <v>40</v>
      </c>
      <c r="I531" s="250" t="s">
        <v>1734</v>
      </c>
      <c r="J531" s="250" t="s">
        <v>1250</v>
      </c>
      <c r="K531" s="250" t="s">
        <v>1383</v>
      </c>
      <c r="L531" s="355">
        <v>14946</v>
      </c>
      <c r="M531" s="250" t="s">
        <v>1672</v>
      </c>
      <c r="N531" s="250"/>
      <c r="O531" s="250"/>
      <c r="P531" s="250"/>
      <c r="Q531" s="250"/>
    </row>
    <row r="532" spans="1:17">
      <c r="A532" s="250">
        <v>501</v>
      </c>
      <c r="B532" s="250" t="s">
        <v>729</v>
      </c>
      <c r="C532" s="250" t="s">
        <v>13</v>
      </c>
      <c r="D532" s="250">
        <v>1</v>
      </c>
      <c r="E532" s="251" t="s">
        <v>1275</v>
      </c>
      <c r="F532" s="250">
        <v>4</v>
      </c>
      <c r="G532" s="250">
        <v>1</v>
      </c>
      <c r="H532" s="250">
        <v>193</v>
      </c>
      <c r="I532" s="250" t="s">
        <v>748</v>
      </c>
      <c r="J532" s="250" t="s">
        <v>1250</v>
      </c>
      <c r="K532" s="250" t="s">
        <v>1444</v>
      </c>
      <c r="L532" s="250" t="s">
        <v>2825</v>
      </c>
      <c r="M532" s="250" t="s">
        <v>750</v>
      </c>
      <c r="N532" s="250" t="s">
        <v>1252</v>
      </c>
      <c r="O532" s="250" t="s">
        <v>1550</v>
      </c>
      <c r="P532" s="250" t="s">
        <v>1551</v>
      </c>
      <c r="Q532" s="250">
        <v>77</v>
      </c>
    </row>
    <row r="533" spans="1:17">
      <c r="A533" s="250">
        <v>502</v>
      </c>
      <c r="B533" s="250" t="s">
        <v>729</v>
      </c>
      <c r="C533" s="250" t="s">
        <v>13</v>
      </c>
      <c r="D533" s="250">
        <v>2</v>
      </c>
      <c r="E533" s="251" t="s">
        <v>1997</v>
      </c>
      <c r="F533" s="250">
        <v>3</v>
      </c>
      <c r="G533" s="250">
        <v>1</v>
      </c>
      <c r="H533" s="250">
        <v>41</v>
      </c>
      <c r="I533" s="250" t="s">
        <v>1674</v>
      </c>
      <c r="J533" s="250" t="s">
        <v>1250</v>
      </c>
      <c r="K533" s="250" t="s">
        <v>1444</v>
      </c>
      <c r="L533" s="250" t="s">
        <v>2789</v>
      </c>
      <c r="M533" s="250" t="s">
        <v>1672</v>
      </c>
      <c r="N533" s="250"/>
      <c r="O533" s="250"/>
      <c r="P533" s="250"/>
      <c r="Q533" s="250"/>
    </row>
    <row r="534" spans="1:17">
      <c r="A534" s="250">
        <v>503</v>
      </c>
      <c r="B534" s="250" t="s">
        <v>729</v>
      </c>
      <c r="C534" s="250" t="s">
        <v>13</v>
      </c>
      <c r="D534" s="250">
        <v>1</v>
      </c>
      <c r="E534" s="251" t="s">
        <v>1275</v>
      </c>
      <c r="F534" s="250">
        <v>4</v>
      </c>
      <c r="G534" s="250">
        <v>1</v>
      </c>
      <c r="H534" s="250">
        <v>193</v>
      </c>
      <c r="I534" s="250" t="s">
        <v>748</v>
      </c>
      <c r="J534" s="250" t="s">
        <v>1250</v>
      </c>
      <c r="K534" s="250" t="s">
        <v>1350</v>
      </c>
      <c r="L534" s="250" t="s">
        <v>2825</v>
      </c>
      <c r="M534" s="250" t="s">
        <v>750</v>
      </c>
      <c r="N534" s="250" t="s">
        <v>1252</v>
      </c>
      <c r="O534" s="250" t="s">
        <v>1558</v>
      </c>
      <c r="P534" s="250" t="s">
        <v>1559</v>
      </c>
      <c r="Q534" s="250">
        <v>80</v>
      </c>
    </row>
    <row r="535" spans="1:17">
      <c r="A535" s="250">
        <v>504</v>
      </c>
      <c r="B535" s="250" t="s">
        <v>729</v>
      </c>
      <c r="C535" s="250" t="s">
        <v>13</v>
      </c>
      <c r="D535" s="250">
        <v>2</v>
      </c>
      <c r="E535" s="251" t="s">
        <v>1997</v>
      </c>
      <c r="F535" s="250">
        <v>3</v>
      </c>
      <c r="G535" s="250">
        <v>1</v>
      </c>
      <c r="H535" s="250">
        <v>41</v>
      </c>
      <c r="I535" s="250" t="s">
        <v>1674</v>
      </c>
      <c r="J535" s="250" t="s">
        <v>1250</v>
      </c>
      <c r="K535" s="250" t="s">
        <v>1350</v>
      </c>
      <c r="L535" s="250" t="s">
        <v>2790</v>
      </c>
      <c r="M535" s="250" t="s">
        <v>1672</v>
      </c>
      <c r="N535" s="250"/>
      <c r="O535" s="250"/>
      <c r="P535" s="250"/>
      <c r="Q535" s="250"/>
    </row>
    <row r="536" spans="1:17">
      <c r="A536" s="250">
        <v>505</v>
      </c>
      <c r="B536" s="250" t="s">
        <v>729</v>
      </c>
      <c r="C536" s="250" t="s">
        <v>13</v>
      </c>
      <c r="D536" s="250">
        <v>1</v>
      </c>
      <c r="E536" s="251" t="s">
        <v>1275</v>
      </c>
      <c r="F536" s="250">
        <v>4</v>
      </c>
      <c r="G536" s="250">
        <v>1</v>
      </c>
      <c r="H536" s="250">
        <v>193</v>
      </c>
      <c r="I536" s="250" t="s">
        <v>748</v>
      </c>
      <c r="J536" s="250" t="s">
        <v>1250</v>
      </c>
      <c r="K536" s="250" t="s">
        <v>1402</v>
      </c>
      <c r="L536" s="250" t="s">
        <v>2825</v>
      </c>
      <c r="M536" s="250" t="s">
        <v>750</v>
      </c>
      <c r="N536" s="250" t="s">
        <v>1252</v>
      </c>
      <c r="O536" s="250" t="s">
        <v>1569</v>
      </c>
      <c r="P536" s="250" t="s">
        <v>1570</v>
      </c>
      <c r="Q536" s="250">
        <v>81</v>
      </c>
    </row>
    <row r="537" spans="1:17">
      <c r="A537" s="250">
        <v>506</v>
      </c>
      <c r="B537" s="250" t="s">
        <v>729</v>
      </c>
      <c r="C537" s="250" t="s">
        <v>13</v>
      </c>
      <c r="D537" s="250">
        <v>2</v>
      </c>
      <c r="E537" s="251" t="s">
        <v>1997</v>
      </c>
      <c r="F537" s="250">
        <v>4</v>
      </c>
      <c r="G537" s="250">
        <v>1</v>
      </c>
      <c r="H537" s="250">
        <v>40</v>
      </c>
      <c r="I537" s="250" t="s">
        <v>1734</v>
      </c>
      <c r="J537" s="250" t="s">
        <v>1250</v>
      </c>
      <c r="K537" s="250" t="s">
        <v>1402</v>
      </c>
      <c r="L537" s="250" t="s">
        <v>2694</v>
      </c>
      <c r="M537" s="250" t="s">
        <v>1672</v>
      </c>
      <c r="N537" s="250"/>
      <c r="O537" s="250"/>
      <c r="P537" s="250"/>
      <c r="Q537" s="250"/>
    </row>
    <row r="538" spans="1:17">
      <c r="A538" s="250">
        <v>507</v>
      </c>
      <c r="B538" s="250" t="s">
        <v>729</v>
      </c>
      <c r="C538" s="250" t="s">
        <v>13</v>
      </c>
      <c r="D538" s="250">
        <v>1</v>
      </c>
      <c r="E538" s="251" t="s">
        <v>1275</v>
      </c>
      <c r="F538" s="250">
        <v>4</v>
      </c>
      <c r="G538" s="250">
        <v>1</v>
      </c>
      <c r="H538" s="250">
        <v>193</v>
      </c>
      <c r="I538" s="250" t="s">
        <v>748</v>
      </c>
      <c r="J538" s="250" t="s">
        <v>1250</v>
      </c>
      <c r="K538" s="250" t="s">
        <v>1490</v>
      </c>
      <c r="L538" s="250" t="s">
        <v>2825</v>
      </c>
      <c r="M538" s="250" t="s">
        <v>750</v>
      </c>
      <c r="N538" s="250" t="s">
        <v>1252</v>
      </c>
      <c r="O538" s="250" t="s">
        <v>1579</v>
      </c>
      <c r="P538" s="250" t="s">
        <v>1580</v>
      </c>
      <c r="Q538" s="250">
        <v>82</v>
      </c>
    </row>
    <row r="539" spans="1:17">
      <c r="A539" s="250">
        <v>508</v>
      </c>
      <c r="B539" s="250" t="s">
        <v>729</v>
      </c>
      <c r="C539" s="250" t="s">
        <v>13</v>
      </c>
      <c r="D539" s="250">
        <v>2</v>
      </c>
      <c r="E539" s="251" t="s">
        <v>1997</v>
      </c>
      <c r="F539" s="250">
        <v>4</v>
      </c>
      <c r="G539" s="250">
        <v>1</v>
      </c>
      <c r="H539" s="250">
        <v>40</v>
      </c>
      <c r="I539" s="250" t="s">
        <v>1734</v>
      </c>
      <c r="J539" s="250" t="s">
        <v>1250</v>
      </c>
      <c r="K539" s="250" t="s">
        <v>1490</v>
      </c>
      <c r="L539" s="355">
        <v>14946</v>
      </c>
      <c r="M539" s="250" t="s">
        <v>1652</v>
      </c>
      <c r="N539" s="250"/>
      <c r="O539" s="250"/>
      <c r="P539" s="250"/>
      <c r="Q539" s="250"/>
    </row>
    <row r="540" spans="1:17">
      <c r="A540" s="250">
        <v>509</v>
      </c>
      <c r="B540" s="250" t="s">
        <v>729</v>
      </c>
      <c r="C540" s="250" t="s">
        <v>13</v>
      </c>
      <c r="D540" s="250">
        <v>1</v>
      </c>
      <c r="E540" s="251" t="s">
        <v>1275</v>
      </c>
      <c r="F540" s="250">
        <v>4</v>
      </c>
      <c r="G540" s="250">
        <v>1</v>
      </c>
      <c r="H540" s="250">
        <v>193</v>
      </c>
      <c r="I540" s="250" t="s">
        <v>748</v>
      </c>
      <c r="J540" s="250" t="s">
        <v>1250</v>
      </c>
      <c r="K540" s="250" t="s">
        <v>1466</v>
      </c>
      <c r="L540" s="250" t="s">
        <v>2826</v>
      </c>
      <c r="M540" s="250" t="s">
        <v>750</v>
      </c>
      <c r="N540" s="250" t="s">
        <v>1252</v>
      </c>
      <c r="O540" s="250" t="s">
        <v>1582</v>
      </c>
      <c r="P540" s="250" t="s">
        <v>1583</v>
      </c>
      <c r="Q540" s="250">
        <v>83</v>
      </c>
    </row>
    <row r="541" spans="1:17">
      <c r="A541" s="250">
        <v>510</v>
      </c>
      <c r="B541" s="250" t="s">
        <v>729</v>
      </c>
      <c r="C541" s="250" t="s">
        <v>13</v>
      </c>
      <c r="D541" s="250">
        <v>5</v>
      </c>
      <c r="E541" s="251" t="s">
        <v>1588</v>
      </c>
      <c r="F541" s="250">
        <v>3</v>
      </c>
      <c r="G541" s="250">
        <v>2</v>
      </c>
      <c r="H541" s="250">
        <v>44</v>
      </c>
      <c r="I541" s="250" t="s">
        <v>1735</v>
      </c>
      <c r="J541" s="250" t="s">
        <v>1250</v>
      </c>
      <c r="K541" s="250" t="s">
        <v>1466</v>
      </c>
      <c r="L541" s="250" t="s">
        <v>2754</v>
      </c>
      <c r="M541" s="250" t="s">
        <v>1672</v>
      </c>
      <c r="N541" s="250"/>
      <c r="O541" s="250"/>
      <c r="P541" s="250"/>
      <c r="Q541" s="250"/>
    </row>
    <row r="542" spans="1:17">
      <c r="A542" s="250">
        <v>511</v>
      </c>
      <c r="B542" s="250" t="s">
        <v>729</v>
      </c>
      <c r="C542" s="250" t="s">
        <v>13</v>
      </c>
      <c r="D542" s="250">
        <v>5</v>
      </c>
      <c r="E542" s="251" t="s">
        <v>1588</v>
      </c>
      <c r="F542" s="250">
        <v>3</v>
      </c>
      <c r="G542" s="250">
        <v>2</v>
      </c>
      <c r="H542" s="250">
        <v>44</v>
      </c>
      <c r="I542" s="250" t="s">
        <v>1735</v>
      </c>
      <c r="J542" s="250" t="s">
        <v>1250</v>
      </c>
      <c r="K542" s="250" t="s">
        <v>1471</v>
      </c>
      <c r="L542" s="250" t="s">
        <v>2755</v>
      </c>
      <c r="M542" s="250" t="s">
        <v>1651</v>
      </c>
      <c r="N542" s="250"/>
      <c r="O542" s="250"/>
      <c r="P542" s="250"/>
      <c r="Q542" s="250"/>
    </row>
    <row r="543" spans="1:17">
      <c r="A543" s="250">
        <v>512</v>
      </c>
      <c r="B543" s="250" t="s">
        <v>729</v>
      </c>
      <c r="C543" s="250" t="s">
        <v>13</v>
      </c>
      <c r="D543" s="250"/>
      <c r="E543" s="251" t="s">
        <v>1588</v>
      </c>
      <c r="F543" s="250"/>
      <c r="G543" s="250"/>
      <c r="H543" s="250"/>
      <c r="I543" s="250"/>
      <c r="J543" s="250" t="s">
        <v>1250</v>
      </c>
      <c r="K543" s="250" t="s">
        <v>1471</v>
      </c>
      <c r="L543" s="250"/>
      <c r="M543" s="250" t="s">
        <v>42</v>
      </c>
      <c r="N543" s="250" t="s">
        <v>1252</v>
      </c>
      <c r="O543" s="250" t="s">
        <v>1422</v>
      </c>
      <c r="P543" s="250" t="s">
        <v>1576</v>
      </c>
      <c r="Q543" s="250">
        <v>85</v>
      </c>
    </row>
    <row r="544" spans="1:17">
      <c r="A544" s="250">
        <v>513</v>
      </c>
      <c r="B544" s="250" t="s">
        <v>729</v>
      </c>
      <c r="C544" s="250" t="s">
        <v>13</v>
      </c>
      <c r="D544" s="250">
        <v>1</v>
      </c>
      <c r="E544" s="251" t="s">
        <v>1275</v>
      </c>
      <c r="F544" s="250">
        <v>5</v>
      </c>
      <c r="G544" s="250">
        <v>1</v>
      </c>
      <c r="H544" s="250">
        <v>127</v>
      </c>
      <c r="I544" s="250" t="s">
        <v>755</v>
      </c>
      <c r="J544" s="250" t="s">
        <v>1250</v>
      </c>
      <c r="K544" s="250" t="s">
        <v>1405</v>
      </c>
      <c r="L544" s="250" t="s">
        <v>2827</v>
      </c>
      <c r="M544" s="250" t="s">
        <v>750</v>
      </c>
      <c r="N544" s="250" t="s">
        <v>1252</v>
      </c>
      <c r="O544" s="250" t="s">
        <v>1615</v>
      </c>
      <c r="P544" s="250" t="s">
        <v>1614</v>
      </c>
      <c r="Q544" s="250">
        <v>95</v>
      </c>
    </row>
    <row r="545" spans="1:17">
      <c r="A545" s="250">
        <v>514</v>
      </c>
      <c r="B545" s="250" t="s">
        <v>729</v>
      </c>
      <c r="C545" s="250" t="s">
        <v>13</v>
      </c>
      <c r="D545" s="250">
        <v>11</v>
      </c>
      <c r="E545" s="251" t="s">
        <v>1972</v>
      </c>
      <c r="F545" s="250">
        <v>1</v>
      </c>
      <c r="G545" s="250">
        <v>2</v>
      </c>
      <c r="H545" s="250">
        <v>32</v>
      </c>
      <c r="I545" s="250" t="s">
        <v>1736</v>
      </c>
      <c r="J545" s="250" t="s">
        <v>1250</v>
      </c>
      <c r="K545" s="250" t="s">
        <v>1405</v>
      </c>
      <c r="L545" s="250" t="s">
        <v>2791</v>
      </c>
      <c r="M545" s="250" t="s">
        <v>41</v>
      </c>
      <c r="N545" s="250"/>
      <c r="O545" s="250"/>
      <c r="P545" s="250"/>
      <c r="Q545" s="250"/>
    </row>
    <row r="546" spans="1:17">
      <c r="A546" s="250">
        <v>515</v>
      </c>
      <c r="B546" s="250" t="s">
        <v>729</v>
      </c>
      <c r="C546" s="250" t="s">
        <v>13</v>
      </c>
      <c r="D546" s="250">
        <v>1</v>
      </c>
      <c r="E546" s="251" t="s">
        <v>1275</v>
      </c>
      <c r="F546" s="250">
        <v>5</v>
      </c>
      <c r="G546" s="250">
        <v>1</v>
      </c>
      <c r="H546" s="250">
        <v>127</v>
      </c>
      <c r="I546" s="250" t="s">
        <v>755</v>
      </c>
      <c r="J546" s="250" t="s">
        <v>1250</v>
      </c>
      <c r="K546" s="250" t="s">
        <v>1477</v>
      </c>
      <c r="L546" s="250" t="s">
        <v>2827</v>
      </c>
      <c r="M546" s="250" t="s">
        <v>750</v>
      </c>
      <c r="N546" s="250" t="s">
        <v>1281</v>
      </c>
      <c r="O546" s="250" t="s">
        <v>1312</v>
      </c>
      <c r="P546" s="250" t="s">
        <v>1628</v>
      </c>
      <c r="Q546" s="250">
        <v>97</v>
      </c>
    </row>
    <row r="547" spans="1:17">
      <c r="A547" s="250">
        <v>516</v>
      </c>
      <c r="B547" s="250" t="s">
        <v>729</v>
      </c>
      <c r="C547" s="250" t="s">
        <v>13</v>
      </c>
      <c r="D547" s="250">
        <v>11</v>
      </c>
      <c r="E547" s="251" t="s">
        <v>1972</v>
      </c>
      <c r="F547" s="250">
        <v>1</v>
      </c>
      <c r="G547" s="250">
        <v>2</v>
      </c>
      <c r="H547" s="250">
        <v>32</v>
      </c>
      <c r="I547" s="250" t="s">
        <v>1736</v>
      </c>
      <c r="J547" s="250" t="s">
        <v>1250</v>
      </c>
      <c r="K547" s="250" t="s">
        <v>1477</v>
      </c>
      <c r="L547" s="355">
        <v>11780</v>
      </c>
      <c r="M547" s="250" t="s">
        <v>41</v>
      </c>
      <c r="N547" s="250"/>
      <c r="O547" s="250"/>
      <c r="P547" s="250"/>
      <c r="Q547" s="250"/>
    </row>
    <row r="548" spans="1:17">
      <c r="A548" s="250">
        <v>517</v>
      </c>
      <c r="B548" s="250" t="s">
        <v>729</v>
      </c>
      <c r="C548" s="250" t="s">
        <v>13</v>
      </c>
      <c r="D548" s="250">
        <v>1</v>
      </c>
      <c r="E548" s="251" t="s">
        <v>1275</v>
      </c>
      <c r="F548" s="250">
        <v>5</v>
      </c>
      <c r="G548" s="250">
        <v>1</v>
      </c>
      <c r="H548" s="250">
        <v>127</v>
      </c>
      <c r="I548" s="250" t="s">
        <v>755</v>
      </c>
      <c r="J548" s="250" t="s">
        <v>1250</v>
      </c>
      <c r="K548" s="250" t="s">
        <v>1528</v>
      </c>
      <c r="L548" s="250" t="s">
        <v>2827</v>
      </c>
      <c r="M548" s="250" t="s">
        <v>750</v>
      </c>
      <c r="N548" s="250" t="s">
        <v>1281</v>
      </c>
      <c r="O548" s="250" t="s">
        <v>1629</v>
      </c>
      <c r="P548" s="250" t="s">
        <v>1630</v>
      </c>
      <c r="Q548" s="250">
        <v>98</v>
      </c>
    </row>
    <row r="549" spans="1:17">
      <c r="A549" s="250">
        <v>518</v>
      </c>
      <c r="B549" s="250" t="s">
        <v>729</v>
      </c>
      <c r="C549" s="250" t="s">
        <v>13</v>
      </c>
      <c r="D549" s="250">
        <v>11</v>
      </c>
      <c r="E549" s="251" t="s">
        <v>1972</v>
      </c>
      <c r="F549" s="250">
        <v>2</v>
      </c>
      <c r="G549" s="250">
        <v>2</v>
      </c>
      <c r="H549" s="250">
        <v>31</v>
      </c>
      <c r="I549" s="250" t="s">
        <v>1736</v>
      </c>
      <c r="J549" s="250" t="s">
        <v>1250</v>
      </c>
      <c r="K549" s="250" t="s">
        <v>1528</v>
      </c>
      <c r="L549" s="250" t="s">
        <v>2828</v>
      </c>
      <c r="M549" s="250" t="s">
        <v>41</v>
      </c>
      <c r="N549" s="250"/>
      <c r="O549" s="250"/>
      <c r="P549" s="250"/>
      <c r="Q549" s="250"/>
    </row>
    <row r="550" spans="1:17">
      <c r="A550" s="250">
        <v>519</v>
      </c>
      <c r="B550" s="250" t="s">
        <v>729</v>
      </c>
      <c r="C550" s="250" t="s">
        <v>13</v>
      </c>
      <c r="D550" s="250">
        <v>1</v>
      </c>
      <c r="E550" s="251" t="s">
        <v>1275</v>
      </c>
      <c r="F550" s="250">
        <v>5</v>
      </c>
      <c r="G550" s="250">
        <v>1</v>
      </c>
      <c r="H550" s="250">
        <v>127</v>
      </c>
      <c r="I550" s="250" t="s">
        <v>755</v>
      </c>
      <c r="J550" s="250" t="s">
        <v>1250</v>
      </c>
      <c r="K550" s="250" t="s">
        <v>1542</v>
      </c>
      <c r="L550" s="250" t="s">
        <v>2827</v>
      </c>
      <c r="M550" s="250" t="s">
        <v>750</v>
      </c>
      <c r="N550" s="250" t="s">
        <v>1281</v>
      </c>
      <c r="O550" s="250" t="s">
        <v>1631</v>
      </c>
      <c r="P550" s="250" t="s">
        <v>1632</v>
      </c>
      <c r="Q550" s="250">
        <v>99</v>
      </c>
    </row>
    <row r="551" spans="1:17">
      <c r="A551" s="250">
        <v>520</v>
      </c>
      <c r="B551" s="250" t="s">
        <v>729</v>
      </c>
      <c r="C551" s="250" t="s">
        <v>13</v>
      </c>
      <c r="D551" s="250">
        <v>11</v>
      </c>
      <c r="E551" s="251" t="s">
        <v>1972</v>
      </c>
      <c r="F551" s="250">
        <v>2</v>
      </c>
      <c r="G551" s="250">
        <v>2</v>
      </c>
      <c r="H551" s="250">
        <v>31</v>
      </c>
      <c r="I551" s="250" t="s">
        <v>1736</v>
      </c>
      <c r="J551" s="250" t="s">
        <v>1250</v>
      </c>
      <c r="K551" s="250" t="s">
        <v>1542</v>
      </c>
      <c r="L551" s="354">
        <v>45382</v>
      </c>
      <c r="M551" s="250" t="s">
        <v>1652</v>
      </c>
      <c r="N551" s="250"/>
      <c r="O551" s="250"/>
      <c r="P551" s="250"/>
      <c r="Q551" s="250"/>
    </row>
    <row r="552" spans="1:17">
      <c r="A552" s="250">
        <v>521</v>
      </c>
      <c r="B552" s="250" t="s">
        <v>729</v>
      </c>
      <c r="C552" s="250" t="s">
        <v>13</v>
      </c>
      <c r="D552" s="250">
        <v>1</v>
      </c>
      <c r="E552" s="251" t="s">
        <v>1275</v>
      </c>
      <c r="F552" s="250">
        <v>5</v>
      </c>
      <c r="G552" s="250">
        <v>1</v>
      </c>
      <c r="H552" s="250">
        <v>127</v>
      </c>
      <c r="I552" s="250" t="s">
        <v>755</v>
      </c>
      <c r="J552" s="250" t="s">
        <v>1250</v>
      </c>
      <c r="K552" s="250" t="s">
        <v>1561</v>
      </c>
      <c r="L552" s="250" t="s">
        <v>2829</v>
      </c>
      <c r="M552" s="250" t="s">
        <v>750</v>
      </c>
      <c r="N552" s="250" t="s">
        <v>1252</v>
      </c>
      <c r="O552" s="250" t="s">
        <v>1633</v>
      </c>
      <c r="P552" s="250" t="s">
        <v>1634</v>
      </c>
      <c r="Q552" s="250">
        <v>100</v>
      </c>
    </row>
    <row r="553" spans="1:17">
      <c r="A553" s="250">
        <v>522</v>
      </c>
      <c r="B553" s="250" t="s">
        <v>729</v>
      </c>
      <c r="C553" s="250" t="s">
        <v>13</v>
      </c>
      <c r="D553" s="250"/>
      <c r="E553" s="251" t="s">
        <v>1275</v>
      </c>
      <c r="F553" s="250"/>
      <c r="G553" s="250"/>
      <c r="H553" s="250"/>
      <c r="I553" s="250"/>
      <c r="J553" s="250" t="s">
        <v>1250</v>
      </c>
      <c r="K553" s="250" t="s">
        <v>1561</v>
      </c>
      <c r="L553" s="250"/>
      <c r="M553" s="250" t="s">
        <v>42</v>
      </c>
      <c r="N553" s="250" t="s">
        <v>1281</v>
      </c>
      <c r="O553" s="250" t="s">
        <v>1635</v>
      </c>
      <c r="P553" s="250" t="s">
        <v>1636</v>
      </c>
      <c r="Q553" s="250">
        <v>101</v>
      </c>
    </row>
    <row r="554" spans="1:17">
      <c r="A554" s="250">
        <v>523</v>
      </c>
      <c r="B554" s="250" t="s">
        <v>729</v>
      </c>
      <c r="C554" s="250" t="s">
        <v>13</v>
      </c>
      <c r="D554" s="250">
        <v>3</v>
      </c>
      <c r="E554" s="251" t="s">
        <v>1887</v>
      </c>
      <c r="F554" s="250">
        <v>1</v>
      </c>
      <c r="G554" s="250">
        <v>1</v>
      </c>
      <c r="H554" s="250">
        <v>28</v>
      </c>
      <c r="I554" s="250" t="s">
        <v>1738</v>
      </c>
      <c r="J554" s="250" t="s">
        <v>1268</v>
      </c>
      <c r="K554" s="250" t="s">
        <v>1317</v>
      </c>
      <c r="L554" s="250" t="s">
        <v>2671</v>
      </c>
      <c r="M554" s="250" t="s">
        <v>1664</v>
      </c>
      <c r="N554" s="250" t="s">
        <v>1252</v>
      </c>
      <c r="O554" s="250" t="s">
        <v>2830</v>
      </c>
      <c r="P554" s="250" t="s">
        <v>2831</v>
      </c>
      <c r="Q554" s="250"/>
    </row>
    <row r="555" spans="1:17">
      <c r="A555" s="250">
        <v>524</v>
      </c>
      <c r="B555" s="250" t="s">
        <v>729</v>
      </c>
      <c r="C555" s="250" t="s">
        <v>13</v>
      </c>
      <c r="D555" s="250">
        <v>13</v>
      </c>
      <c r="E555" s="251" t="s">
        <v>1321</v>
      </c>
      <c r="F555" s="250">
        <v>901</v>
      </c>
      <c r="G555" s="250">
        <v>2</v>
      </c>
      <c r="H555" s="250">
        <v>35</v>
      </c>
      <c r="I555" s="250" t="s">
        <v>1739</v>
      </c>
      <c r="J555" s="250" t="s">
        <v>1268</v>
      </c>
      <c r="K555" s="250" t="s">
        <v>1317</v>
      </c>
      <c r="L555" s="250" t="s">
        <v>2685</v>
      </c>
      <c r="M555" s="250" t="s">
        <v>1651</v>
      </c>
      <c r="N555" s="250" t="s">
        <v>1281</v>
      </c>
      <c r="O555" s="250" t="s">
        <v>2182</v>
      </c>
      <c r="P555" s="250" t="s">
        <v>2183</v>
      </c>
      <c r="Q555" s="250"/>
    </row>
    <row r="556" spans="1:17">
      <c r="A556" s="250">
        <v>1105</v>
      </c>
      <c r="B556" s="250" t="s">
        <v>729</v>
      </c>
      <c r="C556" s="250" t="s">
        <v>13</v>
      </c>
      <c r="D556" s="250">
        <v>13</v>
      </c>
      <c r="E556" s="251" t="s">
        <v>1321</v>
      </c>
      <c r="F556" s="250"/>
      <c r="G556" s="250"/>
      <c r="H556" s="250"/>
      <c r="I556" s="250"/>
      <c r="J556" s="250" t="s">
        <v>1268</v>
      </c>
      <c r="K556" s="250" t="s">
        <v>1317</v>
      </c>
      <c r="L556" s="250"/>
      <c r="M556" s="250" t="s">
        <v>42</v>
      </c>
      <c r="N556" s="250" t="s">
        <v>1252</v>
      </c>
      <c r="O556" s="250" t="s">
        <v>1322</v>
      </c>
      <c r="P556" s="250" t="s">
        <v>1323</v>
      </c>
      <c r="Q556" s="250">
        <v>11</v>
      </c>
    </row>
    <row r="557" spans="1:17">
      <c r="A557" s="250">
        <v>525</v>
      </c>
      <c r="B557" s="250" t="s">
        <v>729</v>
      </c>
      <c r="C557" s="250" t="s">
        <v>13</v>
      </c>
      <c r="D557" s="250">
        <v>3</v>
      </c>
      <c r="E557" s="251" t="s">
        <v>1887</v>
      </c>
      <c r="F557" s="250">
        <v>2</v>
      </c>
      <c r="G557" s="250">
        <v>1</v>
      </c>
      <c r="H557" s="250">
        <v>36</v>
      </c>
      <c r="I557" s="250" t="s">
        <v>1738</v>
      </c>
      <c r="J557" s="250" t="s">
        <v>1268</v>
      </c>
      <c r="K557" s="250" t="s">
        <v>1315</v>
      </c>
      <c r="L557" s="250" t="s">
        <v>2673</v>
      </c>
      <c r="M557" s="250" t="s">
        <v>1664</v>
      </c>
      <c r="N557" s="250"/>
      <c r="O557" s="250"/>
      <c r="P557" s="250"/>
      <c r="Q557" s="250"/>
    </row>
    <row r="558" spans="1:17">
      <c r="A558" s="250">
        <v>526</v>
      </c>
      <c r="B558" s="250" t="s">
        <v>729</v>
      </c>
      <c r="C558" s="250" t="s">
        <v>13</v>
      </c>
      <c r="D558" s="250">
        <v>16</v>
      </c>
      <c r="E558" s="251" t="s">
        <v>1601</v>
      </c>
      <c r="F558" s="250">
        <v>1</v>
      </c>
      <c r="G558" s="250">
        <v>3</v>
      </c>
      <c r="H558" s="250">
        <v>44</v>
      </c>
      <c r="I558" s="250" t="s">
        <v>775</v>
      </c>
      <c r="J558" s="250" t="s">
        <v>1268</v>
      </c>
      <c r="K558" s="250" t="s">
        <v>1315</v>
      </c>
      <c r="L558" s="250" t="s">
        <v>2747</v>
      </c>
      <c r="M558" s="250" t="s">
        <v>1652</v>
      </c>
      <c r="N558" s="250" t="s">
        <v>1252</v>
      </c>
      <c r="O558" s="250" t="s">
        <v>2832</v>
      </c>
      <c r="P558" s="250" t="s">
        <v>1847</v>
      </c>
      <c r="Q558" s="250"/>
    </row>
    <row r="559" spans="1:17">
      <c r="A559" s="250">
        <v>527</v>
      </c>
      <c r="B559" s="250" t="s">
        <v>729</v>
      </c>
      <c r="C559" s="250" t="s">
        <v>13</v>
      </c>
      <c r="D559" s="250"/>
      <c r="E559" s="251" t="s">
        <v>1601</v>
      </c>
      <c r="F559" s="250"/>
      <c r="G559" s="250"/>
      <c r="H559" s="250"/>
      <c r="I559" s="250"/>
      <c r="J559" s="250" t="s">
        <v>1268</v>
      </c>
      <c r="K559" s="250" t="s">
        <v>1315</v>
      </c>
      <c r="L559" s="250"/>
      <c r="M559" s="250" t="s">
        <v>42</v>
      </c>
      <c r="N559" s="250" t="s">
        <v>1252</v>
      </c>
      <c r="O559" s="250" t="s">
        <v>1599</v>
      </c>
      <c r="P559" s="250" t="s">
        <v>1338</v>
      </c>
      <c r="Q559" s="250">
        <v>89</v>
      </c>
    </row>
    <row r="560" spans="1:17">
      <c r="A560" s="250">
        <v>528</v>
      </c>
      <c r="B560" s="250" t="s">
        <v>729</v>
      </c>
      <c r="C560" s="250" t="s">
        <v>13</v>
      </c>
      <c r="D560" s="250">
        <v>17</v>
      </c>
      <c r="E560" s="251" t="s">
        <v>1890</v>
      </c>
      <c r="F560" s="250">
        <v>1</v>
      </c>
      <c r="G560" s="250">
        <v>2</v>
      </c>
      <c r="H560" s="250">
        <v>34</v>
      </c>
      <c r="I560" s="250" t="s">
        <v>1740</v>
      </c>
      <c r="J560" s="250" t="s">
        <v>1268</v>
      </c>
      <c r="K560" s="250" t="s">
        <v>1269</v>
      </c>
      <c r="L560" s="250" t="s">
        <v>2662</v>
      </c>
      <c r="M560" s="250" t="s">
        <v>1664</v>
      </c>
      <c r="N560" s="250"/>
      <c r="O560" s="250"/>
      <c r="P560" s="250"/>
      <c r="Q560" s="250"/>
    </row>
    <row r="561" spans="1:17">
      <c r="A561" s="250">
        <v>529</v>
      </c>
      <c r="B561" s="250" t="s">
        <v>729</v>
      </c>
      <c r="C561" s="250" t="s">
        <v>13</v>
      </c>
      <c r="D561" s="250">
        <v>20</v>
      </c>
      <c r="E561" s="251" t="s">
        <v>2421</v>
      </c>
      <c r="F561" s="250">
        <v>26</v>
      </c>
      <c r="G561" s="250">
        <v>2</v>
      </c>
      <c r="H561" s="250">
        <v>21</v>
      </c>
      <c r="I561" s="250" t="s">
        <v>1741</v>
      </c>
      <c r="J561" s="250" t="s">
        <v>1268</v>
      </c>
      <c r="K561" s="250" t="s">
        <v>1269</v>
      </c>
      <c r="L561" s="250" t="s">
        <v>2704</v>
      </c>
      <c r="M561" s="250" t="s">
        <v>1672</v>
      </c>
      <c r="N561" s="250" t="s">
        <v>1281</v>
      </c>
      <c r="O561" s="250" t="s">
        <v>2422</v>
      </c>
      <c r="P561" s="250" t="s">
        <v>2423</v>
      </c>
      <c r="Q561" s="250"/>
    </row>
    <row r="562" spans="1:17">
      <c r="A562" s="250">
        <v>530</v>
      </c>
      <c r="B562" s="250" t="s">
        <v>729</v>
      </c>
      <c r="C562" s="250" t="s">
        <v>13</v>
      </c>
      <c r="D562" s="250">
        <v>12</v>
      </c>
      <c r="E562" s="251" t="s">
        <v>2184</v>
      </c>
      <c r="F562" s="250">
        <v>901</v>
      </c>
      <c r="G562" s="250">
        <v>1</v>
      </c>
      <c r="H562" s="250">
        <v>48</v>
      </c>
      <c r="I562" s="250" t="s">
        <v>779</v>
      </c>
      <c r="J562" s="250" t="s">
        <v>1268</v>
      </c>
      <c r="K562" s="250" t="s">
        <v>1354</v>
      </c>
      <c r="L562" s="250" t="s">
        <v>2833</v>
      </c>
      <c r="M562" s="250" t="s">
        <v>1651</v>
      </c>
      <c r="N562" s="250" t="s">
        <v>1281</v>
      </c>
      <c r="O562" s="250" t="s">
        <v>1505</v>
      </c>
      <c r="P562" s="250" t="s">
        <v>2185</v>
      </c>
      <c r="Q562" s="250"/>
    </row>
    <row r="563" spans="1:17">
      <c r="A563" s="250">
        <v>531</v>
      </c>
      <c r="B563" s="250" t="s">
        <v>729</v>
      </c>
      <c r="C563" s="250" t="s">
        <v>13</v>
      </c>
      <c r="D563" s="250">
        <v>19</v>
      </c>
      <c r="E563" s="251" t="s">
        <v>2323</v>
      </c>
      <c r="F563" s="250">
        <v>1</v>
      </c>
      <c r="G563" s="250">
        <v>4</v>
      </c>
      <c r="H563" s="250">
        <v>5</v>
      </c>
      <c r="I563" s="250" t="s">
        <v>782</v>
      </c>
      <c r="J563" s="250" t="s">
        <v>1268</v>
      </c>
      <c r="K563" s="250" t="s">
        <v>1354</v>
      </c>
      <c r="L563" s="354">
        <v>45417</v>
      </c>
      <c r="M563" s="250" t="s">
        <v>1650</v>
      </c>
      <c r="N563" s="250"/>
      <c r="O563" s="250"/>
      <c r="P563" s="250"/>
      <c r="Q563" s="250"/>
    </row>
    <row r="564" spans="1:17">
      <c r="A564" s="250">
        <v>532</v>
      </c>
      <c r="B564" s="250" t="s">
        <v>729</v>
      </c>
      <c r="C564" s="250" t="s">
        <v>13</v>
      </c>
      <c r="D564" s="250">
        <v>12</v>
      </c>
      <c r="E564" s="251" t="s">
        <v>2184</v>
      </c>
      <c r="F564" s="250">
        <v>901</v>
      </c>
      <c r="G564" s="250">
        <v>1</v>
      </c>
      <c r="H564" s="250">
        <v>48</v>
      </c>
      <c r="I564" s="250" t="s">
        <v>779</v>
      </c>
      <c r="J564" s="250" t="s">
        <v>1268</v>
      </c>
      <c r="K564" s="250" t="s">
        <v>1330</v>
      </c>
      <c r="L564" s="355">
        <v>17868</v>
      </c>
      <c r="M564" s="250" t="s">
        <v>1651</v>
      </c>
      <c r="N564" s="250"/>
      <c r="O564" s="250"/>
      <c r="P564" s="250"/>
      <c r="Q564" s="250"/>
    </row>
    <row r="565" spans="1:17">
      <c r="A565" s="250">
        <v>533</v>
      </c>
      <c r="B565" s="250" t="s">
        <v>729</v>
      </c>
      <c r="C565" s="250" t="s">
        <v>13</v>
      </c>
      <c r="D565" s="250">
        <v>17</v>
      </c>
      <c r="E565" s="251" t="s">
        <v>1890</v>
      </c>
      <c r="F565" s="250">
        <v>2</v>
      </c>
      <c r="G565" s="250">
        <v>2</v>
      </c>
      <c r="H565" s="250">
        <v>22</v>
      </c>
      <c r="I565" s="250" t="s">
        <v>1740</v>
      </c>
      <c r="J565" s="250" t="s">
        <v>1268</v>
      </c>
      <c r="K565" s="250" t="s">
        <v>1330</v>
      </c>
      <c r="L565" s="250" t="s">
        <v>2665</v>
      </c>
      <c r="M565" s="250" t="s">
        <v>1664</v>
      </c>
      <c r="N565" s="250"/>
      <c r="O565" s="250"/>
      <c r="P565" s="250"/>
      <c r="Q565" s="250"/>
    </row>
    <row r="566" spans="1:17">
      <c r="A566" s="250">
        <v>534</v>
      </c>
      <c r="B566" s="250" t="s">
        <v>729</v>
      </c>
      <c r="C566" s="250" t="s">
        <v>13</v>
      </c>
      <c r="D566" s="250">
        <v>15</v>
      </c>
      <c r="E566" s="251" t="s">
        <v>2186</v>
      </c>
      <c r="F566" s="250">
        <v>1</v>
      </c>
      <c r="G566" s="250">
        <v>3</v>
      </c>
      <c r="H566" s="250">
        <v>14</v>
      </c>
      <c r="I566" s="250" t="s">
        <v>786</v>
      </c>
      <c r="J566" s="250" t="s">
        <v>1268</v>
      </c>
      <c r="K566" s="250" t="s">
        <v>1881</v>
      </c>
      <c r="L566" s="250" t="s">
        <v>2834</v>
      </c>
      <c r="M566" s="250" t="s">
        <v>1651</v>
      </c>
      <c r="N566" s="250"/>
      <c r="O566" s="250"/>
      <c r="P566" s="250"/>
      <c r="Q566" s="250"/>
    </row>
    <row r="567" spans="1:17">
      <c r="A567" s="250">
        <v>535</v>
      </c>
      <c r="B567" s="250" t="s">
        <v>729</v>
      </c>
      <c r="C567" s="250" t="s">
        <v>13</v>
      </c>
      <c r="D567" s="250">
        <v>18</v>
      </c>
      <c r="E567" s="251" t="s">
        <v>1891</v>
      </c>
      <c r="F567" s="250">
        <v>93</v>
      </c>
      <c r="G567" s="250">
        <v>3</v>
      </c>
      <c r="H567" s="250">
        <v>14</v>
      </c>
      <c r="I567" s="250" t="s">
        <v>789</v>
      </c>
      <c r="J567" s="250" t="s">
        <v>1268</v>
      </c>
      <c r="K567" s="250" t="s">
        <v>1881</v>
      </c>
      <c r="L567" s="250" t="s">
        <v>2834</v>
      </c>
      <c r="M567" s="250" t="s">
        <v>1664</v>
      </c>
      <c r="N567" s="250"/>
      <c r="O567" s="250"/>
      <c r="P567" s="250"/>
      <c r="Q567" s="250"/>
    </row>
    <row r="568" spans="1:17">
      <c r="A568" s="250">
        <v>536</v>
      </c>
      <c r="B568" s="250" t="s">
        <v>729</v>
      </c>
      <c r="C568" s="250" t="s">
        <v>13</v>
      </c>
      <c r="D568" s="250">
        <v>1</v>
      </c>
      <c r="E568" s="251" t="s">
        <v>1275</v>
      </c>
      <c r="F568" s="250">
        <v>6</v>
      </c>
      <c r="G568" s="250">
        <v>1</v>
      </c>
      <c r="H568" s="250">
        <v>110</v>
      </c>
      <c r="I568" s="250" t="s">
        <v>790</v>
      </c>
      <c r="J568" s="250" t="s">
        <v>1265</v>
      </c>
      <c r="K568" s="250" t="s">
        <v>1419</v>
      </c>
      <c r="L568" s="250" t="s">
        <v>2835</v>
      </c>
      <c r="M568" s="250" t="s">
        <v>750</v>
      </c>
      <c r="N568" s="250" t="s">
        <v>1281</v>
      </c>
      <c r="O568" s="250" t="s">
        <v>1429</v>
      </c>
      <c r="P568" s="250" t="s">
        <v>1430</v>
      </c>
      <c r="Q568" s="250">
        <v>35</v>
      </c>
    </row>
    <row r="569" spans="1:17">
      <c r="A569" s="250">
        <v>537</v>
      </c>
      <c r="B569" s="250" t="s">
        <v>729</v>
      </c>
      <c r="C569" s="250" t="s">
        <v>13</v>
      </c>
      <c r="D569" s="250"/>
      <c r="E569" s="251" t="s">
        <v>1275</v>
      </c>
      <c r="F569" s="250"/>
      <c r="G569" s="250"/>
      <c r="H569" s="250"/>
      <c r="I569" s="250"/>
      <c r="J569" s="250" t="s">
        <v>1265</v>
      </c>
      <c r="K569" s="250" t="s">
        <v>1419</v>
      </c>
      <c r="L569" s="250"/>
      <c r="M569" s="250" t="s">
        <v>42</v>
      </c>
      <c r="N569" s="250" t="s">
        <v>1305</v>
      </c>
      <c r="O569" s="250" t="s">
        <v>1422</v>
      </c>
      <c r="P569" s="250" t="s">
        <v>1423</v>
      </c>
      <c r="Q569" s="250">
        <v>37</v>
      </c>
    </row>
    <row r="570" spans="1:17">
      <c r="A570" s="250">
        <v>538</v>
      </c>
      <c r="B570" s="250" t="s">
        <v>729</v>
      </c>
      <c r="C570" s="250" t="s">
        <v>13</v>
      </c>
      <c r="D570" s="250">
        <v>1</v>
      </c>
      <c r="E570" s="251" t="s">
        <v>1275</v>
      </c>
      <c r="F570" s="250">
        <v>6</v>
      </c>
      <c r="G570" s="250">
        <v>1</v>
      </c>
      <c r="H570" s="250">
        <v>110</v>
      </c>
      <c r="I570" s="250" t="s">
        <v>790</v>
      </c>
      <c r="J570" s="250" t="s">
        <v>1265</v>
      </c>
      <c r="K570" s="250" t="s">
        <v>1390</v>
      </c>
      <c r="L570" s="250" t="s">
        <v>2835</v>
      </c>
      <c r="M570" s="250" t="s">
        <v>750</v>
      </c>
      <c r="N570" s="250" t="s">
        <v>1281</v>
      </c>
      <c r="O570" s="250" t="s">
        <v>1500</v>
      </c>
      <c r="P570" s="250" t="s">
        <v>1501</v>
      </c>
      <c r="Q570" s="250">
        <v>61</v>
      </c>
    </row>
    <row r="571" spans="1:17">
      <c r="A571" s="250">
        <v>539</v>
      </c>
      <c r="B571" s="250" t="s">
        <v>729</v>
      </c>
      <c r="C571" s="250" t="s">
        <v>13</v>
      </c>
      <c r="D571" s="250"/>
      <c r="E571" s="251" t="s">
        <v>1275</v>
      </c>
      <c r="F571" s="250"/>
      <c r="G571" s="250"/>
      <c r="H571" s="250"/>
      <c r="I571" s="250"/>
      <c r="J571" s="250" t="s">
        <v>1265</v>
      </c>
      <c r="K571" s="250" t="s">
        <v>1390</v>
      </c>
      <c r="L571" s="250"/>
      <c r="M571" s="250" t="s">
        <v>750</v>
      </c>
      <c r="N571" s="250" t="s">
        <v>1305</v>
      </c>
      <c r="O571" s="250" t="s">
        <v>1494</v>
      </c>
      <c r="P571" s="250" t="s">
        <v>1495</v>
      </c>
      <c r="Q571" s="250">
        <v>62</v>
      </c>
    </row>
    <row r="572" spans="1:17">
      <c r="A572" s="250">
        <v>540</v>
      </c>
      <c r="B572" s="250" t="s">
        <v>729</v>
      </c>
      <c r="C572" s="250" t="s">
        <v>13</v>
      </c>
      <c r="D572" s="250">
        <v>1</v>
      </c>
      <c r="E572" s="251" t="s">
        <v>1275</v>
      </c>
      <c r="F572" s="250">
        <v>6</v>
      </c>
      <c r="G572" s="250">
        <v>1</v>
      </c>
      <c r="H572" s="250">
        <v>110</v>
      </c>
      <c r="I572" s="250" t="s">
        <v>790</v>
      </c>
      <c r="J572" s="250" t="s">
        <v>1265</v>
      </c>
      <c r="K572" s="250" t="s">
        <v>1339</v>
      </c>
      <c r="L572" s="250" t="s">
        <v>2836</v>
      </c>
      <c r="M572" s="250" t="s">
        <v>750</v>
      </c>
      <c r="N572" s="250" t="s">
        <v>1281</v>
      </c>
      <c r="O572" s="250" t="s">
        <v>1622</v>
      </c>
      <c r="P572" s="250" t="s">
        <v>1623</v>
      </c>
      <c r="Q572" s="250">
        <v>96</v>
      </c>
    </row>
    <row r="573" spans="1:17">
      <c r="A573" s="250">
        <v>541</v>
      </c>
      <c r="B573" s="250" t="s">
        <v>729</v>
      </c>
      <c r="C573" s="250" t="s">
        <v>13</v>
      </c>
      <c r="D573" s="250"/>
      <c r="E573" s="251" t="s">
        <v>1275</v>
      </c>
      <c r="F573" s="250"/>
      <c r="G573" s="250"/>
      <c r="H573" s="250"/>
      <c r="I573" s="250"/>
      <c r="J573" s="250" t="s">
        <v>1265</v>
      </c>
      <c r="K573" s="250" t="s">
        <v>1339</v>
      </c>
      <c r="L573" s="250"/>
      <c r="M573" s="250" t="s">
        <v>750</v>
      </c>
      <c r="N573" s="250" t="s">
        <v>1281</v>
      </c>
      <c r="O573" s="250" t="s">
        <v>1525</v>
      </c>
      <c r="P573" s="250" t="s">
        <v>1526</v>
      </c>
      <c r="Q573" s="250">
        <v>71</v>
      </c>
    </row>
    <row r="574" spans="1:17">
      <c r="A574" s="250">
        <v>542</v>
      </c>
      <c r="B574" s="250" t="s">
        <v>729</v>
      </c>
      <c r="C574" s="250" t="s">
        <v>13</v>
      </c>
      <c r="D574" s="250">
        <v>8</v>
      </c>
      <c r="E574" s="251" t="s">
        <v>2187</v>
      </c>
      <c r="F574" s="250">
        <v>1</v>
      </c>
      <c r="G574" s="250">
        <v>4</v>
      </c>
      <c r="H574" s="250">
        <v>48</v>
      </c>
      <c r="I574" s="250" t="s">
        <v>1714</v>
      </c>
      <c r="J574" s="250" t="s">
        <v>1265</v>
      </c>
      <c r="K574" s="250" t="s">
        <v>1342</v>
      </c>
      <c r="L574" s="250" t="s">
        <v>2819</v>
      </c>
      <c r="M574" s="250" t="s">
        <v>1651</v>
      </c>
      <c r="N574" s="250"/>
      <c r="O574" s="250"/>
      <c r="P574" s="250"/>
      <c r="Q574" s="250"/>
    </row>
    <row r="575" spans="1:17">
      <c r="A575" s="250">
        <v>543</v>
      </c>
      <c r="B575" s="250" t="s">
        <v>729</v>
      </c>
      <c r="C575" s="250" t="s">
        <v>13</v>
      </c>
      <c r="D575" s="250">
        <v>9</v>
      </c>
      <c r="E575" s="251" t="s">
        <v>1462</v>
      </c>
      <c r="F575" s="250">
        <v>201</v>
      </c>
      <c r="G575" s="250">
        <v>2</v>
      </c>
      <c r="H575" s="250">
        <v>38</v>
      </c>
      <c r="I575" s="250" t="s">
        <v>712</v>
      </c>
      <c r="J575" s="250" t="s">
        <v>1265</v>
      </c>
      <c r="K575" s="250" t="s">
        <v>1342</v>
      </c>
      <c r="L575" s="250" t="s">
        <v>2664</v>
      </c>
      <c r="M575" s="250" t="s">
        <v>1654</v>
      </c>
      <c r="N575" s="250"/>
      <c r="O575" s="250"/>
      <c r="P575" s="250"/>
      <c r="Q575" s="250"/>
    </row>
    <row r="576" spans="1:17">
      <c r="A576" s="250">
        <v>544</v>
      </c>
      <c r="B576" s="250" t="s">
        <v>729</v>
      </c>
      <c r="C576" s="250" t="s">
        <v>13</v>
      </c>
      <c r="D576" s="250"/>
      <c r="E576" s="251" t="s">
        <v>1462</v>
      </c>
      <c r="F576" s="250"/>
      <c r="G576" s="250"/>
      <c r="H576" s="250"/>
      <c r="I576" s="250"/>
      <c r="J576" s="250" t="s">
        <v>1265</v>
      </c>
      <c r="K576" s="250" t="s">
        <v>1342</v>
      </c>
      <c r="L576" s="250"/>
      <c r="M576" s="250" t="s">
        <v>42</v>
      </c>
      <c r="N576" s="250" t="s">
        <v>1281</v>
      </c>
      <c r="O576" s="250" t="s">
        <v>1463</v>
      </c>
      <c r="P576" s="250" t="s">
        <v>1464</v>
      </c>
      <c r="Q576" s="250">
        <v>54</v>
      </c>
    </row>
    <row r="577" spans="1:17">
      <c r="A577" s="250">
        <v>545</v>
      </c>
      <c r="B577" s="250" t="s">
        <v>729</v>
      </c>
      <c r="C577" s="250" t="s">
        <v>13</v>
      </c>
      <c r="D577" s="250">
        <v>6</v>
      </c>
      <c r="E577" s="251" t="s">
        <v>1381</v>
      </c>
      <c r="F577" s="250">
        <v>7</v>
      </c>
      <c r="G577" s="250">
        <v>2</v>
      </c>
      <c r="H577" s="250">
        <v>38</v>
      </c>
      <c r="I577" s="250" t="s">
        <v>1742</v>
      </c>
      <c r="J577" s="250" t="s">
        <v>1265</v>
      </c>
      <c r="K577" s="250" t="s">
        <v>1385</v>
      </c>
      <c r="L577" s="250" t="s">
        <v>2664</v>
      </c>
      <c r="M577" s="250" t="s">
        <v>1652</v>
      </c>
      <c r="N577" s="250"/>
      <c r="O577" s="250"/>
      <c r="P577" s="250"/>
      <c r="Q577" s="250"/>
    </row>
    <row r="578" spans="1:17">
      <c r="A578" s="250">
        <v>546</v>
      </c>
      <c r="B578" s="250" t="s">
        <v>729</v>
      </c>
      <c r="C578" s="250" t="s">
        <v>13</v>
      </c>
      <c r="D578" s="250">
        <v>9</v>
      </c>
      <c r="E578" s="251" t="s">
        <v>1462</v>
      </c>
      <c r="F578" s="250">
        <v>202</v>
      </c>
      <c r="G578" s="250">
        <v>2</v>
      </c>
      <c r="H578" s="250">
        <v>63</v>
      </c>
      <c r="I578" s="250" t="s">
        <v>712</v>
      </c>
      <c r="J578" s="250" t="s">
        <v>1265</v>
      </c>
      <c r="K578" s="250" t="s">
        <v>1385</v>
      </c>
      <c r="L578" s="250" t="s">
        <v>2837</v>
      </c>
      <c r="M578" s="250" t="s">
        <v>1654</v>
      </c>
      <c r="N578" s="250"/>
      <c r="O578" s="250"/>
      <c r="P578" s="250"/>
      <c r="Q578" s="250"/>
    </row>
    <row r="579" spans="1:17">
      <c r="A579" s="250">
        <v>1106</v>
      </c>
      <c r="B579" s="250" t="s">
        <v>729</v>
      </c>
      <c r="C579" s="250" t="s">
        <v>13</v>
      </c>
      <c r="D579" s="250">
        <v>9</v>
      </c>
      <c r="E579" s="251" t="s">
        <v>1462</v>
      </c>
      <c r="F579" s="250"/>
      <c r="G579" s="250"/>
      <c r="H579" s="250"/>
      <c r="I579" s="250"/>
      <c r="J579" s="250" t="s">
        <v>1265</v>
      </c>
      <c r="K579" s="250" t="s">
        <v>1385</v>
      </c>
      <c r="L579" s="250"/>
      <c r="M579" s="250" t="s">
        <v>42</v>
      </c>
      <c r="N579" s="250" t="s">
        <v>1252</v>
      </c>
      <c r="O579" s="250" t="s">
        <v>1479</v>
      </c>
      <c r="P579" s="250" t="s">
        <v>1480</v>
      </c>
      <c r="Q579" s="250">
        <v>44</v>
      </c>
    </row>
    <row r="580" spans="1:17">
      <c r="A580" s="250">
        <v>547</v>
      </c>
      <c r="B580" s="250" t="s">
        <v>729</v>
      </c>
      <c r="C580" s="250" t="s">
        <v>13</v>
      </c>
      <c r="D580" s="250">
        <v>7</v>
      </c>
      <c r="E580" s="251" t="s">
        <v>2247</v>
      </c>
      <c r="F580" s="250">
        <v>2</v>
      </c>
      <c r="G580" s="250">
        <v>3</v>
      </c>
      <c r="H580" s="250">
        <v>41</v>
      </c>
      <c r="I580" s="250" t="s">
        <v>524</v>
      </c>
      <c r="J580" s="250" t="s">
        <v>1265</v>
      </c>
      <c r="K580" s="250" t="s">
        <v>1346</v>
      </c>
      <c r="L580" s="250" t="s">
        <v>2682</v>
      </c>
      <c r="M580" s="250" t="s">
        <v>1695</v>
      </c>
      <c r="N580" s="250"/>
      <c r="O580" s="250"/>
      <c r="P580" s="250"/>
      <c r="Q580" s="250"/>
    </row>
    <row r="581" spans="1:17">
      <c r="A581" s="250">
        <v>548</v>
      </c>
      <c r="B581" s="250" t="s">
        <v>729</v>
      </c>
      <c r="C581" s="250" t="s">
        <v>13</v>
      </c>
      <c r="D581" s="250">
        <v>9</v>
      </c>
      <c r="E581" s="251" t="s">
        <v>1462</v>
      </c>
      <c r="F581" s="250">
        <v>202</v>
      </c>
      <c r="G581" s="250">
        <v>2</v>
      </c>
      <c r="H581" s="250">
        <v>63</v>
      </c>
      <c r="I581" s="250" t="s">
        <v>712</v>
      </c>
      <c r="J581" s="250" t="s">
        <v>1265</v>
      </c>
      <c r="K581" s="250" t="s">
        <v>1346</v>
      </c>
      <c r="L581" s="250" t="s">
        <v>2807</v>
      </c>
      <c r="M581" s="250" t="s">
        <v>1654</v>
      </c>
      <c r="N581" s="250"/>
      <c r="O581" s="250"/>
      <c r="P581" s="250"/>
      <c r="Q581" s="250"/>
    </row>
    <row r="582" spans="1:17">
      <c r="A582" s="250">
        <v>1107</v>
      </c>
      <c r="B582" s="250" t="s">
        <v>729</v>
      </c>
      <c r="C582" s="250" t="s">
        <v>13</v>
      </c>
      <c r="D582" s="250">
        <v>9</v>
      </c>
      <c r="E582" s="251" t="s">
        <v>1462</v>
      </c>
      <c r="F582" s="250"/>
      <c r="G582" s="250"/>
      <c r="H582" s="250"/>
      <c r="I582" s="250"/>
      <c r="J582" s="250" t="s">
        <v>1265</v>
      </c>
      <c r="K582" s="250" t="s">
        <v>1346</v>
      </c>
      <c r="L582" s="250"/>
      <c r="M582" s="250" t="s">
        <v>42</v>
      </c>
      <c r="N582" s="250" t="s">
        <v>1252</v>
      </c>
      <c r="O582" s="250" t="s">
        <v>1507</v>
      </c>
      <c r="P582" s="250" t="s">
        <v>1508</v>
      </c>
      <c r="Q582" s="250">
        <v>64</v>
      </c>
    </row>
    <row r="583" spans="1:17">
      <c r="A583" s="250">
        <v>549</v>
      </c>
      <c r="B583" s="250" t="s">
        <v>729</v>
      </c>
      <c r="C583" s="250" t="s">
        <v>13</v>
      </c>
      <c r="D583" s="250">
        <v>1</v>
      </c>
      <c r="E583" s="251" t="s">
        <v>1275</v>
      </c>
      <c r="F583" s="250">
        <v>3</v>
      </c>
      <c r="G583" s="250">
        <v>1</v>
      </c>
      <c r="H583" s="250">
        <v>147</v>
      </c>
      <c r="I583" s="250" t="s">
        <v>1382</v>
      </c>
      <c r="J583" s="250" t="s">
        <v>1265</v>
      </c>
      <c r="K583" s="250" t="s">
        <v>1266</v>
      </c>
      <c r="L583" s="250" t="s">
        <v>2838</v>
      </c>
      <c r="M583" s="250" t="s">
        <v>750</v>
      </c>
      <c r="N583" s="250" t="s">
        <v>1281</v>
      </c>
      <c r="O583" s="250" t="s">
        <v>1448</v>
      </c>
      <c r="P583" s="250" t="s">
        <v>1449</v>
      </c>
      <c r="Q583" s="250">
        <v>41</v>
      </c>
    </row>
    <row r="584" spans="1:17">
      <c r="A584" s="250">
        <v>550</v>
      </c>
      <c r="B584" s="250" t="s">
        <v>729</v>
      </c>
      <c r="C584" s="250" t="s">
        <v>13</v>
      </c>
      <c r="D584" s="250">
        <v>6</v>
      </c>
      <c r="E584" s="251" t="s">
        <v>1381</v>
      </c>
      <c r="F584" s="250">
        <v>8</v>
      </c>
      <c r="G584" s="250">
        <v>2</v>
      </c>
      <c r="H584" s="250">
        <v>39</v>
      </c>
      <c r="I584" s="250" t="s">
        <v>1742</v>
      </c>
      <c r="J584" s="250" t="s">
        <v>1265</v>
      </c>
      <c r="K584" s="250" t="s">
        <v>1266</v>
      </c>
      <c r="L584" s="250" t="s">
        <v>2677</v>
      </c>
      <c r="M584" s="250" t="s">
        <v>1652</v>
      </c>
      <c r="N584" s="250"/>
      <c r="O584" s="250"/>
      <c r="P584" s="250"/>
      <c r="Q584" s="250"/>
    </row>
    <row r="585" spans="1:17">
      <c r="A585" s="250">
        <v>551</v>
      </c>
      <c r="B585" s="250" t="s">
        <v>729</v>
      </c>
      <c r="C585" s="250" t="s">
        <v>13</v>
      </c>
      <c r="D585" s="250"/>
      <c r="E585" s="251" t="s">
        <v>1381</v>
      </c>
      <c r="F585" s="250"/>
      <c r="G585" s="250"/>
      <c r="H585" s="250"/>
      <c r="I585" s="250"/>
      <c r="J585" s="250" t="s">
        <v>1265</v>
      </c>
      <c r="K585" s="250" t="s">
        <v>1266</v>
      </c>
      <c r="L585" s="250"/>
      <c r="M585" s="250" t="s">
        <v>42</v>
      </c>
      <c r="N585" s="250" t="s">
        <v>1281</v>
      </c>
      <c r="O585" s="250" t="s">
        <v>1513</v>
      </c>
      <c r="P585" s="250" t="s">
        <v>1421</v>
      </c>
      <c r="Q585" s="250">
        <v>66</v>
      </c>
    </row>
    <row r="586" spans="1:17">
      <c r="A586" s="250">
        <v>552</v>
      </c>
      <c r="B586" s="250" t="s">
        <v>729</v>
      </c>
      <c r="C586" s="250" t="s">
        <v>13</v>
      </c>
      <c r="D586" s="250">
        <v>1</v>
      </c>
      <c r="E586" s="251" t="s">
        <v>1275</v>
      </c>
      <c r="F586" s="250">
        <v>3</v>
      </c>
      <c r="G586" s="250">
        <v>1</v>
      </c>
      <c r="H586" s="250">
        <v>147</v>
      </c>
      <c r="I586" s="250" t="s">
        <v>800</v>
      </c>
      <c r="J586" s="250" t="s">
        <v>1265</v>
      </c>
      <c r="K586" s="250" t="s">
        <v>1369</v>
      </c>
      <c r="L586" s="250" t="s">
        <v>2839</v>
      </c>
      <c r="M586" s="250" t="s">
        <v>750</v>
      </c>
      <c r="N586" s="250" t="s">
        <v>1281</v>
      </c>
      <c r="O586" s="250" t="s">
        <v>1505</v>
      </c>
      <c r="P586" s="250" t="s">
        <v>1506</v>
      </c>
      <c r="Q586" s="250">
        <v>65</v>
      </c>
    </row>
    <row r="587" spans="1:17">
      <c r="A587" s="250">
        <v>553</v>
      </c>
      <c r="B587" s="250" t="s">
        <v>729</v>
      </c>
      <c r="C587" s="250" t="s">
        <v>13</v>
      </c>
      <c r="D587" s="250">
        <v>6</v>
      </c>
      <c r="E587" s="251" t="s">
        <v>1381</v>
      </c>
      <c r="F587" s="250">
        <v>6</v>
      </c>
      <c r="G587" s="250">
        <v>2</v>
      </c>
      <c r="H587" s="250">
        <v>40</v>
      </c>
      <c r="I587" s="250" t="s">
        <v>1742</v>
      </c>
      <c r="J587" s="250" t="s">
        <v>1265</v>
      </c>
      <c r="K587" s="250" t="s">
        <v>1369</v>
      </c>
      <c r="L587" s="250" t="s">
        <v>2660</v>
      </c>
      <c r="M587" s="250" t="s">
        <v>1652</v>
      </c>
      <c r="N587" s="250"/>
      <c r="O587" s="250"/>
      <c r="P587" s="250"/>
      <c r="Q587" s="250"/>
    </row>
    <row r="588" spans="1:17">
      <c r="A588" s="250">
        <v>554</v>
      </c>
      <c r="B588" s="250" t="s">
        <v>729</v>
      </c>
      <c r="C588" s="250" t="s">
        <v>13</v>
      </c>
      <c r="D588" s="250"/>
      <c r="E588" s="251" t="s">
        <v>1381</v>
      </c>
      <c r="F588" s="250"/>
      <c r="G588" s="250"/>
      <c r="H588" s="250"/>
      <c r="I588" s="250"/>
      <c r="J588" s="250" t="s">
        <v>1265</v>
      </c>
      <c r="K588" s="250" t="s">
        <v>1369</v>
      </c>
      <c r="L588" s="250"/>
      <c r="M588" s="250" t="s">
        <v>42</v>
      </c>
      <c r="N588" s="250" t="s">
        <v>1252</v>
      </c>
      <c r="O588" s="250" t="s">
        <v>1373</v>
      </c>
      <c r="P588" s="250" t="s">
        <v>1374</v>
      </c>
      <c r="Q588" s="250">
        <v>30</v>
      </c>
    </row>
    <row r="589" spans="1:17">
      <c r="A589" s="250">
        <v>555</v>
      </c>
      <c r="B589" s="250" t="s">
        <v>729</v>
      </c>
      <c r="C589" s="250" t="s">
        <v>13</v>
      </c>
      <c r="D589" s="250">
        <v>1</v>
      </c>
      <c r="E589" s="251" t="s">
        <v>1275</v>
      </c>
      <c r="F589" s="250">
        <v>3</v>
      </c>
      <c r="G589" s="250">
        <v>1</v>
      </c>
      <c r="H589" s="250">
        <v>147</v>
      </c>
      <c r="I589" s="250" t="s">
        <v>1382</v>
      </c>
      <c r="J589" s="250" t="s">
        <v>1265</v>
      </c>
      <c r="K589" s="250" t="s">
        <v>1378</v>
      </c>
      <c r="L589" s="250" t="s">
        <v>2840</v>
      </c>
      <c r="M589" s="250" t="s">
        <v>750</v>
      </c>
      <c r="N589" s="250" t="s">
        <v>1281</v>
      </c>
      <c r="O589" s="250" t="s">
        <v>1376</v>
      </c>
      <c r="P589" s="250" t="s">
        <v>1307</v>
      </c>
      <c r="Q589" s="250">
        <v>28</v>
      </c>
    </row>
    <row r="590" spans="1:17">
      <c r="A590" s="250">
        <v>556</v>
      </c>
      <c r="B590" s="250" t="s">
        <v>729</v>
      </c>
      <c r="C590" s="250" t="s">
        <v>13</v>
      </c>
      <c r="D590" s="250"/>
      <c r="E590" s="251" t="s">
        <v>1275</v>
      </c>
      <c r="F590" s="250"/>
      <c r="G590" s="250"/>
      <c r="H590" s="250"/>
      <c r="I590" s="250"/>
      <c r="J590" s="250" t="s">
        <v>1265</v>
      </c>
      <c r="K590" s="250" t="s">
        <v>1378</v>
      </c>
      <c r="L590" s="250"/>
      <c r="M590" s="250" t="s">
        <v>42</v>
      </c>
      <c r="N590" s="250" t="s">
        <v>1281</v>
      </c>
      <c r="O590" s="250" t="s">
        <v>1396</v>
      </c>
      <c r="P590" s="250" t="s">
        <v>1397</v>
      </c>
      <c r="Q590" s="250">
        <v>58</v>
      </c>
    </row>
    <row r="591" spans="1:17">
      <c r="A591" s="250">
        <v>557</v>
      </c>
      <c r="B591" s="250" t="s">
        <v>729</v>
      </c>
      <c r="C591" s="250" t="s">
        <v>136</v>
      </c>
      <c r="D591" s="250">
        <v>7</v>
      </c>
      <c r="E591" s="251" t="s">
        <v>1280</v>
      </c>
      <c r="F591" s="250">
        <v>1</v>
      </c>
      <c r="G591" s="250">
        <v>3</v>
      </c>
      <c r="H591" s="250">
        <v>53</v>
      </c>
      <c r="I591" s="250" t="s">
        <v>144</v>
      </c>
      <c r="J591" s="250" t="s">
        <v>1250</v>
      </c>
      <c r="K591" s="250" t="s">
        <v>1361</v>
      </c>
      <c r="L591" s="250" t="s">
        <v>2841</v>
      </c>
      <c r="M591" s="250" t="s">
        <v>1660</v>
      </c>
      <c r="N591" s="250"/>
      <c r="O591" s="250"/>
      <c r="P591" s="250"/>
      <c r="Q591" s="250"/>
    </row>
    <row r="592" spans="1:17">
      <c r="A592" s="250">
        <v>558</v>
      </c>
      <c r="B592" s="250" t="s">
        <v>729</v>
      </c>
      <c r="C592" s="250" t="s">
        <v>136</v>
      </c>
      <c r="D592" s="250"/>
      <c r="E592" s="251" t="s">
        <v>1280</v>
      </c>
      <c r="F592" s="250"/>
      <c r="G592" s="250"/>
      <c r="H592" s="250"/>
      <c r="I592" s="250"/>
      <c r="J592" s="250" t="s">
        <v>1250</v>
      </c>
      <c r="K592" s="250" t="s">
        <v>1361</v>
      </c>
      <c r="L592" s="250"/>
      <c r="M592" s="250" t="s">
        <v>42</v>
      </c>
      <c r="N592" s="250" t="s">
        <v>1281</v>
      </c>
      <c r="O592" s="250" t="s">
        <v>1359</v>
      </c>
      <c r="P592" s="250" t="s">
        <v>1360</v>
      </c>
      <c r="Q592" s="250">
        <v>26</v>
      </c>
    </row>
    <row r="593" spans="1:17">
      <c r="A593" s="250">
        <v>559</v>
      </c>
      <c r="B593" s="250" t="s">
        <v>729</v>
      </c>
      <c r="C593" s="250" t="s">
        <v>136</v>
      </c>
      <c r="D593" s="250">
        <v>7</v>
      </c>
      <c r="E593" s="251" t="s">
        <v>1280</v>
      </c>
      <c r="F593" s="250">
        <v>2</v>
      </c>
      <c r="G593" s="250">
        <v>3</v>
      </c>
      <c r="H593" s="250">
        <v>47</v>
      </c>
      <c r="I593" s="250" t="s">
        <v>144</v>
      </c>
      <c r="J593" s="250" t="s">
        <v>1250</v>
      </c>
      <c r="K593" s="250" t="s">
        <v>1256</v>
      </c>
      <c r="L593" s="250" t="s">
        <v>2842</v>
      </c>
      <c r="M593" s="250" t="s">
        <v>1660</v>
      </c>
      <c r="N593" s="250"/>
      <c r="O593" s="250"/>
      <c r="P593" s="250"/>
      <c r="Q593" s="250"/>
    </row>
    <row r="594" spans="1:17">
      <c r="A594" s="250">
        <v>560</v>
      </c>
      <c r="B594" s="250" t="s">
        <v>729</v>
      </c>
      <c r="C594" s="250" t="s">
        <v>136</v>
      </c>
      <c r="D594" s="250"/>
      <c r="E594" s="251" t="s">
        <v>1280</v>
      </c>
      <c r="F594" s="250"/>
      <c r="G594" s="250"/>
      <c r="H594" s="250"/>
      <c r="I594" s="250"/>
      <c r="J594" s="250" t="s">
        <v>1250</v>
      </c>
      <c r="K594" s="250" t="s">
        <v>1256</v>
      </c>
      <c r="L594" s="250"/>
      <c r="M594" s="250" t="s">
        <v>42</v>
      </c>
      <c r="N594" s="250" t="s">
        <v>1281</v>
      </c>
      <c r="O594" s="250" t="s">
        <v>1282</v>
      </c>
      <c r="P594" s="250" t="s">
        <v>1283</v>
      </c>
      <c r="Q594" s="250">
        <v>3</v>
      </c>
    </row>
    <row r="595" spans="1:17">
      <c r="A595" s="250">
        <v>561</v>
      </c>
      <c r="B595" s="250" t="s">
        <v>729</v>
      </c>
      <c r="C595" s="250" t="s">
        <v>136</v>
      </c>
      <c r="D595" s="250">
        <v>1</v>
      </c>
      <c r="E595" s="251" t="s">
        <v>1639</v>
      </c>
      <c r="F595" s="250">
        <v>5</v>
      </c>
      <c r="G595" s="250">
        <v>1</v>
      </c>
      <c r="H595" s="250">
        <v>51</v>
      </c>
      <c r="I595" s="250" t="s">
        <v>1680</v>
      </c>
      <c r="J595" s="250" t="s">
        <v>1250</v>
      </c>
      <c r="K595" s="250" t="s">
        <v>1287</v>
      </c>
      <c r="L595" s="250" t="s">
        <v>2710</v>
      </c>
      <c r="M595" s="250" t="s">
        <v>1668</v>
      </c>
      <c r="N595" s="250"/>
      <c r="O595" s="250"/>
      <c r="P595" s="250"/>
      <c r="Q595" s="250"/>
    </row>
    <row r="596" spans="1:17">
      <c r="A596" s="250">
        <v>562</v>
      </c>
      <c r="B596" s="250" t="s">
        <v>729</v>
      </c>
      <c r="C596" s="250" t="s">
        <v>136</v>
      </c>
      <c r="D596" s="250">
        <v>2</v>
      </c>
      <c r="E596" s="251" t="s">
        <v>1424</v>
      </c>
      <c r="F596" s="250">
        <v>201</v>
      </c>
      <c r="G596" s="250">
        <v>2</v>
      </c>
      <c r="H596" s="250">
        <v>43</v>
      </c>
      <c r="I596" s="250" t="s">
        <v>1743</v>
      </c>
      <c r="J596" s="250" t="s">
        <v>1250</v>
      </c>
      <c r="K596" s="250" t="s">
        <v>1287</v>
      </c>
      <c r="L596" s="250" t="s">
        <v>2690</v>
      </c>
      <c r="M596" s="250" t="s">
        <v>1663</v>
      </c>
      <c r="N596" s="250" t="s">
        <v>1281</v>
      </c>
      <c r="O596" s="250" t="s">
        <v>2352</v>
      </c>
      <c r="P596" s="250" t="s">
        <v>2353</v>
      </c>
      <c r="Q596" s="250"/>
    </row>
    <row r="597" spans="1:17">
      <c r="A597" s="250">
        <v>563</v>
      </c>
      <c r="B597" s="250" t="s">
        <v>729</v>
      </c>
      <c r="C597" s="250" t="s">
        <v>136</v>
      </c>
      <c r="D597" s="250">
        <v>1</v>
      </c>
      <c r="E597" s="251" t="s">
        <v>1639</v>
      </c>
      <c r="F597" s="250">
        <v>5</v>
      </c>
      <c r="G597" s="250">
        <v>1</v>
      </c>
      <c r="H597" s="250">
        <v>51</v>
      </c>
      <c r="I597" s="250" t="s">
        <v>1680</v>
      </c>
      <c r="J597" s="250" t="s">
        <v>1250</v>
      </c>
      <c r="K597" s="250" t="s">
        <v>1288</v>
      </c>
      <c r="L597" s="250" t="s">
        <v>2712</v>
      </c>
      <c r="M597" s="250" t="s">
        <v>1668</v>
      </c>
      <c r="N597" s="250"/>
      <c r="O597" s="250"/>
      <c r="P597" s="250"/>
      <c r="Q597" s="250"/>
    </row>
    <row r="598" spans="1:17">
      <c r="A598" s="250">
        <v>564</v>
      </c>
      <c r="B598" s="250" t="s">
        <v>729</v>
      </c>
      <c r="C598" s="250" t="s">
        <v>136</v>
      </c>
      <c r="D598" s="250">
        <v>2</v>
      </c>
      <c r="E598" s="251" t="s">
        <v>1424</v>
      </c>
      <c r="F598" s="250">
        <v>201</v>
      </c>
      <c r="G598" s="250">
        <v>2</v>
      </c>
      <c r="H598" s="250">
        <v>43</v>
      </c>
      <c r="I598" s="250" t="s">
        <v>1743</v>
      </c>
      <c r="J598" s="250" t="s">
        <v>1250</v>
      </c>
      <c r="K598" s="250" t="s">
        <v>1288</v>
      </c>
      <c r="L598" s="250" t="s">
        <v>2691</v>
      </c>
      <c r="M598" s="250" t="s">
        <v>1663</v>
      </c>
      <c r="N598" s="250"/>
      <c r="O598" s="250"/>
      <c r="P598" s="250"/>
      <c r="Q598" s="250"/>
    </row>
    <row r="599" spans="1:17">
      <c r="A599" s="250">
        <v>565</v>
      </c>
      <c r="B599" s="250" t="s">
        <v>729</v>
      </c>
      <c r="C599" s="250" t="s">
        <v>136</v>
      </c>
      <c r="D599" s="250">
        <v>1</v>
      </c>
      <c r="E599" s="251" t="s">
        <v>1639</v>
      </c>
      <c r="F599" s="250">
        <v>6</v>
      </c>
      <c r="G599" s="250">
        <v>1</v>
      </c>
      <c r="H599" s="250">
        <v>50</v>
      </c>
      <c r="I599" s="250" t="s">
        <v>1744</v>
      </c>
      <c r="J599" s="250" t="s">
        <v>1250</v>
      </c>
      <c r="K599" s="250" t="s">
        <v>1289</v>
      </c>
      <c r="L599" s="250" t="s">
        <v>2714</v>
      </c>
      <c r="M599" s="250" t="s">
        <v>1695</v>
      </c>
      <c r="N599" s="250"/>
      <c r="O599" s="250"/>
      <c r="P599" s="250"/>
      <c r="Q599" s="250"/>
    </row>
    <row r="600" spans="1:17">
      <c r="A600" s="250">
        <v>566</v>
      </c>
      <c r="B600" s="250" t="s">
        <v>729</v>
      </c>
      <c r="C600" s="250" t="s">
        <v>136</v>
      </c>
      <c r="D600" s="250">
        <v>6</v>
      </c>
      <c r="E600" s="251" t="s">
        <v>1999</v>
      </c>
      <c r="F600" s="250">
        <v>1</v>
      </c>
      <c r="G600" s="250">
        <v>3</v>
      </c>
      <c r="H600" s="250">
        <v>50</v>
      </c>
      <c r="I600" s="250" t="s">
        <v>814</v>
      </c>
      <c r="J600" s="250" t="s">
        <v>1250</v>
      </c>
      <c r="K600" s="250" t="s">
        <v>1289</v>
      </c>
      <c r="L600" s="250" t="s">
        <v>2714</v>
      </c>
      <c r="M600" s="250" t="s">
        <v>1672</v>
      </c>
      <c r="N600" s="250"/>
      <c r="O600" s="250"/>
      <c r="P600" s="250"/>
      <c r="Q600" s="250"/>
    </row>
    <row r="601" spans="1:17">
      <c r="A601" s="250">
        <v>567</v>
      </c>
      <c r="B601" s="250" t="s">
        <v>729</v>
      </c>
      <c r="C601" s="250" t="s">
        <v>136</v>
      </c>
      <c r="D601" s="250">
        <v>1</v>
      </c>
      <c r="E601" s="251" t="s">
        <v>1639</v>
      </c>
      <c r="F601" s="250">
        <v>6</v>
      </c>
      <c r="G601" s="250">
        <v>1</v>
      </c>
      <c r="H601" s="250">
        <v>50</v>
      </c>
      <c r="I601" s="250" t="s">
        <v>1744</v>
      </c>
      <c r="J601" s="250" t="s">
        <v>1250</v>
      </c>
      <c r="K601" s="250" t="s">
        <v>1308</v>
      </c>
      <c r="L601" s="250" t="s">
        <v>2715</v>
      </c>
      <c r="M601" s="250" t="s">
        <v>1650</v>
      </c>
      <c r="N601" s="250"/>
      <c r="O601" s="250"/>
      <c r="P601" s="250"/>
      <c r="Q601" s="250"/>
    </row>
    <row r="602" spans="1:17">
      <c r="A602" s="250">
        <v>568</v>
      </c>
      <c r="B602" s="250" t="s">
        <v>729</v>
      </c>
      <c r="C602" s="250" t="s">
        <v>136</v>
      </c>
      <c r="D602" s="250">
        <v>6</v>
      </c>
      <c r="E602" s="251" t="s">
        <v>1999</v>
      </c>
      <c r="F602" s="250">
        <v>1</v>
      </c>
      <c r="G602" s="250">
        <v>3</v>
      </c>
      <c r="H602" s="250">
        <v>50</v>
      </c>
      <c r="I602" s="250" t="s">
        <v>814</v>
      </c>
      <c r="J602" s="250" t="s">
        <v>1250</v>
      </c>
      <c r="K602" s="250" t="s">
        <v>1308</v>
      </c>
      <c r="L602" s="250" t="s">
        <v>2715</v>
      </c>
      <c r="M602" s="250" t="s">
        <v>1672</v>
      </c>
      <c r="N602" s="250"/>
      <c r="O602" s="250"/>
      <c r="P602" s="250"/>
      <c r="Q602" s="250"/>
    </row>
    <row r="603" spans="1:17">
      <c r="A603" s="250">
        <v>569</v>
      </c>
      <c r="B603" s="250" t="s">
        <v>729</v>
      </c>
      <c r="C603" s="250" t="s">
        <v>136</v>
      </c>
      <c r="D603" s="250">
        <v>1</v>
      </c>
      <c r="E603" s="251" t="s">
        <v>1639</v>
      </c>
      <c r="F603" s="250">
        <v>10</v>
      </c>
      <c r="G603" s="250">
        <v>1</v>
      </c>
      <c r="H603" s="250">
        <v>37</v>
      </c>
      <c r="I603" s="250" t="s">
        <v>1680</v>
      </c>
      <c r="J603" s="250" t="s">
        <v>1250</v>
      </c>
      <c r="K603" s="250" t="s">
        <v>1949</v>
      </c>
      <c r="L603" s="250" t="s">
        <v>2692</v>
      </c>
      <c r="M603" s="250" t="s">
        <v>1668</v>
      </c>
      <c r="N603" s="250"/>
      <c r="O603" s="250"/>
      <c r="P603" s="250"/>
      <c r="Q603" s="250"/>
    </row>
    <row r="604" spans="1:17">
      <c r="A604" s="250">
        <v>570</v>
      </c>
      <c r="B604" s="250" t="s">
        <v>729</v>
      </c>
      <c r="C604" s="250" t="s">
        <v>136</v>
      </c>
      <c r="D604" s="250">
        <v>6</v>
      </c>
      <c r="E604" s="251" t="s">
        <v>1999</v>
      </c>
      <c r="F604" s="250">
        <v>2</v>
      </c>
      <c r="G604" s="250">
        <v>3</v>
      </c>
      <c r="H604" s="250">
        <v>49</v>
      </c>
      <c r="I604" s="250" t="s">
        <v>815</v>
      </c>
      <c r="J604" s="250" t="s">
        <v>1250</v>
      </c>
      <c r="K604" s="250" t="s">
        <v>1949</v>
      </c>
      <c r="L604" s="250" t="s">
        <v>2711</v>
      </c>
      <c r="M604" s="250" t="s">
        <v>1672</v>
      </c>
      <c r="N604" s="250"/>
      <c r="O604" s="250"/>
      <c r="P604" s="250"/>
      <c r="Q604" s="250"/>
    </row>
    <row r="605" spans="1:17">
      <c r="A605" s="250">
        <v>571</v>
      </c>
      <c r="B605" s="250" t="s">
        <v>729</v>
      </c>
      <c r="C605" s="250" t="s">
        <v>136</v>
      </c>
      <c r="D605" s="250">
        <v>1</v>
      </c>
      <c r="E605" s="251" t="s">
        <v>1639</v>
      </c>
      <c r="F605" s="250">
        <v>10</v>
      </c>
      <c r="G605" s="250">
        <v>1</v>
      </c>
      <c r="H605" s="250">
        <v>37</v>
      </c>
      <c r="I605" s="250" t="s">
        <v>1680</v>
      </c>
      <c r="J605" s="250" t="s">
        <v>1250</v>
      </c>
      <c r="K605" s="250" t="s">
        <v>1309</v>
      </c>
      <c r="L605" s="355">
        <v>13759</v>
      </c>
      <c r="M605" s="250" t="s">
        <v>1668</v>
      </c>
      <c r="N605" s="250"/>
      <c r="O605" s="250"/>
      <c r="P605" s="250"/>
      <c r="Q605" s="250"/>
    </row>
    <row r="606" spans="1:17">
      <c r="A606" s="250">
        <v>572</v>
      </c>
      <c r="B606" s="250" t="s">
        <v>729</v>
      </c>
      <c r="C606" s="250" t="s">
        <v>136</v>
      </c>
      <c r="D606" s="250">
        <v>6</v>
      </c>
      <c r="E606" s="251" t="s">
        <v>1999</v>
      </c>
      <c r="F606" s="250">
        <v>2</v>
      </c>
      <c r="G606" s="250">
        <v>3</v>
      </c>
      <c r="H606" s="250">
        <v>49</v>
      </c>
      <c r="I606" s="250" t="s">
        <v>815</v>
      </c>
      <c r="J606" s="250" t="s">
        <v>1250</v>
      </c>
      <c r="K606" s="250" t="s">
        <v>1309</v>
      </c>
      <c r="L606" s="250" t="s">
        <v>2713</v>
      </c>
      <c r="M606" s="250" t="s">
        <v>1672</v>
      </c>
      <c r="N606" s="250"/>
      <c r="O606" s="250"/>
      <c r="P606" s="250"/>
      <c r="Q606" s="250"/>
    </row>
    <row r="607" spans="1:17">
      <c r="A607" s="250">
        <v>573</v>
      </c>
      <c r="B607" s="250" t="s">
        <v>729</v>
      </c>
      <c r="C607" s="250" t="s">
        <v>136</v>
      </c>
      <c r="D607" s="250">
        <v>1</v>
      </c>
      <c r="E607" s="251" t="s">
        <v>1639</v>
      </c>
      <c r="F607" s="250">
        <v>11</v>
      </c>
      <c r="G607" s="250">
        <v>1</v>
      </c>
      <c r="H607" s="250">
        <v>38</v>
      </c>
      <c r="I607" s="250" t="s">
        <v>1680</v>
      </c>
      <c r="J607" s="250" t="s">
        <v>1250</v>
      </c>
      <c r="K607" s="250" t="s">
        <v>1276</v>
      </c>
      <c r="L607" s="250" t="s">
        <v>2693</v>
      </c>
      <c r="M607" s="250" t="s">
        <v>1668</v>
      </c>
      <c r="N607" s="250"/>
      <c r="O607" s="250"/>
      <c r="P607" s="250"/>
      <c r="Q607" s="250"/>
    </row>
    <row r="608" spans="1:17">
      <c r="A608" s="250">
        <v>574</v>
      </c>
      <c r="B608" s="250" t="s">
        <v>729</v>
      </c>
      <c r="C608" s="250" t="s">
        <v>136</v>
      </c>
      <c r="D608" s="250">
        <v>6</v>
      </c>
      <c r="E608" s="251" t="s">
        <v>1999</v>
      </c>
      <c r="F608" s="250">
        <v>3</v>
      </c>
      <c r="G608" s="250">
        <v>3</v>
      </c>
      <c r="H608" s="250">
        <v>40</v>
      </c>
      <c r="I608" s="250" t="s">
        <v>1745</v>
      </c>
      <c r="J608" s="250" t="s">
        <v>1250</v>
      </c>
      <c r="K608" s="250" t="s">
        <v>1276</v>
      </c>
      <c r="L608" s="250" t="s">
        <v>2694</v>
      </c>
      <c r="M608" s="250" t="s">
        <v>1672</v>
      </c>
      <c r="N608" s="250" t="s">
        <v>1281</v>
      </c>
      <c r="O608" s="250" t="s">
        <v>2425</v>
      </c>
      <c r="P608" s="250" t="s">
        <v>2426</v>
      </c>
      <c r="Q608" s="250"/>
    </row>
    <row r="609" spans="1:17">
      <c r="A609" s="250">
        <v>575</v>
      </c>
      <c r="B609" s="250" t="s">
        <v>729</v>
      </c>
      <c r="C609" s="250" t="s">
        <v>136</v>
      </c>
      <c r="D609" s="250">
        <v>1</v>
      </c>
      <c r="E609" s="251" t="s">
        <v>1639</v>
      </c>
      <c r="F609" s="250">
        <v>11</v>
      </c>
      <c r="G609" s="250">
        <v>1</v>
      </c>
      <c r="H609" s="250">
        <v>38</v>
      </c>
      <c r="I609" s="250" t="s">
        <v>1680</v>
      </c>
      <c r="J609" s="250" t="s">
        <v>1250</v>
      </c>
      <c r="K609" s="250" t="s">
        <v>1328</v>
      </c>
      <c r="L609" s="355">
        <v>14154</v>
      </c>
      <c r="M609" s="250" t="s">
        <v>1668</v>
      </c>
      <c r="N609" s="250"/>
      <c r="O609" s="250"/>
      <c r="P609" s="250"/>
      <c r="Q609" s="250"/>
    </row>
    <row r="610" spans="1:17">
      <c r="A610" s="250">
        <v>576</v>
      </c>
      <c r="B610" s="250" t="s">
        <v>729</v>
      </c>
      <c r="C610" s="250" t="s">
        <v>136</v>
      </c>
      <c r="D610" s="250">
        <v>6</v>
      </c>
      <c r="E610" s="251" t="s">
        <v>1999</v>
      </c>
      <c r="F610" s="250">
        <v>3</v>
      </c>
      <c r="G610" s="250">
        <v>3</v>
      </c>
      <c r="H610" s="250">
        <v>40</v>
      </c>
      <c r="I610" s="250" t="s">
        <v>1745</v>
      </c>
      <c r="J610" s="250" t="s">
        <v>1250</v>
      </c>
      <c r="K610" s="250" t="s">
        <v>1328</v>
      </c>
      <c r="L610" s="355">
        <v>14946</v>
      </c>
      <c r="M610" s="250" t="s">
        <v>1652</v>
      </c>
      <c r="N610" s="250"/>
      <c r="O610" s="250"/>
      <c r="P610" s="250"/>
      <c r="Q610" s="250"/>
    </row>
    <row r="611" spans="1:17">
      <c r="A611" s="250">
        <v>577</v>
      </c>
      <c r="B611" s="250" t="s">
        <v>729</v>
      </c>
      <c r="C611" s="250" t="s">
        <v>136</v>
      </c>
      <c r="D611" s="250">
        <v>1</v>
      </c>
      <c r="E611" s="251" t="s">
        <v>1639</v>
      </c>
      <c r="F611" s="250">
        <v>12</v>
      </c>
      <c r="G611" s="250">
        <v>1</v>
      </c>
      <c r="H611" s="250">
        <v>38</v>
      </c>
      <c r="I611" s="250" t="s">
        <v>1746</v>
      </c>
      <c r="J611" s="250" t="s">
        <v>1250</v>
      </c>
      <c r="K611" s="250" t="s">
        <v>1293</v>
      </c>
      <c r="L611" s="250" t="s">
        <v>2693</v>
      </c>
      <c r="M611" s="250" t="s">
        <v>1650</v>
      </c>
      <c r="N611" s="250"/>
      <c r="O611" s="250"/>
      <c r="P611" s="250"/>
      <c r="Q611" s="250"/>
    </row>
    <row r="612" spans="1:17">
      <c r="A612" s="250">
        <v>578</v>
      </c>
      <c r="B612" s="250" t="s">
        <v>729</v>
      </c>
      <c r="C612" s="250" t="s">
        <v>136</v>
      </c>
      <c r="D612" s="250">
        <v>11</v>
      </c>
      <c r="E612" s="251" t="s">
        <v>2188</v>
      </c>
      <c r="F612" s="250">
        <v>16</v>
      </c>
      <c r="G612" s="250">
        <v>2</v>
      </c>
      <c r="H612" s="250">
        <v>51</v>
      </c>
      <c r="I612" s="250" t="s">
        <v>1575</v>
      </c>
      <c r="J612" s="250" t="s">
        <v>1250</v>
      </c>
      <c r="K612" s="250" t="s">
        <v>1293</v>
      </c>
      <c r="L612" s="250" t="s">
        <v>2710</v>
      </c>
      <c r="M612" s="250" t="s">
        <v>1651</v>
      </c>
      <c r="N612" s="250"/>
      <c r="O612" s="250"/>
      <c r="P612" s="250"/>
      <c r="Q612" s="250"/>
    </row>
    <row r="613" spans="1:17">
      <c r="A613" s="250">
        <v>579</v>
      </c>
      <c r="B613" s="250" t="s">
        <v>729</v>
      </c>
      <c r="C613" s="250" t="s">
        <v>136</v>
      </c>
      <c r="D613" s="250">
        <v>1</v>
      </c>
      <c r="E613" s="251" t="s">
        <v>1639</v>
      </c>
      <c r="F613" s="250">
        <v>12</v>
      </c>
      <c r="G613" s="250">
        <v>1</v>
      </c>
      <c r="H613" s="250">
        <v>38</v>
      </c>
      <c r="I613" s="250" t="s">
        <v>1746</v>
      </c>
      <c r="J613" s="250" t="s">
        <v>1250</v>
      </c>
      <c r="K613" s="250" t="s">
        <v>1277</v>
      </c>
      <c r="L613" s="355">
        <v>14154</v>
      </c>
      <c r="M613" s="250" t="s">
        <v>1668</v>
      </c>
      <c r="N613" s="250"/>
      <c r="O613" s="250"/>
      <c r="P613" s="250"/>
      <c r="Q613" s="250"/>
    </row>
    <row r="614" spans="1:17">
      <c r="A614" s="250">
        <v>580</v>
      </c>
      <c r="B614" s="250" t="s">
        <v>729</v>
      </c>
      <c r="C614" s="250" t="s">
        <v>136</v>
      </c>
      <c r="D614" s="250">
        <v>11</v>
      </c>
      <c r="E614" s="251" t="s">
        <v>2188</v>
      </c>
      <c r="F614" s="250">
        <v>16</v>
      </c>
      <c r="G614" s="250">
        <v>2</v>
      </c>
      <c r="H614" s="250">
        <v>51</v>
      </c>
      <c r="I614" s="250" t="s">
        <v>1575</v>
      </c>
      <c r="J614" s="250" t="s">
        <v>1250</v>
      </c>
      <c r="K614" s="250" t="s">
        <v>1277</v>
      </c>
      <c r="L614" s="250" t="s">
        <v>2712</v>
      </c>
      <c r="M614" s="250" t="s">
        <v>1651</v>
      </c>
      <c r="N614" s="250"/>
      <c r="O614" s="250"/>
      <c r="P614" s="250"/>
      <c r="Q614" s="250"/>
    </row>
    <row r="615" spans="1:17">
      <c r="A615" s="250">
        <v>581</v>
      </c>
      <c r="B615" s="250" t="s">
        <v>729</v>
      </c>
      <c r="C615" s="250" t="s">
        <v>136</v>
      </c>
      <c r="D615" s="250">
        <v>1</v>
      </c>
      <c r="E615" s="251" t="s">
        <v>1639</v>
      </c>
      <c r="F615" s="250">
        <v>30</v>
      </c>
      <c r="G615" s="250">
        <v>1</v>
      </c>
      <c r="H615" s="250">
        <v>21</v>
      </c>
      <c r="I615" s="250" t="s">
        <v>514</v>
      </c>
      <c r="J615" s="250" t="s">
        <v>1250</v>
      </c>
      <c r="K615" s="250" t="s">
        <v>1391</v>
      </c>
      <c r="L615" s="250" t="s">
        <v>2704</v>
      </c>
      <c r="M615" s="250" t="s">
        <v>1695</v>
      </c>
      <c r="N615" s="250"/>
      <c r="O615" s="250"/>
      <c r="P615" s="250"/>
      <c r="Q615" s="250"/>
    </row>
    <row r="616" spans="1:17">
      <c r="A616" s="250">
        <v>582</v>
      </c>
      <c r="B616" s="250" t="s">
        <v>729</v>
      </c>
      <c r="C616" s="250" t="s">
        <v>136</v>
      </c>
      <c r="D616" s="250">
        <v>11</v>
      </c>
      <c r="E616" s="251" t="s">
        <v>2188</v>
      </c>
      <c r="F616" s="250">
        <v>17</v>
      </c>
      <c r="G616" s="250">
        <v>2</v>
      </c>
      <c r="H616" s="250">
        <v>48</v>
      </c>
      <c r="I616" s="250" t="s">
        <v>1575</v>
      </c>
      <c r="J616" s="250" t="s">
        <v>1250</v>
      </c>
      <c r="K616" s="250" t="s">
        <v>1391</v>
      </c>
      <c r="L616" s="250" t="s">
        <v>2708</v>
      </c>
      <c r="M616" s="250" t="s">
        <v>1650</v>
      </c>
      <c r="N616" s="250"/>
      <c r="O616" s="250"/>
      <c r="P616" s="250"/>
      <c r="Q616" s="250"/>
    </row>
    <row r="617" spans="1:17">
      <c r="A617" s="250">
        <v>583</v>
      </c>
      <c r="B617" s="250" t="s">
        <v>729</v>
      </c>
      <c r="C617" s="250" t="s">
        <v>136</v>
      </c>
      <c r="D617" s="250">
        <v>1</v>
      </c>
      <c r="E617" s="251" t="s">
        <v>1639</v>
      </c>
      <c r="F617" s="250">
        <v>31</v>
      </c>
      <c r="G617" s="250">
        <v>1</v>
      </c>
      <c r="H617" s="250">
        <v>40</v>
      </c>
      <c r="I617" s="250" t="s">
        <v>514</v>
      </c>
      <c r="J617" s="250" t="s">
        <v>1250</v>
      </c>
      <c r="K617" s="250" t="s">
        <v>1355</v>
      </c>
      <c r="L617" s="250" t="s">
        <v>2694</v>
      </c>
      <c r="M617" s="250" t="s">
        <v>1695</v>
      </c>
      <c r="N617" s="250"/>
      <c r="O617" s="250"/>
      <c r="P617" s="250"/>
      <c r="Q617" s="250"/>
    </row>
    <row r="618" spans="1:17">
      <c r="A618" s="250">
        <v>584</v>
      </c>
      <c r="B618" s="250" t="s">
        <v>729</v>
      </c>
      <c r="C618" s="250" t="s">
        <v>136</v>
      </c>
      <c r="D618" s="250">
        <v>11</v>
      </c>
      <c r="E618" s="251" t="s">
        <v>2188</v>
      </c>
      <c r="F618" s="250">
        <v>17</v>
      </c>
      <c r="G618" s="250">
        <v>2</v>
      </c>
      <c r="H618" s="250">
        <v>48</v>
      </c>
      <c r="I618" s="250" t="s">
        <v>1575</v>
      </c>
      <c r="J618" s="250" t="s">
        <v>1250</v>
      </c>
      <c r="K618" s="250" t="s">
        <v>1355</v>
      </c>
      <c r="L618" s="250" t="s">
        <v>2709</v>
      </c>
      <c r="M618" s="250" t="s">
        <v>1651</v>
      </c>
      <c r="N618" s="250"/>
      <c r="O618" s="250"/>
      <c r="P618" s="250"/>
      <c r="Q618" s="250"/>
    </row>
    <row r="619" spans="1:17">
      <c r="A619" s="250">
        <v>585</v>
      </c>
      <c r="B619" s="250" t="s">
        <v>729</v>
      </c>
      <c r="C619" s="250" t="s">
        <v>136</v>
      </c>
      <c r="D619" s="250">
        <v>1</v>
      </c>
      <c r="E619" s="251" t="s">
        <v>1639</v>
      </c>
      <c r="F619" s="250">
        <v>31</v>
      </c>
      <c r="G619" s="250">
        <v>1</v>
      </c>
      <c r="H619" s="250">
        <v>40</v>
      </c>
      <c r="I619" s="250" t="s">
        <v>514</v>
      </c>
      <c r="J619" s="250" t="s">
        <v>1250</v>
      </c>
      <c r="K619" s="250" t="s">
        <v>1358</v>
      </c>
      <c r="L619" s="355">
        <v>14946</v>
      </c>
      <c r="M619" s="250" t="s">
        <v>1668</v>
      </c>
      <c r="N619" s="250"/>
      <c r="O619" s="250"/>
      <c r="P619" s="250"/>
      <c r="Q619" s="250"/>
    </row>
    <row r="620" spans="1:17">
      <c r="A620" s="250">
        <v>586</v>
      </c>
      <c r="B620" s="250" t="s">
        <v>729</v>
      </c>
      <c r="C620" s="250" t="s">
        <v>136</v>
      </c>
      <c r="D620" s="250">
        <v>11</v>
      </c>
      <c r="E620" s="251" t="s">
        <v>2188</v>
      </c>
      <c r="F620" s="250">
        <v>18</v>
      </c>
      <c r="G620" s="250">
        <v>2</v>
      </c>
      <c r="H620" s="250">
        <v>5</v>
      </c>
      <c r="I620" s="250" t="s">
        <v>1575</v>
      </c>
      <c r="J620" s="250" t="s">
        <v>1250</v>
      </c>
      <c r="K620" s="250" t="s">
        <v>1358</v>
      </c>
      <c r="L620" s="354">
        <v>45417</v>
      </c>
      <c r="M620" s="250" t="s">
        <v>1651</v>
      </c>
      <c r="N620" s="250"/>
      <c r="O620" s="250"/>
      <c r="P620" s="250"/>
      <c r="Q620" s="250"/>
    </row>
    <row r="621" spans="1:17">
      <c r="A621" s="250">
        <v>587</v>
      </c>
      <c r="B621" s="250" t="s">
        <v>729</v>
      </c>
      <c r="C621" s="250" t="s">
        <v>136</v>
      </c>
      <c r="D621" s="250">
        <v>1</v>
      </c>
      <c r="E621" s="251" t="s">
        <v>1639</v>
      </c>
      <c r="F621" s="250">
        <v>24</v>
      </c>
      <c r="G621" s="250">
        <v>1</v>
      </c>
      <c r="H621" s="250">
        <v>37</v>
      </c>
      <c r="I621" s="250" t="s">
        <v>1669</v>
      </c>
      <c r="J621" s="250" t="s">
        <v>1250</v>
      </c>
      <c r="K621" s="250" t="s">
        <v>1291</v>
      </c>
      <c r="L621" s="250" t="s">
        <v>2692</v>
      </c>
      <c r="M621" s="250" t="s">
        <v>1668</v>
      </c>
      <c r="N621" s="250"/>
      <c r="O621" s="250"/>
      <c r="P621" s="250"/>
      <c r="Q621" s="250"/>
    </row>
    <row r="622" spans="1:17">
      <c r="A622" s="250">
        <v>588</v>
      </c>
      <c r="B622" s="250" t="s">
        <v>729</v>
      </c>
      <c r="C622" s="250" t="s">
        <v>136</v>
      </c>
      <c r="D622" s="250">
        <v>11</v>
      </c>
      <c r="E622" s="251" t="s">
        <v>2188</v>
      </c>
      <c r="F622" s="250">
        <v>53</v>
      </c>
      <c r="G622" s="250">
        <v>2</v>
      </c>
      <c r="H622" s="250">
        <v>35</v>
      </c>
      <c r="I622" s="250" t="s">
        <v>1747</v>
      </c>
      <c r="J622" s="250" t="s">
        <v>1250</v>
      </c>
      <c r="K622" s="250" t="s">
        <v>1291</v>
      </c>
      <c r="L622" s="250" t="s">
        <v>2689</v>
      </c>
      <c r="M622" s="250" t="s">
        <v>1651</v>
      </c>
      <c r="N622" s="250"/>
      <c r="O622" s="250"/>
      <c r="P622" s="250"/>
      <c r="Q622" s="250"/>
    </row>
    <row r="623" spans="1:17">
      <c r="A623" s="250">
        <v>589</v>
      </c>
      <c r="B623" s="250" t="s">
        <v>729</v>
      </c>
      <c r="C623" s="250" t="s">
        <v>136</v>
      </c>
      <c r="D623" s="250">
        <v>1</v>
      </c>
      <c r="E623" s="251" t="s">
        <v>1639</v>
      </c>
      <c r="F623" s="250">
        <v>24</v>
      </c>
      <c r="G623" s="250">
        <v>1</v>
      </c>
      <c r="H623" s="250">
        <v>37</v>
      </c>
      <c r="I623" s="250" t="s">
        <v>1669</v>
      </c>
      <c r="J623" s="250" t="s">
        <v>1250</v>
      </c>
      <c r="K623" s="250" t="s">
        <v>1383</v>
      </c>
      <c r="L623" s="355">
        <v>13759</v>
      </c>
      <c r="M623" s="250" t="s">
        <v>1668</v>
      </c>
      <c r="N623" s="250"/>
      <c r="O623" s="250"/>
      <c r="P623" s="250"/>
      <c r="Q623" s="250"/>
    </row>
    <row r="624" spans="1:17">
      <c r="A624" s="250">
        <v>590</v>
      </c>
      <c r="B624" s="250" t="s">
        <v>729</v>
      </c>
      <c r="C624" s="250" t="s">
        <v>136</v>
      </c>
      <c r="D624" s="250">
        <v>11</v>
      </c>
      <c r="E624" s="251" t="s">
        <v>2188</v>
      </c>
      <c r="F624" s="250">
        <v>53</v>
      </c>
      <c r="G624" s="250">
        <v>2</v>
      </c>
      <c r="H624" s="250">
        <v>35</v>
      </c>
      <c r="I624" s="250" t="s">
        <v>1747</v>
      </c>
      <c r="J624" s="250" t="s">
        <v>1250</v>
      </c>
      <c r="K624" s="250" t="s">
        <v>1383</v>
      </c>
      <c r="L624" s="355">
        <v>12966</v>
      </c>
      <c r="M624" s="250" t="s">
        <v>1651</v>
      </c>
      <c r="N624" s="250"/>
      <c r="O624" s="250"/>
      <c r="P624" s="250"/>
      <c r="Q624" s="250"/>
    </row>
    <row r="625" spans="1:17">
      <c r="A625" s="250">
        <v>591</v>
      </c>
      <c r="B625" s="250" t="s">
        <v>729</v>
      </c>
      <c r="C625" s="250" t="s">
        <v>136</v>
      </c>
      <c r="D625" s="250">
        <v>13</v>
      </c>
      <c r="E625" s="251" t="s">
        <v>2524</v>
      </c>
      <c r="F625" s="250">
        <v>301</v>
      </c>
      <c r="G625" s="250">
        <v>3</v>
      </c>
      <c r="H625" s="250">
        <v>55</v>
      </c>
      <c r="I625" s="250" t="s">
        <v>821</v>
      </c>
      <c r="J625" s="250" t="s">
        <v>1250</v>
      </c>
      <c r="K625" s="250" t="s">
        <v>1444</v>
      </c>
      <c r="L625" s="250" t="s">
        <v>2699</v>
      </c>
      <c r="M625" s="250" t="s">
        <v>320</v>
      </c>
      <c r="N625" s="250"/>
      <c r="O625" s="250"/>
      <c r="P625" s="250"/>
      <c r="Q625" s="250"/>
    </row>
    <row r="626" spans="1:17">
      <c r="A626" s="250">
        <v>592</v>
      </c>
      <c r="B626" s="250" t="s">
        <v>729</v>
      </c>
      <c r="C626" s="250" t="s">
        <v>136</v>
      </c>
      <c r="D626" s="250">
        <v>16</v>
      </c>
      <c r="E626" s="251" t="s">
        <v>1974</v>
      </c>
      <c r="F626" s="250">
        <v>1</v>
      </c>
      <c r="G626" s="250">
        <v>3</v>
      </c>
      <c r="H626" s="250">
        <v>37</v>
      </c>
      <c r="I626" s="250" t="s">
        <v>1662</v>
      </c>
      <c r="J626" s="250" t="s">
        <v>1250</v>
      </c>
      <c r="K626" s="250" t="s">
        <v>1444</v>
      </c>
      <c r="L626" s="250" t="s">
        <v>2692</v>
      </c>
      <c r="M626" s="250" t="s">
        <v>41</v>
      </c>
      <c r="N626" s="250"/>
      <c r="O626" s="250"/>
      <c r="P626" s="250"/>
      <c r="Q626" s="250"/>
    </row>
    <row r="627" spans="1:17">
      <c r="A627" s="250">
        <v>593</v>
      </c>
      <c r="B627" s="250" t="s">
        <v>729</v>
      </c>
      <c r="C627" s="250" t="s">
        <v>136</v>
      </c>
      <c r="D627" s="250">
        <v>13</v>
      </c>
      <c r="E627" s="251" t="s">
        <v>2524</v>
      </c>
      <c r="F627" s="250">
        <v>301</v>
      </c>
      <c r="G627" s="250">
        <v>3</v>
      </c>
      <c r="H627" s="250">
        <v>55</v>
      </c>
      <c r="I627" s="250" t="s">
        <v>821</v>
      </c>
      <c r="J627" s="250" t="s">
        <v>1250</v>
      </c>
      <c r="K627" s="250" t="s">
        <v>1350</v>
      </c>
      <c r="L627" s="250" t="s">
        <v>2701</v>
      </c>
      <c r="M627" s="250" t="s">
        <v>320</v>
      </c>
      <c r="N627" s="250" t="s">
        <v>1252</v>
      </c>
      <c r="O627" s="250" t="s">
        <v>2525</v>
      </c>
      <c r="P627" s="250" t="s">
        <v>2516</v>
      </c>
      <c r="Q627" s="250"/>
    </row>
    <row r="628" spans="1:17">
      <c r="A628" s="250">
        <v>594</v>
      </c>
      <c r="B628" s="250" t="s">
        <v>729</v>
      </c>
      <c r="C628" s="250" t="s">
        <v>136</v>
      </c>
      <c r="D628" s="250">
        <v>16</v>
      </c>
      <c r="E628" s="251" t="s">
        <v>1974</v>
      </c>
      <c r="F628" s="250">
        <v>1</v>
      </c>
      <c r="G628" s="250">
        <v>3</v>
      </c>
      <c r="H628" s="250">
        <v>37</v>
      </c>
      <c r="I628" s="250" t="s">
        <v>1662</v>
      </c>
      <c r="J628" s="250" t="s">
        <v>1250</v>
      </c>
      <c r="K628" s="250" t="s">
        <v>1350</v>
      </c>
      <c r="L628" s="355">
        <v>13759</v>
      </c>
      <c r="M628" s="250" t="s">
        <v>1652</v>
      </c>
      <c r="N628" s="250"/>
      <c r="O628" s="250"/>
      <c r="P628" s="250"/>
      <c r="Q628" s="250"/>
    </row>
    <row r="629" spans="1:17">
      <c r="A629" s="250">
        <v>595</v>
      </c>
      <c r="B629" s="250" t="s">
        <v>729</v>
      </c>
      <c r="C629" s="250" t="s">
        <v>136</v>
      </c>
      <c r="D629" s="250">
        <v>12</v>
      </c>
      <c r="E629" s="251" t="s">
        <v>2356</v>
      </c>
      <c r="F629" s="250">
        <v>301</v>
      </c>
      <c r="G629" s="250">
        <v>3</v>
      </c>
      <c r="H629" s="250">
        <v>36</v>
      </c>
      <c r="I629" s="250" t="s">
        <v>824</v>
      </c>
      <c r="J629" s="250" t="s">
        <v>1250</v>
      </c>
      <c r="K629" s="250" t="s">
        <v>1402</v>
      </c>
      <c r="L629" s="250" t="s">
        <v>2756</v>
      </c>
      <c r="M629" s="250" t="s">
        <v>1663</v>
      </c>
      <c r="N629" s="250" t="s">
        <v>1281</v>
      </c>
      <c r="O629" s="250" t="s">
        <v>2357</v>
      </c>
      <c r="P629" s="250" t="s">
        <v>2358</v>
      </c>
      <c r="Q629" s="250"/>
    </row>
    <row r="630" spans="1:17">
      <c r="A630" s="250">
        <v>596</v>
      </c>
      <c r="B630" s="250" t="s">
        <v>729</v>
      </c>
      <c r="C630" s="250" t="s">
        <v>136</v>
      </c>
      <c r="D630" s="250">
        <v>16</v>
      </c>
      <c r="E630" s="251" t="s">
        <v>1974</v>
      </c>
      <c r="F630" s="250">
        <v>2</v>
      </c>
      <c r="G630" s="250">
        <v>3</v>
      </c>
      <c r="H630" s="250">
        <v>36</v>
      </c>
      <c r="I630" s="250" t="s">
        <v>1662</v>
      </c>
      <c r="J630" s="250" t="s">
        <v>1250</v>
      </c>
      <c r="K630" s="250" t="s">
        <v>1402</v>
      </c>
      <c r="L630" s="250" t="s">
        <v>2756</v>
      </c>
      <c r="M630" s="250" t="s">
        <v>41</v>
      </c>
      <c r="N630" s="250"/>
      <c r="O630" s="250"/>
      <c r="P630" s="250"/>
      <c r="Q630" s="250"/>
    </row>
    <row r="631" spans="1:17">
      <c r="A631" s="250">
        <v>597</v>
      </c>
      <c r="B631" s="250" t="s">
        <v>729</v>
      </c>
      <c r="C631" s="250" t="s">
        <v>136</v>
      </c>
      <c r="D631" s="250">
        <v>12</v>
      </c>
      <c r="E631" s="251" t="s">
        <v>2356</v>
      </c>
      <c r="F631" s="250">
        <v>301</v>
      </c>
      <c r="G631" s="250">
        <v>3</v>
      </c>
      <c r="H631" s="250">
        <v>36</v>
      </c>
      <c r="I631" s="250" t="s">
        <v>824</v>
      </c>
      <c r="J631" s="250" t="s">
        <v>1250</v>
      </c>
      <c r="K631" s="250" t="s">
        <v>1490</v>
      </c>
      <c r="L631" s="355">
        <v>13363</v>
      </c>
      <c r="M631" s="250" t="s">
        <v>1660</v>
      </c>
      <c r="N631" s="250"/>
      <c r="O631" s="250"/>
      <c r="P631" s="250"/>
      <c r="Q631" s="250"/>
    </row>
    <row r="632" spans="1:17">
      <c r="A632" s="250">
        <v>598</v>
      </c>
      <c r="B632" s="250" t="s">
        <v>729</v>
      </c>
      <c r="C632" s="250" t="s">
        <v>136</v>
      </c>
      <c r="D632" s="250">
        <v>16</v>
      </c>
      <c r="E632" s="251" t="s">
        <v>1974</v>
      </c>
      <c r="F632" s="250">
        <v>2</v>
      </c>
      <c r="G632" s="250">
        <v>3</v>
      </c>
      <c r="H632" s="250">
        <v>36</v>
      </c>
      <c r="I632" s="250" t="s">
        <v>1662</v>
      </c>
      <c r="J632" s="250" t="s">
        <v>1250</v>
      </c>
      <c r="K632" s="250" t="s">
        <v>1490</v>
      </c>
      <c r="L632" s="355">
        <v>13363</v>
      </c>
      <c r="M632" s="250" t="s">
        <v>41</v>
      </c>
      <c r="N632" s="250"/>
      <c r="O632" s="250"/>
      <c r="P632" s="250"/>
      <c r="Q632" s="250"/>
    </row>
    <row r="633" spans="1:17">
      <c r="A633" s="250">
        <v>599</v>
      </c>
      <c r="B633" s="250" t="s">
        <v>729</v>
      </c>
      <c r="C633" s="250" t="s">
        <v>136</v>
      </c>
      <c r="D633" s="250">
        <v>25</v>
      </c>
      <c r="E633" s="251" t="s">
        <v>2599</v>
      </c>
      <c r="F633" s="250">
        <v>44</v>
      </c>
      <c r="G633" s="250">
        <v>3</v>
      </c>
      <c r="H633" s="250">
        <v>1</v>
      </c>
      <c r="I633" s="250" t="s">
        <v>1749</v>
      </c>
      <c r="J633" s="250" t="s">
        <v>1250</v>
      </c>
      <c r="K633" s="250" t="s">
        <v>1527</v>
      </c>
      <c r="L633" s="354">
        <v>45292</v>
      </c>
      <c r="M633" s="250" t="s">
        <v>1654</v>
      </c>
      <c r="N633" s="250"/>
      <c r="O633" s="250"/>
      <c r="P633" s="250"/>
      <c r="Q633" s="250"/>
    </row>
    <row r="634" spans="1:17">
      <c r="A634" s="250">
        <v>600</v>
      </c>
      <c r="B634" s="250" t="s">
        <v>729</v>
      </c>
      <c r="C634" s="250" t="s">
        <v>136</v>
      </c>
      <c r="D634" s="250">
        <v>26</v>
      </c>
      <c r="E634" s="251" t="s">
        <v>2602</v>
      </c>
      <c r="F634" s="250">
        <v>251</v>
      </c>
      <c r="G634" s="250">
        <v>2</v>
      </c>
      <c r="H634" s="250">
        <v>85</v>
      </c>
      <c r="I634" s="250" t="s">
        <v>1749</v>
      </c>
      <c r="J634" s="250" t="s">
        <v>1250</v>
      </c>
      <c r="K634" s="250" t="s">
        <v>1527</v>
      </c>
      <c r="L634" s="250" t="s">
        <v>2843</v>
      </c>
      <c r="M634" s="250" t="s">
        <v>1654</v>
      </c>
      <c r="N634" s="250"/>
      <c r="O634" s="250"/>
      <c r="P634" s="250"/>
      <c r="Q634" s="250"/>
    </row>
    <row r="635" spans="1:17">
      <c r="A635" s="250">
        <v>601</v>
      </c>
      <c r="B635" s="250" t="s">
        <v>729</v>
      </c>
      <c r="C635" s="250" t="s">
        <v>136</v>
      </c>
      <c r="D635" s="250">
        <v>26</v>
      </c>
      <c r="E635" s="251" t="s">
        <v>2602</v>
      </c>
      <c r="F635" s="250">
        <v>251</v>
      </c>
      <c r="G635" s="250">
        <v>2</v>
      </c>
      <c r="H635" s="250">
        <v>85</v>
      </c>
      <c r="I635" s="250" t="s">
        <v>1749</v>
      </c>
      <c r="J635" s="250" t="s">
        <v>1250</v>
      </c>
      <c r="K635" s="250" t="s">
        <v>1404</v>
      </c>
      <c r="L635" s="250" t="s">
        <v>2843</v>
      </c>
      <c r="M635" s="250" t="s">
        <v>1654</v>
      </c>
      <c r="N635" s="250"/>
      <c r="O635" s="250"/>
      <c r="P635" s="250"/>
      <c r="Q635" s="250"/>
    </row>
    <row r="636" spans="1:17">
      <c r="A636" s="250">
        <v>602</v>
      </c>
      <c r="B636" s="250" t="s">
        <v>729</v>
      </c>
      <c r="C636" s="250" t="s">
        <v>136</v>
      </c>
      <c r="D636" s="250">
        <v>27</v>
      </c>
      <c r="E636" s="251" t="s">
        <v>2359</v>
      </c>
      <c r="F636" s="250">
        <v>203</v>
      </c>
      <c r="G636" s="250">
        <v>2</v>
      </c>
      <c r="H636" s="250">
        <v>23</v>
      </c>
      <c r="I636" s="250" t="s">
        <v>206</v>
      </c>
      <c r="J636" s="250" t="s">
        <v>1250</v>
      </c>
      <c r="K636" s="250" t="s">
        <v>1404</v>
      </c>
      <c r="L636" s="250" t="s">
        <v>2844</v>
      </c>
      <c r="M636" s="250" t="s">
        <v>1663</v>
      </c>
      <c r="N636" s="250"/>
      <c r="O636" s="250"/>
      <c r="P636" s="250"/>
      <c r="Q636" s="250"/>
    </row>
    <row r="637" spans="1:17">
      <c r="A637" s="250">
        <v>603</v>
      </c>
      <c r="B637" s="250" t="s">
        <v>729</v>
      </c>
      <c r="C637" s="250" t="s">
        <v>136</v>
      </c>
      <c r="D637" s="250">
        <v>26</v>
      </c>
      <c r="E637" s="251" t="s">
        <v>2602</v>
      </c>
      <c r="F637" s="250">
        <v>251</v>
      </c>
      <c r="G637" s="250">
        <v>2</v>
      </c>
      <c r="H637" s="250">
        <v>85</v>
      </c>
      <c r="I637" s="250" t="s">
        <v>1749</v>
      </c>
      <c r="J637" s="250" t="s">
        <v>1250</v>
      </c>
      <c r="K637" s="250" t="s">
        <v>1261</v>
      </c>
      <c r="L637" s="250" t="s">
        <v>2845</v>
      </c>
      <c r="M637" s="250" t="s">
        <v>1654</v>
      </c>
      <c r="N637" s="250"/>
      <c r="O637" s="250"/>
      <c r="P637" s="250"/>
      <c r="Q637" s="250"/>
    </row>
    <row r="638" spans="1:17">
      <c r="A638" s="250">
        <v>604</v>
      </c>
      <c r="B638" s="250" t="s">
        <v>729</v>
      </c>
      <c r="C638" s="250" t="s">
        <v>136</v>
      </c>
      <c r="D638" s="250">
        <v>28</v>
      </c>
      <c r="E638" s="251" t="s">
        <v>1284</v>
      </c>
      <c r="F638" s="250">
        <v>103</v>
      </c>
      <c r="G638" s="250">
        <v>1</v>
      </c>
      <c r="H638" s="250">
        <v>30</v>
      </c>
      <c r="I638" s="250" t="s">
        <v>834</v>
      </c>
      <c r="J638" s="250" t="s">
        <v>1250</v>
      </c>
      <c r="K638" s="250" t="s">
        <v>1261</v>
      </c>
      <c r="L638" s="250" t="s">
        <v>2810</v>
      </c>
      <c r="M638" s="250" t="s">
        <v>1663</v>
      </c>
      <c r="N638" s="250"/>
      <c r="O638" s="250"/>
      <c r="P638" s="250"/>
      <c r="Q638" s="250"/>
    </row>
    <row r="639" spans="1:17">
      <c r="A639" s="250">
        <v>1127</v>
      </c>
      <c r="B639" s="250" t="s">
        <v>729</v>
      </c>
      <c r="C639" s="250" t="s">
        <v>136</v>
      </c>
      <c r="D639" s="250">
        <v>28</v>
      </c>
      <c r="E639" s="251" t="s">
        <v>1284</v>
      </c>
      <c r="F639" s="250"/>
      <c r="G639" s="250"/>
      <c r="H639" s="250"/>
      <c r="I639" s="250"/>
      <c r="J639" s="250" t="s">
        <v>1250</v>
      </c>
      <c r="K639" s="250" t="s">
        <v>1261</v>
      </c>
      <c r="L639" s="250"/>
      <c r="M639" s="250" t="s">
        <v>42</v>
      </c>
      <c r="N639" s="250" t="s">
        <v>1257</v>
      </c>
      <c r="O639" s="250" t="s">
        <v>1258</v>
      </c>
      <c r="P639" s="250" t="s">
        <v>1259</v>
      </c>
      <c r="Q639" s="250">
        <v>4</v>
      </c>
    </row>
    <row r="640" spans="1:17">
      <c r="A640" s="250">
        <v>605</v>
      </c>
      <c r="B640" s="250" t="s">
        <v>729</v>
      </c>
      <c r="C640" s="250" t="s">
        <v>136</v>
      </c>
      <c r="D640" s="250">
        <v>4</v>
      </c>
      <c r="E640" s="251" t="s">
        <v>1926</v>
      </c>
      <c r="F640" s="250">
        <v>903</v>
      </c>
      <c r="G640" s="250">
        <v>2</v>
      </c>
      <c r="H640" s="250">
        <v>62</v>
      </c>
      <c r="I640" s="250" t="s">
        <v>319</v>
      </c>
      <c r="J640" s="250" t="s">
        <v>1268</v>
      </c>
      <c r="K640" s="250" t="s">
        <v>1317</v>
      </c>
      <c r="L640" s="250" t="s">
        <v>2846</v>
      </c>
      <c r="M640" s="250" t="s">
        <v>320</v>
      </c>
      <c r="N640" s="250" t="s">
        <v>1281</v>
      </c>
      <c r="O640" s="250" t="s">
        <v>2517</v>
      </c>
      <c r="P640" s="250" t="s">
        <v>2509</v>
      </c>
      <c r="Q640" s="250"/>
    </row>
    <row r="641" spans="1:17">
      <c r="A641" s="250">
        <v>606</v>
      </c>
      <c r="B641" s="250" t="s">
        <v>729</v>
      </c>
      <c r="C641" s="250" t="s">
        <v>136</v>
      </c>
      <c r="D641" s="250">
        <v>30</v>
      </c>
      <c r="E641" s="251" t="s">
        <v>1324</v>
      </c>
      <c r="F641" s="250">
        <v>1</v>
      </c>
      <c r="G641" s="250">
        <v>3</v>
      </c>
      <c r="H641" s="250">
        <v>38</v>
      </c>
      <c r="I641" s="250" t="s">
        <v>838</v>
      </c>
      <c r="J641" s="250" t="s">
        <v>1268</v>
      </c>
      <c r="K641" s="250" t="s">
        <v>1317</v>
      </c>
      <c r="L641" s="250" t="s">
        <v>2664</v>
      </c>
      <c r="M641" s="250" t="s">
        <v>1689</v>
      </c>
      <c r="N641" s="250"/>
      <c r="O641" s="250"/>
      <c r="P641" s="250"/>
      <c r="Q641" s="250"/>
    </row>
    <row r="642" spans="1:17">
      <c r="A642" s="250">
        <v>607</v>
      </c>
      <c r="B642" s="250" t="s">
        <v>729</v>
      </c>
      <c r="C642" s="250" t="s">
        <v>136</v>
      </c>
      <c r="D642" s="250"/>
      <c r="E642" s="251" t="s">
        <v>1324</v>
      </c>
      <c r="F642" s="250"/>
      <c r="G642" s="250"/>
      <c r="H642" s="250"/>
      <c r="I642" s="250"/>
      <c r="J642" s="250" t="s">
        <v>1268</v>
      </c>
      <c r="K642" s="250" t="s">
        <v>1317</v>
      </c>
      <c r="L642" s="250"/>
      <c r="M642" s="250" t="s">
        <v>42</v>
      </c>
      <c r="N642" s="250" t="s">
        <v>1252</v>
      </c>
      <c r="O642" s="250" t="s">
        <v>1322</v>
      </c>
      <c r="P642" s="250" t="s">
        <v>1323</v>
      </c>
      <c r="Q642" s="250">
        <v>11</v>
      </c>
    </row>
    <row r="643" spans="1:17">
      <c r="A643" s="250">
        <v>608</v>
      </c>
      <c r="B643" s="250" t="s">
        <v>729</v>
      </c>
      <c r="C643" s="250" t="s">
        <v>136</v>
      </c>
      <c r="D643" s="250">
        <v>4</v>
      </c>
      <c r="E643" s="251" t="s">
        <v>1926</v>
      </c>
      <c r="F643" s="250">
        <v>903</v>
      </c>
      <c r="G643" s="250">
        <v>2</v>
      </c>
      <c r="H643" s="250">
        <v>62</v>
      </c>
      <c r="I643" s="250" t="s">
        <v>319</v>
      </c>
      <c r="J643" s="250" t="s">
        <v>1268</v>
      </c>
      <c r="K643" s="250" t="s">
        <v>1315</v>
      </c>
      <c r="L643" s="250" t="s">
        <v>2847</v>
      </c>
      <c r="M643" s="250" t="s">
        <v>1656</v>
      </c>
      <c r="N643" s="250"/>
      <c r="O643" s="250"/>
      <c r="P643" s="250"/>
      <c r="Q643" s="250"/>
    </row>
    <row r="644" spans="1:17">
      <c r="A644" s="250">
        <v>609</v>
      </c>
      <c r="B644" s="250" t="s">
        <v>729</v>
      </c>
      <c r="C644" s="250" t="s">
        <v>136</v>
      </c>
      <c r="D644" s="250">
        <v>30</v>
      </c>
      <c r="E644" s="251" t="s">
        <v>1324</v>
      </c>
      <c r="F644" s="250">
        <v>3</v>
      </c>
      <c r="G644" s="250">
        <v>3</v>
      </c>
      <c r="H644" s="250">
        <v>35</v>
      </c>
      <c r="I644" s="250" t="s">
        <v>840</v>
      </c>
      <c r="J644" s="250" t="s">
        <v>1268</v>
      </c>
      <c r="K644" s="250" t="s">
        <v>1315</v>
      </c>
      <c r="L644" s="250" t="s">
        <v>2685</v>
      </c>
      <c r="M644" s="250" t="s">
        <v>1689</v>
      </c>
      <c r="N644" s="250"/>
      <c r="O644" s="250"/>
      <c r="P644" s="250"/>
      <c r="Q644" s="250"/>
    </row>
    <row r="645" spans="1:17">
      <c r="A645" s="250">
        <v>1108</v>
      </c>
      <c r="B645" s="250" t="s">
        <v>729</v>
      </c>
      <c r="C645" s="250" t="s">
        <v>136</v>
      </c>
      <c r="D645" s="250">
        <v>30</v>
      </c>
      <c r="E645" s="251" t="s">
        <v>1324</v>
      </c>
      <c r="F645" s="250"/>
      <c r="G645" s="250"/>
      <c r="H645" s="250"/>
      <c r="I645" s="250"/>
      <c r="J645" s="250" t="s">
        <v>1268</v>
      </c>
      <c r="K645" s="250" t="s">
        <v>1315</v>
      </c>
      <c r="L645" s="250"/>
      <c r="M645" s="250" t="s">
        <v>42</v>
      </c>
      <c r="N645" s="250" t="s">
        <v>1281</v>
      </c>
      <c r="O645" s="250" t="s">
        <v>1637</v>
      </c>
      <c r="P645" s="250" t="s">
        <v>1638</v>
      </c>
      <c r="Q645" s="250">
        <v>103</v>
      </c>
    </row>
    <row r="646" spans="1:17">
      <c r="A646" s="250">
        <v>610</v>
      </c>
      <c r="B646" s="250" t="s">
        <v>729</v>
      </c>
      <c r="C646" s="250" t="s">
        <v>136</v>
      </c>
      <c r="D646" s="250">
        <v>4</v>
      </c>
      <c r="E646" s="251" t="s">
        <v>1926</v>
      </c>
      <c r="F646" s="250">
        <v>904</v>
      </c>
      <c r="G646" s="250">
        <v>2</v>
      </c>
      <c r="H646" s="250">
        <v>44</v>
      </c>
      <c r="I646" s="250" t="s">
        <v>390</v>
      </c>
      <c r="J646" s="250" t="s">
        <v>1268</v>
      </c>
      <c r="K646" s="250" t="s">
        <v>1269</v>
      </c>
      <c r="L646" s="250" t="s">
        <v>2747</v>
      </c>
      <c r="M646" s="250" t="s">
        <v>1695</v>
      </c>
      <c r="N646" s="250" t="s">
        <v>1252</v>
      </c>
      <c r="O646" s="250" t="s">
        <v>2739</v>
      </c>
      <c r="P646" s="250" t="s">
        <v>2209</v>
      </c>
      <c r="Q646" s="250"/>
    </row>
    <row r="647" spans="1:17">
      <c r="A647" s="250">
        <v>611</v>
      </c>
      <c r="B647" s="250" t="s">
        <v>729</v>
      </c>
      <c r="C647" s="250" t="s">
        <v>136</v>
      </c>
      <c r="D647" s="250">
        <v>29</v>
      </c>
      <c r="E647" s="251" t="s">
        <v>1465</v>
      </c>
      <c r="F647" s="250">
        <v>1</v>
      </c>
      <c r="G647" s="250">
        <v>2</v>
      </c>
      <c r="H647" s="250">
        <v>26</v>
      </c>
      <c r="I647" s="250" t="s">
        <v>842</v>
      </c>
      <c r="J647" s="250" t="s">
        <v>1268</v>
      </c>
      <c r="K647" s="250" t="s">
        <v>1269</v>
      </c>
      <c r="L647" s="250" t="s">
        <v>2776</v>
      </c>
      <c r="M647" s="250" t="s">
        <v>1656</v>
      </c>
      <c r="N647" s="250"/>
      <c r="O647" s="250"/>
      <c r="P647" s="250"/>
      <c r="Q647" s="250"/>
    </row>
    <row r="648" spans="1:17">
      <c r="A648" s="250">
        <v>1109</v>
      </c>
      <c r="B648" s="250" t="s">
        <v>729</v>
      </c>
      <c r="C648" s="250" t="s">
        <v>136</v>
      </c>
      <c r="D648" s="250">
        <v>29</v>
      </c>
      <c r="E648" s="251" t="s">
        <v>1465</v>
      </c>
      <c r="F648" s="250"/>
      <c r="G648" s="250"/>
      <c r="H648" s="250"/>
      <c r="I648" s="250"/>
      <c r="J648" s="250" t="s">
        <v>1268</v>
      </c>
      <c r="K648" s="250" t="s">
        <v>1269</v>
      </c>
      <c r="L648" s="250"/>
      <c r="M648" s="250" t="s">
        <v>42</v>
      </c>
      <c r="N648" s="250" t="s">
        <v>1252</v>
      </c>
      <c r="O648" s="250" t="s">
        <v>1458</v>
      </c>
      <c r="P648" s="250" t="s">
        <v>1459</v>
      </c>
      <c r="Q648" s="250">
        <v>51</v>
      </c>
    </row>
    <row r="649" spans="1:17">
      <c r="A649" s="250">
        <v>612</v>
      </c>
      <c r="B649" s="250" t="s">
        <v>729</v>
      </c>
      <c r="C649" s="250" t="s">
        <v>136</v>
      </c>
      <c r="D649" s="250">
        <v>4</v>
      </c>
      <c r="E649" s="251" t="s">
        <v>1926</v>
      </c>
      <c r="F649" s="250">
        <v>901</v>
      </c>
      <c r="G649" s="250">
        <v>2</v>
      </c>
      <c r="H649" s="250">
        <v>43</v>
      </c>
      <c r="I649" s="250" t="s">
        <v>1691</v>
      </c>
      <c r="J649" s="250" t="s">
        <v>1268</v>
      </c>
      <c r="K649" s="250" t="s">
        <v>1354</v>
      </c>
      <c r="L649" s="250" t="s">
        <v>2724</v>
      </c>
      <c r="M649" s="250" t="s">
        <v>1656</v>
      </c>
      <c r="N649" s="250"/>
      <c r="O649" s="250"/>
      <c r="P649" s="250"/>
      <c r="Q649" s="250"/>
    </row>
    <row r="650" spans="1:17">
      <c r="A650" s="250">
        <v>613</v>
      </c>
      <c r="B650" s="250" t="s">
        <v>729</v>
      </c>
      <c r="C650" s="250" t="s">
        <v>136</v>
      </c>
      <c r="D650" s="250">
        <v>29</v>
      </c>
      <c r="E650" s="251" t="s">
        <v>1465</v>
      </c>
      <c r="F650" s="250">
        <v>3</v>
      </c>
      <c r="G650" s="250">
        <v>2</v>
      </c>
      <c r="H650" s="250">
        <v>32</v>
      </c>
      <c r="I650" s="250" t="s">
        <v>842</v>
      </c>
      <c r="J650" s="250" t="s">
        <v>1268</v>
      </c>
      <c r="K650" s="250" t="s">
        <v>1354</v>
      </c>
      <c r="L650" s="250" t="s">
        <v>2723</v>
      </c>
      <c r="M650" s="250" t="s">
        <v>1689</v>
      </c>
      <c r="N650" s="250"/>
      <c r="O650" s="250"/>
      <c r="P650" s="250"/>
      <c r="Q650" s="250"/>
    </row>
    <row r="651" spans="1:17">
      <c r="A651" s="250">
        <v>614</v>
      </c>
      <c r="B651" s="250" t="s">
        <v>729</v>
      </c>
      <c r="C651" s="250" t="s">
        <v>136</v>
      </c>
      <c r="D651" s="250"/>
      <c r="E651" s="251" t="s">
        <v>1465</v>
      </c>
      <c r="F651" s="250"/>
      <c r="G651" s="250"/>
      <c r="H651" s="250"/>
      <c r="I651" s="250"/>
      <c r="J651" s="250" t="s">
        <v>1268</v>
      </c>
      <c r="K651" s="250" t="s">
        <v>1354</v>
      </c>
      <c r="L651" s="250"/>
      <c r="M651" s="250" t="s">
        <v>42</v>
      </c>
      <c r="N651" s="250" t="s">
        <v>1281</v>
      </c>
      <c r="O651" s="250" t="s">
        <v>1482</v>
      </c>
      <c r="P651" s="250" t="s">
        <v>1483</v>
      </c>
      <c r="Q651" s="250">
        <v>45</v>
      </c>
    </row>
    <row r="652" spans="1:17">
      <c r="A652" s="250">
        <v>615</v>
      </c>
      <c r="B652" s="250" t="s">
        <v>729</v>
      </c>
      <c r="C652" s="250" t="s">
        <v>136</v>
      </c>
      <c r="D652" s="250">
        <v>4</v>
      </c>
      <c r="E652" s="251" t="s">
        <v>1926</v>
      </c>
      <c r="F652" s="250">
        <v>902</v>
      </c>
      <c r="G652" s="250">
        <v>2</v>
      </c>
      <c r="H652" s="250">
        <v>41</v>
      </c>
      <c r="I652" s="250" t="s">
        <v>1300</v>
      </c>
      <c r="J652" s="250" t="s">
        <v>1268</v>
      </c>
      <c r="K652" s="250" t="s">
        <v>1330</v>
      </c>
      <c r="L652" s="250" t="s">
        <v>2682</v>
      </c>
      <c r="M652" s="250" t="s">
        <v>1650</v>
      </c>
      <c r="N652" s="250"/>
      <c r="O652" s="250"/>
      <c r="P652" s="250"/>
      <c r="Q652" s="250"/>
    </row>
    <row r="653" spans="1:17">
      <c r="A653" s="250">
        <v>616</v>
      </c>
      <c r="B653" s="250" t="s">
        <v>729</v>
      </c>
      <c r="C653" s="250" t="s">
        <v>136</v>
      </c>
      <c r="D653" s="250">
        <v>29</v>
      </c>
      <c r="E653" s="251" t="s">
        <v>1465</v>
      </c>
      <c r="F653" s="250">
        <v>2</v>
      </c>
      <c r="G653" s="250">
        <v>2</v>
      </c>
      <c r="H653" s="250">
        <v>33</v>
      </c>
      <c r="I653" s="250" t="s">
        <v>842</v>
      </c>
      <c r="J653" s="250" t="s">
        <v>1268</v>
      </c>
      <c r="K653" s="250" t="s">
        <v>1330</v>
      </c>
      <c r="L653" s="250" t="s">
        <v>2813</v>
      </c>
      <c r="M653" s="250" t="s">
        <v>1689</v>
      </c>
      <c r="N653" s="250"/>
      <c r="O653" s="250"/>
      <c r="P653" s="250"/>
      <c r="Q653" s="250"/>
    </row>
    <row r="654" spans="1:17">
      <c r="A654" s="250">
        <v>617</v>
      </c>
      <c r="B654" s="250" t="s">
        <v>729</v>
      </c>
      <c r="C654" s="250" t="s">
        <v>136</v>
      </c>
      <c r="D654" s="250"/>
      <c r="E654" s="251" t="s">
        <v>1465</v>
      </c>
      <c r="F654" s="250"/>
      <c r="G654" s="250"/>
      <c r="H654" s="250"/>
      <c r="I654" s="250"/>
      <c r="J654" s="250" t="s">
        <v>1268</v>
      </c>
      <c r="K654" s="250" t="s">
        <v>1330</v>
      </c>
      <c r="L654" s="250"/>
      <c r="M654" s="250" t="s">
        <v>42</v>
      </c>
      <c r="N654" s="250" t="s">
        <v>1252</v>
      </c>
      <c r="O654" s="250" t="s">
        <v>1488</v>
      </c>
      <c r="P654" s="250" t="s">
        <v>1489</v>
      </c>
      <c r="Q654" s="250">
        <v>47</v>
      </c>
    </row>
    <row r="655" spans="1:17">
      <c r="A655" s="250">
        <v>618</v>
      </c>
      <c r="B655" s="250" t="s">
        <v>729</v>
      </c>
      <c r="C655" s="250" t="s">
        <v>136</v>
      </c>
      <c r="D655" s="250">
        <v>20</v>
      </c>
      <c r="E655" s="251" t="s">
        <v>2189</v>
      </c>
      <c r="F655" s="250">
        <v>1</v>
      </c>
      <c r="G655" s="250">
        <v>3</v>
      </c>
      <c r="H655" s="250">
        <v>21</v>
      </c>
      <c r="I655" s="250" t="s">
        <v>844</v>
      </c>
      <c r="J655" s="250" t="s">
        <v>1268</v>
      </c>
      <c r="K655" s="250" t="s">
        <v>1881</v>
      </c>
      <c r="L655" s="250" t="s">
        <v>2848</v>
      </c>
      <c r="M655" s="250" t="s">
        <v>1651</v>
      </c>
      <c r="N655" s="250"/>
      <c r="O655" s="250"/>
      <c r="P655" s="250"/>
      <c r="Q655" s="250"/>
    </row>
    <row r="656" spans="1:17">
      <c r="A656" s="250">
        <v>619</v>
      </c>
      <c r="B656" s="250" t="s">
        <v>729</v>
      </c>
      <c r="C656" s="250" t="s">
        <v>136</v>
      </c>
      <c r="D656" s="250">
        <v>30</v>
      </c>
      <c r="E656" s="251" t="s">
        <v>1324</v>
      </c>
      <c r="F656" s="250">
        <v>2</v>
      </c>
      <c r="G656" s="250">
        <v>3</v>
      </c>
      <c r="H656" s="250">
        <v>24</v>
      </c>
      <c r="I656" s="250" t="s">
        <v>846</v>
      </c>
      <c r="J656" s="250" t="s">
        <v>1268</v>
      </c>
      <c r="K656" s="250" t="s">
        <v>1881</v>
      </c>
      <c r="L656" s="250" t="s">
        <v>2742</v>
      </c>
      <c r="M656" s="250" t="s">
        <v>1689</v>
      </c>
      <c r="N656" s="250"/>
      <c r="O656" s="250"/>
      <c r="P656" s="250"/>
      <c r="Q656" s="250"/>
    </row>
    <row r="657" spans="1:17">
      <c r="A657" s="250">
        <v>620</v>
      </c>
      <c r="B657" s="250" t="s">
        <v>729</v>
      </c>
      <c r="C657" s="250" t="s">
        <v>136</v>
      </c>
      <c r="D657" s="250">
        <v>20</v>
      </c>
      <c r="E657" s="251" t="s">
        <v>2189</v>
      </c>
      <c r="F657" s="250">
        <v>1</v>
      </c>
      <c r="G657" s="250">
        <v>3</v>
      </c>
      <c r="H657" s="250">
        <v>21</v>
      </c>
      <c r="I657" s="250" t="s">
        <v>844</v>
      </c>
      <c r="J657" s="250" t="s">
        <v>1268</v>
      </c>
      <c r="K657" s="250" t="s">
        <v>1644</v>
      </c>
      <c r="L657" s="354">
        <v>45372</v>
      </c>
      <c r="M657" s="250" t="s">
        <v>1651</v>
      </c>
      <c r="N657" s="250"/>
      <c r="O657" s="250"/>
      <c r="P657" s="250"/>
      <c r="Q657" s="250"/>
    </row>
    <row r="658" spans="1:17">
      <c r="A658" s="250">
        <v>621</v>
      </c>
      <c r="B658" s="250" t="s">
        <v>729</v>
      </c>
      <c r="C658" s="250" t="s">
        <v>136</v>
      </c>
      <c r="D658" s="250">
        <v>31</v>
      </c>
      <c r="E658" s="251" t="s">
        <v>2250</v>
      </c>
      <c r="F658" s="250">
        <v>34</v>
      </c>
      <c r="G658" s="250">
        <v>3</v>
      </c>
      <c r="H658" s="250">
        <v>24</v>
      </c>
      <c r="I658" s="250" t="s">
        <v>639</v>
      </c>
      <c r="J658" s="250" t="s">
        <v>1268</v>
      </c>
      <c r="K658" s="250" t="s">
        <v>1644</v>
      </c>
      <c r="L658" s="250" t="s">
        <v>2742</v>
      </c>
      <c r="M658" s="250" t="s">
        <v>1695</v>
      </c>
      <c r="N658" s="250"/>
      <c r="O658" s="250"/>
      <c r="P658" s="250"/>
      <c r="Q658" s="250"/>
    </row>
    <row r="659" spans="1:17">
      <c r="A659" s="250">
        <v>622</v>
      </c>
      <c r="B659" s="250" t="s">
        <v>729</v>
      </c>
      <c r="C659" s="250" t="s">
        <v>136</v>
      </c>
      <c r="D659" s="250">
        <v>33</v>
      </c>
      <c r="E659" s="251" t="s">
        <v>1450</v>
      </c>
      <c r="F659" s="250">
        <v>1</v>
      </c>
      <c r="G659" s="250">
        <v>4</v>
      </c>
      <c r="H659" s="250">
        <v>2</v>
      </c>
      <c r="I659" s="250" t="s">
        <v>1702</v>
      </c>
      <c r="J659" s="250" t="s">
        <v>1268</v>
      </c>
      <c r="K659" s="250" t="s">
        <v>1301</v>
      </c>
      <c r="L659" s="354">
        <v>45324</v>
      </c>
      <c r="M659" s="250" t="s">
        <v>1651</v>
      </c>
      <c r="N659" s="250"/>
      <c r="O659" s="250"/>
      <c r="P659" s="250"/>
      <c r="Q659" s="250"/>
    </row>
    <row r="660" spans="1:17">
      <c r="A660" s="250">
        <v>623</v>
      </c>
      <c r="B660" s="250" t="s">
        <v>729</v>
      </c>
      <c r="C660" s="250" t="s">
        <v>136</v>
      </c>
      <c r="D660" s="250"/>
      <c r="E660" s="251" t="s">
        <v>1450</v>
      </c>
      <c r="F660" s="250"/>
      <c r="G660" s="250"/>
      <c r="H660" s="250"/>
      <c r="I660" s="250"/>
      <c r="J660" s="250" t="s">
        <v>1268</v>
      </c>
      <c r="K660" s="250" t="s">
        <v>1301</v>
      </c>
      <c r="L660" s="250"/>
      <c r="M660" s="250" t="s">
        <v>42</v>
      </c>
      <c r="N660" s="250" t="s">
        <v>1281</v>
      </c>
      <c r="O660" s="250" t="s">
        <v>1448</v>
      </c>
      <c r="P660" s="250" t="s">
        <v>1449</v>
      </c>
      <c r="Q660" s="250">
        <v>41</v>
      </c>
    </row>
    <row r="661" spans="1:17">
      <c r="A661" s="250">
        <v>624</v>
      </c>
      <c r="B661" s="250" t="s">
        <v>729</v>
      </c>
      <c r="C661" s="250" t="s">
        <v>136</v>
      </c>
      <c r="D661" s="250">
        <v>18</v>
      </c>
      <c r="E661" s="251" t="s">
        <v>2190</v>
      </c>
      <c r="F661" s="250">
        <v>1</v>
      </c>
      <c r="G661" s="250">
        <v>2</v>
      </c>
      <c r="H661" s="250">
        <v>42</v>
      </c>
      <c r="I661" s="250" t="s">
        <v>476</v>
      </c>
      <c r="J661" s="250" t="s">
        <v>1268</v>
      </c>
      <c r="K661" s="250" t="s">
        <v>1363</v>
      </c>
      <c r="L661" s="250" t="s">
        <v>2728</v>
      </c>
      <c r="M661" s="250" t="s">
        <v>1651</v>
      </c>
      <c r="N661" s="250"/>
      <c r="O661" s="250"/>
      <c r="P661" s="250"/>
      <c r="Q661" s="250"/>
    </row>
    <row r="662" spans="1:17">
      <c r="A662" s="250">
        <v>625</v>
      </c>
      <c r="B662" s="250" t="s">
        <v>729</v>
      </c>
      <c r="C662" s="250" t="s">
        <v>136</v>
      </c>
      <c r="D662" s="250">
        <v>22</v>
      </c>
      <c r="E662" s="251" t="s">
        <v>2603</v>
      </c>
      <c r="F662" s="250">
        <v>337</v>
      </c>
      <c r="G662" s="250">
        <v>3</v>
      </c>
      <c r="H662" s="250">
        <v>31</v>
      </c>
      <c r="I662" s="250" t="s">
        <v>852</v>
      </c>
      <c r="J662" s="250" t="s">
        <v>1268</v>
      </c>
      <c r="K662" s="250" t="s">
        <v>1363</v>
      </c>
      <c r="L662" s="250" t="s">
        <v>2800</v>
      </c>
      <c r="M662" s="250" t="s">
        <v>1654</v>
      </c>
      <c r="N662" s="250"/>
      <c r="O662" s="250"/>
      <c r="P662" s="250"/>
      <c r="Q662" s="250"/>
    </row>
    <row r="663" spans="1:17">
      <c r="A663" s="250">
        <v>626</v>
      </c>
      <c r="B663" s="250" t="s">
        <v>729</v>
      </c>
      <c r="C663" s="250" t="s">
        <v>136</v>
      </c>
      <c r="D663" s="250">
        <v>18</v>
      </c>
      <c r="E663" s="251" t="s">
        <v>2190</v>
      </c>
      <c r="F663" s="250">
        <v>1</v>
      </c>
      <c r="G663" s="250">
        <v>2</v>
      </c>
      <c r="H663" s="250">
        <v>42</v>
      </c>
      <c r="I663" s="250" t="s">
        <v>476</v>
      </c>
      <c r="J663" s="250" t="s">
        <v>1268</v>
      </c>
      <c r="K663" s="250" t="s">
        <v>1871</v>
      </c>
      <c r="L663" s="250" t="s">
        <v>2730</v>
      </c>
      <c r="M663" s="250" t="s">
        <v>1651</v>
      </c>
      <c r="N663" s="250"/>
      <c r="O663" s="250"/>
      <c r="P663" s="250"/>
      <c r="Q663" s="250"/>
    </row>
    <row r="664" spans="1:17">
      <c r="A664" s="250">
        <v>627</v>
      </c>
      <c r="B664" s="250" t="s">
        <v>729</v>
      </c>
      <c r="C664" s="250" t="s">
        <v>136</v>
      </c>
      <c r="D664" s="250">
        <v>22</v>
      </c>
      <c r="E664" s="251" t="s">
        <v>2603</v>
      </c>
      <c r="F664" s="250">
        <v>337</v>
      </c>
      <c r="G664" s="250">
        <v>3</v>
      </c>
      <c r="H664" s="250">
        <v>31</v>
      </c>
      <c r="I664" s="250" t="s">
        <v>852</v>
      </c>
      <c r="J664" s="250" t="s">
        <v>1268</v>
      </c>
      <c r="K664" s="250" t="s">
        <v>1871</v>
      </c>
      <c r="L664" s="250" t="s">
        <v>2802</v>
      </c>
      <c r="M664" s="250" t="s">
        <v>1654</v>
      </c>
      <c r="N664" s="250"/>
      <c r="O664" s="250"/>
      <c r="P664" s="250"/>
      <c r="Q664" s="250"/>
    </row>
    <row r="665" spans="1:17">
      <c r="A665" s="250">
        <v>628</v>
      </c>
      <c r="B665" s="250" t="s">
        <v>729</v>
      </c>
      <c r="C665" s="250" t="s">
        <v>136</v>
      </c>
      <c r="D665" s="250">
        <v>19</v>
      </c>
      <c r="E665" s="251" t="s">
        <v>2191</v>
      </c>
      <c r="F665" s="250">
        <v>1</v>
      </c>
      <c r="G665" s="250">
        <v>3</v>
      </c>
      <c r="H665" s="250">
        <v>11</v>
      </c>
      <c r="I665" s="250" t="s">
        <v>854</v>
      </c>
      <c r="J665" s="250" t="s">
        <v>1268</v>
      </c>
      <c r="K665" s="250" t="s">
        <v>1335</v>
      </c>
      <c r="L665" s="354">
        <v>45607</v>
      </c>
      <c r="M665" s="250" t="s">
        <v>1651</v>
      </c>
      <c r="N665" s="250"/>
      <c r="O665" s="250"/>
      <c r="P665" s="250"/>
      <c r="Q665" s="250"/>
    </row>
    <row r="666" spans="1:17">
      <c r="A666" s="250">
        <v>629</v>
      </c>
      <c r="B666" s="250" t="s">
        <v>729</v>
      </c>
      <c r="C666" s="250" t="s">
        <v>136</v>
      </c>
      <c r="D666" s="250">
        <v>24</v>
      </c>
      <c r="E666" s="251" t="s">
        <v>1977</v>
      </c>
      <c r="F666" s="250">
        <v>1</v>
      </c>
      <c r="G666" s="250">
        <v>3</v>
      </c>
      <c r="H666" s="250">
        <v>19</v>
      </c>
      <c r="I666" s="250" t="s">
        <v>856</v>
      </c>
      <c r="J666" s="250" t="s">
        <v>1268</v>
      </c>
      <c r="K666" s="250" t="s">
        <v>1335</v>
      </c>
      <c r="L666" s="250" t="s">
        <v>2679</v>
      </c>
      <c r="M666" s="250" t="s">
        <v>41</v>
      </c>
      <c r="N666" s="250"/>
      <c r="O666" s="250"/>
      <c r="P666" s="250"/>
      <c r="Q666" s="250"/>
    </row>
    <row r="667" spans="1:17">
      <c r="A667" s="250">
        <v>630</v>
      </c>
      <c r="B667" s="250" t="s">
        <v>729</v>
      </c>
      <c r="C667" s="250" t="s">
        <v>136</v>
      </c>
      <c r="D667" s="250">
        <v>17</v>
      </c>
      <c r="E667" s="251" t="s">
        <v>1927</v>
      </c>
      <c r="F667" s="250">
        <v>1</v>
      </c>
      <c r="G667" s="250">
        <v>1</v>
      </c>
      <c r="H667" s="250">
        <v>47</v>
      </c>
      <c r="I667" s="250" t="s">
        <v>1702</v>
      </c>
      <c r="J667" s="250" t="s">
        <v>1268</v>
      </c>
      <c r="K667" s="250" t="s">
        <v>1303</v>
      </c>
      <c r="L667" s="250" t="s">
        <v>2849</v>
      </c>
      <c r="M667" s="250" t="s">
        <v>1651</v>
      </c>
      <c r="N667" s="250"/>
      <c r="O667" s="250"/>
      <c r="P667" s="250"/>
      <c r="Q667" s="250"/>
    </row>
    <row r="668" spans="1:17">
      <c r="A668" s="250">
        <v>631</v>
      </c>
      <c r="B668" s="250" t="s">
        <v>729</v>
      </c>
      <c r="C668" s="250" t="s">
        <v>136</v>
      </c>
      <c r="D668" s="250">
        <v>21</v>
      </c>
      <c r="E668" s="251" t="s">
        <v>1438</v>
      </c>
      <c r="F668" s="356">
        <v>4.3055555555555555E-2</v>
      </c>
      <c r="G668" s="250" t="s">
        <v>1408</v>
      </c>
      <c r="H668" s="250">
        <v>50</v>
      </c>
      <c r="I668" s="250" t="s">
        <v>1439</v>
      </c>
      <c r="J668" s="250" t="s">
        <v>1268</v>
      </c>
      <c r="K668" s="250" t="s">
        <v>1303</v>
      </c>
      <c r="L668" s="250" t="s">
        <v>2850</v>
      </c>
      <c r="M668" s="250" t="s">
        <v>1652</v>
      </c>
      <c r="N668" s="250"/>
      <c r="O668" s="250"/>
      <c r="P668" s="250"/>
      <c r="Q668" s="250"/>
    </row>
    <row r="669" spans="1:17">
      <c r="A669" s="250">
        <v>632</v>
      </c>
      <c r="B669" s="250" t="s">
        <v>729</v>
      </c>
      <c r="C669" s="250" t="s">
        <v>136</v>
      </c>
      <c r="D669" s="250"/>
      <c r="E669" s="251" t="s">
        <v>1438</v>
      </c>
      <c r="F669" s="250"/>
      <c r="G669" s="250"/>
      <c r="H669" s="250"/>
      <c r="I669" s="250" t="s">
        <v>1439</v>
      </c>
      <c r="J669" s="250" t="s">
        <v>1268</v>
      </c>
      <c r="K669" s="250" t="s">
        <v>1303</v>
      </c>
      <c r="L669" s="250"/>
      <c r="M669" s="250" t="s">
        <v>42</v>
      </c>
      <c r="N669" s="250" t="s">
        <v>1281</v>
      </c>
      <c r="O669" s="250" t="s">
        <v>1440</v>
      </c>
      <c r="P669" s="250" t="s">
        <v>1441</v>
      </c>
      <c r="Q669" s="250">
        <v>39</v>
      </c>
    </row>
    <row r="670" spans="1:17">
      <c r="A670" s="250">
        <v>633</v>
      </c>
      <c r="B670" s="250" t="s">
        <v>729</v>
      </c>
      <c r="C670" s="250" t="s">
        <v>136</v>
      </c>
      <c r="D670" s="250">
        <v>17</v>
      </c>
      <c r="E670" s="251" t="s">
        <v>1927</v>
      </c>
      <c r="F670" s="250">
        <v>1</v>
      </c>
      <c r="G670" s="250">
        <v>1</v>
      </c>
      <c r="H670" s="250">
        <v>47</v>
      </c>
      <c r="I670" s="250" t="s">
        <v>1702</v>
      </c>
      <c r="J670" s="250" t="s">
        <v>1268</v>
      </c>
      <c r="K670" s="250" t="s">
        <v>1608</v>
      </c>
      <c r="L670" s="355">
        <v>17349</v>
      </c>
      <c r="M670" s="250" t="s">
        <v>1656</v>
      </c>
      <c r="N670" s="250"/>
      <c r="O670" s="250"/>
      <c r="P670" s="250"/>
      <c r="Q670" s="250"/>
    </row>
    <row r="671" spans="1:17">
      <c r="A671" s="250">
        <v>634</v>
      </c>
      <c r="B671" s="250" t="s">
        <v>729</v>
      </c>
      <c r="C671" s="250" t="s">
        <v>136</v>
      </c>
      <c r="D671" s="250">
        <v>21</v>
      </c>
      <c r="E671" s="251" t="s">
        <v>1438</v>
      </c>
      <c r="F671" s="356">
        <v>4.3055555555555555E-2</v>
      </c>
      <c r="G671" s="250" t="s">
        <v>1408</v>
      </c>
      <c r="H671" s="250">
        <v>50</v>
      </c>
      <c r="I671" s="250" t="s">
        <v>1439</v>
      </c>
      <c r="J671" s="250" t="s">
        <v>1268</v>
      </c>
      <c r="K671" s="250" t="s">
        <v>1608</v>
      </c>
      <c r="L671" s="355">
        <v>18933</v>
      </c>
      <c r="M671" s="250" t="s">
        <v>1652</v>
      </c>
      <c r="N671" s="250"/>
      <c r="O671" s="250"/>
      <c r="P671" s="250"/>
      <c r="Q671" s="250"/>
    </row>
    <row r="672" spans="1:17">
      <c r="A672" s="250">
        <v>635</v>
      </c>
      <c r="B672" s="250" t="s">
        <v>729</v>
      </c>
      <c r="C672" s="250" t="s">
        <v>136</v>
      </c>
      <c r="D672" s="250">
        <v>1</v>
      </c>
      <c r="E672" s="251" t="s">
        <v>1639</v>
      </c>
      <c r="F672" s="250">
        <v>13</v>
      </c>
      <c r="G672" s="250">
        <v>1</v>
      </c>
      <c r="H672" s="250">
        <v>24</v>
      </c>
      <c r="I672" s="250" t="s">
        <v>514</v>
      </c>
      <c r="J672" s="250" t="s">
        <v>1265</v>
      </c>
      <c r="K672" s="250" t="s">
        <v>1419</v>
      </c>
      <c r="L672" s="250" t="s">
        <v>2742</v>
      </c>
      <c r="M672" s="250" t="s">
        <v>1650</v>
      </c>
      <c r="N672" s="250"/>
      <c r="O672" s="250"/>
      <c r="P672" s="250"/>
      <c r="Q672" s="250"/>
    </row>
    <row r="673" spans="1:17">
      <c r="A673" s="250">
        <v>636</v>
      </c>
      <c r="B673" s="250" t="s">
        <v>729</v>
      </c>
      <c r="C673" s="250" t="s">
        <v>136</v>
      </c>
      <c r="D673" s="250">
        <v>9</v>
      </c>
      <c r="E673" s="251" t="s">
        <v>1431</v>
      </c>
      <c r="F673" s="250">
        <v>54</v>
      </c>
      <c r="G673" s="250">
        <v>1</v>
      </c>
      <c r="H673" s="250">
        <v>42</v>
      </c>
      <c r="I673" s="250" t="s">
        <v>866</v>
      </c>
      <c r="J673" s="250" t="s">
        <v>1265</v>
      </c>
      <c r="K673" s="250" t="s">
        <v>1419</v>
      </c>
      <c r="L673" s="250" t="s">
        <v>2743</v>
      </c>
      <c r="M673" s="250" t="s">
        <v>320</v>
      </c>
      <c r="N673" s="250"/>
      <c r="O673" s="250"/>
      <c r="P673" s="250"/>
      <c r="Q673" s="250"/>
    </row>
    <row r="674" spans="1:17">
      <c r="A674" s="250">
        <v>1110</v>
      </c>
      <c r="B674" s="250" t="s">
        <v>729</v>
      </c>
      <c r="C674" s="250" t="s">
        <v>136</v>
      </c>
      <c r="D674" s="250">
        <v>9</v>
      </c>
      <c r="E674" s="251" t="s">
        <v>1431</v>
      </c>
      <c r="F674" s="250"/>
      <c r="G674" s="250"/>
      <c r="H674" s="250"/>
      <c r="I674" s="250"/>
      <c r="J674" s="250" t="s">
        <v>1265</v>
      </c>
      <c r="K674" s="250" t="s">
        <v>1419</v>
      </c>
      <c r="L674" s="250"/>
      <c r="M674" s="250" t="s">
        <v>42</v>
      </c>
      <c r="N674" s="250" t="s">
        <v>1281</v>
      </c>
      <c r="O674" s="250" t="s">
        <v>1429</v>
      </c>
      <c r="P674" s="250" t="s">
        <v>1430</v>
      </c>
      <c r="Q674" s="250">
        <v>35</v>
      </c>
    </row>
    <row r="675" spans="1:17">
      <c r="A675" s="250">
        <v>637</v>
      </c>
      <c r="B675" s="250" t="s">
        <v>729</v>
      </c>
      <c r="C675" s="250" t="s">
        <v>136</v>
      </c>
      <c r="D675" s="250">
        <v>1</v>
      </c>
      <c r="E675" s="251" t="s">
        <v>1639</v>
      </c>
      <c r="F675" s="250">
        <v>14</v>
      </c>
      <c r="G675" s="250">
        <v>1</v>
      </c>
      <c r="H675" s="250">
        <v>24</v>
      </c>
      <c r="I675" s="250" t="s">
        <v>867</v>
      </c>
      <c r="J675" s="250" t="s">
        <v>1265</v>
      </c>
      <c r="K675" s="250" t="s">
        <v>1390</v>
      </c>
      <c r="L675" s="250" t="s">
        <v>2742</v>
      </c>
      <c r="M675" s="250" t="s">
        <v>1695</v>
      </c>
      <c r="N675" s="250"/>
      <c r="O675" s="250"/>
      <c r="P675" s="250"/>
      <c r="Q675" s="250"/>
    </row>
    <row r="676" spans="1:17">
      <c r="A676" s="250">
        <v>638</v>
      </c>
      <c r="B676" s="250" t="s">
        <v>729</v>
      </c>
      <c r="C676" s="250" t="s">
        <v>136</v>
      </c>
      <c r="D676" s="250">
        <v>15</v>
      </c>
      <c r="E676" s="251" t="s">
        <v>1536</v>
      </c>
      <c r="F676" s="250">
        <v>2</v>
      </c>
      <c r="G676" s="250">
        <v>3</v>
      </c>
      <c r="H676" s="250">
        <v>30</v>
      </c>
      <c r="I676" s="250" t="s">
        <v>1704</v>
      </c>
      <c r="J676" s="250" t="s">
        <v>1265</v>
      </c>
      <c r="K676" s="250" t="s">
        <v>1390</v>
      </c>
      <c r="L676" s="250" t="s">
        <v>2749</v>
      </c>
      <c r="M676" s="250" t="s">
        <v>1652</v>
      </c>
      <c r="N676" s="250"/>
      <c r="O676" s="250"/>
      <c r="P676" s="250"/>
      <c r="Q676" s="250"/>
    </row>
    <row r="677" spans="1:17">
      <c r="A677" s="250">
        <v>1126</v>
      </c>
      <c r="B677" s="250" t="s">
        <v>729</v>
      </c>
      <c r="C677" s="250" t="s">
        <v>136</v>
      </c>
      <c r="D677" s="250">
        <v>15</v>
      </c>
      <c r="E677" s="251" t="s">
        <v>1536</v>
      </c>
      <c r="F677" s="250"/>
      <c r="G677" s="250"/>
      <c r="H677" s="250"/>
      <c r="I677" s="250"/>
      <c r="J677" s="250" t="s">
        <v>1265</v>
      </c>
      <c r="K677" s="250" t="s">
        <v>1390</v>
      </c>
      <c r="L677" s="250"/>
      <c r="M677" s="250" t="s">
        <v>42</v>
      </c>
      <c r="N677" s="250" t="s">
        <v>1252</v>
      </c>
      <c r="O677" s="250" t="s">
        <v>1534</v>
      </c>
      <c r="P677" s="250" t="s">
        <v>1535</v>
      </c>
      <c r="Q677" s="250">
        <v>16</v>
      </c>
    </row>
    <row r="678" spans="1:17">
      <c r="A678" s="250">
        <v>639</v>
      </c>
      <c r="B678" s="250" t="s">
        <v>729</v>
      </c>
      <c r="C678" s="250" t="s">
        <v>136</v>
      </c>
      <c r="D678" s="250">
        <v>1</v>
      </c>
      <c r="E678" s="251" t="s">
        <v>1639</v>
      </c>
      <c r="F678" s="250">
        <v>32</v>
      </c>
      <c r="G678" s="250">
        <v>1</v>
      </c>
      <c r="H678" s="250">
        <v>26</v>
      </c>
      <c r="I678" s="250" t="s">
        <v>1744</v>
      </c>
      <c r="J678" s="250" t="s">
        <v>1265</v>
      </c>
      <c r="K678" s="250" t="s">
        <v>1339</v>
      </c>
      <c r="L678" s="250" t="s">
        <v>2776</v>
      </c>
      <c r="M678" s="250" t="s">
        <v>1695</v>
      </c>
      <c r="N678" s="250"/>
      <c r="O678" s="250"/>
      <c r="P678" s="250"/>
      <c r="Q678" s="250"/>
    </row>
    <row r="679" spans="1:17">
      <c r="A679" s="250">
        <v>640</v>
      </c>
      <c r="B679" s="250" t="s">
        <v>729</v>
      </c>
      <c r="C679" s="250" t="s">
        <v>136</v>
      </c>
      <c r="D679" s="250">
        <v>15</v>
      </c>
      <c r="E679" s="251" t="s">
        <v>1536</v>
      </c>
      <c r="F679" s="250">
        <v>1</v>
      </c>
      <c r="G679" s="250">
        <v>3</v>
      </c>
      <c r="H679" s="250">
        <v>39</v>
      </c>
      <c r="I679" s="250" t="s">
        <v>1704</v>
      </c>
      <c r="J679" s="250" t="s">
        <v>1265</v>
      </c>
      <c r="K679" s="250" t="s">
        <v>1339</v>
      </c>
      <c r="L679" s="250" t="s">
        <v>2677</v>
      </c>
      <c r="M679" s="250" t="s">
        <v>1650</v>
      </c>
      <c r="N679" s="250" t="s">
        <v>1281</v>
      </c>
      <c r="O679" s="250" t="s">
        <v>2311</v>
      </c>
      <c r="P679" s="250" t="s">
        <v>2312</v>
      </c>
      <c r="Q679" s="250"/>
    </row>
    <row r="680" spans="1:17">
      <c r="A680" s="250">
        <v>1111</v>
      </c>
      <c r="B680" s="250" t="s">
        <v>729</v>
      </c>
      <c r="C680" s="250" t="s">
        <v>136</v>
      </c>
      <c r="D680" s="250">
        <v>15</v>
      </c>
      <c r="E680" s="251" t="s">
        <v>1536</v>
      </c>
      <c r="F680" s="250"/>
      <c r="G680" s="250"/>
      <c r="H680" s="250"/>
      <c r="I680" s="250"/>
      <c r="J680" s="250" t="s">
        <v>1265</v>
      </c>
      <c r="K680" s="250" t="s">
        <v>1339</v>
      </c>
      <c r="L680" s="250"/>
      <c r="M680" s="250" t="s">
        <v>42</v>
      </c>
      <c r="N680" s="250" t="s">
        <v>1252</v>
      </c>
      <c r="O680" s="250" t="s">
        <v>1566</v>
      </c>
      <c r="P680" s="250" t="s">
        <v>1567</v>
      </c>
      <c r="Q680" s="250">
        <v>20</v>
      </c>
    </row>
    <row r="681" spans="1:17">
      <c r="A681" s="250">
        <v>641</v>
      </c>
      <c r="B681" s="250" t="s">
        <v>729</v>
      </c>
      <c r="C681" s="250" t="s">
        <v>136</v>
      </c>
      <c r="D681" s="250">
        <v>1</v>
      </c>
      <c r="E681" s="251" t="s">
        <v>1639</v>
      </c>
      <c r="F681" s="250">
        <v>17</v>
      </c>
      <c r="G681" s="250">
        <v>1</v>
      </c>
      <c r="H681" s="250">
        <v>44</v>
      </c>
      <c r="I681" s="250" t="s">
        <v>398</v>
      </c>
      <c r="J681" s="250" t="s">
        <v>1265</v>
      </c>
      <c r="K681" s="250" t="s">
        <v>1342</v>
      </c>
      <c r="L681" s="250" t="s">
        <v>2747</v>
      </c>
      <c r="M681" s="250" t="s">
        <v>1695</v>
      </c>
      <c r="N681" s="250"/>
      <c r="O681" s="250"/>
      <c r="P681" s="250"/>
      <c r="Q681" s="250"/>
    </row>
    <row r="682" spans="1:17">
      <c r="A682" s="250">
        <v>642</v>
      </c>
      <c r="B682" s="250" t="s">
        <v>729</v>
      </c>
      <c r="C682" s="250" t="s">
        <v>136</v>
      </c>
      <c r="D682" s="250">
        <v>5</v>
      </c>
      <c r="E682" s="251" t="s">
        <v>1624</v>
      </c>
      <c r="F682" s="250">
        <v>1</v>
      </c>
      <c r="G682" s="250">
        <v>3</v>
      </c>
      <c r="H682" s="250">
        <v>45</v>
      </c>
      <c r="I682" s="250" t="s">
        <v>870</v>
      </c>
      <c r="J682" s="250" t="s">
        <v>1265</v>
      </c>
      <c r="K682" s="250" t="s">
        <v>1342</v>
      </c>
      <c r="L682" s="250" t="s">
        <v>2725</v>
      </c>
      <c r="M682" s="250" t="s">
        <v>1668</v>
      </c>
      <c r="N682" s="250"/>
      <c r="O682" s="250"/>
      <c r="P682" s="250"/>
      <c r="Q682" s="250"/>
    </row>
    <row r="683" spans="1:17">
      <c r="A683" s="250">
        <v>643</v>
      </c>
      <c r="B683" s="250" t="s">
        <v>729</v>
      </c>
      <c r="C683" s="250" t="s">
        <v>136</v>
      </c>
      <c r="D683" s="250"/>
      <c r="E683" s="251" t="s">
        <v>1624</v>
      </c>
      <c r="F683" s="250"/>
      <c r="G683" s="250"/>
      <c r="H683" s="250"/>
      <c r="I683" s="250"/>
      <c r="J683" s="250" t="s">
        <v>1265</v>
      </c>
      <c r="K683" s="250" t="s">
        <v>1342</v>
      </c>
      <c r="L683" s="250"/>
      <c r="M683" s="250" t="s">
        <v>42</v>
      </c>
      <c r="N683" s="250" t="s">
        <v>1281</v>
      </c>
      <c r="O683" s="250" t="s">
        <v>1622</v>
      </c>
      <c r="P683" s="250" t="s">
        <v>1623</v>
      </c>
      <c r="Q683" s="250">
        <v>96</v>
      </c>
    </row>
    <row r="684" spans="1:17">
      <c r="A684" s="250">
        <v>644</v>
      </c>
      <c r="B684" s="250" t="s">
        <v>729</v>
      </c>
      <c r="C684" s="250" t="s">
        <v>136</v>
      </c>
      <c r="D684" s="250">
        <v>1</v>
      </c>
      <c r="E684" s="251" t="s">
        <v>1639</v>
      </c>
      <c r="F684" s="250">
        <v>16</v>
      </c>
      <c r="G684" s="250">
        <v>1</v>
      </c>
      <c r="H684" s="250">
        <v>57</v>
      </c>
      <c r="I684" s="250" t="s">
        <v>398</v>
      </c>
      <c r="J684" s="250" t="s">
        <v>1265</v>
      </c>
      <c r="K684" s="250" t="s">
        <v>1385</v>
      </c>
      <c r="L684" s="250" t="s">
        <v>2851</v>
      </c>
      <c r="M684" s="250" t="s">
        <v>1652</v>
      </c>
      <c r="N684" s="250"/>
      <c r="O684" s="250"/>
      <c r="P684" s="250"/>
      <c r="Q684" s="250"/>
    </row>
    <row r="685" spans="1:17">
      <c r="A685" s="250">
        <v>645</v>
      </c>
      <c r="B685" s="250" t="s">
        <v>729</v>
      </c>
      <c r="C685" s="250" t="s">
        <v>136</v>
      </c>
      <c r="D685" s="250">
        <v>5</v>
      </c>
      <c r="E685" s="251" t="s">
        <v>1624</v>
      </c>
      <c r="F685" s="250">
        <v>2</v>
      </c>
      <c r="G685" s="250">
        <v>3</v>
      </c>
      <c r="H685" s="250">
        <v>40</v>
      </c>
      <c r="I685" s="250" t="s">
        <v>870</v>
      </c>
      <c r="J685" s="250" t="s">
        <v>1265</v>
      </c>
      <c r="K685" s="250" t="s">
        <v>1385</v>
      </c>
      <c r="L685" s="250" t="s">
        <v>2660</v>
      </c>
      <c r="M685" s="250" t="s">
        <v>1668</v>
      </c>
      <c r="N685" s="250"/>
      <c r="O685" s="250"/>
      <c r="P685" s="250"/>
      <c r="Q685" s="250"/>
    </row>
    <row r="686" spans="1:17">
      <c r="A686" s="250">
        <v>646</v>
      </c>
      <c r="B686" s="250" t="s">
        <v>729</v>
      </c>
      <c r="C686" s="250" t="s">
        <v>136</v>
      </c>
      <c r="D686" s="250"/>
      <c r="E686" s="251" t="s">
        <v>1624</v>
      </c>
      <c r="F686" s="250"/>
      <c r="G686" s="250"/>
      <c r="H686" s="250"/>
      <c r="I686" s="250"/>
      <c r="J686" s="250" t="s">
        <v>1265</v>
      </c>
      <c r="K686" s="250" t="s">
        <v>1385</v>
      </c>
      <c r="L686" s="250"/>
      <c r="M686" s="250" t="s">
        <v>42</v>
      </c>
      <c r="N686" s="250" t="s">
        <v>1281</v>
      </c>
      <c r="O686" s="250" t="s">
        <v>1312</v>
      </c>
      <c r="P686" s="250" t="s">
        <v>1628</v>
      </c>
      <c r="Q686" s="250">
        <v>97</v>
      </c>
    </row>
    <row r="687" spans="1:17">
      <c r="A687" s="250">
        <v>647</v>
      </c>
      <c r="B687" s="250" t="s">
        <v>729</v>
      </c>
      <c r="C687" s="250" t="s">
        <v>136</v>
      </c>
      <c r="D687" s="250">
        <v>1</v>
      </c>
      <c r="E687" s="251" t="s">
        <v>1639</v>
      </c>
      <c r="F687" s="250">
        <v>16</v>
      </c>
      <c r="G687" s="250">
        <v>1</v>
      </c>
      <c r="H687" s="250">
        <v>57</v>
      </c>
      <c r="I687" s="250" t="s">
        <v>398</v>
      </c>
      <c r="J687" s="250" t="s">
        <v>1265</v>
      </c>
      <c r="K687" s="250" t="s">
        <v>1346</v>
      </c>
      <c r="L687" s="250" t="s">
        <v>2852</v>
      </c>
      <c r="M687" s="250" t="s">
        <v>1672</v>
      </c>
      <c r="N687" s="250"/>
      <c r="O687" s="250"/>
      <c r="P687" s="250"/>
      <c r="Q687" s="250"/>
    </row>
    <row r="688" spans="1:17">
      <c r="A688" s="250">
        <v>648</v>
      </c>
      <c r="B688" s="250" t="s">
        <v>729</v>
      </c>
      <c r="C688" s="250" t="s">
        <v>136</v>
      </c>
      <c r="D688" s="250">
        <v>23</v>
      </c>
      <c r="E688" s="251" t="s">
        <v>2075</v>
      </c>
      <c r="F688" s="250">
        <v>55</v>
      </c>
      <c r="G688" s="250">
        <v>2</v>
      </c>
      <c r="H688" s="250">
        <v>36</v>
      </c>
      <c r="I688" s="250" t="s">
        <v>870</v>
      </c>
      <c r="J688" s="250" t="s">
        <v>1265</v>
      </c>
      <c r="K688" s="250" t="s">
        <v>1346</v>
      </c>
      <c r="L688" s="250" t="s">
        <v>2673</v>
      </c>
      <c r="M688" s="250" t="s">
        <v>1668</v>
      </c>
      <c r="N688" s="250"/>
      <c r="O688" s="250"/>
      <c r="P688" s="250"/>
      <c r="Q688" s="250"/>
    </row>
    <row r="689" spans="1:17">
      <c r="A689" s="250">
        <v>649</v>
      </c>
      <c r="B689" s="250" t="s">
        <v>729</v>
      </c>
      <c r="C689" s="250" t="s">
        <v>136</v>
      </c>
      <c r="D689" s="250">
        <v>1</v>
      </c>
      <c r="E689" s="251" t="s">
        <v>1639</v>
      </c>
      <c r="F689" s="250">
        <v>25</v>
      </c>
      <c r="G689" s="250">
        <v>1</v>
      </c>
      <c r="H689" s="250">
        <v>37</v>
      </c>
      <c r="I689" s="250" t="s">
        <v>867</v>
      </c>
      <c r="J689" s="250" t="s">
        <v>1265</v>
      </c>
      <c r="K689" s="250" t="s">
        <v>1266</v>
      </c>
      <c r="L689" s="250" t="s">
        <v>2795</v>
      </c>
      <c r="M689" s="250" t="s">
        <v>1695</v>
      </c>
      <c r="N689" s="250"/>
      <c r="O689" s="250"/>
      <c r="P689" s="250"/>
      <c r="Q689" s="250"/>
    </row>
    <row r="690" spans="1:17">
      <c r="A690" s="250">
        <v>650</v>
      </c>
      <c r="B690" s="250" t="s">
        <v>729</v>
      </c>
      <c r="C690" s="250" t="s">
        <v>136</v>
      </c>
      <c r="D690" s="250"/>
      <c r="E690" s="251" t="s">
        <v>1639</v>
      </c>
      <c r="F690" s="250"/>
      <c r="G690" s="250"/>
      <c r="H690" s="250"/>
      <c r="I690" s="250"/>
      <c r="J690" s="250" t="s">
        <v>1265</v>
      </c>
      <c r="K690" s="250" t="s">
        <v>1266</v>
      </c>
      <c r="L690" s="250"/>
      <c r="M690" s="250" t="s">
        <v>42</v>
      </c>
      <c r="N690" s="250" t="s">
        <v>1281</v>
      </c>
      <c r="O690" s="250" t="s">
        <v>1629</v>
      </c>
      <c r="P690" s="250" t="s">
        <v>1630</v>
      </c>
      <c r="Q690" s="250">
        <v>98</v>
      </c>
    </row>
    <row r="691" spans="1:17">
      <c r="A691" s="250">
        <v>651</v>
      </c>
      <c r="B691" s="250" t="s">
        <v>729</v>
      </c>
      <c r="C691" s="250" t="s">
        <v>136</v>
      </c>
      <c r="D691" s="250">
        <v>1</v>
      </c>
      <c r="E691" s="251" t="s">
        <v>1639</v>
      </c>
      <c r="F691" s="250">
        <v>15</v>
      </c>
      <c r="G691" s="250">
        <v>1</v>
      </c>
      <c r="H691" s="250">
        <v>56</v>
      </c>
      <c r="I691" s="250" t="s">
        <v>514</v>
      </c>
      <c r="J691" s="250" t="s">
        <v>1265</v>
      </c>
      <c r="K691" s="250" t="s">
        <v>1369</v>
      </c>
      <c r="L691" s="250" t="s">
        <v>2746</v>
      </c>
      <c r="M691" s="250" t="s">
        <v>1695</v>
      </c>
      <c r="N691" s="250"/>
      <c r="O691" s="250"/>
      <c r="P691" s="250"/>
      <c r="Q691" s="250"/>
    </row>
    <row r="692" spans="1:17">
      <c r="A692" s="250">
        <v>652</v>
      </c>
      <c r="B692" s="250" t="s">
        <v>729</v>
      </c>
      <c r="C692" s="250" t="s">
        <v>136</v>
      </c>
      <c r="D692" s="250">
        <v>8</v>
      </c>
      <c r="E692" s="251" t="s">
        <v>1640</v>
      </c>
      <c r="F692" s="250">
        <v>30</v>
      </c>
      <c r="G692" s="250">
        <v>3</v>
      </c>
      <c r="H692" s="250">
        <v>46</v>
      </c>
      <c r="I692" s="250" t="s">
        <v>514</v>
      </c>
      <c r="J692" s="250" t="s">
        <v>1265</v>
      </c>
      <c r="K692" s="250" t="s">
        <v>1369</v>
      </c>
      <c r="L692" s="250" t="s">
        <v>2820</v>
      </c>
      <c r="M692" s="250" t="s">
        <v>1695</v>
      </c>
      <c r="N692" s="250"/>
      <c r="O692" s="250"/>
      <c r="P692" s="250"/>
      <c r="Q692" s="250"/>
    </row>
    <row r="693" spans="1:17">
      <c r="A693" s="250">
        <v>653</v>
      </c>
      <c r="B693" s="250" t="s">
        <v>729</v>
      </c>
      <c r="C693" s="250" t="s">
        <v>136</v>
      </c>
      <c r="D693" s="250"/>
      <c r="E693" s="251" t="s">
        <v>1640</v>
      </c>
      <c r="F693" s="250"/>
      <c r="G693" s="250"/>
      <c r="H693" s="250"/>
      <c r="I693" s="250"/>
      <c r="J693" s="250" t="s">
        <v>1265</v>
      </c>
      <c r="K693" s="250" t="s">
        <v>1369</v>
      </c>
      <c r="L693" s="250"/>
      <c r="M693" s="250" t="s">
        <v>42</v>
      </c>
      <c r="N693" s="250" t="s">
        <v>1281</v>
      </c>
      <c r="O693" s="250" t="s">
        <v>1631</v>
      </c>
      <c r="P693" s="250" t="s">
        <v>1632</v>
      </c>
      <c r="Q693" s="250">
        <v>99</v>
      </c>
    </row>
    <row r="694" spans="1:17">
      <c r="A694" s="250">
        <v>654</v>
      </c>
      <c r="B694" s="250" t="s">
        <v>729</v>
      </c>
      <c r="C694" s="250" t="s">
        <v>136</v>
      </c>
      <c r="D694" s="250">
        <v>1</v>
      </c>
      <c r="E694" s="251" t="s">
        <v>1639</v>
      </c>
      <c r="F694" s="250">
        <v>18</v>
      </c>
      <c r="G694" s="250">
        <v>1</v>
      </c>
      <c r="H694" s="250">
        <v>43</v>
      </c>
      <c r="I694" s="250" t="s">
        <v>398</v>
      </c>
      <c r="J694" s="250" t="s">
        <v>1265</v>
      </c>
      <c r="K694" s="250" t="s">
        <v>1378</v>
      </c>
      <c r="L694" s="250" t="s">
        <v>2724</v>
      </c>
      <c r="M694" s="250" t="s">
        <v>1652</v>
      </c>
      <c r="N694" s="250"/>
      <c r="O694" s="250"/>
      <c r="P694" s="250"/>
      <c r="Q694" s="250"/>
    </row>
    <row r="695" spans="1:17">
      <c r="A695" s="250">
        <v>655</v>
      </c>
      <c r="B695" s="250" t="s">
        <v>729</v>
      </c>
      <c r="C695" s="250" t="s">
        <v>136</v>
      </c>
      <c r="D695" s="250">
        <v>14</v>
      </c>
      <c r="E695" s="251" t="s">
        <v>1514</v>
      </c>
      <c r="F695" s="250">
        <v>32</v>
      </c>
      <c r="G695" s="250">
        <v>3</v>
      </c>
      <c r="H695" s="250">
        <v>44</v>
      </c>
      <c r="I695" s="250" t="s">
        <v>1751</v>
      </c>
      <c r="J695" s="250" t="s">
        <v>1265</v>
      </c>
      <c r="K695" s="250" t="s">
        <v>1378</v>
      </c>
      <c r="L695" s="250" t="s">
        <v>2747</v>
      </c>
      <c r="M695" s="250" t="s">
        <v>1695</v>
      </c>
      <c r="N695" s="250"/>
      <c r="O695" s="250"/>
      <c r="P695" s="250"/>
      <c r="Q695" s="250"/>
    </row>
    <row r="696" spans="1:17">
      <c r="A696" s="250">
        <v>656</v>
      </c>
      <c r="B696" s="250" t="s">
        <v>729</v>
      </c>
      <c r="C696" s="250" t="s">
        <v>136</v>
      </c>
      <c r="D696" s="250"/>
      <c r="E696" s="251" t="s">
        <v>1514</v>
      </c>
      <c r="F696" s="250"/>
      <c r="G696" s="250"/>
      <c r="H696" s="250"/>
      <c r="I696" s="250"/>
      <c r="J696" s="250" t="s">
        <v>1265</v>
      </c>
      <c r="K696" s="250" t="s">
        <v>1378</v>
      </c>
      <c r="L696" s="250"/>
      <c r="M696" s="250" t="s">
        <v>42</v>
      </c>
      <c r="N696" s="250" t="s">
        <v>1252</v>
      </c>
      <c r="O696" s="250" t="s">
        <v>1515</v>
      </c>
      <c r="P696" s="250" t="s">
        <v>1516</v>
      </c>
      <c r="Q696" s="250">
        <v>67</v>
      </c>
    </row>
    <row r="697" spans="1:17">
      <c r="A697" s="250">
        <v>657</v>
      </c>
      <c r="B697" s="250" t="s">
        <v>729</v>
      </c>
      <c r="C697" s="250" t="s">
        <v>136</v>
      </c>
      <c r="D697" s="250">
        <v>1</v>
      </c>
      <c r="E697" s="251" t="s">
        <v>1639</v>
      </c>
      <c r="F697" s="250">
        <v>26</v>
      </c>
      <c r="G697" s="250">
        <v>1</v>
      </c>
      <c r="H697" s="250">
        <v>39</v>
      </c>
      <c r="I697" s="250" t="s">
        <v>867</v>
      </c>
      <c r="J697" s="250" t="s">
        <v>1265</v>
      </c>
      <c r="K697" s="250" t="s">
        <v>1409</v>
      </c>
      <c r="L697" s="250" t="s">
        <v>2677</v>
      </c>
      <c r="M697" s="250" t="s">
        <v>1695</v>
      </c>
      <c r="N697" s="250"/>
      <c r="O697" s="250"/>
      <c r="P697" s="250"/>
      <c r="Q697" s="250"/>
    </row>
    <row r="698" spans="1:17">
      <c r="A698" s="250">
        <v>658</v>
      </c>
      <c r="B698" s="250" t="s">
        <v>729</v>
      </c>
      <c r="C698" s="250" t="s">
        <v>136</v>
      </c>
      <c r="D698" s="250">
        <v>10</v>
      </c>
      <c r="E698" s="251" t="s">
        <v>1641</v>
      </c>
      <c r="F698" s="250">
        <v>54</v>
      </c>
      <c r="G698" s="250">
        <v>3</v>
      </c>
      <c r="H698" s="250">
        <v>48</v>
      </c>
      <c r="I698" s="250" t="s">
        <v>1707</v>
      </c>
      <c r="J698" s="250" t="s">
        <v>1265</v>
      </c>
      <c r="K698" s="250" t="s">
        <v>1409</v>
      </c>
      <c r="L698" s="250" t="s">
        <v>2819</v>
      </c>
      <c r="M698" s="250" t="s">
        <v>1652</v>
      </c>
      <c r="N698" s="250"/>
      <c r="O698" s="250"/>
      <c r="P698" s="250"/>
      <c r="Q698" s="250"/>
    </row>
    <row r="699" spans="1:17">
      <c r="A699" s="250">
        <v>659</v>
      </c>
      <c r="B699" s="250" t="s">
        <v>729</v>
      </c>
      <c r="C699" s="250" t="s">
        <v>136</v>
      </c>
      <c r="D699" s="250"/>
      <c r="E699" s="251" t="s">
        <v>1641</v>
      </c>
      <c r="F699" s="250"/>
      <c r="G699" s="250"/>
      <c r="H699" s="250"/>
      <c r="I699" s="250"/>
      <c r="J699" s="250" t="s">
        <v>1265</v>
      </c>
      <c r="K699" s="250" t="s">
        <v>1409</v>
      </c>
      <c r="L699" s="250"/>
      <c r="M699" s="250" t="s">
        <v>42</v>
      </c>
      <c r="N699" s="250" t="s">
        <v>1281</v>
      </c>
      <c r="O699" s="250" t="s">
        <v>1635</v>
      </c>
      <c r="P699" s="250" t="s">
        <v>1636</v>
      </c>
      <c r="Q699" s="250">
        <v>101</v>
      </c>
    </row>
    <row r="700" spans="1:17">
      <c r="A700" s="250">
        <v>660</v>
      </c>
      <c r="B700" s="250" t="s">
        <v>878</v>
      </c>
      <c r="C700" s="250" t="s">
        <v>13</v>
      </c>
      <c r="D700" s="250">
        <v>7</v>
      </c>
      <c r="E700" s="251" t="s">
        <v>1304</v>
      </c>
      <c r="F700" s="250">
        <v>5</v>
      </c>
      <c r="G700" s="250">
        <v>2</v>
      </c>
      <c r="H700" s="250">
        <v>47</v>
      </c>
      <c r="I700" s="250" t="s">
        <v>897</v>
      </c>
      <c r="J700" s="250" t="s">
        <v>1250</v>
      </c>
      <c r="K700" s="250" t="s">
        <v>1251</v>
      </c>
      <c r="L700" s="250" t="s">
        <v>2842</v>
      </c>
      <c r="M700" s="250" t="s">
        <v>1668</v>
      </c>
      <c r="N700" s="250"/>
      <c r="O700" s="250"/>
      <c r="P700" s="250"/>
      <c r="Q700" s="250"/>
    </row>
    <row r="701" spans="1:17">
      <c r="A701" s="250">
        <v>661</v>
      </c>
      <c r="B701" s="250" t="s">
        <v>878</v>
      </c>
      <c r="C701" s="250" t="s">
        <v>13</v>
      </c>
      <c r="D701" s="250"/>
      <c r="E701" s="251" t="s">
        <v>1304</v>
      </c>
      <c r="F701" s="250"/>
      <c r="G701" s="250"/>
      <c r="H701" s="250"/>
      <c r="I701" s="250"/>
      <c r="J701" s="250" t="s">
        <v>1250</v>
      </c>
      <c r="K701" s="250" t="s">
        <v>1251</v>
      </c>
      <c r="L701" s="250"/>
      <c r="M701" s="250" t="s">
        <v>42</v>
      </c>
      <c r="N701" s="250" t="s">
        <v>1305</v>
      </c>
      <c r="O701" s="250" t="s">
        <v>1306</v>
      </c>
      <c r="P701" s="250" t="s">
        <v>1307</v>
      </c>
      <c r="Q701" s="250">
        <v>9</v>
      </c>
    </row>
    <row r="702" spans="1:17">
      <c r="A702" s="250">
        <v>662</v>
      </c>
      <c r="B702" s="250" t="s">
        <v>878</v>
      </c>
      <c r="C702" s="250" t="s">
        <v>13</v>
      </c>
      <c r="D702" s="250">
        <v>7</v>
      </c>
      <c r="E702" s="251" t="s">
        <v>1304</v>
      </c>
      <c r="F702" s="250">
        <v>6</v>
      </c>
      <c r="G702" s="250">
        <v>2</v>
      </c>
      <c r="H702" s="250">
        <v>46</v>
      </c>
      <c r="I702" s="250" t="s">
        <v>897</v>
      </c>
      <c r="J702" s="250" t="s">
        <v>1250</v>
      </c>
      <c r="K702" s="250" t="s">
        <v>1273</v>
      </c>
      <c r="L702" s="250" t="s">
        <v>2853</v>
      </c>
      <c r="M702" s="250" t="s">
        <v>1668</v>
      </c>
      <c r="N702" s="250"/>
      <c r="O702" s="250"/>
      <c r="P702" s="250"/>
      <c r="Q702" s="250"/>
    </row>
    <row r="703" spans="1:17">
      <c r="A703" s="250">
        <v>663</v>
      </c>
      <c r="B703" s="250" t="s">
        <v>878</v>
      </c>
      <c r="C703" s="250" t="s">
        <v>13</v>
      </c>
      <c r="D703" s="250"/>
      <c r="E703" s="251" t="s">
        <v>1304</v>
      </c>
      <c r="F703" s="250"/>
      <c r="G703" s="250"/>
      <c r="H703" s="250"/>
      <c r="I703" s="250"/>
      <c r="J703" s="250" t="s">
        <v>1250</v>
      </c>
      <c r="K703" s="250" t="s">
        <v>1273</v>
      </c>
      <c r="L703" s="250"/>
      <c r="M703" s="250" t="s">
        <v>42</v>
      </c>
      <c r="N703" s="250" t="s">
        <v>1252</v>
      </c>
      <c r="O703" s="250" t="s">
        <v>1446</v>
      </c>
      <c r="P703" s="250" t="s">
        <v>1447</v>
      </c>
      <c r="Q703" s="250">
        <v>42</v>
      </c>
    </row>
    <row r="704" spans="1:17">
      <c r="A704" s="250">
        <v>664</v>
      </c>
      <c r="B704" s="250" t="s">
        <v>878</v>
      </c>
      <c r="C704" s="250" t="s">
        <v>13</v>
      </c>
      <c r="D704" s="250">
        <v>1</v>
      </c>
      <c r="E704" s="251" t="s">
        <v>2000</v>
      </c>
      <c r="F704" s="250">
        <v>27</v>
      </c>
      <c r="G704" s="250">
        <v>1</v>
      </c>
      <c r="H704" s="250">
        <v>48</v>
      </c>
      <c r="I704" s="250" t="s">
        <v>1752</v>
      </c>
      <c r="J704" s="250" t="s">
        <v>1250</v>
      </c>
      <c r="K704" s="250" t="s">
        <v>1328</v>
      </c>
      <c r="L704" s="250" t="s">
        <v>2708</v>
      </c>
      <c r="M704" s="250" t="s">
        <v>1652</v>
      </c>
      <c r="N704" s="250"/>
      <c r="O704" s="250"/>
      <c r="P704" s="250"/>
      <c r="Q704" s="250"/>
    </row>
    <row r="705" spans="1:17">
      <c r="A705" s="250">
        <v>665</v>
      </c>
      <c r="B705" s="250" t="s">
        <v>878</v>
      </c>
      <c r="C705" s="250" t="s">
        <v>13</v>
      </c>
      <c r="D705" s="250">
        <v>23</v>
      </c>
      <c r="E705" s="251" t="s">
        <v>2192</v>
      </c>
      <c r="F705" s="250">
        <v>24</v>
      </c>
      <c r="G705" s="250">
        <v>2</v>
      </c>
      <c r="H705" s="250">
        <v>53</v>
      </c>
      <c r="I705" s="250" t="s">
        <v>902</v>
      </c>
      <c r="J705" s="250" t="s">
        <v>1250</v>
      </c>
      <c r="K705" s="250" t="s">
        <v>1328</v>
      </c>
      <c r="L705" s="250" t="s">
        <v>1166</v>
      </c>
      <c r="M705" s="250" t="s">
        <v>1651</v>
      </c>
      <c r="N705" s="250"/>
      <c r="O705" s="250"/>
      <c r="P705" s="250"/>
      <c r="Q705" s="250"/>
    </row>
    <row r="706" spans="1:17">
      <c r="A706" s="250">
        <v>666</v>
      </c>
      <c r="B706" s="250" t="s">
        <v>878</v>
      </c>
      <c r="C706" s="250" t="s">
        <v>13</v>
      </c>
      <c r="D706" s="250">
        <v>1</v>
      </c>
      <c r="E706" s="251" t="s">
        <v>2000</v>
      </c>
      <c r="F706" s="250">
        <v>27</v>
      </c>
      <c r="G706" s="250">
        <v>1</v>
      </c>
      <c r="H706" s="250">
        <v>48</v>
      </c>
      <c r="I706" s="250" t="s">
        <v>1752</v>
      </c>
      <c r="J706" s="250" t="s">
        <v>1250</v>
      </c>
      <c r="K706" s="250" t="s">
        <v>1293</v>
      </c>
      <c r="L706" s="250" t="s">
        <v>2709</v>
      </c>
      <c r="M706" s="250" t="s">
        <v>320</v>
      </c>
      <c r="N706" s="250" t="s">
        <v>1252</v>
      </c>
      <c r="O706" s="250" t="s">
        <v>2525</v>
      </c>
      <c r="P706" s="250" t="s">
        <v>2516</v>
      </c>
      <c r="Q706" s="250"/>
    </row>
    <row r="707" spans="1:17">
      <c r="A707" s="250">
        <v>667</v>
      </c>
      <c r="B707" s="250" t="s">
        <v>878</v>
      </c>
      <c r="C707" s="250" t="s">
        <v>13</v>
      </c>
      <c r="D707" s="250">
        <v>23</v>
      </c>
      <c r="E707" s="251" t="s">
        <v>2192</v>
      </c>
      <c r="F707" s="250">
        <v>24</v>
      </c>
      <c r="G707" s="250">
        <v>2</v>
      </c>
      <c r="H707" s="250">
        <v>53</v>
      </c>
      <c r="I707" s="250" t="s">
        <v>902</v>
      </c>
      <c r="J707" s="250" t="s">
        <v>1250</v>
      </c>
      <c r="K707" s="250" t="s">
        <v>1293</v>
      </c>
      <c r="L707" s="250" t="s">
        <v>1167</v>
      </c>
      <c r="M707" s="250" t="s">
        <v>1651</v>
      </c>
      <c r="N707" s="250"/>
      <c r="O707" s="250"/>
      <c r="P707" s="250"/>
      <c r="Q707" s="250"/>
    </row>
    <row r="708" spans="1:17">
      <c r="A708" s="250">
        <v>668</v>
      </c>
      <c r="B708" s="250" t="s">
        <v>878</v>
      </c>
      <c r="C708" s="250" t="s">
        <v>13</v>
      </c>
      <c r="D708" s="250">
        <v>1</v>
      </c>
      <c r="E708" s="251" t="s">
        <v>2000</v>
      </c>
      <c r="F708" s="250">
        <v>8</v>
      </c>
      <c r="G708" s="250">
        <v>1</v>
      </c>
      <c r="H708" s="250">
        <v>48</v>
      </c>
      <c r="I708" s="250" t="s">
        <v>1753</v>
      </c>
      <c r="J708" s="250" t="s">
        <v>1250</v>
      </c>
      <c r="K708" s="250" t="s">
        <v>1277</v>
      </c>
      <c r="L708" s="250" t="s">
        <v>2708</v>
      </c>
      <c r="M708" s="250" t="s">
        <v>1660</v>
      </c>
      <c r="N708" s="250"/>
      <c r="O708" s="250"/>
      <c r="P708" s="250"/>
      <c r="Q708" s="250"/>
    </row>
    <row r="709" spans="1:17">
      <c r="A709" s="250">
        <v>669</v>
      </c>
      <c r="B709" s="250" t="s">
        <v>878</v>
      </c>
      <c r="C709" s="250" t="s">
        <v>13</v>
      </c>
      <c r="D709" s="250">
        <v>23</v>
      </c>
      <c r="E709" s="251" t="s">
        <v>2192</v>
      </c>
      <c r="F709" s="250">
        <v>27</v>
      </c>
      <c r="G709" s="250">
        <v>2</v>
      </c>
      <c r="H709" s="250">
        <v>45</v>
      </c>
      <c r="I709" s="250" t="s">
        <v>902</v>
      </c>
      <c r="J709" s="250" t="s">
        <v>1250</v>
      </c>
      <c r="K709" s="250" t="s">
        <v>1277</v>
      </c>
      <c r="L709" s="250" t="s">
        <v>1168</v>
      </c>
      <c r="M709" s="250" t="s">
        <v>1651</v>
      </c>
      <c r="N709" s="250"/>
      <c r="O709" s="250"/>
      <c r="P709" s="250"/>
      <c r="Q709" s="250"/>
    </row>
    <row r="710" spans="1:17">
      <c r="A710" s="250">
        <v>670</v>
      </c>
      <c r="B710" s="250" t="s">
        <v>878</v>
      </c>
      <c r="C710" s="250" t="s">
        <v>13</v>
      </c>
      <c r="D710" s="250">
        <v>1</v>
      </c>
      <c r="E710" s="251" t="s">
        <v>2000</v>
      </c>
      <c r="F710" s="250">
        <v>8</v>
      </c>
      <c r="G710" s="250">
        <v>1</v>
      </c>
      <c r="H710" s="250">
        <v>48</v>
      </c>
      <c r="I710" s="250" t="s">
        <v>1753</v>
      </c>
      <c r="J710" s="250" t="s">
        <v>1250</v>
      </c>
      <c r="K710" s="250" t="s">
        <v>1391</v>
      </c>
      <c r="L710" s="250" t="s">
        <v>2709</v>
      </c>
      <c r="M710" s="250" t="s">
        <v>1660</v>
      </c>
      <c r="N710" s="250"/>
      <c r="O710" s="250"/>
      <c r="P710" s="250"/>
      <c r="Q710" s="250"/>
    </row>
    <row r="711" spans="1:17">
      <c r="A711" s="250">
        <v>671</v>
      </c>
      <c r="B711" s="250" t="s">
        <v>878</v>
      </c>
      <c r="C711" s="250" t="s">
        <v>13</v>
      </c>
      <c r="D711" s="250">
        <v>23</v>
      </c>
      <c r="E711" s="251" t="s">
        <v>2192</v>
      </c>
      <c r="F711" s="250">
        <v>27</v>
      </c>
      <c r="G711" s="250">
        <v>2</v>
      </c>
      <c r="H711" s="250">
        <v>45</v>
      </c>
      <c r="I711" s="250" t="s">
        <v>902</v>
      </c>
      <c r="J711" s="250" t="s">
        <v>1250</v>
      </c>
      <c r="K711" s="250" t="s">
        <v>1391</v>
      </c>
      <c r="L711" s="250" t="s">
        <v>1169</v>
      </c>
      <c r="M711" s="250" t="s">
        <v>320</v>
      </c>
      <c r="N711" s="250"/>
      <c r="O711" s="250"/>
      <c r="P711" s="250"/>
      <c r="Q711" s="250"/>
    </row>
    <row r="712" spans="1:17">
      <c r="A712" s="250">
        <v>672</v>
      </c>
      <c r="B712" s="250" t="s">
        <v>878</v>
      </c>
      <c r="C712" s="250" t="s">
        <v>13</v>
      </c>
      <c r="D712" s="250">
        <v>1</v>
      </c>
      <c r="E712" s="251" t="s">
        <v>2000</v>
      </c>
      <c r="F712" s="250">
        <v>9</v>
      </c>
      <c r="G712" s="250">
        <v>1</v>
      </c>
      <c r="H712" s="250">
        <v>46</v>
      </c>
      <c r="I712" s="250" t="s">
        <v>1746</v>
      </c>
      <c r="J712" s="250" t="s">
        <v>1250</v>
      </c>
      <c r="K712" s="250" t="s">
        <v>1355</v>
      </c>
      <c r="L712" s="250" t="s">
        <v>2698</v>
      </c>
      <c r="M712" s="250" t="s">
        <v>1650</v>
      </c>
      <c r="N712" s="250"/>
      <c r="O712" s="250"/>
      <c r="P712" s="250"/>
      <c r="Q712" s="250"/>
    </row>
    <row r="713" spans="1:17">
      <c r="A713" s="250">
        <v>673</v>
      </c>
      <c r="B713" s="250" t="s">
        <v>878</v>
      </c>
      <c r="C713" s="250" t="s">
        <v>13</v>
      </c>
      <c r="D713" s="250">
        <v>16</v>
      </c>
      <c r="E713" s="251" t="s">
        <v>2193</v>
      </c>
      <c r="F713" s="250">
        <v>53</v>
      </c>
      <c r="G713" s="250">
        <v>1</v>
      </c>
      <c r="H713" s="250">
        <v>42</v>
      </c>
      <c r="I713" s="250" t="s">
        <v>1716</v>
      </c>
      <c r="J713" s="250" t="s">
        <v>1250</v>
      </c>
      <c r="K713" s="250" t="s">
        <v>1355</v>
      </c>
      <c r="L713" s="250" t="s">
        <v>2782</v>
      </c>
      <c r="M713" s="250" t="s">
        <v>1651</v>
      </c>
      <c r="N713" s="250"/>
      <c r="O713" s="250"/>
      <c r="P713" s="250"/>
      <c r="Q713" s="250"/>
    </row>
    <row r="714" spans="1:17">
      <c r="A714" s="250">
        <v>674</v>
      </c>
      <c r="B714" s="250" t="s">
        <v>878</v>
      </c>
      <c r="C714" s="250" t="s">
        <v>13</v>
      </c>
      <c r="D714" s="250">
        <v>1</v>
      </c>
      <c r="E714" s="251" t="s">
        <v>2000</v>
      </c>
      <c r="F714" s="250">
        <v>9</v>
      </c>
      <c r="G714" s="250">
        <v>1</v>
      </c>
      <c r="H714" s="250">
        <v>46</v>
      </c>
      <c r="I714" s="250" t="s">
        <v>1746</v>
      </c>
      <c r="J714" s="250" t="s">
        <v>1250</v>
      </c>
      <c r="K714" s="250" t="s">
        <v>1358</v>
      </c>
      <c r="L714" s="250" t="s">
        <v>2700</v>
      </c>
      <c r="M714" s="250" t="s">
        <v>1652</v>
      </c>
      <c r="N714" s="250"/>
      <c r="O714" s="250"/>
      <c r="P714" s="250"/>
      <c r="Q714" s="250"/>
    </row>
    <row r="715" spans="1:17">
      <c r="A715" s="250">
        <v>675</v>
      </c>
      <c r="B715" s="250" t="s">
        <v>878</v>
      </c>
      <c r="C715" s="250" t="s">
        <v>13</v>
      </c>
      <c r="D715" s="250">
        <v>16</v>
      </c>
      <c r="E715" s="251" t="s">
        <v>2193</v>
      </c>
      <c r="F715" s="250">
        <v>53</v>
      </c>
      <c r="G715" s="250">
        <v>1</v>
      </c>
      <c r="H715" s="250">
        <v>42</v>
      </c>
      <c r="I715" s="250" t="s">
        <v>1716</v>
      </c>
      <c r="J715" s="250" t="s">
        <v>1250</v>
      </c>
      <c r="K715" s="250" t="s">
        <v>1358</v>
      </c>
      <c r="L715" s="250" t="s">
        <v>2783</v>
      </c>
      <c r="M715" s="250" t="s">
        <v>1650</v>
      </c>
      <c r="N715" s="250"/>
      <c r="O715" s="250"/>
      <c r="P715" s="250"/>
      <c r="Q715" s="250"/>
    </row>
    <row r="716" spans="1:17">
      <c r="A716" s="250">
        <v>676</v>
      </c>
      <c r="B716" s="250" t="s">
        <v>878</v>
      </c>
      <c r="C716" s="250" t="s">
        <v>13</v>
      </c>
      <c r="D716" s="250">
        <v>8</v>
      </c>
      <c r="E716" s="251" t="s">
        <v>2001</v>
      </c>
      <c r="F716" s="250">
        <v>1</v>
      </c>
      <c r="G716" s="250">
        <v>2</v>
      </c>
      <c r="H716" s="250">
        <v>47</v>
      </c>
      <c r="I716" s="250" t="s">
        <v>187</v>
      </c>
      <c r="J716" s="250" t="s">
        <v>1250</v>
      </c>
      <c r="K716" s="250" t="s">
        <v>1291</v>
      </c>
      <c r="L716" s="250" t="s">
        <v>2696</v>
      </c>
      <c r="M716" s="250" t="s">
        <v>1672</v>
      </c>
      <c r="N716" s="250"/>
      <c r="O716" s="250"/>
      <c r="P716" s="250"/>
      <c r="Q716" s="250"/>
    </row>
    <row r="717" spans="1:17">
      <c r="A717" s="250">
        <v>677</v>
      </c>
      <c r="B717" s="250" t="s">
        <v>878</v>
      </c>
      <c r="C717" s="250" t="s">
        <v>13</v>
      </c>
      <c r="D717" s="250">
        <v>17</v>
      </c>
      <c r="E717" s="251" t="s">
        <v>2002</v>
      </c>
      <c r="F717" s="250">
        <v>19</v>
      </c>
      <c r="G717" s="250">
        <v>1</v>
      </c>
      <c r="H717" s="250">
        <v>52</v>
      </c>
      <c r="I717" s="250" t="s">
        <v>1716</v>
      </c>
      <c r="J717" s="250" t="s">
        <v>1250</v>
      </c>
      <c r="K717" s="250" t="s">
        <v>1291</v>
      </c>
      <c r="L717" s="250" t="s">
        <v>2716</v>
      </c>
      <c r="M717" s="250" t="s">
        <v>1651</v>
      </c>
      <c r="N717" s="250"/>
      <c r="O717" s="250"/>
      <c r="P717" s="250"/>
      <c r="Q717" s="250"/>
    </row>
    <row r="718" spans="1:17">
      <c r="A718" s="250">
        <v>678</v>
      </c>
      <c r="B718" s="250" t="s">
        <v>878</v>
      </c>
      <c r="C718" s="250" t="s">
        <v>13</v>
      </c>
      <c r="D718" s="250">
        <v>8</v>
      </c>
      <c r="E718" s="251" t="s">
        <v>2001</v>
      </c>
      <c r="F718" s="250">
        <v>1</v>
      </c>
      <c r="G718" s="250">
        <v>2</v>
      </c>
      <c r="H718" s="250">
        <v>47</v>
      </c>
      <c r="I718" s="250" t="s">
        <v>187</v>
      </c>
      <c r="J718" s="250" t="s">
        <v>1250</v>
      </c>
      <c r="K718" s="250" t="s">
        <v>1383</v>
      </c>
      <c r="L718" s="250" t="s">
        <v>2697</v>
      </c>
      <c r="M718" s="250" t="s">
        <v>1652</v>
      </c>
      <c r="N718" s="250"/>
      <c r="O718" s="250"/>
      <c r="P718" s="250"/>
      <c r="Q718" s="250"/>
    </row>
    <row r="719" spans="1:17">
      <c r="A719" s="250">
        <v>679</v>
      </c>
      <c r="B719" s="250" t="s">
        <v>878</v>
      </c>
      <c r="C719" s="250" t="s">
        <v>13</v>
      </c>
      <c r="D719" s="250">
        <v>17</v>
      </c>
      <c r="E719" s="251" t="s">
        <v>2002</v>
      </c>
      <c r="F719" s="250">
        <v>19</v>
      </c>
      <c r="G719" s="250">
        <v>1</v>
      </c>
      <c r="H719" s="250">
        <v>52</v>
      </c>
      <c r="I719" s="250" t="s">
        <v>1716</v>
      </c>
      <c r="J719" s="250" t="s">
        <v>1250</v>
      </c>
      <c r="K719" s="250" t="s">
        <v>1383</v>
      </c>
      <c r="L719" s="250" t="s">
        <v>2717</v>
      </c>
      <c r="M719" s="250" t="s">
        <v>1652</v>
      </c>
      <c r="N719" s="250"/>
      <c r="O719" s="250"/>
      <c r="P719" s="250"/>
      <c r="Q719" s="250"/>
    </row>
    <row r="720" spans="1:17">
      <c r="A720" s="250">
        <v>680</v>
      </c>
      <c r="B720" s="250" t="s">
        <v>878</v>
      </c>
      <c r="C720" s="250" t="s">
        <v>13</v>
      </c>
      <c r="D720" s="250">
        <v>8</v>
      </c>
      <c r="E720" s="251" t="s">
        <v>2001</v>
      </c>
      <c r="F720" s="250">
        <v>2</v>
      </c>
      <c r="G720" s="250">
        <v>2</v>
      </c>
      <c r="H720" s="250">
        <v>49</v>
      </c>
      <c r="I720" s="250" t="s">
        <v>1741</v>
      </c>
      <c r="J720" s="250" t="s">
        <v>1250</v>
      </c>
      <c r="K720" s="250" t="s">
        <v>1444</v>
      </c>
      <c r="L720" s="250" t="s">
        <v>2711</v>
      </c>
      <c r="M720" s="250" t="s">
        <v>1672</v>
      </c>
      <c r="N720" s="250" t="s">
        <v>1281</v>
      </c>
      <c r="O720" s="250" t="s">
        <v>2422</v>
      </c>
      <c r="P720" s="250" t="s">
        <v>2423</v>
      </c>
      <c r="Q720" s="250"/>
    </row>
    <row r="721" spans="1:17">
      <c r="A721" s="250">
        <v>681</v>
      </c>
      <c r="B721" s="250" t="s">
        <v>878</v>
      </c>
      <c r="C721" s="250" t="s">
        <v>13</v>
      </c>
      <c r="D721" s="250">
        <v>17</v>
      </c>
      <c r="E721" s="251" t="s">
        <v>2002</v>
      </c>
      <c r="F721" s="250">
        <v>20</v>
      </c>
      <c r="G721" s="250">
        <v>1</v>
      </c>
      <c r="H721" s="250">
        <v>53</v>
      </c>
      <c r="I721" s="250" t="s">
        <v>1716</v>
      </c>
      <c r="J721" s="250" t="s">
        <v>1250</v>
      </c>
      <c r="K721" s="250" t="s">
        <v>1444</v>
      </c>
      <c r="L721" s="250" t="s">
        <v>1166</v>
      </c>
      <c r="M721" s="250" t="s">
        <v>1651</v>
      </c>
      <c r="N721" s="250"/>
      <c r="O721" s="250"/>
      <c r="P721" s="250"/>
      <c r="Q721" s="250"/>
    </row>
    <row r="722" spans="1:17">
      <c r="A722" s="250">
        <v>682</v>
      </c>
      <c r="B722" s="250" t="s">
        <v>878</v>
      </c>
      <c r="C722" s="250" t="s">
        <v>13</v>
      </c>
      <c r="D722" s="250">
        <v>8</v>
      </c>
      <c r="E722" s="251" t="s">
        <v>2001</v>
      </c>
      <c r="F722" s="250">
        <v>2</v>
      </c>
      <c r="G722" s="250">
        <v>2</v>
      </c>
      <c r="H722" s="250">
        <v>49</v>
      </c>
      <c r="I722" s="250" t="s">
        <v>1741</v>
      </c>
      <c r="J722" s="250" t="s">
        <v>1250</v>
      </c>
      <c r="K722" s="250" t="s">
        <v>1350</v>
      </c>
      <c r="L722" s="250" t="s">
        <v>2713</v>
      </c>
      <c r="M722" s="250" t="s">
        <v>1660</v>
      </c>
      <c r="N722" s="250"/>
      <c r="O722" s="250"/>
      <c r="P722" s="250"/>
      <c r="Q722" s="250"/>
    </row>
    <row r="723" spans="1:17">
      <c r="A723" s="250">
        <v>683</v>
      </c>
      <c r="B723" s="250" t="s">
        <v>878</v>
      </c>
      <c r="C723" s="250" t="s">
        <v>13</v>
      </c>
      <c r="D723" s="250">
        <v>17</v>
      </c>
      <c r="E723" s="251" t="s">
        <v>2002</v>
      </c>
      <c r="F723" s="250">
        <v>20</v>
      </c>
      <c r="G723" s="250">
        <v>1</v>
      </c>
      <c r="H723" s="250">
        <v>53</v>
      </c>
      <c r="I723" s="250" t="s">
        <v>1716</v>
      </c>
      <c r="J723" s="250" t="s">
        <v>1250</v>
      </c>
      <c r="K723" s="250" t="s">
        <v>1350</v>
      </c>
      <c r="L723" s="250" t="s">
        <v>1167</v>
      </c>
      <c r="M723" s="250" t="s">
        <v>1651</v>
      </c>
      <c r="N723" s="250"/>
      <c r="O723" s="250"/>
      <c r="P723" s="250"/>
      <c r="Q723" s="250"/>
    </row>
    <row r="724" spans="1:17">
      <c r="A724" s="250">
        <v>684</v>
      </c>
      <c r="B724" s="250" t="s">
        <v>878</v>
      </c>
      <c r="C724" s="250" t="s">
        <v>13</v>
      </c>
      <c r="D724" s="250">
        <v>8</v>
      </c>
      <c r="E724" s="251" t="s">
        <v>2001</v>
      </c>
      <c r="F724" s="250">
        <v>3</v>
      </c>
      <c r="G724" s="250">
        <v>2</v>
      </c>
      <c r="H724" s="250">
        <v>45</v>
      </c>
      <c r="I724" s="250" t="s">
        <v>1754</v>
      </c>
      <c r="J724" s="250" t="s">
        <v>1250</v>
      </c>
      <c r="K724" s="250" t="s">
        <v>1402</v>
      </c>
      <c r="L724" s="250" t="s">
        <v>1168</v>
      </c>
      <c r="M724" s="250" t="s">
        <v>1672</v>
      </c>
      <c r="N724" s="250"/>
      <c r="O724" s="250"/>
      <c r="P724" s="250"/>
      <c r="Q724" s="250"/>
    </row>
    <row r="725" spans="1:17">
      <c r="A725" s="250">
        <v>685</v>
      </c>
      <c r="B725" s="250" t="s">
        <v>878</v>
      </c>
      <c r="C725" s="250" t="s">
        <v>13</v>
      </c>
      <c r="D725" s="250">
        <v>20</v>
      </c>
      <c r="E725" s="251" t="s">
        <v>1398</v>
      </c>
      <c r="F725" s="250">
        <v>1</v>
      </c>
      <c r="G725" s="250">
        <v>2</v>
      </c>
      <c r="H725" s="250">
        <v>62</v>
      </c>
      <c r="I725" s="250" t="s">
        <v>909</v>
      </c>
      <c r="J725" s="250" t="s">
        <v>1250</v>
      </c>
      <c r="K725" s="250" t="s">
        <v>1402</v>
      </c>
      <c r="L725" s="250" t="s">
        <v>2854</v>
      </c>
      <c r="M725" s="250" t="s">
        <v>1650</v>
      </c>
      <c r="N725" s="250"/>
      <c r="O725" s="250"/>
      <c r="P725" s="250"/>
      <c r="Q725" s="250"/>
    </row>
    <row r="726" spans="1:17">
      <c r="A726" s="250">
        <v>686</v>
      </c>
      <c r="B726" s="250" t="s">
        <v>878</v>
      </c>
      <c r="C726" s="250" t="s">
        <v>13</v>
      </c>
      <c r="D726" s="250">
        <v>8</v>
      </c>
      <c r="E726" s="251" t="s">
        <v>2001</v>
      </c>
      <c r="F726" s="250">
        <v>3</v>
      </c>
      <c r="G726" s="250">
        <v>2</v>
      </c>
      <c r="H726" s="250">
        <v>45</v>
      </c>
      <c r="I726" s="250" t="s">
        <v>1754</v>
      </c>
      <c r="J726" s="250" t="s">
        <v>1250</v>
      </c>
      <c r="K726" s="250" t="s">
        <v>1490</v>
      </c>
      <c r="L726" s="250" t="s">
        <v>1169</v>
      </c>
      <c r="M726" s="250" t="s">
        <v>320</v>
      </c>
      <c r="N726" s="250"/>
      <c r="O726" s="250"/>
      <c r="P726" s="250"/>
      <c r="Q726" s="250"/>
    </row>
    <row r="727" spans="1:17">
      <c r="A727" s="250">
        <v>687</v>
      </c>
      <c r="B727" s="250" t="s">
        <v>878</v>
      </c>
      <c r="C727" s="250" t="s">
        <v>13</v>
      </c>
      <c r="D727" s="250">
        <v>20</v>
      </c>
      <c r="E727" s="251" t="s">
        <v>1398</v>
      </c>
      <c r="F727" s="250">
        <v>1</v>
      </c>
      <c r="G727" s="250">
        <v>2</v>
      </c>
      <c r="H727" s="250">
        <v>62</v>
      </c>
      <c r="I727" s="250" t="s">
        <v>909</v>
      </c>
      <c r="J727" s="250" t="s">
        <v>1250</v>
      </c>
      <c r="K727" s="250" t="s">
        <v>1490</v>
      </c>
      <c r="L727" s="250" t="s">
        <v>2854</v>
      </c>
      <c r="M727" s="250" t="s">
        <v>1660</v>
      </c>
      <c r="N727" s="250"/>
      <c r="O727" s="250"/>
      <c r="P727" s="250"/>
      <c r="Q727" s="250"/>
    </row>
    <row r="728" spans="1:17">
      <c r="A728" s="250">
        <v>688</v>
      </c>
      <c r="B728" s="250" t="s">
        <v>878</v>
      </c>
      <c r="C728" s="250" t="s">
        <v>13</v>
      </c>
      <c r="D728" s="250">
        <v>9</v>
      </c>
      <c r="E728" s="251" t="s">
        <v>2453</v>
      </c>
      <c r="F728" s="250">
        <v>1</v>
      </c>
      <c r="G728" s="250">
        <v>2</v>
      </c>
      <c r="H728" s="250">
        <v>48</v>
      </c>
      <c r="I728" s="250" t="s">
        <v>912</v>
      </c>
      <c r="J728" s="250" t="s">
        <v>1250</v>
      </c>
      <c r="K728" s="250" t="s">
        <v>1466</v>
      </c>
      <c r="L728" s="250" t="s">
        <v>2708</v>
      </c>
      <c r="M728" s="250" t="s">
        <v>1660</v>
      </c>
      <c r="N728" s="250"/>
      <c r="O728" s="250"/>
      <c r="P728" s="250"/>
      <c r="Q728" s="250"/>
    </row>
    <row r="729" spans="1:17">
      <c r="A729" s="250">
        <v>689</v>
      </c>
      <c r="B729" s="250" t="s">
        <v>878</v>
      </c>
      <c r="C729" s="250" t="s">
        <v>13</v>
      </c>
      <c r="D729" s="250">
        <v>20</v>
      </c>
      <c r="E729" s="251" t="s">
        <v>1398</v>
      </c>
      <c r="F729" s="250">
        <v>1</v>
      </c>
      <c r="G729" s="250">
        <v>2</v>
      </c>
      <c r="H729" s="250">
        <v>62</v>
      </c>
      <c r="I729" s="250" t="s">
        <v>909</v>
      </c>
      <c r="J729" s="250" t="s">
        <v>1250</v>
      </c>
      <c r="K729" s="250" t="s">
        <v>1466</v>
      </c>
      <c r="L729" s="355">
        <v>22798</v>
      </c>
      <c r="M729" s="250" t="s">
        <v>1660</v>
      </c>
      <c r="N729" s="250"/>
      <c r="O729" s="250"/>
      <c r="P729" s="250"/>
      <c r="Q729" s="250"/>
    </row>
    <row r="730" spans="1:17">
      <c r="A730" s="250">
        <v>690</v>
      </c>
      <c r="B730" s="250" t="s">
        <v>878</v>
      </c>
      <c r="C730" s="250" t="s">
        <v>13</v>
      </c>
      <c r="D730" s="250">
        <v>5</v>
      </c>
      <c r="E730" s="251" t="s">
        <v>2076</v>
      </c>
      <c r="F730" s="357">
        <v>1.7375</v>
      </c>
      <c r="G730" s="250" t="s">
        <v>1408</v>
      </c>
      <c r="H730" s="250">
        <v>3</v>
      </c>
      <c r="I730" s="250" t="s">
        <v>1145</v>
      </c>
      <c r="J730" s="250" t="s">
        <v>1250</v>
      </c>
      <c r="K730" s="250" t="s">
        <v>1471</v>
      </c>
      <c r="L730" s="354">
        <v>45386</v>
      </c>
      <c r="M730" s="250" t="s">
        <v>1668</v>
      </c>
      <c r="N730" s="250"/>
      <c r="O730" s="250"/>
      <c r="P730" s="250"/>
      <c r="Q730" s="250"/>
    </row>
    <row r="731" spans="1:17">
      <c r="A731" s="250">
        <v>691</v>
      </c>
      <c r="B731" s="250" t="s">
        <v>878</v>
      </c>
      <c r="C731" s="250" t="s">
        <v>13</v>
      </c>
      <c r="D731" s="250">
        <v>9</v>
      </c>
      <c r="E731" s="251" t="s">
        <v>2453</v>
      </c>
      <c r="F731" s="250">
        <v>1</v>
      </c>
      <c r="G731" s="250">
        <v>2</v>
      </c>
      <c r="H731" s="250">
        <v>48</v>
      </c>
      <c r="I731" s="250" t="s">
        <v>912</v>
      </c>
      <c r="J731" s="250" t="s">
        <v>1250</v>
      </c>
      <c r="K731" s="250" t="s">
        <v>1471</v>
      </c>
      <c r="L731" s="250" t="s">
        <v>2709</v>
      </c>
      <c r="M731" s="250" t="s">
        <v>1660</v>
      </c>
      <c r="N731" s="250"/>
      <c r="O731" s="250"/>
      <c r="P731" s="250"/>
      <c r="Q731" s="250"/>
    </row>
    <row r="732" spans="1:17">
      <c r="A732" s="250">
        <v>692</v>
      </c>
      <c r="B732" s="250" t="s">
        <v>878</v>
      </c>
      <c r="C732" s="250" t="s">
        <v>13</v>
      </c>
      <c r="D732" s="250">
        <v>9</v>
      </c>
      <c r="E732" s="251" t="s">
        <v>2453</v>
      </c>
      <c r="F732" s="250">
        <v>2</v>
      </c>
      <c r="G732" s="250">
        <v>2</v>
      </c>
      <c r="H732" s="250">
        <v>52</v>
      </c>
      <c r="I732" s="250" t="s">
        <v>1753</v>
      </c>
      <c r="J732" s="250" t="s">
        <v>1250</v>
      </c>
      <c r="K732" s="250" t="s">
        <v>1527</v>
      </c>
      <c r="L732" s="250" t="s">
        <v>2716</v>
      </c>
      <c r="M732" s="250" t="s">
        <v>1660</v>
      </c>
      <c r="N732" s="250"/>
      <c r="O732" s="250"/>
      <c r="P732" s="250"/>
      <c r="Q732" s="250"/>
    </row>
    <row r="733" spans="1:17">
      <c r="A733" s="250">
        <v>693</v>
      </c>
      <c r="B733" s="250" t="s">
        <v>878</v>
      </c>
      <c r="C733" s="250" t="s">
        <v>13</v>
      </c>
      <c r="D733" s="250">
        <v>20</v>
      </c>
      <c r="E733" s="251" t="s">
        <v>1398</v>
      </c>
      <c r="F733" s="250">
        <v>2</v>
      </c>
      <c r="G733" s="250">
        <v>2</v>
      </c>
      <c r="H733" s="250">
        <v>53</v>
      </c>
      <c r="I733" s="250" t="s">
        <v>909</v>
      </c>
      <c r="J733" s="250" t="s">
        <v>1250</v>
      </c>
      <c r="K733" s="250" t="s">
        <v>1527</v>
      </c>
      <c r="L733" s="250" t="s">
        <v>1166</v>
      </c>
      <c r="M733" s="250" t="s">
        <v>1652</v>
      </c>
      <c r="N733" s="250"/>
      <c r="O733" s="250"/>
      <c r="P733" s="250"/>
      <c r="Q733" s="250"/>
    </row>
    <row r="734" spans="1:17">
      <c r="A734" s="250">
        <v>1125</v>
      </c>
      <c r="B734" s="250" t="s">
        <v>878</v>
      </c>
      <c r="C734" s="250" t="s">
        <v>13</v>
      </c>
      <c r="D734" s="250">
        <v>20</v>
      </c>
      <c r="E734" s="251" t="s">
        <v>1398</v>
      </c>
      <c r="F734" s="250"/>
      <c r="G734" s="250"/>
      <c r="H734" s="250"/>
      <c r="I734" s="250"/>
      <c r="J734" s="250" t="s">
        <v>1250</v>
      </c>
      <c r="K734" s="250" t="s">
        <v>1527</v>
      </c>
      <c r="L734" s="250"/>
      <c r="M734" s="250" t="s">
        <v>42</v>
      </c>
      <c r="N734" s="250" t="s">
        <v>1281</v>
      </c>
      <c r="O734" s="250" t="s">
        <v>1522</v>
      </c>
      <c r="P734" s="250" t="s">
        <v>1523</v>
      </c>
      <c r="Q734" s="250">
        <v>69</v>
      </c>
    </row>
    <row r="735" spans="1:17">
      <c r="A735" s="250">
        <v>694</v>
      </c>
      <c r="B735" s="250" t="s">
        <v>878</v>
      </c>
      <c r="C735" s="250" t="s">
        <v>13</v>
      </c>
      <c r="D735" s="250">
        <v>9</v>
      </c>
      <c r="E735" s="251" t="s">
        <v>2453</v>
      </c>
      <c r="F735" s="250">
        <v>2</v>
      </c>
      <c r="G735" s="250">
        <v>2</v>
      </c>
      <c r="H735" s="250">
        <v>52</v>
      </c>
      <c r="I735" s="250" t="s">
        <v>1753</v>
      </c>
      <c r="J735" s="250" t="s">
        <v>1250</v>
      </c>
      <c r="K735" s="250" t="s">
        <v>1404</v>
      </c>
      <c r="L735" s="250" t="s">
        <v>2717</v>
      </c>
      <c r="M735" s="250" t="s">
        <v>1660</v>
      </c>
      <c r="N735" s="250"/>
      <c r="O735" s="250"/>
      <c r="P735" s="250"/>
      <c r="Q735" s="250"/>
    </row>
    <row r="736" spans="1:17">
      <c r="A736" s="250">
        <v>695</v>
      </c>
      <c r="B736" s="250" t="s">
        <v>878</v>
      </c>
      <c r="C736" s="250" t="s">
        <v>13</v>
      </c>
      <c r="D736" s="250">
        <v>20</v>
      </c>
      <c r="E736" s="251" t="s">
        <v>1398</v>
      </c>
      <c r="F736" s="250">
        <v>2</v>
      </c>
      <c r="G736" s="250">
        <v>2</v>
      </c>
      <c r="H736" s="250">
        <v>53</v>
      </c>
      <c r="I736" s="250" t="s">
        <v>909</v>
      </c>
      <c r="J736" s="250" t="s">
        <v>1250</v>
      </c>
      <c r="K736" s="250" t="s">
        <v>1404</v>
      </c>
      <c r="L736" s="250" t="s">
        <v>1167</v>
      </c>
      <c r="M736" s="250" t="s">
        <v>1652</v>
      </c>
      <c r="N736" s="250"/>
      <c r="O736" s="250"/>
      <c r="P736" s="250"/>
      <c r="Q736" s="250"/>
    </row>
    <row r="737" spans="1:17">
      <c r="A737" s="250">
        <v>696</v>
      </c>
      <c r="B737" s="250" t="s">
        <v>878</v>
      </c>
      <c r="C737" s="250" t="s">
        <v>13</v>
      </c>
      <c r="D737" s="250">
        <v>20</v>
      </c>
      <c r="E737" s="251" t="s">
        <v>1398</v>
      </c>
      <c r="F737" s="250">
        <v>30</v>
      </c>
      <c r="G737" s="250">
        <v>2</v>
      </c>
      <c r="H737" s="250">
        <v>15</v>
      </c>
      <c r="I737" s="250" t="s">
        <v>333</v>
      </c>
      <c r="J737" s="250" t="s">
        <v>1250</v>
      </c>
      <c r="K737" s="250" t="s">
        <v>1261</v>
      </c>
      <c r="L737" s="250" t="s">
        <v>2707</v>
      </c>
      <c r="M737" s="250" t="s">
        <v>1650</v>
      </c>
      <c r="N737" s="250" t="s">
        <v>1281</v>
      </c>
      <c r="O737" s="250" t="s">
        <v>2722</v>
      </c>
      <c r="P737" s="250" t="s">
        <v>2301</v>
      </c>
      <c r="Q737" s="250"/>
    </row>
    <row r="738" spans="1:17">
      <c r="A738" s="250">
        <v>697</v>
      </c>
      <c r="B738" s="250" t="s">
        <v>878</v>
      </c>
      <c r="C738" s="250" t="s">
        <v>13</v>
      </c>
      <c r="D738" s="250"/>
      <c r="E738" s="251" t="s">
        <v>1398</v>
      </c>
      <c r="F738" s="250"/>
      <c r="G738" s="250"/>
      <c r="H738" s="250"/>
      <c r="I738" s="250"/>
      <c r="J738" s="250" t="s">
        <v>1250</v>
      </c>
      <c r="K738" s="250" t="s">
        <v>1261</v>
      </c>
      <c r="L738" s="250"/>
      <c r="M738" s="250" t="s">
        <v>42</v>
      </c>
      <c r="N738" s="250" t="s">
        <v>1252</v>
      </c>
      <c r="O738" s="250" t="s">
        <v>1399</v>
      </c>
      <c r="P738" s="250" t="s">
        <v>1400</v>
      </c>
      <c r="Q738" s="250">
        <v>57</v>
      </c>
    </row>
    <row r="739" spans="1:17">
      <c r="A739" s="250">
        <v>698</v>
      </c>
      <c r="B739" s="250" t="s">
        <v>878</v>
      </c>
      <c r="C739" s="250" t="s">
        <v>13</v>
      </c>
      <c r="D739" s="250">
        <v>3</v>
      </c>
      <c r="E739" s="251" t="s">
        <v>1928</v>
      </c>
      <c r="F739" s="250">
        <v>4</v>
      </c>
      <c r="G739" s="250">
        <v>1</v>
      </c>
      <c r="H739" s="250">
        <v>31</v>
      </c>
      <c r="I739" s="250" t="s">
        <v>918</v>
      </c>
      <c r="J739" s="250" t="s">
        <v>1268</v>
      </c>
      <c r="K739" s="250" t="s">
        <v>1317</v>
      </c>
      <c r="L739" s="250" t="s">
        <v>2680</v>
      </c>
      <c r="M739" s="250" t="s">
        <v>1656</v>
      </c>
      <c r="N739" s="250"/>
      <c r="O739" s="250"/>
      <c r="P739" s="250"/>
      <c r="Q739" s="250"/>
    </row>
    <row r="740" spans="1:17">
      <c r="A740" s="250">
        <v>699</v>
      </c>
      <c r="B740" s="250" t="s">
        <v>878</v>
      </c>
      <c r="C740" s="250" t="s">
        <v>13</v>
      </c>
      <c r="D740" s="250">
        <v>31</v>
      </c>
      <c r="E740" s="251" t="s">
        <v>1325</v>
      </c>
      <c r="F740" s="250">
        <v>1</v>
      </c>
      <c r="G740" s="250">
        <v>2</v>
      </c>
      <c r="H740" s="250">
        <v>27</v>
      </c>
      <c r="I740" s="250" t="s">
        <v>1755</v>
      </c>
      <c r="J740" s="250" t="s">
        <v>1268</v>
      </c>
      <c r="K740" s="250" t="s">
        <v>1317</v>
      </c>
      <c r="L740" s="250" t="s">
        <v>2670</v>
      </c>
      <c r="M740" s="250" t="s">
        <v>1656</v>
      </c>
      <c r="N740" s="250"/>
      <c r="O740" s="250"/>
      <c r="P740" s="250"/>
      <c r="Q740" s="250"/>
    </row>
    <row r="741" spans="1:17">
      <c r="A741" s="250">
        <v>1124</v>
      </c>
      <c r="B741" s="250" t="s">
        <v>878</v>
      </c>
      <c r="C741" s="250" t="s">
        <v>13</v>
      </c>
      <c r="D741" s="250">
        <v>31</v>
      </c>
      <c r="E741" s="251" t="s">
        <v>1325</v>
      </c>
      <c r="F741" s="250"/>
      <c r="G741" s="250"/>
      <c r="H741" s="250"/>
      <c r="I741" s="250"/>
      <c r="J741" s="250" t="s">
        <v>1268</v>
      </c>
      <c r="K741" s="250" t="s">
        <v>1317</v>
      </c>
      <c r="L741" s="250"/>
      <c r="M741" s="250" t="s">
        <v>42</v>
      </c>
      <c r="N741" s="250" t="s">
        <v>1252</v>
      </c>
      <c r="O741" s="250" t="s">
        <v>1326</v>
      </c>
      <c r="P741" s="250" t="s">
        <v>1327</v>
      </c>
      <c r="Q741" s="250">
        <v>10</v>
      </c>
    </row>
    <row r="742" spans="1:17">
      <c r="A742" s="250">
        <v>700</v>
      </c>
      <c r="B742" s="250" t="s">
        <v>878</v>
      </c>
      <c r="C742" s="250" t="s">
        <v>13</v>
      </c>
      <c r="D742" s="250">
        <v>4</v>
      </c>
      <c r="E742" s="251" t="s">
        <v>1892</v>
      </c>
      <c r="F742" s="250">
        <v>1</v>
      </c>
      <c r="G742" s="250">
        <v>1</v>
      </c>
      <c r="H742" s="250">
        <v>29</v>
      </c>
      <c r="I742" s="250" t="s">
        <v>921</v>
      </c>
      <c r="J742" s="250" t="s">
        <v>1268</v>
      </c>
      <c r="K742" s="250" t="s">
        <v>1315</v>
      </c>
      <c r="L742" s="250" t="s">
        <v>2810</v>
      </c>
      <c r="M742" s="250" t="s">
        <v>1664</v>
      </c>
      <c r="N742" s="250"/>
      <c r="O742" s="250"/>
      <c r="P742" s="250"/>
      <c r="Q742" s="250"/>
    </row>
    <row r="743" spans="1:17">
      <c r="A743" s="250">
        <v>701</v>
      </c>
      <c r="B743" s="250" t="s">
        <v>878</v>
      </c>
      <c r="C743" s="250" t="s">
        <v>13</v>
      </c>
      <c r="D743" s="250">
        <v>25</v>
      </c>
      <c r="E743" s="251" t="s">
        <v>1285</v>
      </c>
      <c r="F743" s="250">
        <v>1</v>
      </c>
      <c r="G743" s="250">
        <v>2</v>
      </c>
      <c r="H743" s="250">
        <v>51</v>
      </c>
      <c r="I743" s="250" t="s">
        <v>923</v>
      </c>
      <c r="J743" s="250" t="s">
        <v>1268</v>
      </c>
      <c r="K743" s="250" t="s">
        <v>1315</v>
      </c>
      <c r="L743" s="250" t="s">
        <v>2855</v>
      </c>
      <c r="M743" s="250" t="s">
        <v>1672</v>
      </c>
      <c r="N743" s="250"/>
      <c r="O743" s="250"/>
      <c r="P743" s="250"/>
      <c r="Q743" s="250"/>
    </row>
    <row r="744" spans="1:17">
      <c r="A744" s="250">
        <v>1112</v>
      </c>
      <c r="B744" s="250" t="s">
        <v>878</v>
      </c>
      <c r="C744" s="250" t="s">
        <v>13</v>
      </c>
      <c r="D744" s="250">
        <v>25</v>
      </c>
      <c r="E744" s="251" t="s">
        <v>1285</v>
      </c>
      <c r="F744" s="250"/>
      <c r="G744" s="250"/>
      <c r="H744" s="250"/>
      <c r="I744" s="250"/>
      <c r="J744" s="250" t="s">
        <v>1268</v>
      </c>
      <c r="K744" s="250" t="s">
        <v>1315</v>
      </c>
      <c r="L744" s="250"/>
      <c r="M744" s="250" t="s">
        <v>42</v>
      </c>
      <c r="N744" s="250" t="s">
        <v>1252</v>
      </c>
      <c r="O744" s="250" t="s">
        <v>1606</v>
      </c>
      <c r="P744" s="250" t="s">
        <v>1607</v>
      </c>
      <c r="Q744" s="250">
        <v>88</v>
      </c>
    </row>
    <row r="745" spans="1:17">
      <c r="A745" s="250">
        <v>702</v>
      </c>
      <c r="B745" s="250" t="s">
        <v>878</v>
      </c>
      <c r="C745" s="250" t="s">
        <v>13</v>
      </c>
      <c r="D745" s="250">
        <v>24</v>
      </c>
      <c r="E745" s="251" t="s">
        <v>2194</v>
      </c>
      <c r="F745" s="250">
        <v>901</v>
      </c>
      <c r="G745" s="250">
        <v>2</v>
      </c>
      <c r="H745" s="250">
        <v>35</v>
      </c>
      <c r="I745" s="250" t="s">
        <v>1416</v>
      </c>
      <c r="J745" s="250" t="s">
        <v>1268</v>
      </c>
      <c r="K745" s="250" t="s">
        <v>1269</v>
      </c>
      <c r="L745" s="250" t="s">
        <v>2685</v>
      </c>
      <c r="M745" s="250" t="s">
        <v>1651</v>
      </c>
      <c r="N745" s="250"/>
      <c r="O745" s="250"/>
      <c r="P745" s="250"/>
      <c r="Q745" s="250"/>
    </row>
    <row r="746" spans="1:17">
      <c r="A746" s="250">
        <v>703</v>
      </c>
      <c r="B746" s="250" t="s">
        <v>878</v>
      </c>
      <c r="C746" s="250" t="s">
        <v>13</v>
      </c>
      <c r="D746" s="250">
        <v>25</v>
      </c>
      <c r="E746" s="251" t="s">
        <v>1285</v>
      </c>
      <c r="F746" s="250">
        <v>1</v>
      </c>
      <c r="G746" s="250">
        <v>2</v>
      </c>
      <c r="H746" s="250">
        <v>51</v>
      </c>
      <c r="I746" s="250" t="s">
        <v>923</v>
      </c>
      <c r="J746" s="250" t="s">
        <v>1268</v>
      </c>
      <c r="K746" s="250" t="s">
        <v>1269</v>
      </c>
      <c r="L746" s="250" t="s">
        <v>2856</v>
      </c>
      <c r="M746" s="250" t="s">
        <v>1672</v>
      </c>
      <c r="N746" s="250"/>
      <c r="O746" s="250"/>
      <c r="P746" s="250"/>
      <c r="Q746" s="250"/>
    </row>
    <row r="747" spans="1:17">
      <c r="A747" s="250">
        <v>1123</v>
      </c>
      <c r="B747" s="250" t="s">
        <v>878</v>
      </c>
      <c r="C747" s="250" t="s">
        <v>13</v>
      </c>
      <c r="D747" s="250">
        <v>25</v>
      </c>
      <c r="E747" s="251" t="s">
        <v>1285</v>
      </c>
      <c r="F747" s="250"/>
      <c r="G747" s="250"/>
      <c r="H747" s="250"/>
      <c r="I747" s="250"/>
      <c r="J747" s="250" t="s">
        <v>1268</v>
      </c>
      <c r="K747" s="250" t="s">
        <v>1269</v>
      </c>
      <c r="L747" s="250"/>
      <c r="M747" s="250" t="s">
        <v>42</v>
      </c>
      <c r="N747" s="250" t="s">
        <v>1252</v>
      </c>
      <c r="O747" s="250" t="s">
        <v>1278</v>
      </c>
      <c r="P747" s="250" t="s">
        <v>1279</v>
      </c>
      <c r="Q747" s="250">
        <v>6</v>
      </c>
    </row>
    <row r="748" spans="1:17">
      <c r="A748" s="250">
        <v>704</v>
      </c>
      <c r="B748" s="250" t="s">
        <v>878</v>
      </c>
      <c r="C748" s="250" t="s">
        <v>13</v>
      </c>
      <c r="D748" s="250">
        <v>4</v>
      </c>
      <c r="E748" s="251" t="s">
        <v>1892</v>
      </c>
      <c r="F748" s="250">
        <v>2</v>
      </c>
      <c r="G748" s="250">
        <v>1</v>
      </c>
      <c r="H748" s="250">
        <v>35</v>
      </c>
      <c r="I748" s="250" t="s">
        <v>921</v>
      </c>
      <c r="J748" s="250" t="s">
        <v>1268</v>
      </c>
      <c r="K748" s="250" t="s">
        <v>1354</v>
      </c>
      <c r="L748" s="250" t="s">
        <v>2685</v>
      </c>
      <c r="M748" s="250" t="s">
        <v>1664</v>
      </c>
      <c r="N748" s="250"/>
      <c r="O748" s="250"/>
      <c r="P748" s="250"/>
      <c r="Q748" s="250"/>
    </row>
    <row r="749" spans="1:17">
      <c r="A749" s="250">
        <v>705</v>
      </c>
      <c r="B749" s="250" t="s">
        <v>878</v>
      </c>
      <c r="C749" s="250" t="s">
        <v>13</v>
      </c>
      <c r="D749" s="250">
        <v>31</v>
      </c>
      <c r="E749" s="251" t="s">
        <v>1325</v>
      </c>
      <c r="F749" s="250">
        <v>2</v>
      </c>
      <c r="G749" s="250">
        <v>2</v>
      </c>
      <c r="H749" s="250">
        <v>32</v>
      </c>
      <c r="I749" s="250" t="s">
        <v>1756</v>
      </c>
      <c r="J749" s="250" t="s">
        <v>1268</v>
      </c>
      <c r="K749" s="250" t="s">
        <v>1354</v>
      </c>
      <c r="L749" s="250" t="s">
        <v>2723</v>
      </c>
      <c r="M749" s="250" t="s">
        <v>1689</v>
      </c>
      <c r="N749" s="250"/>
      <c r="O749" s="250"/>
      <c r="P749" s="250"/>
      <c r="Q749" s="250"/>
    </row>
    <row r="750" spans="1:17">
      <c r="A750" s="250">
        <v>1113</v>
      </c>
      <c r="B750" s="250" t="s">
        <v>878</v>
      </c>
      <c r="C750" s="250" t="s">
        <v>13</v>
      </c>
      <c r="D750" s="250">
        <v>31</v>
      </c>
      <c r="E750" s="251" t="s">
        <v>1325</v>
      </c>
      <c r="F750" s="250"/>
      <c r="G750" s="250"/>
      <c r="H750" s="250"/>
      <c r="I750" s="250"/>
      <c r="J750" s="250" t="s">
        <v>1268</v>
      </c>
      <c r="K750" s="250" t="s">
        <v>1354</v>
      </c>
      <c r="L750" s="250"/>
      <c r="M750" s="250" t="s">
        <v>42</v>
      </c>
      <c r="N750" s="250" t="s">
        <v>1252</v>
      </c>
      <c r="O750" s="250" t="s">
        <v>1534</v>
      </c>
      <c r="P750" s="250" t="s">
        <v>1535</v>
      </c>
      <c r="Q750" s="250">
        <v>16</v>
      </c>
    </row>
    <row r="751" spans="1:17">
      <c r="A751" s="250">
        <v>706</v>
      </c>
      <c r="B751" s="250" t="s">
        <v>878</v>
      </c>
      <c r="C751" s="250" t="s">
        <v>13</v>
      </c>
      <c r="D751" s="250">
        <v>4</v>
      </c>
      <c r="E751" s="251" t="s">
        <v>1892</v>
      </c>
      <c r="F751" s="250">
        <v>3</v>
      </c>
      <c r="G751" s="250">
        <v>1</v>
      </c>
      <c r="H751" s="250">
        <v>33</v>
      </c>
      <c r="I751" s="250" t="s">
        <v>1757</v>
      </c>
      <c r="J751" s="250" t="s">
        <v>1268</v>
      </c>
      <c r="K751" s="250" t="s">
        <v>1330</v>
      </c>
      <c r="L751" s="250" t="s">
        <v>2813</v>
      </c>
      <c r="M751" s="250" t="s">
        <v>1656</v>
      </c>
      <c r="N751" s="250"/>
      <c r="O751" s="250"/>
      <c r="P751" s="250"/>
      <c r="Q751" s="250"/>
    </row>
    <row r="752" spans="1:17">
      <c r="A752" s="250">
        <v>707</v>
      </c>
      <c r="B752" s="250" t="s">
        <v>878</v>
      </c>
      <c r="C752" s="250" t="s">
        <v>13</v>
      </c>
      <c r="D752" s="250">
        <v>31</v>
      </c>
      <c r="E752" s="251" t="s">
        <v>1325</v>
      </c>
      <c r="F752" s="250">
        <v>3</v>
      </c>
      <c r="G752" s="250">
        <v>2</v>
      </c>
      <c r="H752" s="250">
        <v>32</v>
      </c>
      <c r="I752" s="250" t="s">
        <v>1756</v>
      </c>
      <c r="J752" s="250" t="s">
        <v>1268</v>
      </c>
      <c r="K752" s="250" t="s">
        <v>1330</v>
      </c>
      <c r="L752" s="250" t="s">
        <v>2723</v>
      </c>
      <c r="M752" s="250" t="s">
        <v>1689</v>
      </c>
      <c r="N752" s="250"/>
      <c r="O752" s="250"/>
      <c r="P752" s="250"/>
      <c r="Q752" s="250"/>
    </row>
    <row r="753" spans="1:17">
      <c r="A753" s="250">
        <v>1114</v>
      </c>
      <c r="B753" s="250" t="s">
        <v>878</v>
      </c>
      <c r="C753" s="250" t="s">
        <v>13</v>
      </c>
      <c r="D753" s="250">
        <v>31</v>
      </c>
      <c r="E753" s="251" t="s">
        <v>1325</v>
      </c>
      <c r="F753" s="250"/>
      <c r="G753" s="250"/>
      <c r="H753" s="250"/>
      <c r="I753" s="250"/>
      <c r="J753" s="250" t="s">
        <v>1268</v>
      </c>
      <c r="K753" s="250" t="s">
        <v>1330</v>
      </c>
      <c r="L753" s="250"/>
      <c r="M753" s="250" t="s">
        <v>42</v>
      </c>
      <c r="N753" s="250" t="s">
        <v>1252</v>
      </c>
      <c r="O753" s="250" t="s">
        <v>1566</v>
      </c>
      <c r="P753" s="250" t="s">
        <v>1567</v>
      </c>
      <c r="Q753" s="250">
        <v>20</v>
      </c>
    </row>
    <row r="754" spans="1:17">
      <c r="A754" s="250">
        <v>708</v>
      </c>
      <c r="B754" s="250" t="s">
        <v>878</v>
      </c>
      <c r="C754" s="250" t="s">
        <v>13</v>
      </c>
      <c r="D754" s="250">
        <v>4</v>
      </c>
      <c r="E754" s="251" t="s">
        <v>1892</v>
      </c>
      <c r="F754" s="250">
        <v>4</v>
      </c>
      <c r="G754" s="250">
        <v>1</v>
      </c>
      <c r="H754" s="250">
        <v>12</v>
      </c>
      <c r="I754" s="250" t="s">
        <v>918</v>
      </c>
      <c r="J754" s="250" t="s">
        <v>1268</v>
      </c>
      <c r="K754" s="250" t="s">
        <v>1881</v>
      </c>
      <c r="L754" s="354">
        <v>45638</v>
      </c>
      <c r="M754" s="250" t="s">
        <v>1656</v>
      </c>
      <c r="N754" s="250"/>
      <c r="O754" s="250"/>
      <c r="P754" s="250"/>
      <c r="Q754" s="250"/>
    </row>
    <row r="755" spans="1:17">
      <c r="A755" s="250">
        <v>709</v>
      </c>
      <c r="B755" s="250" t="s">
        <v>878</v>
      </c>
      <c r="C755" s="250" t="s">
        <v>13</v>
      </c>
      <c r="D755" s="250">
        <v>30</v>
      </c>
      <c r="E755" s="251" t="s">
        <v>1979</v>
      </c>
      <c r="F755" s="250">
        <v>1</v>
      </c>
      <c r="G755" s="250">
        <v>2</v>
      </c>
      <c r="H755" s="250">
        <v>11</v>
      </c>
      <c r="I755" s="250" t="s">
        <v>1736</v>
      </c>
      <c r="J755" s="250" t="s">
        <v>1268</v>
      </c>
      <c r="K755" s="250" t="s">
        <v>1881</v>
      </c>
      <c r="L755" s="354">
        <v>45607</v>
      </c>
      <c r="M755" s="250" t="s">
        <v>41</v>
      </c>
      <c r="N755" s="250"/>
      <c r="O755" s="250"/>
      <c r="P755" s="250"/>
      <c r="Q755" s="250"/>
    </row>
    <row r="756" spans="1:17">
      <c r="A756" s="250">
        <v>710</v>
      </c>
      <c r="B756" s="250" t="s">
        <v>878</v>
      </c>
      <c r="C756" s="250" t="s">
        <v>13</v>
      </c>
      <c r="D756" s="250">
        <v>2</v>
      </c>
      <c r="E756" s="251" t="s">
        <v>2604</v>
      </c>
      <c r="F756" s="250">
        <v>911</v>
      </c>
      <c r="G756" s="250">
        <v>1</v>
      </c>
      <c r="H756" s="250">
        <v>6</v>
      </c>
      <c r="I756" s="250" t="s">
        <v>931</v>
      </c>
      <c r="J756" s="250" t="s">
        <v>1268</v>
      </c>
      <c r="K756" s="250" t="s">
        <v>1644</v>
      </c>
      <c r="L756" s="354">
        <v>45449</v>
      </c>
      <c r="M756" s="250" t="s">
        <v>1654</v>
      </c>
      <c r="N756" s="250"/>
      <c r="O756" s="250"/>
      <c r="P756" s="250"/>
      <c r="Q756" s="250"/>
    </row>
    <row r="757" spans="1:17">
      <c r="A757" s="250">
        <v>711</v>
      </c>
      <c r="B757" s="250" t="s">
        <v>878</v>
      </c>
      <c r="C757" s="250" t="s">
        <v>13</v>
      </c>
      <c r="D757" s="250">
        <v>29</v>
      </c>
      <c r="E757" s="251" t="s">
        <v>2427</v>
      </c>
      <c r="F757" s="250">
        <v>1</v>
      </c>
      <c r="G757" s="250">
        <v>2</v>
      </c>
      <c r="H757" s="250">
        <v>33</v>
      </c>
      <c r="I757" s="250" t="s">
        <v>932</v>
      </c>
      <c r="J757" s="250" t="s">
        <v>1268</v>
      </c>
      <c r="K757" s="250" t="s">
        <v>1644</v>
      </c>
      <c r="L757" s="250" t="s">
        <v>2857</v>
      </c>
      <c r="M757" s="250" t="s">
        <v>1672</v>
      </c>
      <c r="N757" s="250" t="s">
        <v>1281</v>
      </c>
      <c r="O757" s="250" t="s">
        <v>2428</v>
      </c>
      <c r="P757" s="250" t="s">
        <v>2429</v>
      </c>
      <c r="Q757" s="250"/>
    </row>
    <row r="758" spans="1:17">
      <c r="A758" s="250">
        <v>712</v>
      </c>
      <c r="B758" s="250" t="s">
        <v>878</v>
      </c>
      <c r="C758" s="250" t="s">
        <v>13</v>
      </c>
      <c r="D758" s="250">
        <v>28</v>
      </c>
      <c r="E758" s="251" t="s">
        <v>1893</v>
      </c>
      <c r="F758" s="250">
        <v>93</v>
      </c>
      <c r="G758" s="250">
        <v>3</v>
      </c>
      <c r="H758" s="250">
        <v>23</v>
      </c>
      <c r="I758" s="250" t="s">
        <v>887</v>
      </c>
      <c r="J758" s="250" t="s">
        <v>1268</v>
      </c>
      <c r="K758" s="250" t="s">
        <v>1301</v>
      </c>
      <c r="L758" s="250" t="s">
        <v>2844</v>
      </c>
      <c r="M758" s="250" t="s">
        <v>1664</v>
      </c>
      <c r="N758" s="250"/>
      <c r="O758" s="250"/>
      <c r="P758" s="250"/>
      <c r="Q758" s="250"/>
    </row>
    <row r="759" spans="1:17">
      <c r="A759" s="250">
        <v>713</v>
      </c>
      <c r="B759" s="250" t="s">
        <v>878</v>
      </c>
      <c r="C759" s="250" t="s">
        <v>13</v>
      </c>
      <c r="D759" s="250">
        <v>29</v>
      </c>
      <c r="E759" s="251" t="s">
        <v>2427</v>
      </c>
      <c r="F759" s="250">
        <v>1</v>
      </c>
      <c r="G759" s="250">
        <v>2</v>
      </c>
      <c r="H759" s="250">
        <v>33</v>
      </c>
      <c r="I759" s="250" t="s">
        <v>932</v>
      </c>
      <c r="J759" s="250" t="s">
        <v>1268</v>
      </c>
      <c r="K759" s="250" t="s">
        <v>1301</v>
      </c>
      <c r="L759" s="355">
        <v>12298</v>
      </c>
      <c r="M759" s="250" t="s">
        <v>1672</v>
      </c>
      <c r="N759" s="250"/>
      <c r="O759" s="250"/>
      <c r="P759" s="250"/>
      <c r="Q759" s="250"/>
    </row>
    <row r="760" spans="1:17">
      <c r="A760" s="250">
        <v>714</v>
      </c>
      <c r="B760" s="250" t="s">
        <v>878</v>
      </c>
      <c r="C760" s="250" t="s">
        <v>13</v>
      </c>
      <c r="D760" s="250">
        <v>26</v>
      </c>
      <c r="E760" s="251" t="s">
        <v>2430</v>
      </c>
      <c r="F760" s="250">
        <v>1</v>
      </c>
      <c r="G760" s="250">
        <v>3</v>
      </c>
      <c r="H760" s="250">
        <v>15</v>
      </c>
      <c r="I760" s="250" t="s">
        <v>1758</v>
      </c>
      <c r="J760" s="250" t="s">
        <v>1268</v>
      </c>
      <c r="K760" s="250" t="s">
        <v>1333</v>
      </c>
      <c r="L760" s="250" t="s">
        <v>2707</v>
      </c>
      <c r="M760" s="250" t="s">
        <v>1672</v>
      </c>
      <c r="N760" s="250" t="s">
        <v>1281</v>
      </c>
      <c r="O760" s="250" t="s">
        <v>2431</v>
      </c>
      <c r="P760" s="250" t="s">
        <v>2432</v>
      </c>
      <c r="Q760" s="250"/>
    </row>
    <row r="761" spans="1:17">
      <c r="A761" s="250">
        <v>715</v>
      </c>
      <c r="B761" s="250" t="s">
        <v>878</v>
      </c>
      <c r="C761" s="250" t="s">
        <v>13</v>
      </c>
      <c r="D761" s="250">
        <v>33</v>
      </c>
      <c r="E761" s="251" t="s">
        <v>2255</v>
      </c>
      <c r="F761" s="250">
        <v>24</v>
      </c>
      <c r="G761" s="250">
        <v>2</v>
      </c>
      <c r="H761" s="250">
        <v>33</v>
      </c>
      <c r="I761" s="250" t="s">
        <v>938</v>
      </c>
      <c r="J761" s="250" t="s">
        <v>1268</v>
      </c>
      <c r="K761" s="250" t="s">
        <v>1333</v>
      </c>
      <c r="L761" s="250" t="s">
        <v>2858</v>
      </c>
      <c r="M761" s="250" t="s">
        <v>1695</v>
      </c>
      <c r="N761" s="250"/>
      <c r="O761" s="250"/>
      <c r="P761" s="250"/>
      <c r="Q761" s="250"/>
    </row>
    <row r="762" spans="1:17">
      <c r="A762" s="250">
        <v>716</v>
      </c>
      <c r="B762" s="250" t="s">
        <v>878</v>
      </c>
      <c r="C762" s="250" t="s">
        <v>13</v>
      </c>
      <c r="D762" s="250">
        <v>33</v>
      </c>
      <c r="E762" s="251" t="s">
        <v>2255</v>
      </c>
      <c r="F762" s="250">
        <v>24</v>
      </c>
      <c r="G762" s="250">
        <v>2</v>
      </c>
      <c r="H762" s="250">
        <v>33</v>
      </c>
      <c r="I762" s="250" t="s">
        <v>938</v>
      </c>
      <c r="J762" s="250" t="s">
        <v>1268</v>
      </c>
      <c r="K762" s="250" t="s">
        <v>1363</v>
      </c>
      <c r="L762" s="250" t="s">
        <v>2859</v>
      </c>
      <c r="M762" s="250" t="s">
        <v>1695</v>
      </c>
      <c r="N762" s="250"/>
      <c r="O762" s="250"/>
      <c r="P762" s="250"/>
      <c r="Q762" s="250"/>
    </row>
    <row r="763" spans="1:17">
      <c r="A763" s="250">
        <v>717</v>
      </c>
      <c r="B763" s="250" t="s">
        <v>878</v>
      </c>
      <c r="C763" s="250" t="s">
        <v>13</v>
      </c>
      <c r="D763" s="250">
        <v>37</v>
      </c>
      <c r="E763" s="251" t="s">
        <v>1362</v>
      </c>
      <c r="F763" s="250">
        <v>931</v>
      </c>
      <c r="G763" s="250">
        <v>3</v>
      </c>
      <c r="H763" s="250">
        <v>17</v>
      </c>
      <c r="I763" s="250" t="s">
        <v>82</v>
      </c>
      <c r="J763" s="250" t="s">
        <v>1268</v>
      </c>
      <c r="K763" s="250" t="s">
        <v>1363</v>
      </c>
      <c r="L763" s="250" t="s">
        <v>2860</v>
      </c>
      <c r="M763" s="250" t="s">
        <v>42</v>
      </c>
      <c r="N763" s="250" t="s">
        <v>1252</v>
      </c>
      <c r="O763" s="250" t="s">
        <v>1364</v>
      </c>
      <c r="P763" s="250" t="s">
        <v>1365</v>
      </c>
      <c r="Q763" s="250">
        <v>24</v>
      </c>
    </row>
    <row r="764" spans="1:17">
      <c r="A764" s="250">
        <v>718</v>
      </c>
      <c r="B764" s="250" t="s">
        <v>878</v>
      </c>
      <c r="C764" s="250" t="s">
        <v>13</v>
      </c>
      <c r="D764" s="250">
        <v>34</v>
      </c>
      <c r="E764" s="251" t="s">
        <v>2258</v>
      </c>
      <c r="F764" s="250">
        <v>26</v>
      </c>
      <c r="G764" s="250">
        <v>2</v>
      </c>
      <c r="H764" s="250">
        <v>21</v>
      </c>
      <c r="I764" s="250" t="s">
        <v>1703</v>
      </c>
      <c r="J764" s="250" t="s">
        <v>1268</v>
      </c>
      <c r="K764" s="250" t="s">
        <v>1871</v>
      </c>
      <c r="L764" s="250" t="s">
        <v>2704</v>
      </c>
      <c r="M764" s="250" t="s">
        <v>1695</v>
      </c>
      <c r="N764" s="250"/>
      <c r="O764" s="250"/>
      <c r="P764" s="250"/>
      <c r="Q764" s="250"/>
    </row>
    <row r="765" spans="1:17">
      <c r="A765" s="250">
        <v>719</v>
      </c>
      <c r="B765" s="250" t="s">
        <v>878</v>
      </c>
      <c r="C765" s="250" t="s">
        <v>13</v>
      </c>
      <c r="D765" s="250">
        <v>38</v>
      </c>
      <c r="E765" s="251" t="s">
        <v>2195</v>
      </c>
      <c r="F765" s="250">
        <v>1</v>
      </c>
      <c r="G765" s="250">
        <v>4</v>
      </c>
      <c r="H765" s="250">
        <v>15</v>
      </c>
      <c r="I765" s="250" t="s">
        <v>944</v>
      </c>
      <c r="J765" s="250" t="s">
        <v>1268</v>
      </c>
      <c r="K765" s="250" t="s">
        <v>1871</v>
      </c>
      <c r="L765" s="250" t="s">
        <v>2834</v>
      </c>
      <c r="M765" s="250" t="s">
        <v>1651</v>
      </c>
      <c r="N765" s="250"/>
      <c r="O765" s="250"/>
      <c r="P765" s="250"/>
      <c r="Q765" s="250"/>
    </row>
    <row r="766" spans="1:17">
      <c r="A766" s="250">
        <v>720</v>
      </c>
      <c r="B766" s="250" t="s">
        <v>878</v>
      </c>
      <c r="C766" s="250" t="s">
        <v>13</v>
      </c>
      <c r="D766" s="250">
        <v>1</v>
      </c>
      <c r="E766" s="251" t="s">
        <v>2000</v>
      </c>
      <c r="F766" s="250">
        <v>7</v>
      </c>
      <c r="G766" s="250">
        <v>1</v>
      </c>
      <c r="H766" s="250">
        <v>47</v>
      </c>
      <c r="I766" s="250" t="s">
        <v>639</v>
      </c>
      <c r="J766" s="250" t="s">
        <v>1265</v>
      </c>
      <c r="K766" s="250" t="s">
        <v>1342</v>
      </c>
      <c r="L766" s="250" t="s">
        <v>2775</v>
      </c>
      <c r="M766" s="250" t="s">
        <v>1695</v>
      </c>
      <c r="N766" s="250"/>
      <c r="O766" s="250"/>
      <c r="P766" s="250"/>
      <c r="Q766" s="250"/>
    </row>
    <row r="767" spans="1:17">
      <c r="A767" s="250">
        <v>721</v>
      </c>
      <c r="B767" s="250" t="s">
        <v>878</v>
      </c>
      <c r="C767" s="250" t="s">
        <v>13</v>
      </c>
      <c r="D767" s="250">
        <v>21</v>
      </c>
      <c r="E767" s="251" t="s">
        <v>1432</v>
      </c>
      <c r="F767" s="250">
        <v>1</v>
      </c>
      <c r="G767" s="250">
        <v>2</v>
      </c>
      <c r="H767" s="250">
        <v>32</v>
      </c>
      <c r="I767" s="250" t="s">
        <v>1760</v>
      </c>
      <c r="J767" s="250" t="s">
        <v>1265</v>
      </c>
      <c r="K767" s="250" t="s">
        <v>1342</v>
      </c>
      <c r="L767" s="250" t="s">
        <v>2723</v>
      </c>
      <c r="M767" s="250" t="s">
        <v>41</v>
      </c>
      <c r="N767" s="250"/>
      <c r="O767" s="250"/>
      <c r="P767" s="250"/>
      <c r="Q767" s="250"/>
    </row>
    <row r="768" spans="1:17">
      <c r="A768" s="250">
        <v>722</v>
      </c>
      <c r="B768" s="250" t="s">
        <v>878</v>
      </c>
      <c r="C768" s="250" t="s">
        <v>13</v>
      </c>
      <c r="D768" s="250"/>
      <c r="E768" s="251" t="s">
        <v>1432</v>
      </c>
      <c r="F768" s="250"/>
      <c r="G768" s="250"/>
      <c r="H768" s="250"/>
      <c r="I768" s="250"/>
      <c r="J768" s="250" t="s">
        <v>1265</v>
      </c>
      <c r="K768" s="250" t="s">
        <v>1342</v>
      </c>
      <c r="L768" s="250"/>
      <c r="M768" s="250" t="s">
        <v>42</v>
      </c>
      <c r="N768" s="250" t="s">
        <v>1281</v>
      </c>
      <c r="O768" s="250" t="s">
        <v>1433</v>
      </c>
      <c r="P768" s="250" t="s">
        <v>1434</v>
      </c>
      <c r="Q768" s="250">
        <v>38</v>
      </c>
    </row>
    <row r="769" spans="1:17">
      <c r="A769" s="250">
        <v>723</v>
      </c>
      <c r="B769" s="250" t="s">
        <v>878</v>
      </c>
      <c r="C769" s="250" t="s">
        <v>13</v>
      </c>
      <c r="D769" s="250">
        <v>6</v>
      </c>
      <c r="E769" s="251" t="s">
        <v>2079</v>
      </c>
      <c r="F769" s="250">
        <v>1</v>
      </c>
      <c r="G769" s="250">
        <v>4</v>
      </c>
      <c r="H769" s="250">
        <v>29</v>
      </c>
      <c r="I769" s="250" t="s">
        <v>1761</v>
      </c>
      <c r="J769" s="250" t="s">
        <v>1265</v>
      </c>
      <c r="K769" s="250" t="s">
        <v>1385</v>
      </c>
      <c r="L769" s="250" t="s">
        <v>2810</v>
      </c>
      <c r="M769" s="250" t="s">
        <v>1668</v>
      </c>
      <c r="N769" s="250"/>
      <c r="O769" s="250"/>
      <c r="P769" s="250"/>
      <c r="Q769" s="250"/>
    </row>
    <row r="770" spans="1:17">
      <c r="A770" s="250">
        <v>724</v>
      </c>
      <c r="B770" s="250" t="s">
        <v>878</v>
      </c>
      <c r="C770" s="250" t="s">
        <v>13</v>
      </c>
      <c r="D770" s="250">
        <v>14</v>
      </c>
      <c r="E770" s="251" t="s">
        <v>1502</v>
      </c>
      <c r="F770" s="250">
        <v>2</v>
      </c>
      <c r="G770" s="250">
        <v>3</v>
      </c>
      <c r="H770" s="250">
        <v>41</v>
      </c>
      <c r="I770" s="250" t="s">
        <v>479</v>
      </c>
      <c r="J770" s="250" t="s">
        <v>1265</v>
      </c>
      <c r="K770" s="250" t="s">
        <v>1385</v>
      </c>
      <c r="L770" s="250" t="s">
        <v>2682</v>
      </c>
      <c r="M770" s="250" t="s">
        <v>1695</v>
      </c>
      <c r="N770" s="250"/>
      <c r="O770" s="250"/>
      <c r="P770" s="250"/>
      <c r="Q770" s="250"/>
    </row>
    <row r="771" spans="1:17">
      <c r="A771" s="250">
        <v>1115</v>
      </c>
      <c r="B771" s="250" t="s">
        <v>878</v>
      </c>
      <c r="C771" s="250" t="s">
        <v>13</v>
      </c>
      <c r="D771" s="250">
        <v>14</v>
      </c>
      <c r="E771" s="251" t="s">
        <v>1502</v>
      </c>
      <c r="F771" s="250"/>
      <c r="G771" s="250"/>
      <c r="H771" s="250"/>
      <c r="I771" s="250"/>
      <c r="J771" s="250" t="s">
        <v>1265</v>
      </c>
      <c r="K771" s="250" t="s">
        <v>1385</v>
      </c>
      <c r="L771" s="250"/>
      <c r="M771" s="250" t="s">
        <v>42</v>
      </c>
      <c r="N771" s="250" t="s">
        <v>1305</v>
      </c>
      <c r="O771" s="250" t="s">
        <v>1494</v>
      </c>
      <c r="P771" s="250" t="s">
        <v>1495</v>
      </c>
      <c r="Q771" s="250">
        <v>62</v>
      </c>
    </row>
    <row r="772" spans="1:17">
      <c r="A772" s="250">
        <v>725</v>
      </c>
      <c r="B772" s="250" t="s">
        <v>878</v>
      </c>
      <c r="C772" s="250" t="s">
        <v>13</v>
      </c>
      <c r="D772" s="250">
        <v>21</v>
      </c>
      <c r="E772" s="251" t="s">
        <v>1432</v>
      </c>
      <c r="F772" s="250">
        <v>2</v>
      </c>
      <c r="G772" s="250">
        <v>2</v>
      </c>
      <c r="H772" s="250">
        <v>31</v>
      </c>
      <c r="I772" s="250" t="s">
        <v>1760</v>
      </c>
      <c r="J772" s="250" t="s">
        <v>1265</v>
      </c>
      <c r="K772" s="250" t="s">
        <v>1346</v>
      </c>
      <c r="L772" s="250" t="s">
        <v>2680</v>
      </c>
      <c r="M772" s="250" t="s">
        <v>41</v>
      </c>
      <c r="N772" s="250"/>
      <c r="O772" s="250"/>
      <c r="P772" s="250"/>
      <c r="Q772" s="250"/>
    </row>
    <row r="773" spans="1:17">
      <c r="A773" s="250">
        <v>726</v>
      </c>
      <c r="B773" s="250" t="s">
        <v>878</v>
      </c>
      <c r="C773" s="250" t="s">
        <v>13</v>
      </c>
      <c r="D773" s="250"/>
      <c r="E773" s="251" t="s">
        <v>1432</v>
      </c>
      <c r="F773" s="250"/>
      <c r="G773" s="250"/>
      <c r="H773" s="250"/>
      <c r="I773" s="250"/>
      <c r="J773" s="250" t="s">
        <v>1265</v>
      </c>
      <c r="K773" s="250" t="s">
        <v>1346</v>
      </c>
      <c r="L773" s="250"/>
      <c r="M773" s="250" t="s">
        <v>1654</v>
      </c>
      <c r="N773" s="250"/>
      <c r="O773" s="250"/>
      <c r="P773" s="250"/>
      <c r="Q773" s="250"/>
    </row>
    <row r="774" spans="1:17">
      <c r="A774" s="250">
        <v>727</v>
      </c>
      <c r="B774" s="250" t="s">
        <v>878</v>
      </c>
      <c r="C774" s="250" t="s">
        <v>13</v>
      </c>
      <c r="D774" s="250">
        <v>13</v>
      </c>
      <c r="E774" s="251" t="s">
        <v>2259</v>
      </c>
      <c r="F774" s="250">
        <v>20</v>
      </c>
      <c r="G774" s="250">
        <v>2</v>
      </c>
      <c r="H774" s="250">
        <v>50</v>
      </c>
      <c r="I774" s="250" t="s">
        <v>1751</v>
      </c>
      <c r="J774" s="250" t="s">
        <v>1265</v>
      </c>
      <c r="K774" s="250" t="s">
        <v>1369</v>
      </c>
      <c r="L774" s="250" t="s">
        <v>2750</v>
      </c>
      <c r="M774" s="250" t="s">
        <v>1695</v>
      </c>
      <c r="N774" s="250"/>
      <c r="O774" s="250"/>
      <c r="P774" s="250"/>
      <c r="Q774" s="250"/>
    </row>
    <row r="775" spans="1:17">
      <c r="A775" s="250">
        <v>728</v>
      </c>
      <c r="B775" s="250" t="s">
        <v>878</v>
      </c>
      <c r="C775" s="250" t="s">
        <v>13</v>
      </c>
      <c r="D775" s="250">
        <v>18</v>
      </c>
      <c r="E775" s="251" t="s">
        <v>1539</v>
      </c>
      <c r="F775" s="250">
        <v>1</v>
      </c>
      <c r="G775" s="250">
        <v>4</v>
      </c>
      <c r="H775" s="250">
        <v>57</v>
      </c>
      <c r="I775" s="250" t="s">
        <v>1762</v>
      </c>
      <c r="J775" s="250" t="s">
        <v>1265</v>
      </c>
      <c r="K775" s="250" t="s">
        <v>1369</v>
      </c>
      <c r="L775" s="250" t="s">
        <v>2861</v>
      </c>
      <c r="M775" s="250" t="s">
        <v>1651</v>
      </c>
      <c r="N775" s="250"/>
      <c r="O775" s="250"/>
      <c r="P775" s="250"/>
      <c r="Q775" s="250"/>
    </row>
    <row r="776" spans="1:17">
      <c r="A776" s="250">
        <v>729</v>
      </c>
      <c r="B776" s="250" t="s">
        <v>878</v>
      </c>
      <c r="C776" s="250" t="s">
        <v>13</v>
      </c>
      <c r="D776" s="250"/>
      <c r="E776" s="251" t="s">
        <v>1539</v>
      </c>
      <c r="F776" s="250"/>
      <c r="G776" s="250"/>
      <c r="H776" s="250"/>
      <c r="I776" s="250"/>
      <c r="J776" s="250" t="s">
        <v>1265</v>
      </c>
      <c r="K776" s="250" t="s">
        <v>1369</v>
      </c>
      <c r="L776" s="250"/>
      <c r="M776" s="250" t="s">
        <v>42</v>
      </c>
      <c r="N776" s="250" t="s">
        <v>1252</v>
      </c>
      <c r="O776" s="250" t="s">
        <v>1540</v>
      </c>
      <c r="P776" s="250" t="s">
        <v>1541</v>
      </c>
      <c r="Q776" s="250">
        <v>73</v>
      </c>
    </row>
    <row r="777" spans="1:17">
      <c r="A777" s="250">
        <v>730</v>
      </c>
      <c r="B777" s="250" t="s">
        <v>878</v>
      </c>
      <c r="C777" s="250" t="s">
        <v>13</v>
      </c>
      <c r="D777" s="250">
        <v>15</v>
      </c>
      <c r="E777" s="251" t="s">
        <v>2003</v>
      </c>
      <c r="F777" s="250">
        <v>54</v>
      </c>
      <c r="G777" s="250">
        <v>2</v>
      </c>
      <c r="H777" s="250">
        <v>52</v>
      </c>
      <c r="I777" s="250" t="s">
        <v>522</v>
      </c>
      <c r="J777" s="250" t="s">
        <v>1265</v>
      </c>
      <c r="K777" s="250" t="s">
        <v>1378</v>
      </c>
      <c r="L777" s="250" t="s">
        <v>2770</v>
      </c>
      <c r="M777" s="250" t="s">
        <v>1652</v>
      </c>
      <c r="N777" s="250"/>
      <c r="O777" s="250"/>
      <c r="P777" s="250"/>
      <c r="Q777" s="250"/>
    </row>
    <row r="778" spans="1:17">
      <c r="A778" s="250">
        <v>731</v>
      </c>
      <c r="B778" s="250" t="s">
        <v>878</v>
      </c>
      <c r="C778" s="250" t="s">
        <v>13</v>
      </c>
      <c r="D778" s="250">
        <v>22</v>
      </c>
      <c r="E778" s="251" t="s">
        <v>1552</v>
      </c>
      <c r="F778" s="250">
        <v>28</v>
      </c>
      <c r="G778" s="250">
        <v>1</v>
      </c>
      <c r="H778" s="250">
        <v>30</v>
      </c>
      <c r="I778" s="250" t="s">
        <v>955</v>
      </c>
      <c r="J778" s="250" t="s">
        <v>1265</v>
      </c>
      <c r="K778" s="250" t="s">
        <v>1378</v>
      </c>
      <c r="L778" s="250" t="s">
        <v>2749</v>
      </c>
      <c r="M778" s="250" t="s">
        <v>1651</v>
      </c>
      <c r="N778" s="250"/>
      <c r="O778" s="250"/>
      <c r="P778" s="250"/>
      <c r="Q778" s="250"/>
    </row>
    <row r="779" spans="1:17">
      <c r="A779" s="250">
        <v>732</v>
      </c>
      <c r="B779" s="250" t="s">
        <v>878</v>
      </c>
      <c r="C779" s="250" t="s">
        <v>13</v>
      </c>
      <c r="D779" s="250"/>
      <c r="E779" s="251" t="s">
        <v>1552</v>
      </c>
      <c r="F779" s="250"/>
      <c r="G779" s="250"/>
      <c r="H779" s="250"/>
      <c r="I779" s="250"/>
      <c r="J779" s="250" t="s">
        <v>1265</v>
      </c>
      <c r="K779" s="250" t="s">
        <v>1378</v>
      </c>
      <c r="L779" s="250"/>
      <c r="M779" s="250" t="s">
        <v>42</v>
      </c>
      <c r="N779" s="250" t="s">
        <v>1252</v>
      </c>
      <c r="O779" s="250" t="s">
        <v>1548</v>
      </c>
      <c r="P779" s="250" t="s">
        <v>1549</v>
      </c>
      <c r="Q779" s="250">
        <v>76</v>
      </c>
    </row>
    <row r="780" spans="1:17">
      <c r="A780" s="250">
        <v>733</v>
      </c>
      <c r="B780" s="250" t="s">
        <v>878</v>
      </c>
      <c r="C780" s="250" t="s">
        <v>13</v>
      </c>
      <c r="D780" s="250">
        <v>19</v>
      </c>
      <c r="E780" s="251" t="s">
        <v>2262</v>
      </c>
      <c r="F780" s="250">
        <v>22</v>
      </c>
      <c r="G780" s="250">
        <v>2</v>
      </c>
      <c r="H780" s="250">
        <v>51</v>
      </c>
      <c r="I780" s="250" t="s">
        <v>867</v>
      </c>
      <c r="J780" s="250" t="s">
        <v>1265</v>
      </c>
      <c r="K780" s="250" t="s">
        <v>1409</v>
      </c>
      <c r="L780" s="250" t="s">
        <v>2806</v>
      </c>
      <c r="M780" s="250" t="s">
        <v>1695</v>
      </c>
      <c r="N780" s="250"/>
      <c r="O780" s="250"/>
      <c r="P780" s="250"/>
      <c r="Q780" s="250"/>
    </row>
    <row r="781" spans="1:17">
      <c r="A781" s="250">
        <v>734</v>
      </c>
      <c r="B781" s="250" t="s">
        <v>878</v>
      </c>
      <c r="C781" s="250" t="s">
        <v>13</v>
      </c>
      <c r="D781" s="250">
        <v>22</v>
      </c>
      <c r="E781" s="251" t="s">
        <v>1552</v>
      </c>
      <c r="F781" s="250">
        <v>29</v>
      </c>
      <c r="G781" s="250">
        <v>1</v>
      </c>
      <c r="H781" s="250">
        <v>31</v>
      </c>
      <c r="I781" s="250" t="s">
        <v>955</v>
      </c>
      <c r="J781" s="250" t="s">
        <v>1265</v>
      </c>
      <c r="K781" s="250" t="s">
        <v>1409</v>
      </c>
      <c r="L781" s="250" t="s">
        <v>2680</v>
      </c>
      <c r="M781" s="250" t="s">
        <v>1651</v>
      </c>
      <c r="N781" s="250"/>
      <c r="O781" s="250"/>
      <c r="P781" s="250"/>
      <c r="Q781" s="250"/>
    </row>
    <row r="782" spans="1:17">
      <c r="A782" s="250">
        <v>735</v>
      </c>
      <c r="B782" s="250" t="s">
        <v>878</v>
      </c>
      <c r="C782" s="250" t="s">
        <v>13</v>
      </c>
      <c r="D782" s="250"/>
      <c r="E782" s="251" t="s">
        <v>1552</v>
      </c>
      <c r="F782" s="250"/>
      <c r="G782" s="250"/>
      <c r="H782" s="250"/>
      <c r="I782" s="250"/>
      <c r="J782" s="250" t="s">
        <v>1265</v>
      </c>
      <c r="K782" s="250" t="s">
        <v>1409</v>
      </c>
      <c r="L782" s="250"/>
      <c r="M782" s="250" t="s">
        <v>42</v>
      </c>
      <c r="N782" s="250" t="s">
        <v>1252</v>
      </c>
      <c r="O782" s="250" t="s">
        <v>1550</v>
      </c>
      <c r="P782" s="250" t="s">
        <v>1551</v>
      </c>
      <c r="Q782" s="250">
        <v>77</v>
      </c>
    </row>
    <row r="783" spans="1:17">
      <c r="A783" s="250">
        <v>736</v>
      </c>
      <c r="B783" s="250" t="s">
        <v>878</v>
      </c>
      <c r="C783" s="250" t="s">
        <v>136</v>
      </c>
      <c r="D783" s="250">
        <v>3</v>
      </c>
      <c r="E783" s="251" t="s">
        <v>2433</v>
      </c>
      <c r="F783" s="250">
        <v>1</v>
      </c>
      <c r="G783" s="250">
        <v>3</v>
      </c>
      <c r="H783" s="250">
        <v>49</v>
      </c>
      <c r="I783" s="250" t="s">
        <v>966</v>
      </c>
      <c r="J783" s="250" t="s">
        <v>1250</v>
      </c>
      <c r="K783" s="250" t="s">
        <v>1328</v>
      </c>
      <c r="L783" s="250" t="s">
        <v>2711</v>
      </c>
      <c r="M783" s="250" t="s">
        <v>1672</v>
      </c>
      <c r="N783" s="250"/>
      <c r="O783" s="250"/>
      <c r="P783" s="250"/>
      <c r="Q783" s="250"/>
    </row>
    <row r="784" spans="1:17">
      <c r="A784" s="250">
        <v>737</v>
      </c>
      <c r="B784" s="250" t="s">
        <v>878</v>
      </c>
      <c r="C784" s="250" t="s">
        <v>136</v>
      </c>
      <c r="D784" s="250">
        <v>12</v>
      </c>
      <c r="E784" s="251" t="s">
        <v>1366</v>
      </c>
      <c r="F784" s="250">
        <v>201</v>
      </c>
      <c r="G784" s="250">
        <v>2</v>
      </c>
      <c r="H784" s="250">
        <v>43</v>
      </c>
      <c r="I784" s="250" t="s">
        <v>968</v>
      </c>
      <c r="J784" s="250" t="s">
        <v>1250</v>
      </c>
      <c r="K784" s="250" t="s">
        <v>1328</v>
      </c>
      <c r="L784" s="250" t="s">
        <v>2690</v>
      </c>
      <c r="M784" s="250" t="s">
        <v>1663</v>
      </c>
      <c r="N784" s="250" t="s">
        <v>1281</v>
      </c>
      <c r="O784" s="250" t="s">
        <v>2352</v>
      </c>
      <c r="P784" s="250" t="s">
        <v>2353</v>
      </c>
      <c r="Q784" s="250"/>
    </row>
    <row r="785" spans="1:17">
      <c r="A785" s="250">
        <v>1122</v>
      </c>
      <c r="B785" s="250" t="s">
        <v>878</v>
      </c>
      <c r="C785" s="250" t="s">
        <v>136</v>
      </c>
      <c r="D785" s="250">
        <v>12</v>
      </c>
      <c r="E785" s="251" t="s">
        <v>1366</v>
      </c>
      <c r="F785" s="250"/>
      <c r="G785" s="250"/>
      <c r="H785" s="250"/>
      <c r="I785" s="250"/>
      <c r="J785" s="250" t="s">
        <v>1250</v>
      </c>
      <c r="K785" s="250" t="s">
        <v>1328</v>
      </c>
      <c r="L785" s="250"/>
      <c r="M785" s="250" t="s">
        <v>42</v>
      </c>
      <c r="N785" s="250" t="s">
        <v>1252</v>
      </c>
      <c r="O785" s="250" t="s">
        <v>1356</v>
      </c>
      <c r="P785" s="250" t="s">
        <v>1357</v>
      </c>
      <c r="Q785" s="250">
        <v>25</v>
      </c>
    </row>
    <row r="786" spans="1:17">
      <c r="A786" s="250">
        <v>738</v>
      </c>
      <c r="B786" s="250" t="s">
        <v>878</v>
      </c>
      <c r="C786" s="250" t="s">
        <v>136</v>
      </c>
      <c r="D786" s="250">
        <v>3</v>
      </c>
      <c r="E786" s="251" t="s">
        <v>2433</v>
      </c>
      <c r="F786" s="250">
        <v>1</v>
      </c>
      <c r="G786" s="250">
        <v>3</v>
      </c>
      <c r="H786" s="250">
        <v>49</v>
      </c>
      <c r="I786" s="250" t="s">
        <v>966</v>
      </c>
      <c r="J786" s="250" t="s">
        <v>1250</v>
      </c>
      <c r="K786" s="250" t="s">
        <v>1293</v>
      </c>
      <c r="L786" s="250" t="s">
        <v>2713</v>
      </c>
      <c r="M786" s="250" t="s">
        <v>1672</v>
      </c>
      <c r="N786" s="250"/>
      <c r="O786" s="250"/>
      <c r="P786" s="250"/>
      <c r="Q786" s="250"/>
    </row>
    <row r="787" spans="1:17">
      <c r="A787" s="250">
        <v>739</v>
      </c>
      <c r="B787" s="250" t="s">
        <v>878</v>
      </c>
      <c r="C787" s="250" t="s">
        <v>136</v>
      </c>
      <c r="D787" s="250">
        <v>12</v>
      </c>
      <c r="E787" s="251" t="s">
        <v>1366</v>
      </c>
      <c r="F787" s="250">
        <v>201</v>
      </c>
      <c r="G787" s="250">
        <v>2</v>
      </c>
      <c r="H787" s="250">
        <v>43</v>
      </c>
      <c r="I787" s="250" t="s">
        <v>968</v>
      </c>
      <c r="J787" s="250" t="s">
        <v>1250</v>
      </c>
      <c r="K787" s="250" t="s">
        <v>1293</v>
      </c>
      <c r="L787" s="250" t="s">
        <v>2691</v>
      </c>
      <c r="M787" s="250" t="s">
        <v>1663</v>
      </c>
      <c r="N787" s="250"/>
      <c r="O787" s="250"/>
      <c r="P787" s="250"/>
      <c r="Q787" s="250"/>
    </row>
    <row r="788" spans="1:17">
      <c r="A788" s="250">
        <v>740</v>
      </c>
      <c r="B788" s="250" t="s">
        <v>878</v>
      </c>
      <c r="C788" s="250" t="s">
        <v>136</v>
      </c>
      <c r="D788" s="250">
        <v>3</v>
      </c>
      <c r="E788" s="251" t="s">
        <v>2433</v>
      </c>
      <c r="F788" s="250">
        <v>3</v>
      </c>
      <c r="G788" s="250">
        <v>3</v>
      </c>
      <c r="H788" s="250">
        <v>40</v>
      </c>
      <c r="I788" s="250" t="s">
        <v>969</v>
      </c>
      <c r="J788" s="250" t="s">
        <v>1250</v>
      </c>
      <c r="K788" s="250" t="s">
        <v>1277</v>
      </c>
      <c r="L788" s="250" t="s">
        <v>2694</v>
      </c>
      <c r="M788" s="250" t="s">
        <v>1672</v>
      </c>
      <c r="N788" s="250" t="s">
        <v>1252</v>
      </c>
      <c r="O788" s="250" t="s">
        <v>2434</v>
      </c>
      <c r="P788" s="250" t="s">
        <v>2435</v>
      </c>
      <c r="Q788" s="250"/>
    </row>
    <row r="789" spans="1:17">
      <c r="A789" s="250">
        <v>741</v>
      </c>
      <c r="B789" s="250" t="s">
        <v>878</v>
      </c>
      <c r="C789" s="250" t="s">
        <v>136</v>
      </c>
      <c r="D789" s="250">
        <v>14</v>
      </c>
      <c r="E789" s="251" t="s">
        <v>1560</v>
      </c>
      <c r="F789" s="250">
        <v>301</v>
      </c>
      <c r="G789" s="250">
        <v>3</v>
      </c>
      <c r="H789" s="250">
        <v>55</v>
      </c>
      <c r="I789" s="250" t="s">
        <v>971</v>
      </c>
      <c r="J789" s="250" t="s">
        <v>1250</v>
      </c>
      <c r="K789" s="250" t="s">
        <v>1277</v>
      </c>
      <c r="L789" s="250" t="s">
        <v>2699</v>
      </c>
      <c r="M789" s="250" t="s">
        <v>320</v>
      </c>
      <c r="N789" s="250"/>
      <c r="O789" s="250"/>
      <c r="P789" s="250"/>
      <c r="Q789" s="250"/>
    </row>
    <row r="790" spans="1:17">
      <c r="A790" s="250">
        <v>1121</v>
      </c>
      <c r="B790" s="250" t="s">
        <v>878</v>
      </c>
      <c r="C790" s="250" t="s">
        <v>136</v>
      </c>
      <c r="D790" s="250">
        <v>14</v>
      </c>
      <c r="E790" s="251" t="s">
        <v>1560</v>
      </c>
      <c r="F790" s="250"/>
      <c r="G790" s="250"/>
      <c r="H790" s="250"/>
      <c r="I790" s="250"/>
      <c r="J790" s="250" t="s">
        <v>1250</v>
      </c>
      <c r="K790" s="250" t="s">
        <v>1277</v>
      </c>
      <c r="L790" s="250"/>
      <c r="M790" s="250" t="s">
        <v>42</v>
      </c>
      <c r="N790" s="250" t="s">
        <v>1252</v>
      </c>
      <c r="O790" s="250" t="s">
        <v>1558</v>
      </c>
      <c r="P790" s="250" t="s">
        <v>1559</v>
      </c>
      <c r="Q790" s="250">
        <v>80</v>
      </c>
    </row>
    <row r="791" spans="1:17">
      <c r="A791" s="250">
        <v>742</v>
      </c>
      <c r="B791" s="250" t="s">
        <v>878</v>
      </c>
      <c r="C791" s="250" t="s">
        <v>136</v>
      </c>
      <c r="D791" s="250">
        <v>3</v>
      </c>
      <c r="E791" s="251" t="s">
        <v>2433</v>
      </c>
      <c r="F791" s="250">
        <v>3</v>
      </c>
      <c r="G791" s="250">
        <v>3</v>
      </c>
      <c r="H791" s="250">
        <v>40</v>
      </c>
      <c r="I791" s="250" t="s">
        <v>969</v>
      </c>
      <c r="J791" s="250" t="s">
        <v>1250</v>
      </c>
      <c r="K791" s="250" t="s">
        <v>1391</v>
      </c>
      <c r="L791" s="355">
        <v>14946</v>
      </c>
      <c r="M791" s="250" t="s">
        <v>1672</v>
      </c>
      <c r="N791" s="250"/>
      <c r="O791" s="250"/>
      <c r="P791" s="250"/>
      <c r="Q791" s="250"/>
    </row>
    <row r="792" spans="1:17">
      <c r="A792" s="250">
        <v>743</v>
      </c>
      <c r="B792" s="250" t="s">
        <v>878</v>
      </c>
      <c r="C792" s="250" t="s">
        <v>136</v>
      </c>
      <c r="D792" s="250">
        <v>14</v>
      </c>
      <c r="E792" s="251" t="s">
        <v>1560</v>
      </c>
      <c r="F792" s="250">
        <v>301</v>
      </c>
      <c r="G792" s="250">
        <v>3</v>
      </c>
      <c r="H792" s="250">
        <v>55</v>
      </c>
      <c r="I792" s="250" t="s">
        <v>971</v>
      </c>
      <c r="J792" s="250" t="s">
        <v>1250</v>
      </c>
      <c r="K792" s="250" t="s">
        <v>1391</v>
      </c>
      <c r="L792" s="250" t="s">
        <v>2701</v>
      </c>
      <c r="M792" s="250" t="s">
        <v>1652</v>
      </c>
      <c r="N792" s="250"/>
      <c r="O792" s="250"/>
      <c r="P792" s="250"/>
      <c r="Q792" s="250"/>
    </row>
    <row r="793" spans="1:17">
      <c r="A793" s="250">
        <v>744</v>
      </c>
      <c r="B793" s="250" t="s">
        <v>878</v>
      </c>
      <c r="C793" s="250" t="s">
        <v>136</v>
      </c>
      <c r="D793" s="250">
        <v>5</v>
      </c>
      <c r="E793" s="251" t="s">
        <v>2458</v>
      </c>
      <c r="F793" s="250">
        <v>1</v>
      </c>
      <c r="G793" s="250">
        <v>4</v>
      </c>
      <c r="H793" s="250">
        <v>24</v>
      </c>
      <c r="I793" s="250" t="s">
        <v>912</v>
      </c>
      <c r="J793" s="250" t="s">
        <v>1250</v>
      </c>
      <c r="K793" s="250" t="s">
        <v>1355</v>
      </c>
      <c r="L793" s="250" t="s">
        <v>2742</v>
      </c>
      <c r="M793" s="250" t="s">
        <v>1660</v>
      </c>
      <c r="N793" s="250"/>
      <c r="O793" s="250"/>
      <c r="P793" s="250"/>
      <c r="Q793" s="250"/>
    </row>
    <row r="794" spans="1:17">
      <c r="A794" s="250">
        <v>745</v>
      </c>
      <c r="B794" s="250" t="s">
        <v>878</v>
      </c>
      <c r="C794" s="250" t="s">
        <v>136</v>
      </c>
      <c r="D794" s="250">
        <v>16</v>
      </c>
      <c r="E794" s="251" t="s">
        <v>1589</v>
      </c>
      <c r="F794" s="250">
        <v>1</v>
      </c>
      <c r="G794" s="250">
        <v>3</v>
      </c>
      <c r="H794" s="250">
        <v>44</v>
      </c>
      <c r="I794" s="250" t="s">
        <v>1763</v>
      </c>
      <c r="J794" s="250" t="s">
        <v>1250</v>
      </c>
      <c r="K794" s="250" t="s">
        <v>1355</v>
      </c>
      <c r="L794" s="250" t="s">
        <v>2754</v>
      </c>
      <c r="M794" s="250" t="s">
        <v>1650</v>
      </c>
      <c r="N794" s="250" t="s">
        <v>1281</v>
      </c>
      <c r="O794" s="250" t="s">
        <v>2809</v>
      </c>
      <c r="P794" s="250" t="s">
        <v>2317</v>
      </c>
      <c r="Q794" s="250"/>
    </row>
    <row r="795" spans="1:17">
      <c r="A795" s="250">
        <v>1120</v>
      </c>
      <c r="B795" s="250" t="s">
        <v>878</v>
      </c>
      <c r="C795" s="250" t="s">
        <v>136</v>
      </c>
      <c r="D795" s="250">
        <v>16</v>
      </c>
      <c r="E795" s="251" t="s">
        <v>1589</v>
      </c>
      <c r="F795" s="250"/>
      <c r="G795" s="250"/>
      <c r="H795" s="250"/>
      <c r="I795" s="250"/>
      <c r="J795" s="250" t="s">
        <v>1250</v>
      </c>
      <c r="K795" s="250" t="s">
        <v>1355</v>
      </c>
      <c r="L795" s="250"/>
      <c r="M795" s="250" t="s">
        <v>42</v>
      </c>
      <c r="N795" s="250" t="s">
        <v>1252</v>
      </c>
      <c r="O795" s="250" t="s">
        <v>1582</v>
      </c>
      <c r="P795" s="250" t="s">
        <v>1583</v>
      </c>
      <c r="Q795" s="250">
        <v>83</v>
      </c>
    </row>
    <row r="796" spans="1:17">
      <c r="A796" s="250">
        <v>746</v>
      </c>
      <c r="B796" s="250" t="s">
        <v>878</v>
      </c>
      <c r="C796" s="250" t="s">
        <v>136</v>
      </c>
      <c r="D796" s="250">
        <v>16</v>
      </c>
      <c r="E796" s="251" t="s">
        <v>1589</v>
      </c>
      <c r="F796" s="250">
        <v>1</v>
      </c>
      <c r="G796" s="250">
        <v>3</v>
      </c>
      <c r="H796" s="250">
        <v>44</v>
      </c>
      <c r="I796" s="250" t="s">
        <v>1763</v>
      </c>
      <c r="J796" s="250" t="s">
        <v>1250</v>
      </c>
      <c r="K796" s="250" t="s">
        <v>1358</v>
      </c>
      <c r="L796" s="250" t="s">
        <v>2755</v>
      </c>
      <c r="M796" s="250" t="s">
        <v>1652</v>
      </c>
      <c r="N796" s="250"/>
      <c r="O796" s="250"/>
      <c r="P796" s="250"/>
      <c r="Q796" s="250"/>
    </row>
    <row r="797" spans="1:17">
      <c r="A797" s="250">
        <v>747</v>
      </c>
      <c r="B797" s="250" t="s">
        <v>878</v>
      </c>
      <c r="C797" s="250" t="s">
        <v>136</v>
      </c>
      <c r="D797" s="250">
        <v>17</v>
      </c>
      <c r="E797" s="251" t="s">
        <v>1980</v>
      </c>
      <c r="F797" s="250">
        <v>1</v>
      </c>
      <c r="G797" s="250">
        <v>3</v>
      </c>
      <c r="H797" s="250">
        <v>37</v>
      </c>
      <c r="I797" s="250" t="s">
        <v>1764</v>
      </c>
      <c r="J797" s="250" t="s">
        <v>1250</v>
      </c>
      <c r="K797" s="250" t="s">
        <v>1358</v>
      </c>
      <c r="L797" s="250" t="s">
        <v>2692</v>
      </c>
      <c r="M797" s="250" t="s">
        <v>41</v>
      </c>
      <c r="N797" s="250"/>
      <c r="O797" s="250"/>
      <c r="P797" s="250"/>
      <c r="Q797" s="250"/>
    </row>
    <row r="798" spans="1:17">
      <c r="A798" s="250">
        <v>748</v>
      </c>
      <c r="B798" s="250" t="s">
        <v>878</v>
      </c>
      <c r="C798" s="250" t="s">
        <v>136</v>
      </c>
      <c r="D798" s="250">
        <v>13</v>
      </c>
      <c r="E798" s="251" t="s">
        <v>2360</v>
      </c>
      <c r="F798" s="250">
        <v>501</v>
      </c>
      <c r="G798" s="250">
        <v>3</v>
      </c>
      <c r="H798" s="250">
        <v>7</v>
      </c>
      <c r="I798" s="250" t="s">
        <v>834</v>
      </c>
      <c r="J798" s="250" t="s">
        <v>1250</v>
      </c>
      <c r="K798" s="250" t="s">
        <v>1291</v>
      </c>
      <c r="L798" s="354">
        <v>45480</v>
      </c>
      <c r="M798" s="250" t="s">
        <v>1663</v>
      </c>
      <c r="N798" s="250"/>
      <c r="O798" s="250"/>
      <c r="P798" s="250"/>
      <c r="Q798" s="250"/>
    </row>
    <row r="799" spans="1:17">
      <c r="A799" s="250">
        <v>749</v>
      </c>
      <c r="B799" s="250" t="s">
        <v>878</v>
      </c>
      <c r="C799" s="250" t="s">
        <v>136</v>
      </c>
      <c r="D799" s="250">
        <v>17</v>
      </c>
      <c r="E799" s="251" t="s">
        <v>1980</v>
      </c>
      <c r="F799" s="250">
        <v>1</v>
      </c>
      <c r="G799" s="250">
        <v>3</v>
      </c>
      <c r="H799" s="250">
        <v>37</v>
      </c>
      <c r="I799" s="250" t="s">
        <v>1764</v>
      </c>
      <c r="J799" s="250" t="s">
        <v>1250</v>
      </c>
      <c r="K799" s="250" t="s">
        <v>1291</v>
      </c>
      <c r="L799" s="355">
        <v>13759</v>
      </c>
      <c r="M799" s="250" t="s">
        <v>41</v>
      </c>
      <c r="N799" s="250"/>
      <c r="O799" s="250"/>
      <c r="P799" s="250"/>
      <c r="Q799" s="250"/>
    </row>
    <row r="800" spans="1:17">
      <c r="A800" s="250">
        <v>750</v>
      </c>
      <c r="B800" s="250" t="s">
        <v>878</v>
      </c>
      <c r="C800" s="250" t="s">
        <v>136</v>
      </c>
      <c r="D800" s="250">
        <v>17</v>
      </c>
      <c r="E800" s="251" t="s">
        <v>1980</v>
      </c>
      <c r="F800" s="250">
        <v>2</v>
      </c>
      <c r="G800" s="250">
        <v>3</v>
      </c>
      <c r="H800" s="250">
        <v>41</v>
      </c>
      <c r="I800" s="250" t="s">
        <v>1764</v>
      </c>
      <c r="J800" s="250" t="s">
        <v>1250</v>
      </c>
      <c r="K800" s="250" t="s">
        <v>1383</v>
      </c>
      <c r="L800" s="250" t="s">
        <v>2789</v>
      </c>
      <c r="M800" s="250" t="s">
        <v>41</v>
      </c>
      <c r="N800" s="250"/>
      <c r="O800" s="250"/>
      <c r="P800" s="250"/>
      <c r="Q800" s="250"/>
    </row>
    <row r="801" spans="1:17">
      <c r="A801" s="250">
        <v>751</v>
      </c>
      <c r="B801" s="250" t="s">
        <v>878</v>
      </c>
      <c r="C801" s="250" t="s">
        <v>136</v>
      </c>
      <c r="D801" s="250">
        <v>26</v>
      </c>
      <c r="E801" s="251" t="s">
        <v>2607</v>
      </c>
      <c r="F801" s="250">
        <v>44</v>
      </c>
      <c r="G801" s="250">
        <v>3</v>
      </c>
      <c r="H801" s="250">
        <v>2</v>
      </c>
      <c r="I801" s="250" t="s">
        <v>963</v>
      </c>
      <c r="J801" s="250" t="s">
        <v>1250</v>
      </c>
      <c r="K801" s="250" t="s">
        <v>1383</v>
      </c>
      <c r="L801" s="354">
        <v>45292</v>
      </c>
      <c r="M801" s="250" t="s">
        <v>1654</v>
      </c>
      <c r="N801" s="250"/>
      <c r="O801" s="250"/>
      <c r="P801" s="250"/>
      <c r="Q801" s="250"/>
    </row>
    <row r="802" spans="1:17">
      <c r="A802" s="250">
        <v>752</v>
      </c>
      <c r="B802" s="250" t="s">
        <v>878</v>
      </c>
      <c r="C802" s="250" t="s">
        <v>136</v>
      </c>
      <c r="D802" s="250">
        <v>26</v>
      </c>
      <c r="E802" s="251" t="s">
        <v>2607</v>
      </c>
      <c r="F802" s="250">
        <v>45</v>
      </c>
      <c r="G802" s="250">
        <v>3</v>
      </c>
      <c r="H802" s="250">
        <v>2</v>
      </c>
      <c r="I802" s="250" t="s">
        <v>963</v>
      </c>
      <c r="J802" s="250"/>
      <c r="K802" s="250"/>
      <c r="L802" s="250" t="s">
        <v>2862</v>
      </c>
      <c r="M802" s="250" t="s">
        <v>1766</v>
      </c>
      <c r="N802" s="250"/>
      <c r="O802" s="250"/>
      <c r="P802" s="250"/>
      <c r="Q802" s="250"/>
    </row>
    <row r="803" spans="1:17">
      <c r="A803" s="250">
        <v>753</v>
      </c>
      <c r="B803" s="250" t="s">
        <v>878</v>
      </c>
      <c r="C803" s="250" t="s">
        <v>136</v>
      </c>
      <c r="D803" s="250">
        <v>17</v>
      </c>
      <c r="E803" s="251" t="s">
        <v>1980</v>
      </c>
      <c r="F803" s="250">
        <v>2</v>
      </c>
      <c r="G803" s="250">
        <v>3</v>
      </c>
      <c r="H803" s="250">
        <v>41</v>
      </c>
      <c r="I803" s="250" t="s">
        <v>976</v>
      </c>
      <c r="J803" s="250" t="s">
        <v>1250</v>
      </c>
      <c r="K803" s="250" t="s">
        <v>1444</v>
      </c>
      <c r="L803" s="250" t="s">
        <v>2790</v>
      </c>
      <c r="M803" s="250" t="s">
        <v>41</v>
      </c>
      <c r="N803" s="250"/>
      <c r="O803" s="250"/>
      <c r="P803" s="250"/>
      <c r="Q803" s="250"/>
    </row>
    <row r="804" spans="1:17">
      <c r="A804" s="250">
        <v>754</v>
      </c>
      <c r="B804" s="250" t="s">
        <v>878</v>
      </c>
      <c r="C804" s="250" t="s">
        <v>136</v>
      </c>
      <c r="D804" s="250">
        <v>29</v>
      </c>
      <c r="E804" s="251" t="s">
        <v>2361</v>
      </c>
      <c r="F804" s="250">
        <v>203</v>
      </c>
      <c r="G804" s="250">
        <v>2</v>
      </c>
      <c r="H804" s="250">
        <v>24</v>
      </c>
      <c r="I804" s="250" t="s">
        <v>834</v>
      </c>
      <c r="J804" s="250" t="s">
        <v>1250</v>
      </c>
      <c r="K804" s="250" t="s">
        <v>1444</v>
      </c>
      <c r="L804" s="250" t="s">
        <v>2742</v>
      </c>
      <c r="M804" s="250" t="s">
        <v>1663</v>
      </c>
      <c r="N804" s="250"/>
      <c r="O804" s="250"/>
      <c r="P804" s="250"/>
      <c r="Q804" s="250"/>
    </row>
    <row r="805" spans="1:17">
      <c r="A805" s="250">
        <v>755</v>
      </c>
      <c r="B805" s="250" t="s">
        <v>878</v>
      </c>
      <c r="C805" s="250" t="s">
        <v>136</v>
      </c>
      <c r="D805" s="250">
        <v>28</v>
      </c>
      <c r="E805" s="251" t="s">
        <v>2362</v>
      </c>
      <c r="F805" s="250">
        <v>103</v>
      </c>
      <c r="G805" s="250">
        <v>1</v>
      </c>
      <c r="H805" s="250">
        <v>30</v>
      </c>
      <c r="I805" s="250" t="s">
        <v>834</v>
      </c>
      <c r="J805" s="250" t="s">
        <v>1250</v>
      </c>
      <c r="K805" s="250" t="s">
        <v>1350</v>
      </c>
      <c r="L805" s="250" t="s">
        <v>2688</v>
      </c>
      <c r="M805" s="250" t="s">
        <v>1663</v>
      </c>
      <c r="N805" s="250"/>
      <c r="O805" s="250"/>
      <c r="P805" s="250"/>
      <c r="Q805" s="250"/>
    </row>
    <row r="806" spans="1:17">
      <c r="A806" s="250">
        <v>756</v>
      </c>
      <c r="B806" s="250" t="s">
        <v>878</v>
      </c>
      <c r="C806" s="250" t="s">
        <v>136</v>
      </c>
      <c r="D806" s="250">
        <v>34</v>
      </c>
      <c r="E806" s="251" t="s">
        <v>1401</v>
      </c>
      <c r="F806" s="250">
        <v>26</v>
      </c>
      <c r="G806" s="250">
        <v>3</v>
      </c>
      <c r="H806" s="250">
        <v>34</v>
      </c>
      <c r="I806" s="250" t="s">
        <v>982</v>
      </c>
      <c r="J806" s="250" t="s">
        <v>1250</v>
      </c>
      <c r="K806" s="250" t="s">
        <v>1350</v>
      </c>
      <c r="L806" s="250" t="s">
        <v>2718</v>
      </c>
      <c r="M806" s="250" t="s">
        <v>750</v>
      </c>
      <c r="N806" s="250" t="s">
        <v>1281</v>
      </c>
      <c r="O806" s="250" t="s">
        <v>1312</v>
      </c>
      <c r="P806" s="250" t="s">
        <v>1628</v>
      </c>
      <c r="Q806" s="250">
        <v>97</v>
      </c>
    </row>
    <row r="807" spans="1:17">
      <c r="A807" s="250">
        <v>1079</v>
      </c>
      <c r="B807" s="250" t="s">
        <v>878</v>
      </c>
      <c r="C807" s="250" t="s">
        <v>136</v>
      </c>
      <c r="D807" s="250">
        <v>34</v>
      </c>
      <c r="E807" s="251" t="s">
        <v>1401</v>
      </c>
      <c r="F807" s="250"/>
      <c r="G807" s="250"/>
      <c r="H807" s="250"/>
      <c r="I807" s="250"/>
      <c r="J807" s="250" t="s">
        <v>1250</v>
      </c>
      <c r="K807" s="250"/>
      <c r="L807" s="250"/>
      <c r="M807" s="250" t="s">
        <v>42</v>
      </c>
      <c r="N807" s="250" t="s">
        <v>1281</v>
      </c>
      <c r="O807" s="250" t="s">
        <v>1629</v>
      </c>
      <c r="P807" s="250" t="s">
        <v>1630</v>
      </c>
      <c r="Q807" s="250">
        <v>98</v>
      </c>
    </row>
    <row r="808" spans="1:17">
      <c r="A808" s="250">
        <v>757</v>
      </c>
      <c r="B808" s="250" t="s">
        <v>878</v>
      </c>
      <c r="C808" s="250" t="s">
        <v>136</v>
      </c>
      <c r="D808" s="250">
        <v>28</v>
      </c>
      <c r="E808" s="251" t="s">
        <v>2362</v>
      </c>
      <c r="F808" s="250">
        <v>103</v>
      </c>
      <c r="G808" s="250">
        <v>1</v>
      </c>
      <c r="H808" s="250">
        <v>30</v>
      </c>
      <c r="I808" s="250" t="s">
        <v>834</v>
      </c>
      <c r="J808" s="250" t="s">
        <v>1250</v>
      </c>
      <c r="K808" s="250" t="s">
        <v>1402</v>
      </c>
      <c r="L808" s="354">
        <v>45320</v>
      </c>
      <c r="M808" s="250" t="s">
        <v>1660</v>
      </c>
      <c r="N808" s="250"/>
      <c r="O808" s="250"/>
      <c r="P808" s="250"/>
      <c r="Q808" s="250"/>
    </row>
    <row r="809" spans="1:17">
      <c r="A809" s="250">
        <v>758</v>
      </c>
      <c r="B809" s="250" t="s">
        <v>878</v>
      </c>
      <c r="C809" s="250" t="s">
        <v>136</v>
      </c>
      <c r="D809" s="250">
        <v>34</v>
      </c>
      <c r="E809" s="251" t="s">
        <v>1401</v>
      </c>
      <c r="F809" s="250">
        <v>26</v>
      </c>
      <c r="G809" s="250">
        <v>3</v>
      </c>
      <c r="H809" s="250">
        <v>34</v>
      </c>
      <c r="I809" s="250" t="s">
        <v>982</v>
      </c>
      <c r="J809" s="250" t="s">
        <v>1250</v>
      </c>
      <c r="K809" s="250" t="s">
        <v>1402</v>
      </c>
      <c r="L809" s="355">
        <v>12571</v>
      </c>
      <c r="M809" s="250" t="s">
        <v>750</v>
      </c>
      <c r="N809" s="250" t="s">
        <v>1252</v>
      </c>
      <c r="O809" s="250" t="s">
        <v>1399</v>
      </c>
      <c r="P809" s="250" t="s">
        <v>1400</v>
      </c>
      <c r="Q809" s="250">
        <v>57</v>
      </c>
    </row>
    <row r="810" spans="1:17">
      <c r="A810" s="250">
        <v>759</v>
      </c>
      <c r="B810" s="250" t="s">
        <v>878</v>
      </c>
      <c r="C810" s="250" t="s">
        <v>136</v>
      </c>
      <c r="D810" s="250">
        <v>34</v>
      </c>
      <c r="E810" s="251" t="s">
        <v>1401</v>
      </c>
      <c r="F810" s="250">
        <v>27</v>
      </c>
      <c r="G810" s="250">
        <v>3</v>
      </c>
      <c r="H810" s="250">
        <v>36</v>
      </c>
      <c r="I810" s="250" t="s">
        <v>982</v>
      </c>
      <c r="J810" s="250" t="s">
        <v>1250</v>
      </c>
      <c r="K810" s="250" t="s">
        <v>1490</v>
      </c>
      <c r="L810" s="250" t="s">
        <v>2756</v>
      </c>
      <c r="M810" s="250" t="s">
        <v>750</v>
      </c>
      <c r="N810" s="250" t="s">
        <v>1281</v>
      </c>
      <c r="O810" s="250" t="s">
        <v>1631</v>
      </c>
      <c r="P810" s="250" t="s">
        <v>1632</v>
      </c>
      <c r="Q810" s="250">
        <v>99</v>
      </c>
    </row>
    <row r="811" spans="1:17">
      <c r="A811" s="250">
        <v>760</v>
      </c>
      <c r="B811" s="250" t="s">
        <v>878</v>
      </c>
      <c r="C811" s="250" t="s">
        <v>136</v>
      </c>
      <c r="D811" s="250"/>
      <c r="E811" s="251" t="s">
        <v>1401</v>
      </c>
      <c r="F811" s="250"/>
      <c r="G811" s="250"/>
      <c r="H811" s="250"/>
      <c r="I811" s="250"/>
      <c r="J811" s="250" t="s">
        <v>1250</v>
      </c>
      <c r="K811" s="250" t="s">
        <v>1490</v>
      </c>
      <c r="L811" s="250"/>
      <c r="M811" s="250" t="s">
        <v>750</v>
      </c>
      <c r="N811" s="250" t="s">
        <v>1281</v>
      </c>
      <c r="O811" s="250" t="s">
        <v>1637</v>
      </c>
      <c r="P811" s="250" t="s">
        <v>1638</v>
      </c>
      <c r="Q811" s="250">
        <v>103</v>
      </c>
    </row>
    <row r="812" spans="1:17">
      <c r="A812" s="250">
        <v>761</v>
      </c>
      <c r="B812" s="250" t="s">
        <v>878</v>
      </c>
      <c r="C812" s="250" t="s">
        <v>136</v>
      </c>
      <c r="D812" s="250">
        <v>34</v>
      </c>
      <c r="E812" s="251" t="s">
        <v>1401</v>
      </c>
      <c r="F812" s="250">
        <v>27</v>
      </c>
      <c r="G812" s="250">
        <v>3</v>
      </c>
      <c r="H812" s="250">
        <v>36</v>
      </c>
      <c r="I812" s="250" t="s">
        <v>982</v>
      </c>
      <c r="J812" s="250" t="s">
        <v>1250</v>
      </c>
      <c r="K812" s="250" t="s">
        <v>1466</v>
      </c>
      <c r="L812" s="355">
        <v>13363</v>
      </c>
      <c r="M812" s="250" t="s">
        <v>750</v>
      </c>
      <c r="N812" s="250" t="s">
        <v>1281</v>
      </c>
      <c r="O812" s="250" t="s">
        <v>1635</v>
      </c>
      <c r="P812" s="250" t="s">
        <v>1636</v>
      </c>
      <c r="Q812" s="250">
        <v>101</v>
      </c>
    </row>
    <row r="813" spans="1:17">
      <c r="A813" s="250">
        <v>762</v>
      </c>
      <c r="B813" s="250" t="s">
        <v>878</v>
      </c>
      <c r="C813" s="250" t="s">
        <v>136</v>
      </c>
      <c r="D813" s="250"/>
      <c r="E813" s="251" t="s">
        <v>1401</v>
      </c>
      <c r="F813" s="250"/>
      <c r="G813" s="250"/>
      <c r="H813" s="250"/>
      <c r="I813" s="250"/>
      <c r="J813" s="250" t="s">
        <v>1250</v>
      </c>
      <c r="K813" s="250" t="s">
        <v>1466</v>
      </c>
      <c r="L813" s="250"/>
      <c r="M813" s="250" t="s">
        <v>750</v>
      </c>
      <c r="N813" s="250" t="s">
        <v>1281</v>
      </c>
      <c r="O813" s="250" t="s">
        <v>1467</v>
      </c>
      <c r="P813" s="250" t="s">
        <v>1468</v>
      </c>
      <c r="Q813" s="250">
        <v>49</v>
      </c>
    </row>
    <row r="814" spans="1:17">
      <c r="A814" s="250">
        <v>763</v>
      </c>
      <c r="B814" s="250" t="s">
        <v>878</v>
      </c>
      <c r="C814" s="250" t="s">
        <v>136</v>
      </c>
      <c r="D814" s="250">
        <v>1</v>
      </c>
      <c r="E814" s="251" t="s">
        <v>2263</v>
      </c>
      <c r="F814" s="250">
        <v>902</v>
      </c>
      <c r="G814" s="250">
        <v>1</v>
      </c>
      <c r="H814" s="250">
        <v>45</v>
      </c>
      <c r="I814" s="250" t="s">
        <v>984</v>
      </c>
      <c r="J814" s="250" t="s">
        <v>1268</v>
      </c>
      <c r="K814" s="250" t="s">
        <v>1317</v>
      </c>
      <c r="L814" s="250" t="s">
        <v>2725</v>
      </c>
      <c r="M814" s="250" t="s">
        <v>1654</v>
      </c>
      <c r="N814" s="250"/>
      <c r="O814" s="250"/>
      <c r="P814" s="250"/>
      <c r="Q814" s="250"/>
    </row>
    <row r="815" spans="1:17">
      <c r="A815" s="250">
        <v>764</v>
      </c>
      <c r="B815" s="250" t="s">
        <v>878</v>
      </c>
      <c r="C815" s="250" t="s">
        <v>136</v>
      </c>
      <c r="D815" s="250">
        <v>30</v>
      </c>
      <c r="E815" s="251" t="s">
        <v>1442</v>
      </c>
      <c r="F815" s="250">
        <v>1</v>
      </c>
      <c r="G815" s="250">
        <v>3</v>
      </c>
      <c r="H815" s="250">
        <v>57</v>
      </c>
      <c r="I815" s="250" t="s">
        <v>1767</v>
      </c>
      <c r="J815" s="250" t="s">
        <v>1268</v>
      </c>
      <c r="K815" s="250" t="s">
        <v>1317</v>
      </c>
      <c r="L815" s="250" t="s">
        <v>2863</v>
      </c>
      <c r="M815" s="250" t="s">
        <v>1689</v>
      </c>
      <c r="N815" s="250"/>
      <c r="O815" s="250"/>
      <c r="P815" s="250"/>
      <c r="Q815" s="250"/>
    </row>
    <row r="816" spans="1:17">
      <c r="A816" s="250">
        <v>765</v>
      </c>
      <c r="B816" s="250" t="s">
        <v>878</v>
      </c>
      <c r="C816" s="250" t="s">
        <v>136</v>
      </c>
      <c r="D816" s="250"/>
      <c r="E816" s="251" t="s">
        <v>1442</v>
      </c>
      <c r="F816" s="250"/>
      <c r="G816" s="250"/>
      <c r="H816" s="250"/>
      <c r="I816" s="250"/>
      <c r="J816" s="250" t="s">
        <v>1268</v>
      </c>
      <c r="K816" s="250" t="s">
        <v>1317</v>
      </c>
      <c r="L816" s="250"/>
      <c r="M816" s="250" t="s">
        <v>42</v>
      </c>
      <c r="N816" s="250" t="s">
        <v>1305</v>
      </c>
      <c r="O816" s="250" t="s">
        <v>1436</v>
      </c>
      <c r="P816" s="250" t="s">
        <v>1437</v>
      </c>
      <c r="Q816" s="250">
        <v>40</v>
      </c>
    </row>
    <row r="817" spans="1:17">
      <c r="A817" s="250">
        <v>766</v>
      </c>
      <c r="B817" s="250" t="s">
        <v>878</v>
      </c>
      <c r="C817" s="250" t="s">
        <v>136</v>
      </c>
      <c r="D817" s="250">
        <v>1</v>
      </c>
      <c r="E817" s="251" t="s">
        <v>2263</v>
      </c>
      <c r="F817" s="250">
        <v>903</v>
      </c>
      <c r="G817" s="250">
        <v>1</v>
      </c>
      <c r="H817" s="250">
        <v>42</v>
      </c>
      <c r="I817" s="250" t="s">
        <v>717</v>
      </c>
      <c r="J817" s="250" t="s">
        <v>1268</v>
      </c>
      <c r="K817" s="250" t="s">
        <v>1315</v>
      </c>
      <c r="L817" s="250" t="s">
        <v>2743</v>
      </c>
      <c r="M817" s="250" t="s">
        <v>1695</v>
      </c>
      <c r="N817" s="250"/>
      <c r="O817" s="250"/>
      <c r="P817" s="250"/>
      <c r="Q817" s="250"/>
    </row>
    <row r="818" spans="1:17">
      <c r="A818" s="250">
        <v>767</v>
      </c>
      <c r="B818" s="250" t="s">
        <v>878</v>
      </c>
      <c r="C818" s="250" t="s">
        <v>136</v>
      </c>
      <c r="D818" s="250">
        <v>30</v>
      </c>
      <c r="E818" s="251" t="s">
        <v>1442</v>
      </c>
      <c r="F818" s="250">
        <v>1</v>
      </c>
      <c r="G818" s="250">
        <v>3</v>
      </c>
      <c r="H818" s="250">
        <v>57</v>
      </c>
      <c r="I818" s="250" t="s">
        <v>1767</v>
      </c>
      <c r="J818" s="250" t="s">
        <v>1268</v>
      </c>
      <c r="K818" s="250" t="s">
        <v>1315</v>
      </c>
      <c r="L818" s="250" t="s">
        <v>2864</v>
      </c>
      <c r="M818" s="250" t="s">
        <v>1652</v>
      </c>
      <c r="N818" s="250"/>
      <c r="O818" s="250"/>
      <c r="P818" s="250"/>
      <c r="Q818" s="250"/>
    </row>
    <row r="819" spans="1:17">
      <c r="A819" s="250">
        <v>1116</v>
      </c>
      <c r="B819" s="250" t="s">
        <v>878</v>
      </c>
      <c r="C819" s="250" t="s">
        <v>136</v>
      </c>
      <c r="D819" s="250">
        <v>30</v>
      </c>
      <c r="E819" s="251" t="s">
        <v>1442</v>
      </c>
      <c r="F819" s="250"/>
      <c r="G819" s="250"/>
      <c r="H819" s="250"/>
      <c r="I819" s="250"/>
      <c r="J819" s="250" t="s">
        <v>1268</v>
      </c>
      <c r="K819" s="250" t="s">
        <v>1315</v>
      </c>
      <c r="L819" s="250"/>
      <c r="M819" s="250" t="s">
        <v>42</v>
      </c>
      <c r="N819" s="250" t="s">
        <v>1252</v>
      </c>
      <c r="O819" s="250" t="s">
        <v>1606</v>
      </c>
      <c r="P819" s="250" t="s">
        <v>1607</v>
      </c>
      <c r="Q819" s="250">
        <v>88</v>
      </c>
    </row>
    <row r="820" spans="1:17">
      <c r="A820" s="250">
        <v>768</v>
      </c>
      <c r="B820" s="250" t="s">
        <v>878</v>
      </c>
      <c r="C820" s="250" t="s">
        <v>136</v>
      </c>
      <c r="D820" s="250">
        <v>1</v>
      </c>
      <c r="E820" s="251" t="s">
        <v>2263</v>
      </c>
      <c r="F820" s="250">
        <v>901</v>
      </c>
      <c r="G820" s="250">
        <v>1</v>
      </c>
      <c r="H820" s="250">
        <v>40</v>
      </c>
      <c r="I820" s="250" t="s">
        <v>646</v>
      </c>
      <c r="J820" s="250" t="s">
        <v>1268</v>
      </c>
      <c r="K820" s="250" t="s">
        <v>1269</v>
      </c>
      <c r="L820" s="250" t="s">
        <v>2660</v>
      </c>
      <c r="M820" s="250" t="s">
        <v>1650</v>
      </c>
      <c r="N820" s="250"/>
      <c r="O820" s="250"/>
      <c r="P820" s="250"/>
      <c r="Q820" s="250"/>
    </row>
    <row r="821" spans="1:17">
      <c r="A821" s="250">
        <v>769</v>
      </c>
      <c r="B821" s="250" t="s">
        <v>878</v>
      </c>
      <c r="C821" s="250" t="s">
        <v>136</v>
      </c>
      <c r="D821" s="250">
        <v>23</v>
      </c>
      <c r="E821" s="251" t="s">
        <v>1517</v>
      </c>
      <c r="F821" s="250">
        <v>1</v>
      </c>
      <c r="G821" s="250">
        <v>3</v>
      </c>
      <c r="H821" s="250">
        <v>19</v>
      </c>
      <c r="I821" s="250" t="s">
        <v>1768</v>
      </c>
      <c r="J821" s="250" t="s">
        <v>1268</v>
      </c>
      <c r="K821" s="250" t="s">
        <v>1269</v>
      </c>
      <c r="L821" s="250" t="s">
        <v>2679</v>
      </c>
      <c r="M821" s="250" t="s">
        <v>1650</v>
      </c>
      <c r="N821" s="250" t="s">
        <v>1281</v>
      </c>
      <c r="O821" s="250" t="s">
        <v>2661</v>
      </c>
      <c r="P821" s="250" t="s">
        <v>2278</v>
      </c>
      <c r="Q821" s="250"/>
    </row>
    <row r="822" spans="1:17">
      <c r="A822" s="250">
        <v>1117</v>
      </c>
      <c r="B822" s="250" t="s">
        <v>878</v>
      </c>
      <c r="C822" s="250" t="s">
        <v>136</v>
      </c>
      <c r="D822" s="250">
        <v>23</v>
      </c>
      <c r="E822" s="251" t="s">
        <v>1517</v>
      </c>
      <c r="F822" s="250"/>
      <c r="G822" s="250"/>
      <c r="H822" s="250"/>
      <c r="I822" s="250"/>
      <c r="J822" s="250" t="s">
        <v>1268</v>
      </c>
      <c r="K822" s="250" t="s">
        <v>1269</v>
      </c>
      <c r="L822" s="250"/>
      <c r="M822" s="250" t="s">
        <v>42</v>
      </c>
      <c r="N822" s="250" t="s">
        <v>1281</v>
      </c>
      <c r="O822" s="250" t="s">
        <v>1513</v>
      </c>
      <c r="P822" s="250" t="s">
        <v>1421</v>
      </c>
      <c r="Q822" s="250">
        <v>66</v>
      </c>
    </row>
    <row r="823" spans="1:17">
      <c r="A823" s="250">
        <v>770</v>
      </c>
      <c r="B823" s="250" t="s">
        <v>878</v>
      </c>
      <c r="C823" s="250" t="s">
        <v>136</v>
      </c>
      <c r="D823" s="250">
        <v>19</v>
      </c>
      <c r="E823" s="251" t="s">
        <v>2196</v>
      </c>
      <c r="F823" s="250">
        <v>1</v>
      </c>
      <c r="G823" s="250">
        <v>2</v>
      </c>
      <c r="H823" s="250">
        <v>43</v>
      </c>
      <c r="I823" s="250" t="s">
        <v>476</v>
      </c>
      <c r="J823" s="250" t="s">
        <v>1268</v>
      </c>
      <c r="K823" s="250" t="s">
        <v>1354</v>
      </c>
      <c r="L823" s="250" t="s">
        <v>2724</v>
      </c>
      <c r="M823" s="250" t="s">
        <v>1651</v>
      </c>
      <c r="N823" s="250"/>
      <c r="O823" s="250"/>
      <c r="P823" s="250"/>
      <c r="Q823" s="250"/>
    </row>
    <row r="824" spans="1:17">
      <c r="A824" s="250">
        <v>771</v>
      </c>
      <c r="B824" s="250" t="s">
        <v>878</v>
      </c>
      <c r="C824" s="250" t="s">
        <v>136</v>
      </c>
      <c r="D824" s="250">
        <v>31</v>
      </c>
      <c r="E824" s="251" t="s">
        <v>1403</v>
      </c>
      <c r="F824" s="250">
        <v>1</v>
      </c>
      <c r="G824" s="250">
        <v>1</v>
      </c>
      <c r="H824" s="250">
        <v>35</v>
      </c>
      <c r="I824" s="250" t="s">
        <v>1769</v>
      </c>
      <c r="J824" s="250" t="s">
        <v>1268</v>
      </c>
      <c r="K824" s="250" t="s">
        <v>1354</v>
      </c>
      <c r="L824" s="250" t="s">
        <v>2685</v>
      </c>
      <c r="M824" s="250" t="s">
        <v>1689</v>
      </c>
      <c r="N824" s="250" t="s">
        <v>1252</v>
      </c>
      <c r="O824" s="250" t="s">
        <v>2550</v>
      </c>
      <c r="P824" s="250" t="s">
        <v>2551</v>
      </c>
      <c r="Q824" s="250"/>
    </row>
    <row r="825" spans="1:17">
      <c r="A825" s="250">
        <v>772</v>
      </c>
      <c r="B825" s="250" t="s">
        <v>878</v>
      </c>
      <c r="C825" s="250" t="s">
        <v>136</v>
      </c>
      <c r="D825" s="250"/>
      <c r="E825" s="251" t="s">
        <v>1403</v>
      </c>
      <c r="F825" s="250"/>
      <c r="G825" s="250"/>
      <c r="H825" s="250"/>
      <c r="I825" s="250"/>
      <c r="J825" s="250" t="s">
        <v>1268</v>
      </c>
      <c r="K825" s="250" t="s">
        <v>1354</v>
      </c>
      <c r="L825" s="250"/>
      <c r="M825" s="250" t="s">
        <v>42</v>
      </c>
      <c r="N825" s="250" t="s">
        <v>1281</v>
      </c>
      <c r="O825" s="250" t="s">
        <v>1396</v>
      </c>
      <c r="P825" s="250" t="s">
        <v>1397</v>
      </c>
      <c r="Q825" s="250">
        <v>58</v>
      </c>
    </row>
    <row r="826" spans="1:17">
      <c r="A826" s="250">
        <v>773</v>
      </c>
      <c r="B826" s="250" t="s">
        <v>878</v>
      </c>
      <c r="C826" s="250" t="s">
        <v>136</v>
      </c>
      <c r="D826" s="250">
        <v>20</v>
      </c>
      <c r="E826" s="251" t="s">
        <v>1929</v>
      </c>
      <c r="F826" s="250">
        <v>1</v>
      </c>
      <c r="G826" s="250">
        <v>3</v>
      </c>
      <c r="H826" s="250">
        <v>43</v>
      </c>
      <c r="I826" s="250" t="s">
        <v>1659</v>
      </c>
      <c r="J826" s="250" t="s">
        <v>1268</v>
      </c>
      <c r="K826" s="250" t="s">
        <v>1330</v>
      </c>
      <c r="L826" s="250" t="s">
        <v>2724</v>
      </c>
      <c r="M826" s="250" t="s">
        <v>1656</v>
      </c>
      <c r="N826" s="250"/>
      <c r="O826" s="250"/>
      <c r="P826" s="250"/>
      <c r="Q826" s="250"/>
    </row>
    <row r="827" spans="1:17">
      <c r="A827" s="250">
        <v>774</v>
      </c>
      <c r="B827" s="250" t="s">
        <v>878</v>
      </c>
      <c r="C827" s="250" t="s">
        <v>136</v>
      </c>
      <c r="D827" s="250">
        <v>31</v>
      </c>
      <c r="E827" s="251" t="s">
        <v>1403</v>
      </c>
      <c r="F827" s="250">
        <v>2</v>
      </c>
      <c r="G827" s="250">
        <v>1</v>
      </c>
      <c r="H827" s="250">
        <v>35</v>
      </c>
      <c r="I827" s="250" t="s">
        <v>1769</v>
      </c>
      <c r="J827" s="250" t="s">
        <v>1268</v>
      </c>
      <c r="K827" s="250" t="s">
        <v>1330</v>
      </c>
      <c r="L827" s="250" t="s">
        <v>2685</v>
      </c>
      <c r="M827" s="250" t="s">
        <v>1689</v>
      </c>
      <c r="N827" s="250"/>
      <c r="O827" s="250"/>
      <c r="P827" s="250"/>
      <c r="Q827" s="250"/>
    </row>
    <row r="828" spans="1:17">
      <c r="A828" s="250">
        <v>775</v>
      </c>
      <c r="B828" s="250" t="s">
        <v>878</v>
      </c>
      <c r="C828" s="250" t="s">
        <v>136</v>
      </c>
      <c r="D828" s="250"/>
      <c r="E828" s="251" t="s">
        <v>1403</v>
      </c>
      <c r="F828" s="250"/>
      <c r="G828" s="250"/>
      <c r="H828" s="250"/>
      <c r="I828" s="250"/>
      <c r="J828" s="250" t="s">
        <v>1268</v>
      </c>
      <c r="K828" s="250" t="s">
        <v>1330</v>
      </c>
      <c r="L828" s="250"/>
      <c r="M828" s="250" t="s">
        <v>42</v>
      </c>
      <c r="N828" s="250" t="s">
        <v>1252</v>
      </c>
      <c r="O828" s="250" t="s">
        <v>1566</v>
      </c>
      <c r="P828" s="250" t="s">
        <v>1567</v>
      </c>
      <c r="Q828" s="250">
        <v>20</v>
      </c>
    </row>
    <row r="829" spans="1:17">
      <c r="A829" s="250">
        <v>776</v>
      </c>
      <c r="B829" s="250" t="s">
        <v>878</v>
      </c>
      <c r="C829" s="250" t="s">
        <v>136</v>
      </c>
      <c r="D829" s="250">
        <v>18</v>
      </c>
      <c r="E829" s="251" t="s">
        <v>2469</v>
      </c>
      <c r="F829" s="250">
        <v>1</v>
      </c>
      <c r="G829" s="250">
        <v>1</v>
      </c>
      <c r="H829" s="250">
        <v>46</v>
      </c>
      <c r="I829" s="250" t="s">
        <v>994</v>
      </c>
      <c r="J829" s="250" t="s">
        <v>1268</v>
      </c>
      <c r="K829" s="250" t="s">
        <v>1881</v>
      </c>
      <c r="L829" s="250" t="s">
        <v>2731</v>
      </c>
      <c r="M829" s="250" t="s">
        <v>1660</v>
      </c>
      <c r="N829" s="250"/>
      <c r="O829" s="250"/>
      <c r="P829" s="250"/>
      <c r="Q829" s="250"/>
    </row>
    <row r="830" spans="1:17">
      <c r="A830" s="250">
        <v>777</v>
      </c>
      <c r="B830" s="250" t="s">
        <v>878</v>
      </c>
      <c r="C830" s="250" t="s">
        <v>136</v>
      </c>
      <c r="D830" s="250">
        <v>21</v>
      </c>
      <c r="E830" s="251" t="s">
        <v>2436</v>
      </c>
      <c r="F830" s="250">
        <v>1</v>
      </c>
      <c r="G830" s="250">
        <v>3</v>
      </c>
      <c r="H830" s="250">
        <v>16</v>
      </c>
      <c r="I830" s="250" t="s">
        <v>1770</v>
      </c>
      <c r="J830" s="250" t="s">
        <v>1268</v>
      </c>
      <c r="K830" s="250" t="s">
        <v>1881</v>
      </c>
      <c r="L830" s="250" t="s">
        <v>2865</v>
      </c>
      <c r="M830" s="250" t="s">
        <v>1672</v>
      </c>
      <c r="N830" s="250"/>
      <c r="O830" s="250"/>
      <c r="P830" s="250"/>
      <c r="Q830" s="250"/>
    </row>
    <row r="831" spans="1:17">
      <c r="A831" s="250">
        <v>778</v>
      </c>
      <c r="B831" s="250" t="s">
        <v>878</v>
      </c>
      <c r="C831" s="250" t="s">
        <v>136</v>
      </c>
      <c r="D831" s="250">
        <v>18</v>
      </c>
      <c r="E831" s="251" t="s">
        <v>2469</v>
      </c>
      <c r="F831" s="250">
        <v>1</v>
      </c>
      <c r="G831" s="250">
        <v>1</v>
      </c>
      <c r="H831" s="250">
        <v>46</v>
      </c>
      <c r="I831" s="250" t="s">
        <v>994</v>
      </c>
      <c r="J831" s="250" t="s">
        <v>1268</v>
      </c>
      <c r="K831" s="250" t="s">
        <v>1644</v>
      </c>
      <c r="L831" s="250" t="s">
        <v>2733</v>
      </c>
      <c r="M831" s="250" t="s">
        <v>1660</v>
      </c>
      <c r="N831" s="250"/>
      <c r="O831" s="250"/>
      <c r="P831" s="250"/>
      <c r="Q831" s="250"/>
    </row>
    <row r="832" spans="1:17">
      <c r="A832" s="250">
        <v>779</v>
      </c>
      <c r="B832" s="250" t="s">
        <v>878</v>
      </c>
      <c r="C832" s="250" t="s">
        <v>136</v>
      </c>
      <c r="D832" s="250">
        <v>35</v>
      </c>
      <c r="E832" s="251" t="s">
        <v>2495</v>
      </c>
      <c r="F832" s="250">
        <v>1</v>
      </c>
      <c r="G832" s="250">
        <v>4</v>
      </c>
      <c r="H832" s="250">
        <v>1</v>
      </c>
      <c r="I832" s="250" t="s">
        <v>994</v>
      </c>
      <c r="J832" s="250" t="s">
        <v>1268</v>
      </c>
      <c r="K832" s="250" t="s">
        <v>1644</v>
      </c>
      <c r="L832" s="354">
        <v>45292</v>
      </c>
      <c r="M832" s="250" t="s">
        <v>1660</v>
      </c>
      <c r="N832" s="250"/>
      <c r="O832" s="250"/>
      <c r="P832" s="250"/>
      <c r="Q832" s="250"/>
    </row>
    <row r="833" spans="1:17">
      <c r="A833" s="250">
        <v>780</v>
      </c>
      <c r="B833" s="250" t="s">
        <v>878</v>
      </c>
      <c r="C833" s="250" t="s">
        <v>136</v>
      </c>
      <c r="D833" s="250">
        <v>31</v>
      </c>
      <c r="E833" s="251" t="s">
        <v>1403</v>
      </c>
      <c r="F833" s="250">
        <v>3</v>
      </c>
      <c r="G833" s="250">
        <v>1</v>
      </c>
      <c r="H833" s="250">
        <v>38</v>
      </c>
      <c r="I833" s="250" t="s">
        <v>1769</v>
      </c>
      <c r="J833" s="250" t="s">
        <v>1268</v>
      </c>
      <c r="K833" s="250" t="s">
        <v>1301</v>
      </c>
      <c r="L833" s="250" t="s">
        <v>2736</v>
      </c>
      <c r="M833" s="250" t="s">
        <v>1652</v>
      </c>
      <c r="N833" s="250"/>
      <c r="O833" s="250"/>
      <c r="P833" s="250"/>
      <c r="Q833" s="250"/>
    </row>
    <row r="834" spans="1:17">
      <c r="A834" s="250">
        <v>781</v>
      </c>
      <c r="B834" s="250" t="s">
        <v>878</v>
      </c>
      <c r="C834" s="250" t="s">
        <v>136</v>
      </c>
      <c r="D834" s="250">
        <v>33</v>
      </c>
      <c r="E834" s="251" t="s">
        <v>2264</v>
      </c>
      <c r="F834" s="250">
        <v>36</v>
      </c>
      <c r="G834" s="250">
        <v>3</v>
      </c>
      <c r="H834" s="250">
        <v>10</v>
      </c>
      <c r="I834" s="250" t="s">
        <v>1000</v>
      </c>
      <c r="J834" s="250" t="s">
        <v>1268</v>
      </c>
      <c r="K834" s="250" t="s">
        <v>1301</v>
      </c>
      <c r="L834" s="354">
        <v>45575</v>
      </c>
      <c r="M834" s="250" t="s">
        <v>1695</v>
      </c>
      <c r="N834" s="250"/>
      <c r="O834" s="250"/>
      <c r="P834" s="250"/>
      <c r="Q834" s="250"/>
    </row>
    <row r="835" spans="1:17">
      <c r="A835" s="250">
        <v>782</v>
      </c>
      <c r="B835" s="250" t="s">
        <v>878</v>
      </c>
      <c r="C835" s="250" t="s">
        <v>136</v>
      </c>
      <c r="D835" s="250">
        <v>24</v>
      </c>
      <c r="E835" s="251" t="s">
        <v>1981</v>
      </c>
      <c r="F835" s="250">
        <v>1</v>
      </c>
      <c r="G835" s="250">
        <v>3</v>
      </c>
      <c r="H835" s="250">
        <v>18</v>
      </c>
      <c r="I835" s="250" t="s">
        <v>1764</v>
      </c>
      <c r="J835" s="250" t="s">
        <v>1268</v>
      </c>
      <c r="K835" s="250" t="s">
        <v>1333</v>
      </c>
      <c r="L835" s="250" t="s">
        <v>2765</v>
      </c>
      <c r="M835" s="250" t="s">
        <v>41</v>
      </c>
      <c r="N835" s="250"/>
      <c r="O835" s="250"/>
      <c r="P835" s="250"/>
      <c r="Q835" s="250"/>
    </row>
    <row r="836" spans="1:17">
      <c r="A836" s="250">
        <v>783</v>
      </c>
      <c r="B836" s="250" t="s">
        <v>878</v>
      </c>
      <c r="C836" s="250" t="s">
        <v>136</v>
      </c>
      <c r="D836" s="250">
        <v>31</v>
      </c>
      <c r="E836" s="251" t="s">
        <v>1403</v>
      </c>
      <c r="F836" s="250">
        <v>3</v>
      </c>
      <c r="G836" s="250">
        <v>1</v>
      </c>
      <c r="H836" s="250">
        <v>38</v>
      </c>
      <c r="I836" s="250" t="s">
        <v>1769</v>
      </c>
      <c r="J836" s="250" t="s">
        <v>1268</v>
      </c>
      <c r="K836" s="250" t="s">
        <v>1333</v>
      </c>
      <c r="L836" s="250" t="s">
        <v>2738</v>
      </c>
      <c r="M836" s="250" t="s">
        <v>1656</v>
      </c>
      <c r="N836" s="250"/>
      <c r="O836" s="250"/>
      <c r="P836" s="250"/>
      <c r="Q836" s="250"/>
    </row>
    <row r="837" spans="1:17">
      <c r="A837" s="250">
        <v>784</v>
      </c>
      <c r="B837" s="250" t="s">
        <v>878</v>
      </c>
      <c r="C837" s="250" t="s">
        <v>136</v>
      </c>
      <c r="D837" s="250">
        <v>22</v>
      </c>
      <c r="E837" s="251" t="s">
        <v>2610</v>
      </c>
      <c r="F837" s="250">
        <v>237</v>
      </c>
      <c r="G837" s="250">
        <v>2</v>
      </c>
      <c r="H837" s="250">
        <v>37</v>
      </c>
      <c r="I837" s="250" t="s">
        <v>1003</v>
      </c>
      <c r="J837" s="250" t="s">
        <v>1268</v>
      </c>
      <c r="K837" s="250" t="s">
        <v>1363</v>
      </c>
      <c r="L837" s="250" t="s">
        <v>2866</v>
      </c>
      <c r="M837" s="250" t="s">
        <v>1654</v>
      </c>
      <c r="N837" s="250" t="s">
        <v>1252</v>
      </c>
      <c r="O837" s="250" t="s">
        <v>2611</v>
      </c>
      <c r="P837" s="250" t="s">
        <v>2612</v>
      </c>
      <c r="Q837" s="250"/>
    </row>
    <row r="838" spans="1:17">
      <c r="A838" s="250">
        <v>785</v>
      </c>
      <c r="B838" s="250" t="s">
        <v>878</v>
      </c>
      <c r="C838" s="250" t="s">
        <v>136</v>
      </c>
      <c r="D838" s="250">
        <v>30</v>
      </c>
      <c r="E838" s="251" t="s">
        <v>1442</v>
      </c>
      <c r="F838" s="250">
        <v>2</v>
      </c>
      <c r="G838" s="250">
        <v>3</v>
      </c>
      <c r="H838" s="250">
        <v>40</v>
      </c>
      <c r="I838" s="250" t="s">
        <v>1767</v>
      </c>
      <c r="J838" s="250" t="s">
        <v>1268</v>
      </c>
      <c r="K838" s="250" t="s">
        <v>1363</v>
      </c>
      <c r="L838" s="250" t="s">
        <v>2867</v>
      </c>
      <c r="M838" s="250" t="s">
        <v>1689</v>
      </c>
      <c r="N838" s="250"/>
      <c r="O838" s="250"/>
      <c r="P838" s="250"/>
      <c r="Q838" s="250"/>
    </row>
    <row r="839" spans="1:17">
      <c r="A839" s="250">
        <v>786</v>
      </c>
      <c r="B839" s="250" t="s">
        <v>878</v>
      </c>
      <c r="C839" s="250" t="s">
        <v>136</v>
      </c>
      <c r="D839" s="250">
        <v>22</v>
      </c>
      <c r="E839" s="251" t="s">
        <v>2610</v>
      </c>
      <c r="F839" s="250">
        <v>237</v>
      </c>
      <c r="G839" s="250">
        <v>2</v>
      </c>
      <c r="H839" s="250">
        <v>37</v>
      </c>
      <c r="I839" s="250" t="s">
        <v>1003</v>
      </c>
      <c r="J839" s="250" t="s">
        <v>1268</v>
      </c>
      <c r="K839" s="250" t="s">
        <v>1871</v>
      </c>
      <c r="L839" s="250" t="s">
        <v>2868</v>
      </c>
      <c r="M839" s="250" t="s">
        <v>1654</v>
      </c>
      <c r="N839" s="250"/>
      <c r="O839" s="250"/>
      <c r="P839" s="250"/>
      <c r="Q839" s="250"/>
    </row>
    <row r="840" spans="1:17">
      <c r="A840" s="250">
        <v>787</v>
      </c>
      <c r="B840" s="250" t="s">
        <v>878</v>
      </c>
      <c r="C840" s="250" t="s">
        <v>136</v>
      </c>
      <c r="D840" s="250">
        <v>30</v>
      </c>
      <c r="E840" s="251" t="s">
        <v>1442</v>
      </c>
      <c r="F840" s="250">
        <v>2</v>
      </c>
      <c r="G840" s="250">
        <v>3</v>
      </c>
      <c r="H840" s="250">
        <v>40</v>
      </c>
      <c r="I840" s="250" t="s">
        <v>1767</v>
      </c>
      <c r="J840" s="250" t="s">
        <v>1268</v>
      </c>
      <c r="K840" s="250" t="s">
        <v>1871</v>
      </c>
      <c r="L840" s="250" t="s">
        <v>2869</v>
      </c>
      <c r="M840" s="250" t="s">
        <v>1689</v>
      </c>
      <c r="N840" s="250"/>
      <c r="O840" s="250"/>
      <c r="P840" s="250"/>
      <c r="Q840" s="250"/>
    </row>
    <row r="841" spans="1:17">
      <c r="A841" s="250">
        <v>788</v>
      </c>
      <c r="B841" s="250" t="s">
        <v>878</v>
      </c>
      <c r="C841" s="250" t="s">
        <v>136</v>
      </c>
      <c r="D841" s="250">
        <v>32</v>
      </c>
      <c r="E841" s="251" t="s">
        <v>1894</v>
      </c>
      <c r="F841" s="250">
        <v>34</v>
      </c>
      <c r="G841" s="250">
        <v>3</v>
      </c>
      <c r="H841" s="250">
        <v>25</v>
      </c>
      <c r="I841" s="250" t="s">
        <v>1744</v>
      </c>
      <c r="J841" s="250" t="s">
        <v>1268</v>
      </c>
      <c r="K841" s="250" t="s">
        <v>1303</v>
      </c>
      <c r="L841" s="250" t="s">
        <v>2784</v>
      </c>
      <c r="M841" s="250" t="s">
        <v>1695</v>
      </c>
      <c r="N841" s="250"/>
      <c r="O841" s="250"/>
      <c r="P841" s="250"/>
      <c r="Q841" s="250"/>
    </row>
    <row r="842" spans="1:17">
      <c r="A842" s="250">
        <v>789</v>
      </c>
      <c r="B842" s="250" t="s">
        <v>878</v>
      </c>
      <c r="C842" s="250" t="s">
        <v>136</v>
      </c>
      <c r="D842" s="250"/>
      <c r="E842" s="251" t="s">
        <v>1894</v>
      </c>
      <c r="F842" s="250"/>
      <c r="G842" s="250"/>
      <c r="H842" s="250"/>
      <c r="I842" s="250"/>
      <c r="J842" s="250" t="s">
        <v>1268</v>
      </c>
      <c r="K842" s="250" t="s">
        <v>1303</v>
      </c>
      <c r="L842" s="250"/>
      <c r="M842" s="250" t="s">
        <v>1664</v>
      </c>
      <c r="N842" s="250"/>
      <c r="O842" s="250"/>
      <c r="P842" s="250"/>
      <c r="Q842" s="250"/>
    </row>
    <row r="843" spans="1:17">
      <c r="A843" s="250">
        <v>790</v>
      </c>
      <c r="B843" s="250" t="s">
        <v>878</v>
      </c>
      <c r="C843" s="250" t="s">
        <v>136</v>
      </c>
      <c r="D843" s="250">
        <v>7</v>
      </c>
      <c r="E843" s="251" t="s">
        <v>2265</v>
      </c>
      <c r="F843" s="250">
        <v>30</v>
      </c>
      <c r="G843" s="250">
        <v>3</v>
      </c>
      <c r="H843" s="250">
        <v>53</v>
      </c>
      <c r="I843" s="250" t="s">
        <v>938</v>
      </c>
      <c r="J843" s="250" t="s">
        <v>1265</v>
      </c>
      <c r="K843" s="250" t="s">
        <v>1342</v>
      </c>
      <c r="L843" s="250" t="s">
        <v>2748</v>
      </c>
      <c r="M843" s="250" t="s">
        <v>1695</v>
      </c>
      <c r="N843" s="250"/>
      <c r="O843" s="250"/>
      <c r="P843" s="250"/>
      <c r="Q843" s="250"/>
    </row>
    <row r="844" spans="1:17">
      <c r="A844" s="250">
        <v>791</v>
      </c>
      <c r="B844" s="250" t="s">
        <v>878</v>
      </c>
      <c r="C844" s="250" t="s">
        <v>136</v>
      </c>
      <c r="D844" s="250">
        <v>10</v>
      </c>
      <c r="E844" s="251" t="s">
        <v>1443</v>
      </c>
      <c r="F844" s="250">
        <v>201</v>
      </c>
      <c r="G844" s="250">
        <v>2</v>
      </c>
      <c r="H844" s="250">
        <v>38</v>
      </c>
      <c r="I844" s="250" t="s">
        <v>1011</v>
      </c>
      <c r="J844" s="250" t="s">
        <v>1265</v>
      </c>
      <c r="K844" s="250" t="s">
        <v>1342</v>
      </c>
      <c r="L844" s="250" t="s">
        <v>2664</v>
      </c>
      <c r="M844" s="250" t="s">
        <v>1654</v>
      </c>
      <c r="N844" s="250"/>
      <c r="O844" s="250"/>
      <c r="P844" s="250"/>
      <c r="Q844" s="250"/>
    </row>
    <row r="845" spans="1:17">
      <c r="A845" s="250">
        <v>792</v>
      </c>
      <c r="B845" s="250" t="s">
        <v>878</v>
      </c>
      <c r="C845" s="250" t="s">
        <v>136</v>
      </c>
      <c r="D845" s="250"/>
      <c r="E845" s="251" t="s">
        <v>1443</v>
      </c>
      <c r="F845" s="250"/>
      <c r="G845" s="250"/>
      <c r="H845" s="250"/>
      <c r="I845" s="250"/>
      <c r="J845" s="250" t="s">
        <v>1265</v>
      </c>
      <c r="K845" s="250" t="s">
        <v>1342</v>
      </c>
      <c r="L845" s="250"/>
      <c r="M845" s="250" t="s">
        <v>42</v>
      </c>
      <c r="N845" s="250" t="s">
        <v>1252</v>
      </c>
      <c r="O845" s="250" t="s">
        <v>1550</v>
      </c>
      <c r="P845" s="250" t="s">
        <v>1551</v>
      </c>
      <c r="Q845" s="250">
        <v>77</v>
      </c>
    </row>
    <row r="846" spans="1:17">
      <c r="A846" s="250">
        <v>793</v>
      </c>
      <c r="B846" s="250" t="s">
        <v>878</v>
      </c>
      <c r="C846" s="250" t="s">
        <v>136</v>
      </c>
      <c r="D846" s="250">
        <v>10</v>
      </c>
      <c r="E846" s="251" t="s">
        <v>1443</v>
      </c>
      <c r="F846" s="250">
        <v>202</v>
      </c>
      <c r="G846" s="250">
        <v>2</v>
      </c>
      <c r="H846" s="250">
        <v>63</v>
      </c>
      <c r="I846" s="250" t="s">
        <v>1771</v>
      </c>
      <c r="J846" s="250" t="s">
        <v>1265</v>
      </c>
      <c r="K846" s="250" t="s">
        <v>1385</v>
      </c>
      <c r="L846" s="250" t="s">
        <v>2837</v>
      </c>
      <c r="M846" s="250" t="s">
        <v>1654</v>
      </c>
      <c r="N846" s="250"/>
      <c r="O846" s="250"/>
      <c r="P846" s="250"/>
      <c r="Q846" s="250"/>
    </row>
    <row r="847" spans="1:17">
      <c r="A847" s="250">
        <v>794</v>
      </c>
      <c r="B847" s="250" t="s">
        <v>878</v>
      </c>
      <c r="C847" s="250" t="s">
        <v>136</v>
      </c>
      <c r="D847" s="250">
        <v>15</v>
      </c>
      <c r="E847" s="251" t="s">
        <v>1417</v>
      </c>
      <c r="F847" s="250">
        <v>32</v>
      </c>
      <c r="G847" s="250">
        <v>3</v>
      </c>
      <c r="H847" s="250">
        <v>40</v>
      </c>
      <c r="I847" s="250" t="s">
        <v>1730</v>
      </c>
      <c r="J847" s="250" t="s">
        <v>1265</v>
      </c>
      <c r="K847" s="250" t="s">
        <v>1385</v>
      </c>
      <c r="L847" s="250" t="s">
        <v>2660</v>
      </c>
      <c r="M847" s="250" t="s">
        <v>1695</v>
      </c>
      <c r="N847" s="250"/>
      <c r="O847" s="250"/>
      <c r="P847" s="250"/>
      <c r="Q847" s="250"/>
    </row>
    <row r="848" spans="1:17">
      <c r="A848" s="250">
        <v>795</v>
      </c>
      <c r="B848" s="250" t="s">
        <v>878</v>
      </c>
      <c r="C848" s="250" t="s">
        <v>136</v>
      </c>
      <c r="D848" s="250"/>
      <c r="E848" s="251" t="s">
        <v>1417</v>
      </c>
      <c r="F848" s="250"/>
      <c r="G848" s="250"/>
      <c r="H848" s="250"/>
      <c r="I848" s="250"/>
      <c r="J848" s="250" t="s">
        <v>1265</v>
      </c>
      <c r="K848" s="250" t="s">
        <v>1385</v>
      </c>
      <c r="L848" s="250"/>
      <c r="M848" s="250" t="s">
        <v>42</v>
      </c>
      <c r="N848" s="250" t="s">
        <v>1305</v>
      </c>
      <c r="O848" s="250" t="s">
        <v>1410</v>
      </c>
      <c r="P848" s="250" t="s">
        <v>1411</v>
      </c>
      <c r="Q848" s="250">
        <v>33</v>
      </c>
    </row>
    <row r="849" spans="1:17">
      <c r="A849" s="250">
        <v>796</v>
      </c>
      <c r="B849" s="250" t="s">
        <v>878</v>
      </c>
      <c r="C849" s="250" t="s">
        <v>136</v>
      </c>
      <c r="D849" s="250">
        <v>9</v>
      </c>
      <c r="E849" s="251" t="s">
        <v>2006</v>
      </c>
      <c r="F849" s="250">
        <v>3</v>
      </c>
      <c r="G849" s="250">
        <v>3</v>
      </c>
      <c r="H849" s="250">
        <v>41</v>
      </c>
      <c r="I849" s="250" t="s">
        <v>1015</v>
      </c>
      <c r="J849" s="250" t="s">
        <v>1265</v>
      </c>
      <c r="K849" s="250" t="s">
        <v>1346</v>
      </c>
      <c r="L849" s="250" t="s">
        <v>2682</v>
      </c>
      <c r="M849" s="250" t="s">
        <v>1652</v>
      </c>
      <c r="N849" s="250"/>
      <c r="O849" s="250"/>
      <c r="P849" s="250"/>
      <c r="Q849" s="250"/>
    </row>
    <row r="850" spans="1:17">
      <c r="A850" s="250">
        <v>797</v>
      </c>
      <c r="B850" s="250" t="s">
        <v>878</v>
      </c>
      <c r="C850" s="250" t="s">
        <v>136</v>
      </c>
      <c r="D850" s="250">
        <v>10</v>
      </c>
      <c r="E850" s="251" t="s">
        <v>1443</v>
      </c>
      <c r="F850" s="250">
        <v>202</v>
      </c>
      <c r="G850" s="250">
        <v>2</v>
      </c>
      <c r="H850" s="250">
        <v>63</v>
      </c>
      <c r="I850" s="250" t="s">
        <v>1771</v>
      </c>
      <c r="J850" s="250" t="s">
        <v>1265</v>
      </c>
      <c r="K850" s="250" t="s">
        <v>1346</v>
      </c>
      <c r="L850" s="250" t="s">
        <v>2807</v>
      </c>
      <c r="M850" s="250" t="s">
        <v>1652</v>
      </c>
      <c r="N850" s="250"/>
      <c r="O850" s="250"/>
      <c r="P850" s="250"/>
      <c r="Q850" s="250"/>
    </row>
    <row r="851" spans="1:17">
      <c r="A851" s="250">
        <v>1118</v>
      </c>
      <c r="B851" s="250" t="s">
        <v>878</v>
      </c>
      <c r="C851" s="250" t="s">
        <v>136</v>
      </c>
      <c r="D851" s="250">
        <v>10</v>
      </c>
      <c r="E851" s="251" t="s">
        <v>1443</v>
      </c>
      <c r="F851" s="250"/>
      <c r="G851" s="250"/>
      <c r="H851" s="250"/>
      <c r="I851" s="250"/>
      <c r="J851" s="250" t="s">
        <v>1265</v>
      </c>
      <c r="K851" s="250" t="s">
        <v>1346</v>
      </c>
      <c r="L851" s="250"/>
      <c r="M851" s="250" t="s">
        <v>42</v>
      </c>
      <c r="N851" s="250" t="s">
        <v>1281</v>
      </c>
      <c r="O851" s="250" t="s">
        <v>1440</v>
      </c>
      <c r="P851" s="250" t="s">
        <v>1441</v>
      </c>
      <c r="Q851" s="250">
        <v>39</v>
      </c>
    </row>
    <row r="852" spans="1:17">
      <c r="A852" s="250">
        <v>798</v>
      </c>
      <c r="B852" s="250" t="s">
        <v>878</v>
      </c>
      <c r="C852" s="250" t="s">
        <v>136</v>
      </c>
      <c r="D852" s="250">
        <v>8</v>
      </c>
      <c r="E852" s="251" t="s">
        <v>2007</v>
      </c>
      <c r="F852" s="250">
        <v>1</v>
      </c>
      <c r="G852" s="250">
        <v>3</v>
      </c>
      <c r="H852" s="250">
        <v>28</v>
      </c>
      <c r="I852" s="250" t="s">
        <v>1017</v>
      </c>
      <c r="J852" s="250" t="s">
        <v>1265</v>
      </c>
      <c r="K852" s="250" t="s">
        <v>1266</v>
      </c>
      <c r="L852" s="250" t="s">
        <v>2671</v>
      </c>
      <c r="M852" s="250" t="s">
        <v>1652</v>
      </c>
      <c r="N852" s="250"/>
      <c r="O852" s="250"/>
      <c r="P852" s="250"/>
      <c r="Q852" s="250"/>
    </row>
    <row r="853" spans="1:17">
      <c r="A853" s="250">
        <v>799</v>
      </c>
      <c r="B853" s="250" t="s">
        <v>878</v>
      </c>
      <c r="C853" s="250" t="s">
        <v>136</v>
      </c>
      <c r="D853" s="250">
        <v>11</v>
      </c>
      <c r="E853" s="251" t="s">
        <v>1469</v>
      </c>
      <c r="F853" s="250">
        <v>301</v>
      </c>
      <c r="G853" s="250">
        <v>3</v>
      </c>
      <c r="H853" s="250">
        <v>42</v>
      </c>
      <c r="I853" s="250" t="s">
        <v>709</v>
      </c>
      <c r="J853" s="250" t="s">
        <v>1265</v>
      </c>
      <c r="K853" s="250" t="s">
        <v>1266</v>
      </c>
      <c r="L853" s="250" t="s">
        <v>2743</v>
      </c>
      <c r="M853" s="250" t="s">
        <v>1654</v>
      </c>
      <c r="N853" s="250" t="s">
        <v>1252</v>
      </c>
      <c r="O853" s="250" t="s">
        <v>2591</v>
      </c>
      <c r="P853" s="250" t="s">
        <v>2592</v>
      </c>
      <c r="Q853" s="250"/>
    </row>
    <row r="854" spans="1:17">
      <c r="A854" s="250">
        <v>1119</v>
      </c>
      <c r="B854" s="250" t="s">
        <v>878</v>
      </c>
      <c r="C854" s="250" t="s">
        <v>136</v>
      </c>
      <c r="D854" s="250">
        <v>11</v>
      </c>
      <c r="E854" s="251" t="s">
        <v>1469</v>
      </c>
      <c r="F854" s="250"/>
      <c r="G854" s="250"/>
      <c r="H854" s="250"/>
      <c r="I854" s="250"/>
      <c r="J854" s="250" t="s">
        <v>1265</v>
      </c>
      <c r="K854" s="250" t="s">
        <v>1266</v>
      </c>
      <c r="L854" s="250"/>
      <c r="M854" s="250" t="s">
        <v>42</v>
      </c>
      <c r="N854" s="250" t="s">
        <v>1252</v>
      </c>
      <c r="O854" s="250" t="s">
        <v>1470</v>
      </c>
      <c r="P854" s="250" t="s">
        <v>1323</v>
      </c>
      <c r="Q854" s="250">
        <v>52</v>
      </c>
    </row>
    <row r="855" spans="1:17">
      <c r="A855" s="250">
        <v>800</v>
      </c>
      <c r="B855" s="250" t="s">
        <v>878</v>
      </c>
      <c r="C855" s="250" t="s">
        <v>136</v>
      </c>
      <c r="D855" s="250">
        <v>2</v>
      </c>
      <c r="E855" s="251" t="s">
        <v>2080</v>
      </c>
      <c r="F855" s="250">
        <v>1</v>
      </c>
      <c r="G855" s="250">
        <v>3</v>
      </c>
      <c r="H855" s="250">
        <v>45</v>
      </c>
      <c r="I855" s="250" t="s">
        <v>1728</v>
      </c>
      <c r="J855" s="250" t="s">
        <v>1265</v>
      </c>
      <c r="K855" s="250" t="s">
        <v>1369</v>
      </c>
      <c r="L855" s="250" t="s">
        <v>2725</v>
      </c>
      <c r="M855" s="250" t="s">
        <v>1668</v>
      </c>
      <c r="N855" s="250"/>
      <c r="O855" s="250"/>
      <c r="P855" s="250"/>
      <c r="Q855" s="250"/>
    </row>
    <row r="856" spans="1:17">
      <c r="A856" s="250">
        <v>801</v>
      </c>
      <c r="B856" s="250" t="s">
        <v>878</v>
      </c>
      <c r="C856" s="250" t="s">
        <v>136</v>
      </c>
      <c r="D856" s="250">
        <v>25</v>
      </c>
      <c r="E856" s="251" t="s">
        <v>1518</v>
      </c>
      <c r="F856" s="250">
        <v>251</v>
      </c>
      <c r="G856" s="250">
        <v>2</v>
      </c>
      <c r="H856" s="250">
        <v>83</v>
      </c>
      <c r="I856" s="250" t="s">
        <v>1011</v>
      </c>
      <c r="J856" s="250" t="s">
        <v>1265</v>
      </c>
      <c r="K856" s="250" t="s">
        <v>1369</v>
      </c>
      <c r="L856" s="250" t="s">
        <v>2870</v>
      </c>
      <c r="M856" s="250" t="s">
        <v>1654</v>
      </c>
      <c r="N856" s="250"/>
      <c r="O856" s="250"/>
      <c r="P856" s="250"/>
      <c r="Q856" s="250"/>
    </row>
    <row r="857" spans="1:17">
      <c r="A857" s="250">
        <v>802</v>
      </c>
      <c r="B857" s="250" t="s">
        <v>878</v>
      </c>
      <c r="C857" s="250" t="s">
        <v>136</v>
      </c>
      <c r="D857" s="250"/>
      <c r="E857" s="251" t="s">
        <v>1518</v>
      </c>
      <c r="F857" s="250"/>
      <c r="G857" s="250"/>
      <c r="H857" s="250"/>
      <c r="I857" s="250"/>
      <c r="J857" s="250" t="s">
        <v>1265</v>
      </c>
      <c r="K857" s="250" t="s">
        <v>1369</v>
      </c>
      <c r="L857" s="250"/>
      <c r="M857" s="250" t="s">
        <v>42</v>
      </c>
      <c r="N857" s="250" t="s">
        <v>1252</v>
      </c>
      <c r="O857" s="250" t="s">
        <v>1515</v>
      </c>
      <c r="P857" s="250" t="s">
        <v>1516</v>
      </c>
      <c r="Q857" s="250">
        <v>67</v>
      </c>
    </row>
    <row r="858" spans="1:17">
      <c r="A858" s="250">
        <v>803</v>
      </c>
      <c r="B858" s="250" t="s">
        <v>878</v>
      </c>
      <c r="C858" s="250" t="s">
        <v>136</v>
      </c>
      <c r="D858" s="250">
        <v>25</v>
      </c>
      <c r="E858" s="251" t="s">
        <v>1518</v>
      </c>
      <c r="F858" s="250">
        <v>251</v>
      </c>
      <c r="G858" s="250">
        <v>2</v>
      </c>
      <c r="H858" s="250">
        <v>83</v>
      </c>
      <c r="I858" s="250" t="s">
        <v>1011</v>
      </c>
      <c r="J858" s="250" t="s">
        <v>1265</v>
      </c>
      <c r="K858" s="250" t="s">
        <v>1378</v>
      </c>
      <c r="L858" s="250" t="s">
        <v>2871</v>
      </c>
      <c r="M858" s="250" t="s">
        <v>1654</v>
      </c>
      <c r="N858" s="250"/>
      <c r="O858" s="250"/>
      <c r="P858" s="250"/>
      <c r="Q858" s="250"/>
    </row>
    <row r="859" spans="1:17">
      <c r="A859" s="250">
        <v>804</v>
      </c>
      <c r="B859" s="250" t="s">
        <v>878</v>
      </c>
      <c r="C859" s="250" t="s">
        <v>136</v>
      </c>
      <c r="D859" s="250"/>
      <c r="E859" s="251" t="s">
        <v>1518</v>
      </c>
      <c r="F859" s="250"/>
      <c r="G859" s="250"/>
      <c r="H859" s="250"/>
      <c r="I859" s="250"/>
      <c r="J859" s="250" t="s">
        <v>1265</v>
      </c>
      <c r="K859" s="250" t="s">
        <v>1378</v>
      </c>
      <c r="L859" s="250"/>
      <c r="M859" s="250" t="s">
        <v>1650</v>
      </c>
      <c r="N859" s="250"/>
      <c r="O859" s="250"/>
      <c r="P859" s="250"/>
      <c r="Q859" s="250"/>
    </row>
    <row r="860" spans="1:17">
      <c r="A860" s="250">
        <v>805</v>
      </c>
      <c r="B860" s="250" t="s">
        <v>878</v>
      </c>
      <c r="C860" s="250" t="s">
        <v>136</v>
      </c>
      <c r="D860" s="250">
        <v>2</v>
      </c>
      <c r="E860" s="251" t="s">
        <v>2080</v>
      </c>
      <c r="F860" s="250">
        <v>2</v>
      </c>
      <c r="G860" s="250">
        <v>3</v>
      </c>
      <c r="H860" s="250">
        <v>39</v>
      </c>
      <c r="I860" s="250" t="s">
        <v>1728</v>
      </c>
      <c r="J860" s="250" t="s">
        <v>1265</v>
      </c>
      <c r="K860" s="250" t="s">
        <v>1409</v>
      </c>
      <c r="L860" s="250" t="s">
        <v>2677</v>
      </c>
      <c r="M860" s="250" t="s">
        <v>1668</v>
      </c>
      <c r="N860" s="250"/>
      <c r="O860" s="250"/>
      <c r="P860" s="250"/>
      <c r="Q860" s="250"/>
    </row>
    <row r="861" spans="1:17">
      <c r="A861" s="250">
        <v>806</v>
      </c>
      <c r="B861" s="250" t="s">
        <v>878</v>
      </c>
      <c r="C861" s="250" t="s">
        <v>136</v>
      </c>
      <c r="D861" s="250">
        <v>27</v>
      </c>
      <c r="E861" s="251" t="s">
        <v>1418</v>
      </c>
      <c r="F861" s="250">
        <v>351</v>
      </c>
      <c r="G861" s="250">
        <v>3</v>
      </c>
      <c r="H861" s="250">
        <v>54</v>
      </c>
      <c r="I861" s="250" t="s">
        <v>963</v>
      </c>
      <c r="J861" s="250" t="s">
        <v>1265</v>
      </c>
      <c r="K861" s="250" t="s">
        <v>1409</v>
      </c>
      <c r="L861" s="250" t="s">
        <v>2672</v>
      </c>
      <c r="M861" s="250" t="s">
        <v>1654</v>
      </c>
      <c r="N861" s="250" t="s">
        <v>1281</v>
      </c>
      <c r="O861" s="250" t="s">
        <v>2619</v>
      </c>
      <c r="P861" s="250" t="s">
        <v>2620</v>
      </c>
      <c r="Q861" s="250"/>
    </row>
    <row r="862" spans="1:17">
      <c r="A862" s="250">
        <v>807</v>
      </c>
      <c r="B862" s="250" t="s">
        <v>878</v>
      </c>
      <c r="C862" s="250" t="s">
        <v>136</v>
      </c>
      <c r="D862" s="250"/>
      <c r="E862" s="251" t="s">
        <v>1418</v>
      </c>
      <c r="F862" s="250"/>
      <c r="G862" s="250"/>
      <c r="H862" s="250"/>
      <c r="I862" s="250"/>
      <c r="J862" s="250" t="s">
        <v>1265</v>
      </c>
      <c r="K862" s="250" t="s">
        <v>1409</v>
      </c>
      <c r="L862" s="250"/>
      <c r="M862" s="250" t="s">
        <v>42</v>
      </c>
      <c r="N862" s="250" t="s">
        <v>1281</v>
      </c>
      <c r="O862" s="250" t="s">
        <v>1415</v>
      </c>
      <c r="P862" s="250" t="s">
        <v>1307</v>
      </c>
      <c r="Q862" s="250">
        <v>32</v>
      </c>
    </row>
    <row r="863" spans="1:17">
      <c r="A863" s="250">
        <v>808</v>
      </c>
      <c r="B863" s="250" t="s">
        <v>1024</v>
      </c>
      <c r="C863" s="250" t="s">
        <v>13</v>
      </c>
      <c r="D863" s="250">
        <v>1</v>
      </c>
      <c r="E863" s="251" t="s">
        <v>1286</v>
      </c>
      <c r="F863" s="250">
        <v>1</v>
      </c>
      <c r="G863" s="250">
        <v>1</v>
      </c>
      <c r="H863" s="250">
        <v>292</v>
      </c>
      <c r="I863" s="250" t="s">
        <v>1027</v>
      </c>
      <c r="J863" s="250" t="s">
        <v>1250</v>
      </c>
      <c r="K863" s="250" t="s">
        <v>1287</v>
      </c>
      <c r="L863" s="250" t="s">
        <v>2872</v>
      </c>
      <c r="M863" s="250" t="s">
        <v>750</v>
      </c>
      <c r="N863" s="250" t="s">
        <v>1252</v>
      </c>
      <c r="O863" s="250" t="s">
        <v>1253</v>
      </c>
      <c r="P863" s="250" t="s">
        <v>1254</v>
      </c>
      <c r="Q863" s="250">
        <v>1</v>
      </c>
    </row>
    <row r="864" spans="1:17">
      <c r="A864" s="250">
        <v>809</v>
      </c>
      <c r="B864" s="250" t="s">
        <v>1024</v>
      </c>
      <c r="C864" s="250" t="s">
        <v>13</v>
      </c>
      <c r="D864" s="250">
        <v>10</v>
      </c>
      <c r="E864" s="251" t="s">
        <v>2529</v>
      </c>
      <c r="F864" s="250">
        <v>201</v>
      </c>
      <c r="G864" s="250">
        <v>2</v>
      </c>
      <c r="H864" s="250">
        <v>46</v>
      </c>
      <c r="I864" s="250" t="s">
        <v>1772</v>
      </c>
      <c r="J864" s="250" t="s">
        <v>1250</v>
      </c>
      <c r="K864" s="250" t="s">
        <v>1287</v>
      </c>
      <c r="L864" s="250" t="s">
        <v>2698</v>
      </c>
      <c r="M864" s="250" t="s">
        <v>320</v>
      </c>
      <c r="N864" s="250"/>
      <c r="O864" s="250"/>
      <c r="P864" s="250"/>
      <c r="Q864" s="250"/>
    </row>
    <row r="865" spans="1:17">
      <c r="A865" s="250">
        <v>810</v>
      </c>
      <c r="B865" s="250" t="s">
        <v>1024</v>
      </c>
      <c r="C865" s="250" t="s">
        <v>13</v>
      </c>
      <c r="D865" s="250">
        <v>1</v>
      </c>
      <c r="E865" s="251" t="s">
        <v>1286</v>
      </c>
      <c r="F865" s="250">
        <v>1</v>
      </c>
      <c r="G865" s="250">
        <v>1</v>
      </c>
      <c r="H865" s="250">
        <v>292</v>
      </c>
      <c r="I865" s="250" t="s">
        <v>1027</v>
      </c>
      <c r="J865" s="250" t="s">
        <v>1250</v>
      </c>
      <c r="K865" s="250" t="s">
        <v>1288</v>
      </c>
      <c r="L865" s="250" t="s">
        <v>2872</v>
      </c>
      <c r="M865" s="250" t="s">
        <v>750</v>
      </c>
      <c r="N865" s="250" t="s">
        <v>1252</v>
      </c>
      <c r="O865" s="250" t="s">
        <v>1270</v>
      </c>
      <c r="P865" s="250" t="s">
        <v>1271</v>
      </c>
      <c r="Q865" s="250">
        <v>2</v>
      </c>
    </row>
    <row r="866" spans="1:17">
      <c r="A866" s="250">
        <v>811</v>
      </c>
      <c r="B866" s="250" t="s">
        <v>1024</v>
      </c>
      <c r="C866" s="250" t="s">
        <v>13</v>
      </c>
      <c r="D866" s="250">
        <v>10</v>
      </c>
      <c r="E866" s="251" t="s">
        <v>2529</v>
      </c>
      <c r="F866" s="250">
        <v>201</v>
      </c>
      <c r="G866" s="250">
        <v>2</v>
      </c>
      <c r="H866" s="250">
        <v>46</v>
      </c>
      <c r="I866" s="250" t="s">
        <v>1772</v>
      </c>
      <c r="J866" s="250" t="s">
        <v>1250</v>
      </c>
      <c r="K866" s="250" t="s">
        <v>1288</v>
      </c>
      <c r="L866" s="250" t="s">
        <v>2700</v>
      </c>
      <c r="M866" s="250" t="s">
        <v>320</v>
      </c>
      <c r="N866" s="250"/>
      <c r="O866" s="250"/>
      <c r="P866" s="250"/>
      <c r="Q866" s="250"/>
    </row>
    <row r="867" spans="1:17">
      <c r="A867" s="250">
        <v>812</v>
      </c>
      <c r="B867" s="250" t="s">
        <v>1024</v>
      </c>
      <c r="C867" s="250" t="s">
        <v>13</v>
      </c>
      <c r="D867" s="250">
        <v>1</v>
      </c>
      <c r="E867" s="251" t="s">
        <v>1286</v>
      </c>
      <c r="F867" s="250">
        <v>1</v>
      </c>
      <c r="G867" s="250">
        <v>1</v>
      </c>
      <c r="H867" s="250">
        <v>292</v>
      </c>
      <c r="I867" s="250" t="s">
        <v>1027</v>
      </c>
      <c r="J867" s="250" t="s">
        <v>1250</v>
      </c>
      <c r="K867" s="250" t="s">
        <v>1289</v>
      </c>
      <c r="L867" s="250" t="s">
        <v>2872</v>
      </c>
      <c r="M867" s="250" t="s">
        <v>750</v>
      </c>
      <c r="N867" s="250" t="s">
        <v>1252</v>
      </c>
      <c r="O867" s="250" t="s">
        <v>1278</v>
      </c>
      <c r="P867" s="250" t="s">
        <v>1279</v>
      </c>
      <c r="Q867" s="250">
        <v>6</v>
      </c>
    </row>
    <row r="868" spans="1:17">
      <c r="A868" s="250">
        <v>813</v>
      </c>
      <c r="B868" s="250" t="s">
        <v>1024</v>
      </c>
      <c r="C868" s="250" t="s">
        <v>13</v>
      </c>
      <c r="D868" s="250">
        <v>5</v>
      </c>
      <c r="E868" s="251" t="s">
        <v>2081</v>
      </c>
      <c r="F868" s="250">
        <v>41</v>
      </c>
      <c r="G868" s="250">
        <v>2</v>
      </c>
      <c r="H868" s="250">
        <v>38</v>
      </c>
      <c r="I868" s="250" t="s">
        <v>1032</v>
      </c>
      <c r="J868" s="250" t="s">
        <v>1250</v>
      </c>
      <c r="K868" s="250" t="s">
        <v>1289</v>
      </c>
      <c r="L868" s="250" t="s">
        <v>2693</v>
      </c>
      <c r="M868" s="250" t="s">
        <v>1668</v>
      </c>
      <c r="N868" s="250"/>
      <c r="O868" s="250"/>
      <c r="P868" s="250"/>
      <c r="Q868" s="250"/>
    </row>
    <row r="869" spans="1:17">
      <c r="A869" s="250">
        <v>814</v>
      </c>
      <c r="B869" s="250" t="s">
        <v>1024</v>
      </c>
      <c r="C869" s="250" t="s">
        <v>13</v>
      </c>
      <c r="D869" s="250">
        <v>1</v>
      </c>
      <c r="E869" s="251" t="s">
        <v>1286</v>
      </c>
      <c r="F869" s="250">
        <v>1</v>
      </c>
      <c r="G869" s="250">
        <v>1</v>
      </c>
      <c r="H869" s="250">
        <v>292</v>
      </c>
      <c r="I869" s="250" t="s">
        <v>1027</v>
      </c>
      <c r="J869" s="250" t="s">
        <v>1250</v>
      </c>
      <c r="K869" s="250" t="s">
        <v>1308</v>
      </c>
      <c r="L869" s="250" t="s">
        <v>2872</v>
      </c>
      <c r="M869" s="250" t="s">
        <v>750</v>
      </c>
      <c r="N869" s="250" t="s">
        <v>1252</v>
      </c>
      <c r="O869" s="250" t="s">
        <v>1295</v>
      </c>
      <c r="P869" s="250" t="s">
        <v>1296</v>
      </c>
      <c r="Q869" s="250">
        <v>7</v>
      </c>
    </row>
    <row r="870" spans="1:17">
      <c r="A870" s="250">
        <v>815</v>
      </c>
      <c r="B870" s="250" t="s">
        <v>1024</v>
      </c>
      <c r="C870" s="250" t="s">
        <v>13</v>
      </c>
      <c r="D870" s="250">
        <v>5</v>
      </c>
      <c r="E870" s="251" t="s">
        <v>2081</v>
      </c>
      <c r="F870" s="250">
        <v>41</v>
      </c>
      <c r="G870" s="250">
        <v>2</v>
      </c>
      <c r="H870" s="250">
        <v>38</v>
      </c>
      <c r="I870" s="250" t="s">
        <v>1032</v>
      </c>
      <c r="J870" s="250" t="s">
        <v>1250</v>
      </c>
      <c r="K870" s="250" t="s">
        <v>1308</v>
      </c>
      <c r="L870" s="355">
        <v>14154</v>
      </c>
      <c r="M870" s="250" t="s">
        <v>1668</v>
      </c>
      <c r="N870" s="250"/>
      <c r="O870" s="250"/>
      <c r="P870" s="250"/>
      <c r="Q870" s="250"/>
    </row>
    <row r="871" spans="1:17">
      <c r="A871" s="250">
        <v>816</v>
      </c>
      <c r="B871" s="250" t="s">
        <v>1024</v>
      </c>
      <c r="C871" s="250" t="s">
        <v>13</v>
      </c>
      <c r="D871" s="250">
        <v>1</v>
      </c>
      <c r="E871" s="251" t="s">
        <v>1286</v>
      </c>
      <c r="F871" s="250">
        <v>1</v>
      </c>
      <c r="G871" s="250">
        <v>1</v>
      </c>
      <c r="H871" s="250">
        <v>292</v>
      </c>
      <c r="I871" s="250" t="s">
        <v>1027</v>
      </c>
      <c r="J871" s="250" t="s">
        <v>1250</v>
      </c>
      <c r="K871" s="250" t="s">
        <v>1949</v>
      </c>
      <c r="L871" s="250" t="s">
        <v>2872</v>
      </c>
      <c r="M871" s="250" t="s">
        <v>1668</v>
      </c>
      <c r="N871" s="250"/>
      <c r="O871" s="250"/>
      <c r="P871" s="250"/>
      <c r="Q871" s="250"/>
    </row>
    <row r="872" spans="1:17">
      <c r="A872" s="250">
        <v>817</v>
      </c>
      <c r="B872" s="250" t="s">
        <v>1024</v>
      </c>
      <c r="C872" s="250" t="s">
        <v>13</v>
      </c>
      <c r="D872" s="250">
        <v>6</v>
      </c>
      <c r="E872" s="251" t="s">
        <v>2084</v>
      </c>
      <c r="F872" s="250">
        <v>1</v>
      </c>
      <c r="G872" s="250">
        <v>4</v>
      </c>
      <c r="H872" s="250">
        <v>38</v>
      </c>
      <c r="I872" s="250" t="s">
        <v>1773</v>
      </c>
      <c r="J872" s="250" t="s">
        <v>1250</v>
      </c>
      <c r="K872" s="250" t="s">
        <v>1949</v>
      </c>
      <c r="L872" s="250" t="s">
        <v>2693</v>
      </c>
      <c r="M872" s="250" t="s">
        <v>1668</v>
      </c>
      <c r="N872" s="250"/>
      <c r="O872" s="250"/>
      <c r="P872" s="250"/>
      <c r="Q872" s="250"/>
    </row>
    <row r="873" spans="1:17">
      <c r="A873" s="250">
        <v>818</v>
      </c>
      <c r="B873" s="250" t="s">
        <v>1024</v>
      </c>
      <c r="C873" s="250" t="s">
        <v>13</v>
      </c>
      <c r="D873" s="250">
        <v>1</v>
      </c>
      <c r="E873" s="251" t="s">
        <v>1286</v>
      </c>
      <c r="F873" s="250">
        <v>1</v>
      </c>
      <c r="G873" s="250">
        <v>1</v>
      </c>
      <c r="H873" s="250">
        <v>292</v>
      </c>
      <c r="I873" s="250" t="s">
        <v>1027</v>
      </c>
      <c r="J873" s="250" t="s">
        <v>1250</v>
      </c>
      <c r="K873" s="250" t="s">
        <v>1309</v>
      </c>
      <c r="L873" s="250" t="s">
        <v>2872</v>
      </c>
      <c r="M873" s="250" t="s">
        <v>750</v>
      </c>
      <c r="N873" s="250" t="s">
        <v>1252</v>
      </c>
      <c r="O873" s="250" t="s">
        <v>1297</v>
      </c>
      <c r="P873" s="250" t="s">
        <v>1298</v>
      </c>
      <c r="Q873" s="250">
        <v>8</v>
      </c>
    </row>
    <row r="874" spans="1:17">
      <c r="A874" s="250">
        <v>819</v>
      </c>
      <c r="B874" s="250" t="s">
        <v>1024</v>
      </c>
      <c r="C874" s="250" t="s">
        <v>13</v>
      </c>
      <c r="D874" s="250"/>
      <c r="E874" s="251" t="s">
        <v>1286</v>
      </c>
      <c r="F874" s="250"/>
      <c r="G874" s="250"/>
      <c r="H874" s="250"/>
      <c r="I874" s="250"/>
      <c r="J874" s="250" t="s">
        <v>1250</v>
      </c>
      <c r="K874" s="250" t="s">
        <v>1309</v>
      </c>
      <c r="L874" s="250"/>
      <c r="M874" s="250" t="s">
        <v>1695</v>
      </c>
      <c r="N874" s="250"/>
      <c r="O874" s="250"/>
      <c r="P874" s="250"/>
      <c r="Q874" s="250"/>
    </row>
    <row r="875" spans="1:17">
      <c r="A875" s="250">
        <v>820</v>
      </c>
      <c r="B875" s="250" t="s">
        <v>1024</v>
      </c>
      <c r="C875" s="250" t="s">
        <v>13</v>
      </c>
      <c r="D875" s="250">
        <v>1</v>
      </c>
      <c r="E875" s="251" t="s">
        <v>1286</v>
      </c>
      <c r="F875" s="250">
        <v>1</v>
      </c>
      <c r="G875" s="250">
        <v>1</v>
      </c>
      <c r="H875" s="250">
        <v>292</v>
      </c>
      <c r="I875" s="250" t="s">
        <v>1027</v>
      </c>
      <c r="J875" s="250" t="s">
        <v>1250</v>
      </c>
      <c r="K875" s="250" t="s">
        <v>1276</v>
      </c>
      <c r="L875" s="250" t="s">
        <v>2872</v>
      </c>
      <c r="M875" s="250" t="s">
        <v>750</v>
      </c>
      <c r="N875" s="250" t="s">
        <v>1305</v>
      </c>
      <c r="O875" s="250" t="s">
        <v>1306</v>
      </c>
      <c r="P875" s="250" t="s">
        <v>1307</v>
      </c>
      <c r="Q875" s="250">
        <v>9</v>
      </c>
    </row>
    <row r="876" spans="1:17">
      <c r="A876" s="250">
        <v>821</v>
      </c>
      <c r="B876" s="250" t="s">
        <v>1024</v>
      </c>
      <c r="C876" s="250" t="s">
        <v>13</v>
      </c>
      <c r="D876" s="250"/>
      <c r="E876" s="251" t="s">
        <v>1286</v>
      </c>
      <c r="F876" s="250"/>
      <c r="G876" s="250"/>
      <c r="H876" s="250"/>
      <c r="I876" s="250"/>
      <c r="J876" s="250" t="s">
        <v>1250</v>
      </c>
      <c r="K876" s="250" t="s">
        <v>1276</v>
      </c>
      <c r="L876" s="250"/>
      <c r="M876" s="250" t="s">
        <v>1695</v>
      </c>
      <c r="N876" s="250"/>
      <c r="O876" s="250"/>
      <c r="P876" s="250"/>
      <c r="Q876" s="250"/>
    </row>
    <row r="877" spans="1:17">
      <c r="A877" s="250">
        <v>822</v>
      </c>
      <c r="B877" s="250" t="s">
        <v>1024</v>
      </c>
      <c r="C877" s="250" t="s">
        <v>13</v>
      </c>
      <c r="D877" s="250">
        <v>1</v>
      </c>
      <c r="E877" s="251" t="s">
        <v>1286</v>
      </c>
      <c r="F877" s="250">
        <v>1</v>
      </c>
      <c r="G877" s="250">
        <v>1</v>
      </c>
      <c r="H877" s="250">
        <v>292</v>
      </c>
      <c r="I877" s="250" t="s">
        <v>1027</v>
      </c>
      <c r="J877" s="250" t="s">
        <v>1250</v>
      </c>
      <c r="K877" s="250" t="s">
        <v>1328</v>
      </c>
      <c r="L877" s="250" t="s">
        <v>2872</v>
      </c>
      <c r="M877" s="250" t="s">
        <v>750</v>
      </c>
      <c r="N877" s="250" t="s">
        <v>1281</v>
      </c>
      <c r="O877" s="250" t="s">
        <v>1312</v>
      </c>
      <c r="P877" s="250" t="s">
        <v>1313</v>
      </c>
      <c r="Q877" s="250">
        <v>13</v>
      </c>
    </row>
    <row r="878" spans="1:17">
      <c r="A878" s="250">
        <v>823</v>
      </c>
      <c r="B878" s="250" t="s">
        <v>1024</v>
      </c>
      <c r="C878" s="250" t="s">
        <v>13</v>
      </c>
      <c r="D878" s="250">
        <v>15</v>
      </c>
      <c r="E878" s="251" t="s">
        <v>2085</v>
      </c>
      <c r="F878" s="250">
        <v>55</v>
      </c>
      <c r="G878" s="250">
        <v>2</v>
      </c>
      <c r="H878" s="250">
        <v>36</v>
      </c>
      <c r="I878" s="250" t="s">
        <v>1036</v>
      </c>
      <c r="J878" s="250" t="s">
        <v>1250</v>
      </c>
      <c r="K878" s="250" t="s">
        <v>1328</v>
      </c>
      <c r="L878" s="250" t="s">
        <v>2756</v>
      </c>
      <c r="M878" s="250" t="s">
        <v>1668</v>
      </c>
      <c r="N878" s="250"/>
      <c r="O878" s="250"/>
      <c r="P878" s="250"/>
      <c r="Q878" s="250"/>
    </row>
    <row r="879" spans="1:17">
      <c r="A879" s="250">
        <v>824</v>
      </c>
      <c r="B879" s="250" t="s">
        <v>1024</v>
      </c>
      <c r="C879" s="250" t="s">
        <v>13</v>
      </c>
      <c r="D879" s="250">
        <v>1</v>
      </c>
      <c r="E879" s="251" t="s">
        <v>1286</v>
      </c>
      <c r="F879" s="250">
        <v>1</v>
      </c>
      <c r="G879" s="250">
        <v>1</v>
      </c>
      <c r="H879" s="250">
        <v>292</v>
      </c>
      <c r="I879" s="250" t="s">
        <v>1027</v>
      </c>
      <c r="J879" s="250" t="s">
        <v>1250</v>
      </c>
      <c r="K879" s="250" t="s">
        <v>1293</v>
      </c>
      <c r="L879" s="250" t="s">
        <v>2872</v>
      </c>
      <c r="M879" s="250" t="s">
        <v>750</v>
      </c>
      <c r="N879" s="250" t="s">
        <v>1281</v>
      </c>
      <c r="O879" s="250" t="s">
        <v>1531</v>
      </c>
      <c r="P879" s="250" t="s">
        <v>1532</v>
      </c>
      <c r="Q879" s="250">
        <v>15</v>
      </c>
    </row>
    <row r="880" spans="1:17">
      <c r="A880" s="250">
        <v>825</v>
      </c>
      <c r="B880" s="250" t="s">
        <v>1024</v>
      </c>
      <c r="C880" s="250" t="s">
        <v>13</v>
      </c>
      <c r="D880" s="250">
        <v>15</v>
      </c>
      <c r="E880" s="251" t="s">
        <v>2085</v>
      </c>
      <c r="F880" s="250">
        <v>55</v>
      </c>
      <c r="G880" s="250">
        <v>2</v>
      </c>
      <c r="H880" s="250">
        <v>36</v>
      </c>
      <c r="I880" s="250" t="s">
        <v>1036</v>
      </c>
      <c r="J880" s="250" t="s">
        <v>1250</v>
      </c>
      <c r="K880" s="250" t="s">
        <v>1293</v>
      </c>
      <c r="L880" s="355">
        <v>13363</v>
      </c>
      <c r="M880" s="250" t="s">
        <v>1668</v>
      </c>
      <c r="N880" s="250"/>
      <c r="O880" s="250"/>
      <c r="P880" s="250"/>
      <c r="Q880" s="250"/>
    </row>
    <row r="881" spans="1:17">
      <c r="A881" s="250">
        <v>826</v>
      </c>
      <c r="B881" s="250" t="s">
        <v>1024</v>
      </c>
      <c r="C881" s="250" t="s">
        <v>13</v>
      </c>
      <c r="D881" s="250">
        <v>1</v>
      </c>
      <c r="E881" s="251" t="s">
        <v>1286</v>
      </c>
      <c r="F881" s="250">
        <v>1</v>
      </c>
      <c r="G881" s="250">
        <v>1</v>
      </c>
      <c r="H881" s="250">
        <v>292</v>
      </c>
      <c r="I881" s="250" t="s">
        <v>1027</v>
      </c>
      <c r="J881" s="250" t="s">
        <v>1250</v>
      </c>
      <c r="K881" s="250" t="s">
        <v>1277</v>
      </c>
      <c r="L881" s="250" t="s">
        <v>2872</v>
      </c>
      <c r="M881" s="250" t="s">
        <v>750</v>
      </c>
      <c r="N881" s="250" t="s">
        <v>1252</v>
      </c>
      <c r="O881" s="250" t="s">
        <v>1593</v>
      </c>
      <c r="P881" s="250" t="s">
        <v>1594</v>
      </c>
      <c r="Q881" s="250">
        <v>17</v>
      </c>
    </row>
    <row r="882" spans="1:17">
      <c r="A882" s="250">
        <v>827</v>
      </c>
      <c r="B882" s="250" t="s">
        <v>1024</v>
      </c>
      <c r="C882" s="250" t="s">
        <v>13</v>
      </c>
      <c r="D882" s="250">
        <v>16</v>
      </c>
      <c r="E882" s="251" t="s">
        <v>2445</v>
      </c>
      <c r="F882" s="250">
        <v>55</v>
      </c>
      <c r="G882" s="250">
        <v>1</v>
      </c>
      <c r="H882" s="250">
        <v>42</v>
      </c>
      <c r="I882" s="250" t="s">
        <v>1774</v>
      </c>
      <c r="J882" s="250" t="s">
        <v>1250</v>
      </c>
      <c r="K882" s="250" t="s">
        <v>1277</v>
      </c>
      <c r="L882" s="250" t="s">
        <v>2782</v>
      </c>
      <c r="M882" s="250" t="s">
        <v>1660</v>
      </c>
      <c r="N882" s="250"/>
      <c r="O882" s="250"/>
      <c r="P882" s="250"/>
      <c r="Q882" s="250"/>
    </row>
    <row r="883" spans="1:17">
      <c r="A883" s="250">
        <v>828</v>
      </c>
      <c r="B883" s="250" t="s">
        <v>1024</v>
      </c>
      <c r="C883" s="250" t="s">
        <v>13</v>
      </c>
      <c r="D883" s="250">
        <v>1</v>
      </c>
      <c r="E883" s="251" t="s">
        <v>1286</v>
      </c>
      <c r="F883" s="250">
        <v>1</v>
      </c>
      <c r="G883" s="250">
        <v>1</v>
      </c>
      <c r="H883" s="250">
        <v>292</v>
      </c>
      <c r="I883" s="250" t="s">
        <v>1027</v>
      </c>
      <c r="J883" s="250" t="s">
        <v>1250</v>
      </c>
      <c r="K883" s="250" t="s">
        <v>1391</v>
      </c>
      <c r="L883" s="250" t="s">
        <v>2873</v>
      </c>
      <c r="M883" s="250" t="s">
        <v>750</v>
      </c>
      <c r="N883" s="250" t="s">
        <v>1252</v>
      </c>
      <c r="O883" s="250" t="s">
        <v>1564</v>
      </c>
      <c r="P883" s="250" t="s">
        <v>1565</v>
      </c>
      <c r="Q883" s="250">
        <v>19</v>
      </c>
    </row>
    <row r="884" spans="1:17">
      <c r="A884" s="250">
        <v>829</v>
      </c>
      <c r="B884" s="250" t="s">
        <v>1024</v>
      </c>
      <c r="C884" s="250" t="s">
        <v>13</v>
      </c>
      <c r="D884" s="250">
        <v>16</v>
      </c>
      <c r="E884" s="251" t="s">
        <v>2445</v>
      </c>
      <c r="F884" s="250">
        <v>55</v>
      </c>
      <c r="G884" s="250">
        <v>1</v>
      </c>
      <c r="H884" s="250">
        <v>42</v>
      </c>
      <c r="I884" s="250" t="s">
        <v>1774</v>
      </c>
      <c r="J884" s="250" t="s">
        <v>1250</v>
      </c>
      <c r="K884" s="250" t="s">
        <v>1391</v>
      </c>
      <c r="L884" s="250" t="s">
        <v>2783</v>
      </c>
      <c r="M884" s="250" t="s">
        <v>1660</v>
      </c>
      <c r="N884" s="250"/>
      <c r="O884" s="250"/>
      <c r="P884" s="250"/>
      <c r="Q884" s="250"/>
    </row>
    <row r="885" spans="1:17">
      <c r="A885" s="250">
        <v>830</v>
      </c>
      <c r="B885" s="250" t="s">
        <v>1024</v>
      </c>
      <c r="C885" s="250" t="s">
        <v>13</v>
      </c>
      <c r="D885" s="250">
        <v>1</v>
      </c>
      <c r="E885" s="251" t="s">
        <v>1286</v>
      </c>
      <c r="F885" s="250">
        <v>2</v>
      </c>
      <c r="G885" s="250">
        <v>1</v>
      </c>
      <c r="H885" s="250">
        <v>351</v>
      </c>
      <c r="I885" s="250" t="s">
        <v>1027</v>
      </c>
      <c r="J885" s="250" t="s">
        <v>1250</v>
      </c>
      <c r="K885" s="250" t="s">
        <v>1355</v>
      </c>
      <c r="L885" s="250" t="s">
        <v>2874</v>
      </c>
      <c r="M885" s="250" t="s">
        <v>750</v>
      </c>
      <c r="N885" s="250" t="s">
        <v>1252</v>
      </c>
      <c r="O885" s="250" t="s">
        <v>1340</v>
      </c>
      <c r="P885" s="250" t="s">
        <v>1341</v>
      </c>
      <c r="Q885" s="250">
        <v>22</v>
      </c>
    </row>
    <row r="886" spans="1:17">
      <c r="A886" s="250">
        <v>831</v>
      </c>
      <c r="B886" s="250" t="s">
        <v>1024</v>
      </c>
      <c r="C886" s="250" t="s">
        <v>13</v>
      </c>
      <c r="D886" s="250"/>
      <c r="E886" s="251" t="s">
        <v>1286</v>
      </c>
      <c r="F886" s="250"/>
      <c r="G886" s="250"/>
      <c r="H886" s="250"/>
      <c r="I886" s="250"/>
      <c r="J886" s="250" t="s">
        <v>1250</v>
      </c>
      <c r="K886" s="250" t="s">
        <v>1355</v>
      </c>
      <c r="L886" s="250"/>
      <c r="M886" s="250" t="s">
        <v>1695</v>
      </c>
      <c r="N886" s="250"/>
      <c r="O886" s="250"/>
      <c r="P886" s="250"/>
      <c r="Q886" s="250"/>
    </row>
    <row r="887" spans="1:17">
      <c r="A887" s="250">
        <v>832</v>
      </c>
      <c r="B887" s="250" t="s">
        <v>1024</v>
      </c>
      <c r="C887" s="250" t="s">
        <v>13</v>
      </c>
      <c r="D887" s="250">
        <v>1</v>
      </c>
      <c r="E887" s="251" t="s">
        <v>1286</v>
      </c>
      <c r="F887" s="250">
        <v>2</v>
      </c>
      <c r="G887" s="250">
        <v>1</v>
      </c>
      <c r="H887" s="250">
        <v>351</v>
      </c>
      <c r="I887" s="250" t="s">
        <v>1027</v>
      </c>
      <c r="J887" s="250" t="s">
        <v>1250</v>
      </c>
      <c r="K887" s="250" t="s">
        <v>1358</v>
      </c>
      <c r="L887" s="250" t="s">
        <v>2874</v>
      </c>
      <c r="M887" s="250" t="s">
        <v>750</v>
      </c>
      <c r="N887" s="250" t="s">
        <v>1252</v>
      </c>
      <c r="O887" s="250" t="s">
        <v>1356</v>
      </c>
      <c r="P887" s="250" t="s">
        <v>1357</v>
      </c>
      <c r="Q887" s="250">
        <v>25</v>
      </c>
    </row>
    <row r="888" spans="1:17">
      <c r="A888" s="250">
        <v>833</v>
      </c>
      <c r="B888" s="250" t="s">
        <v>1024</v>
      </c>
      <c r="C888" s="250" t="s">
        <v>13</v>
      </c>
      <c r="D888" s="250">
        <v>6</v>
      </c>
      <c r="E888" s="251" t="s">
        <v>2084</v>
      </c>
      <c r="F888" s="250">
        <v>1</v>
      </c>
      <c r="G888" s="250">
        <v>4</v>
      </c>
      <c r="H888" s="250">
        <v>38</v>
      </c>
      <c r="I888" s="250" t="s">
        <v>1773</v>
      </c>
      <c r="J888" s="250" t="s">
        <v>1250</v>
      </c>
      <c r="K888" s="250" t="s">
        <v>1358</v>
      </c>
      <c r="L888" s="355">
        <v>14154</v>
      </c>
      <c r="M888" s="250" t="s">
        <v>1668</v>
      </c>
      <c r="N888" s="250"/>
      <c r="O888" s="250"/>
      <c r="P888" s="250"/>
      <c r="Q888" s="250"/>
    </row>
    <row r="889" spans="1:17">
      <c r="A889" s="250">
        <v>834</v>
      </c>
      <c r="B889" s="250" t="s">
        <v>1024</v>
      </c>
      <c r="C889" s="250" t="s">
        <v>13</v>
      </c>
      <c r="D889" s="250">
        <v>1</v>
      </c>
      <c r="E889" s="251" t="s">
        <v>1286</v>
      </c>
      <c r="F889" s="250">
        <v>2</v>
      </c>
      <c r="G889" s="250">
        <v>1</v>
      </c>
      <c r="H889" s="250">
        <v>351</v>
      </c>
      <c r="I889" s="250" t="s">
        <v>1027</v>
      </c>
      <c r="J889" s="250" t="s">
        <v>1250</v>
      </c>
      <c r="K889" s="250" t="s">
        <v>1291</v>
      </c>
      <c r="L889" s="250" t="s">
        <v>2874</v>
      </c>
      <c r="M889" s="250" t="s">
        <v>750</v>
      </c>
      <c r="N889" s="250" t="s">
        <v>1281</v>
      </c>
      <c r="O889" s="250" t="s">
        <v>1359</v>
      </c>
      <c r="P889" s="250" t="s">
        <v>1360</v>
      </c>
      <c r="Q889" s="250">
        <v>26</v>
      </c>
    </row>
    <row r="890" spans="1:17">
      <c r="A890" s="250">
        <v>835</v>
      </c>
      <c r="B890" s="250" t="s">
        <v>1024</v>
      </c>
      <c r="C890" s="250" t="s">
        <v>13</v>
      </c>
      <c r="D890" s="250"/>
      <c r="E890" s="251" t="s">
        <v>1286</v>
      </c>
      <c r="F890" s="250"/>
      <c r="G890" s="250"/>
      <c r="H890" s="250"/>
      <c r="I890" s="250"/>
      <c r="J890" s="250" t="s">
        <v>1250</v>
      </c>
      <c r="K890" s="250" t="s">
        <v>1291</v>
      </c>
      <c r="L890" s="250"/>
      <c r="M890" s="250" t="s">
        <v>1650</v>
      </c>
      <c r="N890" s="250"/>
      <c r="O890" s="250"/>
      <c r="P890" s="250"/>
      <c r="Q890" s="250"/>
    </row>
    <row r="891" spans="1:17">
      <c r="A891" s="250">
        <v>836</v>
      </c>
      <c r="B891" s="250" t="s">
        <v>1024</v>
      </c>
      <c r="C891" s="250" t="s">
        <v>13</v>
      </c>
      <c r="D891" s="250">
        <v>1</v>
      </c>
      <c r="E891" s="251" t="s">
        <v>1286</v>
      </c>
      <c r="F891" s="250">
        <v>2</v>
      </c>
      <c r="G891" s="250">
        <v>1</v>
      </c>
      <c r="H891" s="250">
        <v>351</v>
      </c>
      <c r="I891" s="250" t="s">
        <v>1027</v>
      </c>
      <c r="J891" s="250" t="s">
        <v>1250</v>
      </c>
      <c r="K891" s="250" t="s">
        <v>1383</v>
      </c>
      <c r="L891" s="250" t="s">
        <v>2874</v>
      </c>
      <c r="M891" s="250" t="s">
        <v>750</v>
      </c>
      <c r="N891" s="250" t="s">
        <v>1252</v>
      </c>
      <c r="O891" s="250" t="s">
        <v>1373</v>
      </c>
      <c r="P891" s="250" t="s">
        <v>1374</v>
      </c>
      <c r="Q891" s="250">
        <v>30</v>
      </c>
    </row>
    <row r="892" spans="1:17">
      <c r="A892" s="250">
        <v>837</v>
      </c>
      <c r="B892" s="250" t="s">
        <v>1024</v>
      </c>
      <c r="C892" s="250" t="s">
        <v>13</v>
      </c>
      <c r="D892" s="250"/>
      <c r="E892" s="251" t="s">
        <v>1286</v>
      </c>
      <c r="F892" s="250"/>
      <c r="G892" s="250"/>
      <c r="H892" s="250"/>
      <c r="I892" s="250"/>
      <c r="J892" s="250" t="s">
        <v>1250</v>
      </c>
      <c r="K892" s="250" t="s">
        <v>1383</v>
      </c>
      <c r="L892" s="250"/>
      <c r="M892" s="250" t="s">
        <v>1650</v>
      </c>
      <c r="N892" s="250"/>
      <c r="O892" s="250"/>
      <c r="P892" s="250"/>
      <c r="Q892" s="250"/>
    </row>
    <row r="893" spans="1:17">
      <c r="A893" s="250">
        <v>838</v>
      </c>
      <c r="B893" s="250" t="s">
        <v>1024</v>
      </c>
      <c r="C893" s="250" t="s">
        <v>13</v>
      </c>
      <c r="D893" s="250">
        <v>1</v>
      </c>
      <c r="E893" s="251" t="s">
        <v>1286</v>
      </c>
      <c r="F893" s="250">
        <v>2</v>
      </c>
      <c r="G893" s="250">
        <v>1</v>
      </c>
      <c r="H893" s="250">
        <v>351</v>
      </c>
      <c r="I893" s="250" t="s">
        <v>1027</v>
      </c>
      <c r="J893" s="250" t="s">
        <v>1250</v>
      </c>
      <c r="K893" s="250" t="s">
        <v>1444</v>
      </c>
      <c r="L893" s="250" t="s">
        <v>2874</v>
      </c>
      <c r="M893" s="250" t="s">
        <v>750</v>
      </c>
      <c r="N893" s="250" t="s">
        <v>1281</v>
      </c>
      <c r="O893" s="250" t="s">
        <v>1440</v>
      </c>
      <c r="P893" s="250" t="s">
        <v>1441</v>
      </c>
      <c r="Q893" s="250">
        <v>39</v>
      </c>
    </row>
    <row r="894" spans="1:17">
      <c r="A894" s="250">
        <v>839</v>
      </c>
      <c r="B894" s="250" t="s">
        <v>1024</v>
      </c>
      <c r="C894" s="250" t="s">
        <v>13</v>
      </c>
      <c r="D894" s="250"/>
      <c r="E894" s="251" t="s">
        <v>1286</v>
      </c>
      <c r="F894" s="250"/>
      <c r="G894" s="250"/>
      <c r="H894" s="250"/>
      <c r="I894" s="250"/>
      <c r="J894" s="250" t="s">
        <v>1250</v>
      </c>
      <c r="K894" s="250" t="s">
        <v>1444</v>
      </c>
      <c r="L894" s="250"/>
      <c r="M894" s="250" t="s">
        <v>1654</v>
      </c>
      <c r="N894" s="250"/>
      <c r="O894" s="250"/>
      <c r="P894" s="250"/>
      <c r="Q894" s="250"/>
    </row>
    <row r="895" spans="1:17">
      <c r="A895" s="250">
        <v>840</v>
      </c>
      <c r="B895" s="250" t="s">
        <v>1024</v>
      </c>
      <c r="C895" s="250" t="s">
        <v>13</v>
      </c>
      <c r="D895" s="250">
        <v>1</v>
      </c>
      <c r="E895" s="251" t="s">
        <v>1286</v>
      </c>
      <c r="F895" s="250">
        <v>2</v>
      </c>
      <c r="G895" s="250">
        <v>1</v>
      </c>
      <c r="H895" s="250">
        <v>351</v>
      </c>
      <c r="I895" s="250" t="s">
        <v>1027</v>
      </c>
      <c r="J895" s="250" t="s">
        <v>1250</v>
      </c>
      <c r="K895" s="250" t="s">
        <v>1350</v>
      </c>
      <c r="L895" s="250" t="s">
        <v>2874</v>
      </c>
      <c r="M895" s="250" t="s">
        <v>750</v>
      </c>
      <c r="N895" s="250" t="s">
        <v>1281</v>
      </c>
      <c r="O895" s="250" t="s">
        <v>1448</v>
      </c>
      <c r="P895" s="250" t="s">
        <v>1449</v>
      </c>
      <c r="Q895" s="250">
        <v>41</v>
      </c>
    </row>
    <row r="896" spans="1:17">
      <c r="A896" s="250">
        <v>841</v>
      </c>
      <c r="B896" s="250" t="s">
        <v>1024</v>
      </c>
      <c r="C896" s="250" t="s">
        <v>13</v>
      </c>
      <c r="D896" s="250"/>
      <c r="E896" s="251" t="s">
        <v>1286</v>
      </c>
      <c r="F896" s="250"/>
      <c r="G896" s="250"/>
      <c r="H896" s="250"/>
      <c r="I896" s="250"/>
      <c r="J896" s="250" t="s">
        <v>1250</v>
      </c>
      <c r="K896" s="250" t="s">
        <v>1350</v>
      </c>
      <c r="L896" s="250"/>
      <c r="M896" s="250" t="s">
        <v>1654</v>
      </c>
      <c r="N896" s="250"/>
      <c r="O896" s="250"/>
      <c r="P896" s="250"/>
      <c r="Q896" s="250"/>
    </row>
    <row r="897" spans="1:17">
      <c r="A897" s="250">
        <v>842</v>
      </c>
      <c r="B897" s="250" t="s">
        <v>1024</v>
      </c>
      <c r="C897" s="250" t="s">
        <v>13</v>
      </c>
      <c r="D897" s="250">
        <v>1</v>
      </c>
      <c r="E897" s="251" t="s">
        <v>1286</v>
      </c>
      <c r="F897" s="250">
        <v>2</v>
      </c>
      <c r="G897" s="250">
        <v>1</v>
      </c>
      <c r="H897" s="250">
        <v>351</v>
      </c>
      <c r="I897" s="250" t="s">
        <v>1027</v>
      </c>
      <c r="J897" s="250" t="s">
        <v>1250</v>
      </c>
      <c r="K897" s="250" t="s">
        <v>1402</v>
      </c>
      <c r="L897" s="250" t="s">
        <v>2874</v>
      </c>
      <c r="M897" s="250" t="s">
        <v>750</v>
      </c>
      <c r="N897" s="250" t="s">
        <v>1252</v>
      </c>
      <c r="O897" s="250" t="s">
        <v>1446</v>
      </c>
      <c r="P897" s="250" t="s">
        <v>1447</v>
      </c>
      <c r="Q897" s="250">
        <v>42</v>
      </c>
    </row>
    <row r="898" spans="1:17">
      <c r="A898" s="250">
        <v>843</v>
      </c>
      <c r="B898" s="250" t="s">
        <v>1024</v>
      </c>
      <c r="C898" s="250" t="s">
        <v>13</v>
      </c>
      <c r="D898" s="250"/>
      <c r="E898" s="251" t="s">
        <v>1286</v>
      </c>
      <c r="F898" s="250"/>
      <c r="G898" s="250"/>
      <c r="H898" s="250"/>
      <c r="I898" s="250"/>
      <c r="J898" s="250" t="s">
        <v>1250</v>
      </c>
      <c r="K898" s="250" t="s">
        <v>1402</v>
      </c>
      <c r="L898" s="250"/>
      <c r="M898" s="250" t="s">
        <v>1654</v>
      </c>
      <c r="N898" s="250"/>
      <c r="O898" s="250"/>
      <c r="P898" s="250"/>
      <c r="Q898" s="250"/>
    </row>
    <row r="899" spans="1:17">
      <c r="A899" s="250">
        <v>844</v>
      </c>
      <c r="B899" s="250" t="s">
        <v>1024</v>
      </c>
      <c r="C899" s="250" t="s">
        <v>13</v>
      </c>
      <c r="D899" s="250">
        <v>1</v>
      </c>
      <c r="E899" s="251" t="s">
        <v>1286</v>
      </c>
      <c r="F899" s="250">
        <v>2</v>
      </c>
      <c r="G899" s="250">
        <v>1</v>
      </c>
      <c r="H899" s="250">
        <v>351</v>
      </c>
      <c r="I899" s="250" t="s">
        <v>1027</v>
      </c>
      <c r="J899" s="250" t="s">
        <v>1250</v>
      </c>
      <c r="K899" s="250" t="s">
        <v>1490</v>
      </c>
      <c r="L899" s="250" t="s">
        <v>2874</v>
      </c>
      <c r="M899" s="250" t="s">
        <v>750</v>
      </c>
      <c r="N899" s="250" t="s">
        <v>1281</v>
      </c>
      <c r="O899" s="250" t="s">
        <v>1485</v>
      </c>
      <c r="P899" s="250" t="s">
        <v>1486</v>
      </c>
      <c r="Q899" s="250">
        <v>43</v>
      </c>
    </row>
    <row r="900" spans="1:17">
      <c r="A900" s="250">
        <v>845</v>
      </c>
      <c r="B900" s="250" t="s">
        <v>1024</v>
      </c>
      <c r="C900" s="250" t="s">
        <v>13</v>
      </c>
      <c r="D900" s="250"/>
      <c r="E900" s="251" t="s">
        <v>1286</v>
      </c>
      <c r="F900" s="250"/>
      <c r="G900" s="250"/>
      <c r="H900" s="250"/>
      <c r="I900" s="250"/>
      <c r="J900" s="250" t="s">
        <v>1250</v>
      </c>
      <c r="K900" s="250" t="s">
        <v>1490</v>
      </c>
      <c r="L900" s="250"/>
      <c r="M900" s="250" t="s">
        <v>1654</v>
      </c>
      <c r="N900" s="250"/>
      <c r="O900" s="250"/>
      <c r="P900" s="250"/>
      <c r="Q900" s="250"/>
    </row>
    <row r="901" spans="1:17">
      <c r="A901" s="250">
        <v>846</v>
      </c>
      <c r="B901" s="250" t="s">
        <v>1024</v>
      </c>
      <c r="C901" s="250" t="s">
        <v>13</v>
      </c>
      <c r="D901" s="250">
        <v>1</v>
      </c>
      <c r="E901" s="251" t="s">
        <v>1286</v>
      </c>
      <c r="F901" s="250">
        <v>2</v>
      </c>
      <c r="G901" s="250">
        <v>1</v>
      </c>
      <c r="H901" s="250">
        <v>351</v>
      </c>
      <c r="I901" s="250" t="s">
        <v>1027</v>
      </c>
      <c r="J901" s="250" t="s">
        <v>1250</v>
      </c>
      <c r="K901" s="250" t="s">
        <v>1466</v>
      </c>
      <c r="L901" s="250" t="s">
        <v>2874</v>
      </c>
      <c r="M901" s="250" t="s">
        <v>750</v>
      </c>
      <c r="N901" s="250" t="s">
        <v>1252</v>
      </c>
      <c r="O901" s="250" t="s">
        <v>1458</v>
      </c>
      <c r="P901" s="250" t="s">
        <v>1459</v>
      </c>
      <c r="Q901" s="250">
        <v>51</v>
      </c>
    </row>
    <row r="902" spans="1:17">
      <c r="A902" s="250">
        <v>847</v>
      </c>
      <c r="B902" s="250" t="s">
        <v>1024</v>
      </c>
      <c r="C902" s="250" t="s">
        <v>13</v>
      </c>
      <c r="D902" s="250"/>
      <c r="E902" s="251" t="s">
        <v>1286</v>
      </c>
      <c r="F902" s="250"/>
      <c r="G902" s="250"/>
      <c r="H902" s="250"/>
      <c r="I902" s="250"/>
      <c r="J902" s="250" t="s">
        <v>1250</v>
      </c>
      <c r="K902" s="250" t="s">
        <v>1466</v>
      </c>
      <c r="L902" s="250"/>
      <c r="M902" s="250" t="s">
        <v>1654</v>
      </c>
      <c r="N902" s="250"/>
      <c r="O902" s="250"/>
      <c r="P902" s="250"/>
      <c r="Q902" s="250"/>
    </row>
    <row r="903" spans="1:17">
      <c r="A903" s="250">
        <v>848</v>
      </c>
      <c r="B903" s="250" t="s">
        <v>1024</v>
      </c>
      <c r="C903" s="250" t="s">
        <v>13</v>
      </c>
      <c r="D903" s="250">
        <v>1</v>
      </c>
      <c r="E903" s="251" t="s">
        <v>1286</v>
      </c>
      <c r="F903" s="250">
        <v>2</v>
      </c>
      <c r="G903" s="250">
        <v>1</v>
      </c>
      <c r="H903" s="250">
        <v>351</v>
      </c>
      <c r="I903" s="250" t="s">
        <v>1027</v>
      </c>
      <c r="J903" s="250" t="s">
        <v>1250</v>
      </c>
      <c r="K903" s="250" t="s">
        <v>1471</v>
      </c>
      <c r="L903" s="250" t="s">
        <v>2874</v>
      </c>
      <c r="M903" s="250" t="s">
        <v>750</v>
      </c>
      <c r="N903" s="250" t="s">
        <v>1252</v>
      </c>
      <c r="O903" s="250" t="s">
        <v>1470</v>
      </c>
      <c r="P903" s="250" t="s">
        <v>1323</v>
      </c>
      <c r="Q903" s="250">
        <v>52</v>
      </c>
    </row>
    <row r="904" spans="1:17">
      <c r="A904" s="250">
        <v>849</v>
      </c>
      <c r="B904" s="250" t="s">
        <v>1024</v>
      </c>
      <c r="C904" s="250" t="s">
        <v>13</v>
      </c>
      <c r="D904" s="250"/>
      <c r="E904" s="251" t="s">
        <v>1286</v>
      </c>
      <c r="F904" s="250"/>
      <c r="G904" s="250"/>
      <c r="H904" s="250"/>
      <c r="I904" s="250"/>
      <c r="J904" s="250" t="s">
        <v>1250</v>
      </c>
      <c r="K904" s="250" t="s">
        <v>1471</v>
      </c>
      <c r="L904" s="250"/>
      <c r="M904" s="250" t="s">
        <v>1664</v>
      </c>
      <c r="N904" s="250"/>
      <c r="O904" s="250"/>
      <c r="P904" s="250"/>
      <c r="Q904" s="250"/>
    </row>
    <row r="905" spans="1:17">
      <c r="A905" s="250">
        <v>850</v>
      </c>
      <c r="B905" s="250" t="s">
        <v>1024</v>
      </c>
      <c r="C905" s="250" t="s">
        <v>13</v>
      </c>
      <c r="D905" s="250">
        <v>1</v>
      </c>
      <c r="E905" s="251" t="s">
        <v>1286</v>
      </c>
      <c r="F905" s="250">
        <v>2</v>
      </c>
      <c r="G905" s="250">
        <v>1</v>
      </c>
      <c r="H905" s="250">
        <v>351</v>
      </c>
      <c r="I905" s="250" t="s">
        <v>1027</v>
      </c>
      <c r="J905" s="250" t="s">
        <v>1250</v>
      </c>
      <c r="K905" s="250" t="s">
        <v>1404</v>
      </c>
      <c r="L905" s="250" t="s">
        <v>2874</v>
      </c>
      <c r="M905" s="250" t="s">
        <v>750</v>
      </c>
      <c r="N905" s="250" t="s">
        <v>1305</v>
      </c>
      <c r="O905" s="250" t="s">
        <v>1392</v>
      </c>
      <c r="P905" s="250" t="s">
        <v>1393</v>
      </c>
      <c r="Q905" s="250">
        <v>56</v>
      </c>
    </row>
    <row r="906" spans="1:17">
      <c r="A906" s="250">
        <v>851</v>
      </c>
      <c r="B906" s="250" t="s">
        <v>1024</v>
      </c>
      <c r="C906" s="250" t="s">
        <v>13</v>
      </c>
      <c r="D906" s="250"/>
      <c r="E906" s="251" t="s">
        <v>1286</v>
      </c>
      <c r="F906" s="250"/>
      <c r="G906" s="250"/>
      <c r="H906" s="250"/>
      <c r="I906" s="250"/>
      <c r="J906" s="250" t="s">
        <v>1250</v>
      </c>
      <c r="K906" s="250" t="s">
        <v>1404</v>
      </c>
      <c r="L906" s="250"/>
      <c r="M906" s="250" t="s">
        <v>1651</v>
      </c>
      <c r="N906" s="250"/>
      <c r="O906" s="250"/>
      <c r="P906" s="250"/>
      <c r="Q906" s="250"/>
    </row>
    <row r="907" spans="1:17">
      <c r="A907" s="250">
        <v>852</v>
      </c>
      <c r="B907" s="250" t="s">
        <v>1024</v>
      </c>
      <c r="C907" s="250" t="s">
        <v>13</v>
      </c>
      <c r="D907" s="250">
        <v>1</v>
      </c>
      <c r="E907" s="251" t="s">
        <v>1286</v>
      </c>
      <c r="F907" s="250">
        <v>2</v>
      </c>
      <c r="G907" s="250">
        <v>1</v>
      </c>
      <c r="H907" s="250">
        <v>351</v>
      </c>
      <c r="I907" s="250" t="s">
        <v>1027</v>
      </c>
      <c r="J907" s="250" t="s">
        <v>1250</v>
      </c>
      <c r="K907" s="250" t="s">
        <v>1261</v>
      </c>
      <c r="L907" s="250" t="s">
        <v>2875</v>
      </c>
      <c r="M907" s="250" t="s">
        <v>750</v>
      </c>
      <c r="N907" s="250" t="s">
        <v>1252</v>
      </c>
      <c r="O907" s="250" t="s">
        <v>1399</v>
      </c>
      <c r="P907" s="250" t="s">
        <v>1400</v>
      </c>
      <c r="Q907" s="250">
        <v>57</v>
      </c>
    </row>
    <row r="908" spans="1:17">
      <c r="A908" s="250">
        <v>853</v>
      </c>
      <c r="B908" s="250" t="s">
        <v>1024</v>
      </c>
      <c r="C908" s="250" t="s">
        <v>13</v>
      </c>
      <c r="D908" s="250"/>
      <c r="E908" s="251" t="s">
        <v>1286</v>
      </c>
      <c r="F908" s="250"/>
      <c r="G908" s="250"/>
      <c r="H908" s="250"/>
      <c r="I908" s="250"/>
      <c r="J908" s="250" t="s">
        <v>1250</v>
      </c>
      <c r="K908" s="250" t="s">
        <v>1261</v>
      </c>
      <c r="L908" s="250"/>
      <c r="M908" s="250" t="s">
        <v>1664</v>
      </c>
      <c r="N908" s="250"/>
      <c r="O908" s="250"/>
      <c r="P908" s="250"/>
      <c r="Q908" s="250"/>
    </row>
    <row r="909" spans="1:17">
      <c r="A909" s="250">
        <v>854</v>
      </c>
      <c r="B909" s="250" t="s">
        <v>1024</v>
      </c>
      <c r="C909" s="250" t="s">
        <v>13</v>
      </c>
      <c r="D909" s="250">
        <v>1</v>
      </c>
      <c r="E909" s="251" t="s">
        <v>1286</v>
      </c>
      <c r="F909" s="250">
        <v>4</v>
      </c>
      <c r="G909" s="250">
        <v>1</v>
      </c>
      <c r="H909" s="250">
        <v>171</v>
      </c>
      <c r="I909" s="250" t="s">
        <v>1027</v>
      </c>
      <c r="J909" s="250" t="s">
        <v>1250</v>
      </c>
      <c r="K909" s="250" t="s">
        <v>1405</v>
      </c>
      <c r="L909" s="250" t="s">
        <v>2876</v>
      </c>
      <c r="M909" s="250" t="s">
        <v>750</v>
      </c>
      <c r="N909" s="250" t="s">
        <v>1281</v>
      </c>
      <c r="O909" s="250" t="s">
        <v>1396</v>
      </c>
      <c r="P909" s="250" t="s">
        <v>1397</v>
      </c>
      <c r="Q909" s="250">
        <v>58</v>
      </c>
    </row>
    <row r="910" spans="1:17">
      <c r="A910" s="250">
        <v>855</v>
      </c>
      <c r="B910" s="250" t="s">
        <v>1024</v>
      </c>
      <c r="C910" s="250" t="s">
        <v>13</v>
      </c>
      <c r="D910" s="250"/>
      <c r="E910" s="251" t="s">
        <v>1286</v>
      </c>
      <c r="F910" s="250"/>
      <c r="G910" s="250"/>
      <c r="H910" s="250"/>
      <c r="I910" s="250"/>
      <c r="J910" s="250" t="s">
        <v>1250</v>
      </c>
      <c r="K910" s="250" t="s">
        <v>1405</v>
      </c>
      <c r="L910" s="250"/>
      <c r="M910" s="250" t="s">
        <v>1650</v>
      </c>
      <c r="N910" s="250"/>
      <c r="O910" s="250"/>
      <c r="P910" s="250"/>
      <c r="Q910" s="250"/>
    </row>
    <row r="911" spans="1:17">
      <c r="A911" s="250">
        <v>856</v>
      </c>
      <c r="B911" s="250" t="s">
        <v>1024</v>
      </c>
      <c r="C911" s="250" t="s">
        <v>13</v>
      </c>
      <c r="D911" s="250">
        <v>1</v>
      </c>
      <c r="E911" s="251" t="s">
        <v>1286</v>
      </c>
      <c r="F911" s="250">
        <v>4</v>
      </c>
      <c r="G911" s="250">
        <v>1</v>
      </c>
      <c r="H911" s="250">
        <v>171</v>
      </c>
      <c r="I911" s="250" t="s">
        <v>1027</v>
      </c>
      <c r="J911" s="250" t="s">
        <v>1250</v>
      </c>
      <c r="K911" s="250" t="s">
        <v>1477</v>
      </c>
      <c r="L911" s="250" t="s">
        <v>2876</v>
      </c>
      <c r="M911" s="250" t="s">
        <v>750</v>
      </c>
      <c r="N911" s="250" t="s">
        <v>1281</v>
      </c>
      <c r="O911" s="250" t="s">
        <v>1505</v>
      </c>
      <c r="P911" s="250" t="s">
        <v>1506</v>
      </c>
      <c r="Q911" s="250">
        <v>65</v>
      </c>
    </row>
    <row r="912" spans="1:17">
      <c r="A912" s="250">
        <v>857</v>
      </c>
      <c r="B912" s="250" t="s">
        <v>1024</v>
      </c>
      <c r="C912" s="250" t="s">
        <v>13</v>
      </c>
      <c r="D912" s="250"/>
      <c r="E912" s="251" t="s">
        <v>1286</v>
      </c>
      <c r="F912" s="250"/>
      <c r="G912" s="250"/>
      <c r="H912" s="250"/>
      <c r="I912" s="250"/>
      <c r="J912" s="250" t="s">
        <v>1250</v>
      </c>
      <c r="K912" s="250" t="s">
        <v>1477</v>
      </c>
      <c r="L912" s="250"/>
      <c r="M912" s="250" t="s">
        <v>1650</v>
      </c>
      <c r="N912" s="250"/>
      <c r="O912" s="250"/>
      <c r="P912" s="250"/>
      <c r="Q912" s="250"/>
    </row>
    <row r="913" spans="1:17">
      <c r="A913" s="250">
        <v>858</v>
      </c>
      <c r="B913" s="250" t="s">
        <v>1024</v>
      </c>
      <c r="C913" s="250" t="s">
        <v>13</v>
      </c>
      <c r="D913" s="250">
        <v>1</v>
      </c>
      <c r="E913" s="251" t="s">
        <v>1286</v>
      </c>
      <c r="F913" s="250">
        <v>4</v>
      </c>
      <c r="G913" s="250">
        <v>1</v>
      </c>
      <c r="H913" s="250">
        <v>171</v>
      </c>
      <c r="I913" s="250" t="s">
        <v>1027</v>
      </c>
      <c r="J913" s="250" t="s">
        <v>1250</v>
      </c>
      <c r="K913" s="250" t="s">
        <v>1528</v>
      </c>
      <c r="L913" s="250" t="s">
        <v>2876</v>
      </c>
      <c r="M913" s="250" t="s">
        <v>750</v>
      </c>
      <c r="N913" s="250" t="s">
        <v>1281</v>
      </c>
      <c r="O913" s="250" t="s">
        <v>1525</v>
      </c>
      <c r="P913" s="250" t="s">
        <v>1526</v>
      </c>
      <c r="Q913" s="250">
        <v>71</v>
      </c>
    </row>
    <row r="914" spans="1:17">
      <c r="A914" s="250">
        <v>859</v>
      </c>
      <c r="B914" s="250" t="s">
        <v>1024</v>
      </c>
      <c r="C914" s="250" t="s">
        <v>13</v>
      </c>
      <c r="D914" s="250"/>
      <c r="E914" s="251" t="s">
        <v>1286</v>
      </c>
      <c r="F914" s="250"/>
      <c r="G914" s="250"/>
      <c r="H914" s="250"/>
      <c r="I914" s="250"/>
      <c r="J914" s="250" t="s">
        <v>1250</v>
      </c>
      <c r="K914" s="250" t="s">
        <v>1528</v>
      </c>
      <c r="L914" s="250"/>
      <c r="M914" s="250" t="s">
        <v>1650</v>
      </c>
      <c r="N914" s="250"/>
      <c r="O914" s="250"/>
      <c r="P914" s="250"/>
      <c r="Q914" s="250"/>
    </row>
    <row r="915" spans="1:17">
      <c r="A915" s="250">
        <v>860</v>
      </c>
      <c r="B915" s="250" t="s">
        <v>1024</v>
      </c>
      <c r="C915" s="250" t="s">
        <v>13</v>
      </c>
      <c r="D915" s="250">
        <v>1</v>
      </c>
      <c r="E915" s="251" t="s">
        <v>1286</v>
      </c>
      <c r="F915" s="250">
        <v>4</v>
      </c>
      <c r="G915" s="250">
        <v>1</v>
      </c>
      <c r="H915" s="250">
        <v>171</v>
      </c>
      <c r="I915" s="250" t="s">
        <v>1027</v>
      </c>
      <c r="J915" s="250" t="s">
        <v>1250</v>
      </c>
      <c r="K915" s="250" t="s">
        <v>1542</v>
      </c>
      <c r="L915" s="250" t="s">
        <v>2876</v>
      </c>
      <c r="M915" s="250" t="s">
        <v>750</v>
      </c>
      <c r="N915" s="250" t="s">
        <v>1252</v>
      </c>
      <c r="O915" s="250" t="s">
        <v>1540</v>
      </c>
      <c r="P915" s="250" t="s">
        <v>1541</v>
      </c>
      <c r="Q915" s="250">
        <v>73</v>
      </c>
    </row>
    <row r="916" spans="1:17">
      <c r="A916" s="250">
        <v>861</v>
      </c>
      <c r="B916" s="250" t="s">
        <v>1024</v>
      </c>
      <c r="C916" s="250" t="s">
        <v>13</v>
      </c>
      <c r="D916" s="250">
        <v>7</v>
      </c>
      <c r="E916" s="251" t="s">
        <v>2450</v>
      </c>
      <c r="F916" s="250">
        <v>1</v>
      </c>
      <c r="G916" s="250">
        <v>2</v>
      </c>
      <c r="H916" s="250">
        <v>52</v>
      </c>
      <c r="I916" s="250" t="s">
        <v>400</v>
      </c>
      <c r="J916" s="250" t="s">
        <v>1250</v>
      </c>
      <c r="K916" s="250" t="s">
        <v>1542</v>
      </c>
      <c r="L916" s="250" t="s">
        <v>2716</v>
      </c>
      <c r="M916" s="250" t="s">
        <v>1660</v>
      </c>
      <c r="N916" s="250"/>
      <c r="O916" s="250"/>
      <c r="P916" s="250"/>
      <c r="Q916" s="250"/>
    </row>
    <row r="917" spans="1:17">
      <c r="A917" s="250">
        <v>862</v>
      </c>
      <c r="B917" s="250" t="s">
        <v>1024</v>
      </c>
      <c r="C917" s="250" t="s">
        <v>13</v>
      </c>
      <c r="D917" s="250">
        <v>1</v>
      </c>
      <c r="E917" s="251" t="s">
        <v>1286</v>
      </c>
      <c r="F917" s="250">
        <v>4</v>
      </c>
      <c r="G917" s="250">
        <v>1</v>
      </c>
      <c r="H917" s="250">
        <v>171</v>
      </c>
      <c r="I917" s="250" t="s">
        <v>1027</v>
      </c>
      <c r="J917" s="250" t="s">
        <v>1250</v>
      </c>
      <c r="K917" s="250" t="s">
        <v>1561</v>
      </c>
      <c r="L917" s="250" t="s">
        <v>2876</v>
      </c>
      <c r="M917" s="250" t="s">
        <v>750</v>
      </c>
      <c r="N917" s="250" t="s">
        <v>1252</v>
      </c>
      <c r="O917" s="250" t="s">
        <v>1558</v>
      </c>
      <c r="P917" s="250" t="s">
        <v>1559</v>
      </c>
      <c r="Q917" s="250">
        <v>80</v>
      </c>
    </row>
    <row r="918" spans="1:17">
      <c r="A918" s="250">
        <v>863</v>
      </c>
      <c r="B918" s="250" t="s">
        <v>1024</v>
      </c>
      <c r="C918" s="250" t="s">
        <v>13</v>
      </c>
      <c r="D918" s="250">
        <v>7</v>
      </c>
      <c r="E918" s="251" t="s">
        <v>2450</v>
      </c>
      <c r="F918" s="250">
        <v>1</v>
      </c>
      <c r="G918" s="250">
        <v>2</v>
      </c>
      <c r="H918" s="250">
        <v>52</v>
      </c>
      <c r="I918" s="250" t="s">
        <v>400</v>
      </c>
      <c r="J918" s="250" t="s">
        <v>1250</v>
      </c>
      <c r="K918" s="250" t="s">
        <v>1561</v>
      </c>
      <c r="L918" s="250" t="s">
        <v>2717</v>
      </c>
      <c r="M918" s="250" t="s">
        <v>1660</v>
      </c>
      <c r="N918" s="250"/>
      <c r="O918" s="250"/>
      <c r="P918" s="250"/>
      <c r="Q918" s="250"/>
    </row>
    <row r="919" spans="1:17">
      <c r="A919" s="250">
        <v>864</v>
      </c>
      <c r="B919" s="250" t="s">
        <v>1024</v>
      </c>
      <c r="C919" s="250" t="s">
        <v>13</v>
      </c>
      <c r="D919" s="250">
        <v>1</v>
      </c>
      <c r="E919" s="251" t="s">
        <v>1286</v>
      </c>
      <c r="F919" s="250">
        <v>4</v>
      </c>
      <c r="G919" s="250">
        <v>1</v>
      </c>
      <c r="H919" s="250">
        <v>171</v>
      </c>
      <c r="I919" s="250" t="s">
        <v>1027</v>
      </c>
      <c r="J919" s="250" t="s">
        <v>1250</v>
      </c>
      <c r="K919" s="250" t="s">
        <v>1590</v>
      </c>
      <c r="L919" s="250" t="s">
        <v>2876</v>
      </c>
      <c r="M919" s="250" t="s">
        <v>750</v>
      </c>
      <c r="N919" s="250" t="s">
        <v>1252</v>
      </c>
      <c r="O919" s="250" t="s">
        <v>1571</v>
      </c>
      <c r="P919" s="250" t="s">
        <v>1572</v>
      </c>
      <c r="Q919" s="250">
        <v>86</v>
      </c>
    </row>
    <row r="920" spans="1:17">
      <c r="A920" s="250">
        <v>865</v>
      </c>
      <c r="B920" s="250" t="s">
        <v>1024</v>
      </c>
      <c r="C920" s="250" t="s">
        <v>13</v>
      </c>
      <c r="D920" s="250">
        <v>7</v>
      </c>
      <c r="E920" s="251" t="s">
        <v>2450</v>
      </c>
      <c r="F920" s="250">
        <v>2</v>
      </c>
      <c r="G920" s="250">
        <v>2</v>
      </c>
      <c r="H920" s="250">
        <v>52</v>
      </c>
      <c r="I920" s="250" t="s">
        <v>1774</v>
      </c>
      <c r="J920" s="250" t="s">
        <v>1250</v>
      </c>
      <c r="K920" s="250" t="s">
        <v>1590</v>
      </c>
      <c r="L920" s="250" t="s">
        <v>2716</v>
      </c>
      <c r="M920" s="250" t="s">
        <v>1660</v>
      </c>
      <c r="N920" s="250"/>
      <c r="O920" s="250"/>
      <c r="P920" s="250"/>
      <c r="Q920" s="250"/>
    </row>
    <row r="921" spans="1:17">
      <c r="A921" s="250">
        <v>866</v>
      </c>
      <c r="B921" s="250" t="s">
        <v>1024</v>
      </c>
      <c r="C921" s="250" t="s">
        <v>13</v>
      </c>
      <c r="D921" s="250">
        <v>1</v>
      </c>
      <c r="E921" s="251" t="s">
        <v>1286</v>
      </c>
      <c r="F921" s="250">
        <v>4</v>
      </c>
      <c r="G921" s="250">
        <v>1</v>
      </c>
      <c r="H921" s="250">
        <v>171</v>
      </c>
      <c r="I921" s="250" t="s">
        <v>1027</v>
      </c>
      <c r="J921" s="250" t="s">
        <v>1250</v>
      </c>
      <c r="K921" s="250" t="s">
        <v>1602</v>
      </c>
      <c r="L921" s="250" t="s">
        <v>2877</v>
      </c>
      <c r="M921" s="250" t="s">
        <v>750</v>
      </c>
      <c r="N921" s="250" t="s">
        <v>1252</v>
      </c>
      <c r="O921" s="250" t="s">
        <v>1595</v>
      </c>
      <c r="P921" s="250" t="s">
        <v>1596</v>
      </c>
      <c r="Q921" s="250">
        <v>90</v>
      </c>
    </row>
    <row r="922" spans="1:17">
      <c r="A922" s="250">
        <v>867</v>
      </c>
      <c r="B922" s="250" t="s">
        <v>1024</v>
      </c>
      <c r="C922" s="250" t="s">
        <v>13</v>
      </c>
      <c r="D922" s="250">
        <v>7</v>
      </c>
      <c r="E922" s="251" t="s">
        <v>2450</v>
      </c>
      <c r="F922" s="250">
        <v>2</v>
      </c>
      <c r="G922" s="250">
        <v>2</v>
      </c>
      <c r="H922" s="250">
        <v>52</v>
      </c>
      <c r="I922" s="250" t="s">
        <v>1774</v>
      </c>
      <c r="J922" s="250" t="s">
        <v>1250</v>
      </c>
      <c r="K922" s="250" t="s">
        <v>1602</v>
      </c>
      <c r="L922" s="250" t="s">
        <v>2717</v>
      </c>
      <c r="M922" s="250" t="s">
        <v>1660</v>
      </c>
      <c r="N922" s="250"/>
      <c r="O922" s="250"/>
      <c r="P922" s="250"/>
      <c r="Q922" s="250"/>
    </row>
    <row r="923" spans="1:17">
      <c r="A923" s="250">
        <v>868</v>
      </c>
      <c r="B923" s="250" t="s">
        <v>1024</v>
      </c>
      <c r="C923" s="250" t="s">
        <v>13</v>
      </c>
      <c r="D923" s="250">
        <v>4</v>
      </c>
      <c r="E923" s="251" t="s">
        <v>1331</v>
      </c>
      <c r="F923" s="250">
        <v>903</v>
      </c>
      <c r="G923" s="250">
        <v>1</v>
      </c>
      <c r="H923" s="250">
        <v>45</v>
      </c>
      <c r="I923" s="250" t="s">
        <v>984</v>
      </c>
      <c r="J923" s="250" t="s">
        <v>1268</v>
      </c>
      <c r="K923" s="250" t="s">
        <v>1317</v>
      </c>
      <c r="L923" s="250" t="s">
        <v>2725</v>
      </c>
      <c r="M923" s="250" t="s">
        <v>1654</v>
      </c>
      <c r="N923" s="250"/>
      <c r="O923" s="250"/>
      <c r="P923" s="250"/>
      <c r="Q923" s="250"/>
    </row>
    <row r="924" spans="1:17">
      <c r="A924" s="250">
        <v>869</v>
      </c>
      <c r="B924" s="250" t="s">
        <v>1024</v>
      </c>
      <c r="C924" s="250" t="s">
        <v>13</v>
      </c>
      <c r="D924" s="250">
        <v>14</v>
      </c>
      <c r="E924" s="251" t="s">
        <v>2008</v>
      </c>
      <c r="F924" s="250">
        <v>1</v>
      </c>
      <c r="G924" s="250">
        <v>3</v>
      </c>
      <c r="H924" s="250">
        <v>25</v>
      </c>
      <c r="I924" s="250" t="s">
        <v>1017</v>
      </c>
      <c r="J924" s="250" t="s">
        <v>1268</v>
      </c>
      <c r="K924" s="250" t="s">
        <v>1317</v>
      </c>
      <c r="L924" s="250" t="s">
        <v>2784</v>
      </c>
      <c r="M924" s="250" t="s">
        <v>1652</v>
      </c>
      <c r="N924" s="250"/>
      <c r="O924" s="250"/>
      <c r="P924" s="250"/>
      <c r="Q924" s="250"/>
    </row>
    <row r="925" spans="1:17">
      <c r="A925" s="250">
        <v>870</v>
      </c>
      <c r="B925" s="250" t="s">
        <v>1024</v>
      </c>
      <c r="C925" s="250" t="s">
        <v>13</v>
      </c>
      <c r="D925" s="250">
        <v>4</v>
      </c>
      <c r="E925" s="251" t="s">
        <v>1331</v>
      </c>
      <c r="F925" s="250">
        <v>3</v>
      </c>
      <c r="G925" s="250">
        <v>1</v>
      </c>
      <c r="H925" s="250">
        <v>37</v>
      </c>
      <c r="I925" s="250" t="s">
        <v>1048</v>
      </c>
      <c r="J925" s="250" t="s">
        <v>1268</v>
      </c>
      <c r="K925" s="250" t="s">
        <v>1315</v>
      </c>
      <c r="L925" s="250" t="s">
        <v>2795</v>
      </c>
      <c r="M925" s="250" t="s">
        <v>1660</v>
      </c>
      <c r="N925" s="250"/>
      <c r="O925" s="250"/>
      <c r="P925" s="250"/>
      <c r="Q925" s="250"/>
    </row>
    <row r="926" spans="1:17">
      <c r="A926" s="250">
        <v>871</v>
      </c>
      <c r="B926" s="250" t="s">
        <v>1024</v>
      </c>
      <c r="C926" s="250" t="s">
        <v>13</v>
      </c>
      <c r="D926" s="250">
        <v>17</v>
      </c>
      <c r="E926" s="251" t="s">
        <v>2330</v>
      </c>
      <c r="F926" s="250">
        <v>1</v>
      </c>
      <c r="G926" s="250">
        <v>2</v>
      </c>
      <c r="H926" s="250">
        <v>30</v>
      </c>
      <c r="I926" s="250" t="s">
        <v>1775</v>
      </c>
      <c r="J926" s="250" t="s">
        <v>1268</v>
      </c>
      <c r="K926" s="250" t="s">
        <v>1315</v>
      </c>
      <c r="L926" s="250" t="s">
        <v>2749</v>
      </c>
      <c r="M926" s="250" t="s">
        <v>1650</v>
      </c>
      <c r="N926" s="250"/>
      <c r="O926" s="250"/>
      <c r="P926" s="250"/>
      <c r="Q926" s="250"/>
    </row>
    <row r="927" spans="1:17">
      <c r="A927" s="250">
        <v>872</v>
      </c>
      <c r="B927" s="250" t="s">
        <v>1024</v>
      </c>
      <c r="C927" s="250" t="s">
        <v>13</v>
      </c>
      <c r="D927" s="250">
        <v>4</v>
      </c>
      <c r="E927" s="251" t="s">
        <v>1331</v>
      </c>
      <c r="F927" s="250">
        <v>908</v>
      </c>
      <c r="G927" s="250">
        <v>1</v>
      </c>
      <c r="H927" s="250">
        <v>38</v>
      </c>
      <c r="I927" s="250" t="s">
        <v>984</v>
      </c>
      <c r="J927" s="250" t="s">
        <v>1268</v>
      </c>
      <c r="K927" s="250" t="s">
        <v>1269</v>
      </c>
      <c r="L927" s="250" t="s">
        <v>2664</v>
      </c>
      <c r="M927" s="250" t="s">
        <v>1654</v>
      </c>
      <c r="N927" s="250"/>
      <c r="O927" s="250"/>
      <c r="P927" s="250"/>
      <c r="Q927" s="250"/>
    </row>
    <row r="928" spans="1:17">
      <c r="A928" s="250">
        <v>873</v>
      </c>
      <c r="B928" s="250" t="s">
        <v>1024</v>
      </c>
      <c r="C928" s="250" t="s">
        <v>13</v>
      </c>
      <c r="D928" s="250">
        <v>20</v>
      </c>
      <c r="E928" s="251" t="s">
        <v>2268</v>
      </c>
      <c r="F928" s="250">
        <v>24</v>
      </c>
      <c r="G928" s="250">
        <v>2</v>
      </c>
      <c r="H928" s="250">
        <v>27</v>
      </c>
      <c r="I928" s="250" t="s">
        <v>1744</v>
      </c>
      <c r="J928" s="250" t="s">
        <v>1268</v>
      </c>
      <c r="K928" s="250" t="s">
        <v>1269</v>
      </c>
      <c r="L928" s="250" t="s">
        <v>2670</v>
      </c>
      <c r="M928" s="250" t="s">
        <v>1695</v>
      </c>
      <c r="N928" s="250"/>
      <c r="O928" s="250"/>
      <c r="P928" s="250"/>
      <c r="Q928" s="250"/>
    </row>
    <row r="929" spans="1:17">
      <c r="A929" s="250">
        <v>874</v>
      </c>
      <c r="B929" s="250" t="s">
        <v>1024</v>
      </c>
      <c r="C929" s="250" t="s">
        <v>13</v>
      </c>
      <c r="D929" s="250">
        <v>4</v>
      </c>
      <c r="E929" s="251" t="s">
        <v>1331</v>
      </c>
      <c r="F929" s="250">
        <v>906</v>
      </c>
      <c r="G929" s="250">
        <v>1</v>
      </c>
      <c r="H929" s="250">
        <v>33</v>
      </c>
      <c r="I929" s="250" t="s">
        <v>1052</v>
      </c>
      <c r="J929" s="250" t="s">
        <v>1268</v>
      </c>
      <c r="K929" s="250" t="s">
        <v>1354</v>
      </c>
      <c r="L929" s="250" t="s">
        <v>2813</v>
      </c>
      <c r="M929" s="250" t="s">
        <v>1656</v>
      </c>
      <c r="N929" s="250"/>
      <c r="O929" s="250"/>
      <c r="P929" s="250"/>
      <c r="Q929" s="250"/>
    </row>
    <row r="930" spans="1:17">
      <c r="A930" s="250">
        <v>875</v>
      </c>
      <c r="B930" s="250" t="s">
        <v>1024</v>
      </c>
      <c r="C930" s="250" t="s">
        <v>13</v>
      </c>
      <c r="D930" s="250">
        <v>12</v>
      </c>
      <c r="E930" s="251" t="s">
        <v>1932</v>
      </c>
      <c r="F930" s="250">
        <v>901</v>
      </c>
      <c r="G930" s="250">
        <v>2</v>
      </c>
      <c r="H930" s="250">
        <v>37</v>
      </c>
      <c r="I930" s="250" t="s">
        <v>1762</v>
      </c>
      <c r="J930" s="250" t="s">
        <v>1268</v>
      </c>
      <c r="K930" s="250" t="s">
        <v>1354</v>
      </c>
      <c r="L930" s="250" t="s">
        <v>2795</v>
      </c>
      <c r="M930" s="250" t="s">
        <v>1656</v>
      </c>
      <c r="N930" s="250"/>
      <c r="O930" s="250"/>
      <c r="P930" s="250"/>
      <c r="Q930" s="250"/>
    </row>
    <row r="931" spans="1:17">
      <c r="A931" s="250">
        <v>876</v>
      </c>
      <c r="B931" s="250" t="s">
        <v>1024</v>
      </c>
      <c r="C931" s="250" t="s">
        <v>13</v>
      </c>
      <c r="D931" s="250">
        <v>4</v>
      </c>
      <c r="E931" s="251" t="s">
        <v>1331</v>
      </c>
      <c r="F931" s="250">
        <v>907</v>
      </c>
      <c r="G931" s="250">
        <v>1</v>
      </c>
      <c r="H931" s="250">
        <v>33</v>
      </c>
      <c r="I931" s="250" t="s">
        <v>1776</v>
      </c>
      <c r="J931" s="250" t="s">
        <v>1268</v>
      </c>
      <c r="K931" s="250" t="s">
        <v>1330</v>
      </c>
      <c r="L931" s="250" t="s">
        <v>2813</v>
      </c>
      <c r="M931" s="250" t="s">
        <v>1656</v>
      </c>
      <c r="N931" s="250"/>
      <c r="O931" s="250"/>
      <c r="P931" s="250"/>
      <c r="Q931" s="250"/>
    </row>
    <row r="932" spans="1:17">
      <c r="A932" s="250">
        <v>877</v>
      </c>
      <c r="B932" s="250" t="s">
        <v>1024</v>
      </c>
      <c r="C932" s="250" t="s">
        <v>13</v>
      </c>
      <c r="D932" s="250">
        <v>13</v>
      </c>
      <c r="E932" s="251" t="s">
        <v>1329</v>
      </c>
      <c r="F932" s="250">
        <v>1</v>
      </c>
      <c r="G932" s="250">
        <v>3</v>
      </c>
      <c r="H932" s="250">
        <v>42</v>
      </c>
      <c r="I932" s="250" t="s">
        <v>1727</v>
      </c>
      <c r="J932" s="250" t="s">
        <v>1268</v>
      </c>
      <c r="K932" s="250" t="s">
        <v>1330</v>
      </c>
      <c r="L932" s="250" t="s">
        <v>2743</v>
      </c>
      <c r="M932" s="250" t="s">
        <v>1651</v>
      </c>
      <c r="N932" s="250"/>
      <c r="O932" s="250"/>
      <c r="P932" s="250"/>
      <c r="Q932" s="250"/>
    </row>
    <row r="933" spans="1:17">
      <c r="A933" s="250">
        <v>878</v>
      </c>
      <c r="B933" s="250" t="s">
        <v>1024</v>
      </c>
      <c r="C933" s="250" t="s">
        <v>13</v>
      </c>
      <c r="D933" s="250"/>
      <c r="E933" s="251" t="s">
        <v>1329</v>
      </c>
      <c r="F933" s="250"/>
      <c r="G933" s="250"/>
      <c r="H933" s="250"/>
      <c r="I933" s="250"/>
      <c r="J933" s="250" t="s">
        <v>1268</v>
      </c>
      <c r="K933" s="250" t="s">
        <v>1330</v>
      </c>
      <c r="L933" s="250"/>
      <c r="M933" s="250" t="s">
        <v>42</v>
      </c>
      <c r="N933" s="250" t="s">
        <v>1252</v>
      </c>
      <c r="O933" s="250" t="s">
        <v>1326</v>
      </c>
      <c r="P933" s="250" t="s">
        <v>1327</v>
      </c>
      <c r="Q933" s="250">
        <v>10</v>
      </c>
    </row>
    <row r="934" spans="1:17">
      <c r="A934" s="250">
        <v>879</v>
      </c>
      <c r="B934" s="250" t="s">
        <v>1024</v>
      </c>
      <c r="C934" s="250" t="s">
        <v>13</v>
      </c>
      <c r="D934" s="250">
        <v>4</v>
      </c>
      <c r="E934" s="251" t="s">
        <v>1331</v>
      </c>
      <c r="F934" s="250">
        <v>1</v>
      </c>
      <c r="G934" s="250">
        <v>1</v>
      </c>
      <c r="H934" s="250">
        <v>35</v>
      </c>
      <c r="I934" s="250" t="s">
        <v>1048</v>
      </c>
      <c r="J934" s="250" t="s">
        <v>1268</v>
      </c>
      <c r="K934" s="250" t="s">
        <v>1881</v>
      </c>
      <c r="L934" s="250" t="s">
        <v>2797</v>
      </c>
      <c r="M934" s="250" t="s">
        <v>1660</v>
      </c>
      <c r="N934" s="250"/>
      <c r="O934" s="250"/>
      <c r="P934" s="250"/>
      <c r="Q934" s="250"/>
    </row>
    <row r="935" spans="1:17">
      <c r="A935" s="250">
        <v>880</v>
      </c>
      <c r="B935" s="250" t="s">
        <v>1024</v>
      </c>
      <c r="C935" s="250" t="s">
        <v>13</v>
      </c>
      <c r="D935" s="250">
        <v>21</v>
      </c>
      <c r="E935" s="251" t="s">
        <v>2331</v>
      </c>
      <c r="F935" s="250">
        <v>26</v>
      </c>
      <c r="G935" s="250">
        <v>2</v>
      </c>
      <c r="H935" s="250">
        <v>21</v>
      </c>
      <c r="I935" s="250" t="s">
        <v>1696</v>
      </c>
      <c r="J935" s="250" t="s">
        <v>1268</v>
      </c>
      <c r="K935" s="250" t="s">
        <v>1881</v>
      </c>
      <c r="L935" s="250" t="s">
        <v>2704</v>
      </c>
      <c r="M935" s="250" t="s">
        <v>1650</v>
      </c>
      <c r="N935" s="250"/>
      <c r="O935" s="250"/>
      <c r="P935" s="250"/>
      <c r="Q935" s="250"/>
    </row>
    <row r="936" spans="1:17">
      <c r="A936" s="250">
        <v>881</v>
      </c>
      <c r="B936" s="250" t="s">
        <v>1024</v>
      </c>
      <c r="C936" s="250" t="s">
        <v>13</v>
      </c>
      <c r="D936" s="250">
        <v>4</v>
      </c>
      <c r="E936" s="251" t="s">
        <v>1331</v>
      </c>
      <c r="F936" s="250">
        <v>1</v>
      </c>
      <c r="G936" s="250">
        <v>1</v>
      </c>
      <c r="H936" s="250">
        <v>35</v>
      </c>
      <c r="I936" s="250" t="s">
        <v>1048</v>
      </c>
      <c r="J936" s="250" t="s">
        <v>1268</v>
      </c>
      <c r="K936" s="250" t="s">
        <v>1644</v>
      </c>
      <c r="L936" s="250" t="s">
        <v>2799</v>
      </c>
      <c r="M936" s="250" t="s">
        <v>1660</v>
      </c>
      <c r="N936" s="250"/>
      <c r="O936" s="250"/>
      <c r="P936" s="250"/>
      <c r="Q936" s="250"/>
    </row>
    <row r="937" spans="1:17">
      <c r="A937" s="250">
        <v>882</v>
      </c>
      <c r="B937" s="250" t="s">
        <v>1024</v>
      </c>
      <c r="C937" s="250" t="s">
        <v>13</v>
      </c>
      <c r="D937" s="250">
        <v>22</v>
      </c>
      <c r="E937" s="251" t="s">
        <v>2625</v>
      </c>
      <c r="F937" s="250">
        <v>931</v>
      </c>
      <c r="G937" s="250">
        <v>3</v>
      </c>
      <c r="H937" s="250">
        <v>13</v>
      </c>
      <c r="I937" s="250" t="s">
        <v>1777</v>
      </c>
      <c r="J937" s="250" t="s">
        <v>1268</v>
      </c>
      <c r="K937" s="250" t="s">
        <v>1644</v>
      </c>
      <c r="L937" s="250" t="s">
        <v>2878</v>
      </c>
      <c r="M937" s="250" t="s">
        <v>1654</v>
      </c>
      <c r="N937" s="250"/>
      <c r="O937" s="250"/>
      <c r="P937" s="250"/>
      <c r="Q937" s="250"/>
    </row>
    <row r="938" spans="1:17">
      <c r="A938" s="250">
        <v>883</v>
      </c>
      <c r="B938" s="250" t="s">
        <v>1024</v>
      </c>
      <c r="C938" s="250" t="s">
        <v>13</v>
      </c>
      <c r="D938" s="250">
        <v>4</v>
      </c>
      <c r="E938" s="251" t="s">
        <v>1331</v>
      </c>
      <c r="F938" s="250">
        <v>2</v>
      </c>
      <c r="G938" s="250">
        <v>1</v>
      </c>
      <c r="H938" s="250">
        <v>34</v>
      </c>
      <c r="I938" s="250" t="s">
        <v>1332</v>
      </c>
      <c r="J938" s="250" t="s">
        <v>1268</v>
      </c>
      <c r="K938" s="250" t="s">
        <v>1301</v>
      </c>
      <c r="L938" s="250" t="s">
        <v>2732</v>
      </c>
      <c r="M938" s="250" t="s">
        <v>1656</v>
      </c>
      <c r="N938" s="250"/>
      <c r="O938" s="250"/>
      <c r="P938" s="250"/>
      <c r="Q938" s="250"/>
    </row>
    <row r="939" spans="1:17">
      <c r="A939" s="250">
        <v>884</v>
      </c>
      <c r="B939" s="250" t="s">
        <v>1024</v>
      </c>
      <c r="C939" s="250" t="s">
        <v>13</v>
      </c>
      <c r="D939" s="250">
        <v>18</v>
      </c>
      <c r="E939" s="251" t="s">
        <v>1933</v>
      </c>
      <c r="F939" s="250">
        <v>1</v>
      </c>
      <c r="G939" s="250">
        <v>3</v>
      </c>
      <c r="H939" s="250">
        <v>33</v>
      </c>
      <c r="I939" s="250" t="s">
        <v>1062</v>
      </c>
      <c r="J939" s="250" t="s">
        <v>1268</v>
      </c>
      <c r="K939" s="250" t="s">
        <v>1301</v>
      </c>
      <c r="L939" s="250" t="s">
        <v>2857</v>
      </c>
      <c r="M939" s="250" t="s">
        <v>1689</v>
      </c>
      <c r="N939" s="250"/>
      <c r="O939" s="250"/>
      <c r="P939" s="250"/>
      <c r="Q939" s="250"/>
    </row>
    <row r="940" spans="1:17">
      <c r="A940" s="250">
        <v>885</v>
      </c>
      <c r="B940" s="250" t="s">
        <v>1024</v>
      </c>
      <c r="C940" s="250" t="s">
        <v>13</v>
      </c>
      <c r="D940" s="250">
        <v>4</v>
      </c>
      <c r="E940" s="251" t="s">
        <v>1331</v>
      </c>
      <c r="F940" s="250">
        <v>2</v>
      </c>
      <c r="G940" s="250">
        <v>1</v>
      </c>
      <c r="H940" s="250">
        <v>34</v>
      </c>
      <c r="I940" s="250" t="s">
        <v>1332</v>
      </c>
      <c r="J940" s="250" t="s">
        <v>1268</v>
      </c>
      <c r="K940" s="250" t="s">
        <v>1333</v>
      </c>
      <c r="L940" s="250" t="s">
        <v>2734</v>
      </c>
      <c r="M940" s="250" t="s">
        <v>750</v>
      </c>
      <c r="N940" s="250" t="s">
        <v>1252</v>
      </c>
      <c r="O940" s="250" t="s">
        <v>1322</v>
      </c>
      <c r="P940" s="250" t="s">
        <v>1323</v>
      </c>
      <c r="Q940" s="250">
        <v>11</v>
      </c>
    </row>
    <row r="941" spans="1:17">
      <c r="A941" s="250">
        <v>886</v>
      </c>
      <c r="B941" s="250" t="s">
        <v>1024</v>
      </c>
      <c r="C941" s="250" t="s">
        <v>13</v>
      </c>
      <c r="D941" s="250">
        <v>18</v>
      </c>
      <c r="E941" s="251" t="s">
        <v>1933</v>
      </c>
      <c r="F941" s="250">
        <v>1</v>
      </c>
      <c r="G941" s="250">
        <v>3</v>
      </c>
      <c r="H941" s="250">
        <v>33</v>
      </c>
      <c r="I941" s="250" t="s">
        <v>1062</v>
      </c>
      <c r="J941" s="250" t="s">
        <v>1268</v>
      </c>
      <c r="K941" s="250" t="s">
        <v>1333</v>
      </c>
      <c r="L941" s="355">
        <v>12298</v>
      </c>
      <c r="M941" s="250" t="s">
        <v>1656</v>
      </c>
      <c r="N941" s="250"/>
      <c r="O941" s="250"/>
      <c r="P941" s="250"/>
      <c r="Q941" s="250"/>
    </row>
    <row r="942" spans="1:17">
      <c r="A942" s="250">
        <v>887</v>
      </c>
      <c r="B942" s="250" t="s">
        <v>1024</v>
      </c>
      <c r="C942" s="250" t="s">
        <v>13</v>
      </c>
      <c r="D942" s="250">
        <v>4</v>
      </c>
      <c r="E942" s="251" t="s">
        <v>1331</v>
      </c>
      <c r="F942" s="250">
        <v>902</v>
      </c>
      <c r="G942" s="250">
        <v>1</v>
      </c>
      <c r="H942" s="250">
        <v>35</v>
      </c>
      <c r="I942" s="250" t="s">
        <v>1063</v>
      </c>
      <c r="J942" s="250" t="s">
        <v>1268</v>
      </c>
      <c r="K942" s="250" t="s">
        <v>1363</v>
      </c>
      <c r="L942" s="250" t="s">
        <v>2797</v>
      </c>
      <c r="M942" s="250" t="s">
        <v>1656</v>
      </c>
      <c r="N942" s="250"/>
      <c r="O942" s="250"/>
      <c r="P942" s="250"/>
      <c r="Q942" s="250"/>
    </row>
    <row r="943" spans="1:17">
      <c r="A943" s="250">
        <v>888</v>
      </c>
      <c r="B943" s="250" t="s">
        <v>1024</v>
      </c>
      <c r="C943" s="250" t="s">
        <v>13</v>
      </c>
      <c r="D943" s="250">
        <v>19</v>
      </c>
      <c r="E943" s="251" t="s">
        <v>2503</v>
      </c>
      <c r="F943" s="250">
        <v>1</v>
      </c>
      <c r="G943" s="250">
        <v>2</v>
      </c>
      <c r="H943" s="250">
        <v>28</v>
      </c>
      <c r="I943" s="250" t="s">
        <v>1065</v>
      </c>
      <c r="J943" s="250" t="s">
        <v>1268</v>
      </c>
      <c r="K943" s="250" t="s">
        <v>1363</v>
      </c>
      <c r="L943" s="250" t="s">
        <v>2798</v>
      </c>
      <c r="M943" s="250" t="s">
        <v>1660</v>
      </c>
      <c r="N943" s="250"/>
      <c r="O943" s="250"/>
      <c r="P943" s="250"/>
      <c r="Q943" s="250"/>
    </row>
    <row r="944" spans="1:17">
      <c r="A944" s="250">
        <v>889</v>
      </c>
      <c r="B944" s="250" t="s">
        <v>1024</v>
      </c>
      <c r="C944" s="250" t="s">
        <v>13</v>
      </c>
      <c r="D944" s="250">
        <v>4</v>
      </c>
      <c r="E944" s="251" t="s">
        <v>1331</v>
      </c>
      <c r="F944" s="250">
        <v>902</v>
      </c>
      <c r="G944" s="250">
        <v>1</v>
      </c>
      <c r="H944" s="250">
        <v>35</v>
      </c>
      <c r="I944" s="250" t="s">
        <v>1063</v>
      </c>
      <c r="J944" s="250" t="s">
        <v>1268</v>
      </c>
      <c r="K944" s="250" t="s">
        <v>1871</v>
      </c>
      <c r="L944" s="250" t="s">
        <v>2799</v>
      </c>
      <c r="M944" s="250" t="s">
        <v>1656</v>
      </c>
      <c r="N944" s="250"/>
      <c r="O944" s="250"/>
      <c r="P944" s="250"/>
      <c r="Q944" s="250"/>
    </row>
    <row r="945" spans="1:17">
      <c r="A945" s="250">
        <v>890</v>
      </c>
      <c r="B945" s="250" t="s">
        <v>1024</v>
      </c>
      <c r="C945" s="250" t="s">
        <v>13</v>
      </c>
      <c r="D945" s="250">
        <v>19</v>
      </c>
      <c r="E945" s="251" t="s">
        <v>2503</v>
      </c>
      <c r="F945" s="250">
        <v>1</v>
      </c>
      <c r="G945" s="250">
        <v>2</v>
      </c>
      <c r="H945" s="250">
        <v>28</v>
      </c>
      <c r="I945" s="250" t="s">
        <v>1065</v>
      </c>
      <c r="J945" s="250" t="s">
        <v>1268</v>
      </c>
      <c r="K945" s="250" t="s">
        <v>1871</v>
      </c>
      <c r="L945" s="354">
        <v>45410</v>
      </c>
      <c r="M945" s="250" t="s">
        <v>1689</v>
      </c>
      <c r="N945" s="250"/>
      <c r="O945" s="250"/>
      <c r="P945" s="250"/>
      <c r="Q945" s="250"/>
    </row>
    <row r="946" spans="1:17">
      <c r="A946" s="250">
        <v>891</v>
      </c>
      <c r="B946" s="250" t="s">
        <v>1024</v>
      </c>
      <c r="C946" s="250" t="s">
        <v>13</v>
      </c>
      <c r="D946" s="250">
        <v>2</v>
      </c>
      <c r="E946" s="251" t="s">
        <v>1334</v>
      </c>
      <c r="F946" s="250">
        <v>904</v>
      </c>
      <c r="G946" s="250">
        <v>1</v>
      </c>
      <c r="H946" s="250">
        <v>29</v>
      </c>
      <c r="I946" s="250" t="s">
        <v>1067</v>
      </c>
      <c r="J946" s="250" t="s">
        <v>1268</v>
      </c>
      <c r="K946" s="250" t="s">
        <v>1335</v>
      </c>
      <c r="L946" s="250" t="s">
        <v>2879</v>
      </c>
      <c r="M946" s="250" t="s">
        <v>750</v>
      </c>
      <c r="N946" s="250" t="s">
        <v>1252</v>
      </c>
      <c r="O946" s="250" t="s">
        <v>1318</v>
      </c>
      <c r="P946" s="250" t="s">
        <v>1319</v>
      </c>
      <c r="Q946" s="250">
        <v>12</v>
      </c>
    </row>
    <row r="947" spans="1:17">
      <c r="A947" s="250">
        <v>892</v>
      </c>
      <c r="B947" s="250" t="s">
        <v>1024</v>
      </c>
      <c r="C947" s="250" t="s">
        <v>13</v>
      </c>
      <c r="D947" s="250">
        <v>3</v>
      </c>
      <c r="E947" s="251" t="s">
        <v>1895</v>
      </c>
      <c r="F947" s="250">
        <v>93</v>
      </c>
      <c r="G947" s="250">
        <v>3</v>
      </c>
      <c r="H947" s="250">
        <v>43</v>
      </c>
      <c r="I947" s="250" t="s">
        <v>1069</v>
      </c>
      <c r="J947" s="250" t="s">
        <v>1268</v>
      </c>
      <c r="K947" s="250" t="s">
        <v>1335</v>
      </c>
      <c r="L947" s="250" t="s">
        <v>2880</v>
      </c>
      <c r="M947" s="250" t="s">
        <v>1664</v>
      </c>
      <c r="N947" s="250"/>
      <c r="O947" s="250"/>
      <c r="P947" s="250"/>
      <c r="Q947" s="250"/>
    </row>
    <row r="948" spans="1:17">
      <c r="A948" s="250">
        <v>893</v>
      </c>
      <c r="B948" s="250" t="s">
        <v>1024</v>
      </c>
      <c r="C948" s="250" t="s">
        <v>13</v>
      </c>
      <c r="D948" s="250">
        <v>4</v>
      </c>
      <c r="E948" s="251" t="s">
        <v>1331</v>
      </c>
      <c r="F948" s="250">
        <v>905</v>
      </c>
      <c r="G948" s="250">
        <v>1</v>
      </c>
      <c r="H948" s="250">
        <v>47</v>
      </c>
      <c r="I948" s="250" t="s">
        <v>1052</v>
      </c>
      <c r="J948" s="250" t="s">
        <v>1268</v>
      </c>
      <c r="K948" s="250" t="s">
        <v>1303</v>
      </c>
      <c r="L948" s="250" t="s">
        <v>2849</v>
      </c>
      <c r="M948" s="250" t="s">
        <v>750</v>
      </c>
      <c r="N948" s="250" t="s">
        <v>1281</v>
      </c>
      <c r="O948" s="250" t="s">
        <v>1603</v>
      </c>
      <c r="P948" s="250" t="s">
        <v>1604</v>
      </c>
      <c r="Q948" s="250">
        <v>87</v>
      </c>
    </row>
    <row r="949" spans="1:17">
      <c r="A949" s="250">
        <v>894</v>
      </c>
      <c r="B949" s="250" t="s">
        <v>1024</v>
      </c>
      <c r="C949" s="250" t="s">
        <v>13</v>
      </c>
      <c r="D949" s="250">
        <v>19</v>
      </c>
      <c r="E949" s="251" t="s">
        <v>2503</v>
      </c>
      <c r="F949" s="250">
        <v>2</v>
      </c>
      <c r="G949" s="250">
        <v>2</v>
      </c>
      <c r="H949" s="250">
        <v>32</v>
      </c>
      <c r="I949" s="250" t="s">
        <v>1065</v>
      </c>
      <c r="J949" s="250" t="s">
        <v>1268</v>
      </c>
      <c r="K949" s="250" t="s">
        <v>1303</v>
      </c>
      <c r="L949" s="250" t="s">
        <v>2723</v>
      </c>
      <c r="M949" s="250" t="s">
        <v>1689</v>
      </c>
      <c r="N949" s="250" t="s">
        <v>1281</v>
      </c>
      <c r="O949" s="250" t="s">
        <v>2552</v>
      </c>
      <c r="P949" s="250" t="s">
        <v>2553</v>
      </c>
      <c r="Q949" s="250"/>
    </row>
    <row r="950" spans="1:17">
      <c r="A950" s="250">
        <v>895</v>
      </c>
      <c r="B950" s="250" t="s">
        <v>1024</v>
      </c>
      <c r="C950" s="250" t="s">
        <v>13</v>
      </c>
      <c r="D950" s="250">
        <v>3</v>
      </c>
      <c r="E950" s="251" t="s">
        <v>1895</v>
      </c>
      <c r="F950" s="250">
        <v>93</v>
      </c>
      <c r="G950" s="250">
        <v>3</v>
      </c>
      <c r="H950" s="250">
        <v>43</v>
      </c>
      <c r="I950" s="250" t="s">
        <v>1069</v>
      </c>
      <c r="J950" s="250" t="s">
        <v>1268</v>
      </c>
      <c r="K950" s="250" t="s">
        <v>1608</v>
      </c>
      <c r="L950" s="250" t="s">
        <v>2881</v>
      </c>
      <c r="M950" s="250" t="s">
        <v>1664</v>
      </c>
      <c r="N950" s="250"/>
      <c r="O950" s="250"/>
      <c r="P950" s="250"/>
      <c r="Q950" s="250"/>
    </row>
    <row r="951" spans="1:17">
      <c r="A951" s="250">
        <v>896</v>
      </c>
      <c r="B951" s="250" t="s">
        <v>1024</v>
      </c>
      <c r="C951" s="250" t="s">
        <v>13</v>
      </c>
      <c r="D951" s="250">
        <v>4</v>
      </c>
      <c r="E951" s="251" t="s">
        <v>1331</v>
      </c>
      <c r="F951" s="250">
        <v>905</v>
      </c>
      <c r="G951" s="250">
        <v>1</v>
      </c>
      <c r="H951" s="250">
        <v>47</v>
      </c>
      <c r="I951" s="250" t="s">
        <v>1052</v>
      </c>
      <c r="J951" s="250" t="s">
        <v>1268</v>
      </c>
      <c r="K951" s="250" t="s">
        <v>1608</v>
      </c>
      <c r="L951" s="355">
        <v>17349</v>
      </c>
      <c r="M951" s="250" t="s">
        <v>750</v>
      </c>
      <c r="N951" s="250" t="s">
        <v>1252</v>
      </c>
      <c r="O951" s="250" t="s">
        <v>1606</v>
      </c>
      <c r="P951" s="250" t="s">
        <v>1607</v>
      </c>
      <c r="Q951" s="250">
        <v>88</v>
      </c>
    </row>
    <row r="952" spans="1:17">
      <c r="A952" s="250">
        <v>897</v>
      </c>
      <c r="B952" s="250" t="s">
        <v>1024</v>
      </c>
      <c r="C952" s="250" t="s">
        <v>13</v>
      </c>
      <c r="D952" s="250">
        <v>4</v>
      </c>
      <c r="E952" s="251" t="s">
        <v>1331</v>
      </c>
      <c r="F952" s="250">
        <v>901</v>
      </c>
      <c r="G952" s="250">
        <v>1</v>
      </c>
      <c r="H952" s="250">
        <v>28</v>
      </c>
      <c r="I952" s="250" t="s">
        <v>1063</v>
      </c>
      <c r="J952" s="250" t="s">
        <v>1268</v>
      </c>
      <c r="K952" s="250" t="s">
        <v>1311</v>
      </c>
      <c r="L952" s="250" t="s">
        <v>2671</v>
      </c>
      <c r="M952" s="250" t="s">
        <v>1656</v>
      </c>
      <c r="N952" s="250"/>
      <c r="O952" s="250"/>
      <c r="P952" s="250"/>
      <c r="Q952" s="250"/>
    </row>
    <row r="953" spans="1:17">
      <c r="A953" s="250">
        <v>898</v>
      </c>
      <c r="B953" s="250" t="s">
        <v>1024</v>
      </c>
      <c r="C953" s="250" t="s">
        <v>13</v>
      </c>
      <c r="D953" s="250">
        <v>19</v>
      </c>
      <c r="E953" s="251" t="s">
        <v>2503</v>
      </c>
      <c r="F953" s="250">
        <v>3</v>
      </c>
      <c r="G953" s="250">
        <v>2</v>
      </c>
      <c r="H953" s="250">
        <v>32</v>
      </c>
      <c r="I953" s="250" t="s">
        <v>1065</v>
      </c>
      <c r="J953" s="250" t="s">
        <v>1268</v>
      </c>
      <c r="K953" s="250" t="s">
        <v>1311</v>
      </c>
      <c r="L953" s="250" t="s">
        <v>2723</v>
      </c>
      <c r="M953" s="250" t="s">
        <v>1689</v>
      </c>
      <c r="N953" s="250"/>
      <c r="O953" s="250"/>
      <c r="P953" s="250"/>
      <c r="Q953" s="250"/>
    </row>
    <row r="954" spans="1:17">
      <c r="A954" s="250">
        <v>899</v>
      </c>
      <c r="B954" s="250" t="s">
        <v>1024</v>
      </c>
      <c r="C954" s="250" t="s">
        <v>13</v>
      </c>
      <c r="D954" s="250">
        <v>2</v>
      </c>
      <c r="E954" s="251" t="s">
        <v>1334</v>
      </c>
      <c r="F954" s="250">
        <v>904</v>
      </c>
      <c r="G954" s="250">
        <v>1</v>
      </c>
      <c r="H954" s="250">
        <v>29</v>
      </c>
      <c r="I954" s="250" t="s">
        <v>1067</v>
      </c>
      <c r="J954" s="250" t="s">
        <v>1268</v>
      </c>
      <c r="K954" s="250" t="s">
        <v>1533</v>
      </c>
      <c r="L954" s="354">
        <v>45625</v>
      </c>
      <c r="M954" s="250" t="s">
        <v>750</v>
      </c>
      <c r="N954" s="250" t="s">
        <v>1281</v>
      </c>
      <c r="O954" s="250" t="s">
        <v>1625</v>
      </c>
      <c r="P954" s="250" t="s">
        <v>1626</v>
      </c>
      <c r="Q954" s="250">
        <v>102</v>
      </c>
    </row>
    <row r="955" spans="1:17">
      <c r="A955" s="250">
        <v>900</v>
      </c>
      <c r="B955" s="250" t="s">
        <v>1024</v>
      </c>
      <c r="C955" s="250" t="s">
        <v>13</v>
      </c>
      <c r="D955" s="250"/>
      <c r="E955" s="251" t="s">
        <v>1334</v>
      </c>
      <c r="F955" s="250"/>
      <c r="G955" s="250"/>
      <c r="H955" s="250"/>
      <c r="I955" s="250"/>
      <c r="J955" s="250" t="s">
        <v>1268</v>
      </c>
      <c r="K955" s="250" t="s">
        <v>1533</v>
      </c>
      <c r="L955" s="250"/>
      <c r="M955" s="250" t="s">
        <v>1664</v>
      </c>
      <c r="N955" s="250"/>
      <c r="O955" s="250"/>
      <c r="P955" s="250"/>
      <c r="Q955" s="250"/>
    </row>
    <row r="956" spans="1:17">
      <c r="A956" s="250">
        <v>901</v>
      </c>
      <c r="B956" s="250" t="s">
        <v>1024</v>
      </c>
      <c r="C956" s="250" t="s">
        <v>13</v>
      </c>
      <c r="D956" s="250">
        <v>1</v>
      </c>
      <c r="E956" s="251" t="s">
        <v>1286</v>
      </c>
      <c r="F956" s="250">
        <v>5</v>
      </c>
      <c r="G956" s="250">
        <v>1</v>
      </c>
      <c r="H956" s="250">
        <v>370</v>
      </c>
      <c r="I956" s="250" t="s">
        <v>1027</v>
      </c>
      <c r="J956" s="250" t="s">
        <v>1265</v>
      </c>
      <c r="K956" s="250" t="s">
        <v>1419</v>
      </c>
      <c r="L956" s="250" t="s">
        <v>2882</v>
      </c>
      <c r="M956" s="250" t="s">
        <v>750</v>
      </c>
      <c r="N956" s="250" t="s">
        <v>1281</v>
      </c>
      <c r="O956" s="250" t="s">
        <v>1433</v>
      </c>
      <c r="P956" s="250" t="s">
        <v>1434</v>
      </c>
      <c r="Q956" s="250">
        <v>38</v>
      </c>
    </row>
    <row r="957" spans="1:17">
      <c r="A957" s="250">
        <v>902</v>
      </c>
      <c r="B957" s="250" t="s">
        <v>1024</v>
      </c>
      <c r="C957" s="250" t="s">
        <v>13</v>
      </c>
      <c r="D957" s="250"/>
      <c r="E957" s="251" t="s">
        <v>1286</v>
      </c>
      <c r="F957" s="250"/>
      <c r="G957" s="250"/>
      <c r="H957" s="250"/>
      <c r="I957" s="250"/>
      <c r="J957" s="250" t="s">
        <v>1265</v>
      </c>
      <c r="K957" s="250" t="s">
        <v>1419</v>
      </c>
      <c r="L957" s="250"/>
      <c r="M957" s="250" t="s">
        <v>1651</v>
      </c>
      <c r="N957" s="250"/>
      <c r="O957" s="250"/>
      <c r="P957" s="250"/>
      <c r="Q957" s="250"/>
    </row>
    <row r="958" spans="1:17">
      <c r="A958" s="250">
        <v>903</v>
      </c>
      <c r="B958" s="250" t="s">
        <v>1024</v>
      </c>
      <c r="C958" s="250" t="s">
        <v>13</v>
      </c>
      <c r="D958" s="250">
        <v>1</v>
      </c>
      <c r="E958" s="251" t="s">
        <v>1286</v>
      </c>
      <c r="F958" s="250">
        <v>5</v>
      </c>
      <c r="G958" s="250">
        <v>1</v>
      </c>
      <c r="H958" s="250">
        <v>370</v>
      </c>
      <c r="I958" s="250" t="s">
        <v>1027</v>
      </c>
      <c r="J958" s="250" t="s">
        <v>1265</v>
      </c>
      <c r="K958" s="250" t="s">
        <v>1390</v>
      </c>
      <c r="L958" s="250" t="s">
        <v>2882</v>
      </c>
      <c r="M958" s="250" t="s">
        <v>750</v>
      </c>
      <c r="N958" s="250" t="s">
        <v>1281</v>
      </c>
      <c r="O958" s="250" t="s">
        <v>1429</v>
      </c>
      <c r="P958" s="250" t="s">
        <v>1430</v>
      </c>
      <c r="Q958" s="250">
        <v>35</v>
      </c>
    </row>
    <row r="959" spans="1:17">
      <c r="A959" s="250">
        <v>904</v>
      </c>
      <c r="B959" s="250" t="s">
        <v>1024</v>
      </c>
      <c r="C959" s="250" t="s">
        <v>13</v>
      </c>
      <c r="D959" s="250"/>
      <c r="E959" s="251" t="s">
        <v>1286</v>
      </c>
      <c r="F959" s="250"/>
      <c r="G959" s="250"/>
      <c r="H959" s="250"/>
      <c r="I959" s="250"/>
      <c r="J959" s="250" t="s">
        <v>1265</v>
      </c>
      <c r="K959" s="250" t="s">
        <v>1390</v>
      </c>
      <c r="L959" s="250"/>
      <c r="M959" s="250" t="s">
        <v>1651</v>
      </c>
      <c r="N959" s="250"/>
      <c r="O959" s="250"/>
      <c r="P959" s="250"/>
      <c r="Q959" s="250"/>
    </row>
    <row r="960" spans="1:17">
      <c r="A960" s="250">
        <v>905</v>
      </c>
      <c r="B960" s="250" t="s">
        <v>1024</v>
      </c>
      <c r="C960" s="250" t="s">
        <v>13</v>
      </c>
      <c r="D960" s="250">
        <v>1</v>
      </c>
      <c r="E960" s="251" t="s">
        <v>1286</v>
      </c>
      <c r="F960" s="250">
        <v>5</v>
      </c>
      <c r="G960" s="250">
        <v>1</v>
      </c>
      <c r="H960" s="250">
        <v>370</v>
      </c>
      <c r="I960" s="250" t="s">
        <v>1027</v>
      </c>
      <c r="J960" s="250" t="s">
        <v>1265</v>
      </c>
      <c r="K960" s="250" t="s">
        <v>1339</v>
      </c>
      <c r="L960" s="250" t="s">
        <v>2882</v>
      </c>
      <c r="M960" s="250" t="s">
        <v>750</v>
      </c>
      <c r="N960" s="250" t="s">
        <v>1281</v>
      </c>
      <c r="O960" s="250" t="s">
        <v>1425</v>
      </c>
      <c r="P960" s="250" t="s">
        <v>1426</v>
      </c>
      <c r="Q960" s="250">
        <v>34</v>
      </c>
    </row>
    <row r="961" spans="1:17">
      <c r="A961" s="250">
        <v>906</v>
      </c>
      <c r="B961" s="250" t="s">
        <v>1024</v>
      </c>
      <c r="C961" s="250" t="s">
        <v>13</v>
      </c>
      <c r="D961" s="250"/>
      <c r="E961" s="251" t="s">
        <v>1286</v>
      </c>
      <c r="F961" s="250"/>
      <c r="G961" s="250"/>
      <c r="H961" s="250"/>
      <c r="I961" s="250"/>
      <c r="J961" s="250" t="s">
        <v>1265</v>
      </c>
      <c r="K961" s="250" t="s">
        <v>1339</v>
      </c>
      <c r="L961" s="250"/>
      <c r="M961" s="250" t="s">
        <v>1651</v>
      </c>
      <c r="N961" s="250"/>
      <c r="O961" s="250"/>
      <c r="P961" s="250"/>
      <c r="Q961" s="250"/>
    </row>
    <row r="962" spans="1:17">
      <c r="A962" s="250">
        <v>907</v>
      </c>
      <c r="B962" s="250" t="s">
        <v>1024</v>
      </c>
      <c r="C962" s="250" t="s">
        <v>13</v>
      </c>
      <c r="D962" s="250">
        <v>1</v>
      </c>
      <c r="E962" s="251" t="s">
        <v>1286</v>
      </c>
      <c r="F962" s="250">
        <v>5</v>
      </c>
      <c r="G962" s="250">
        <v>1</v>
      </c>
      <c r="H962" s="250">
        <v>370</v>
      </c>
      <c r="I962" s="250" t="s">
        <v>1027</v>
      </c>
      <c r="J962" s="250" t="s">
        <v>1265</v>
      </c>
      <c r="K962" s="250" t="s">
        <v>1342</v>
      </c>
      <c r="L962" s="250" t="s">
        <v>2883</v>
      </c>
      <c r="M962" s="250" t="s">
        <v>750</v>
      </c>
      <c r="N962" s="250" t="s">
        <v>1305</v>
      </c>
      <c r="O962" s="250" t="s">
        <v>1436</v>
      </c>
      <c r="P962" s="250" t="s">
        <v>1437</v>
      </c>
      <c r="Q962" s="250">
        <v>40</v>
      </c>
    </row>
    <row r="963" spans="1:17">
      <c r="A963" s="250">
        <v>908</v>
      </c>
      <c r="B963" s="250" t="s">
        <v>1024</v>
      </c>
      <c r="C963" s="250" t="s">
        <v>13</v>
      </c>
      <c r="D963" s="250">
        <v>8</v>
      </c>
      <c r="E963" s="251" t="s">
        <v>1384</v>
      </c>
      <c r="F963" s="250">
        <v>7</v>
      </c>
      <c r="G963" s="250">
        <v>2</v>
      </c>
      <c r="H963" s="250">
        <v>37</v>
      </c>
      <c r="I963" s="250" t="s">
        <v>1756</v>
      </c>
      <c r="J963" s="250" t="s">
        <v>1265</v>
      </c>
      <c r="K963" s="250" t="s">
        <v>1342</v>
      </c>
      <c r="L963" s="250" t="s">
        <v>2795</v>
      </c>
      <c r="M963" s="250" t="s">
        <v>1689</v>
      </c>
      <c r="N963" s="250"/>
      <c r="O963" s="250"/>
      <c r="P963" s="250"/>
      <c r="Q963" s="250"/>
    </row>
    <row r="964" spans="1:17">
      <c r="A964" s="250">
        <v>909</v>
      </c>
      <c r="B964" s="250" t="s">
        <v>1024</v>
      </c>
      <c r="C964" s="250" t="s">
        <v>13</v>
      </c>
      <c r="D964" s="250">
        <v>1</v>
      </c>
      <c r="E964" s="251" t="s">
        <v>1286</v>
      </c>
      <c r="F964" s="250">
        <v>5</v>
      </c>
      <c r="G964" s="250">
        <v>1</v>
      </c>
      <c r="H964" s="250">
        <v>370</v>
      </c>
      <c r="I964" s="250" t="s">
        <v>1027</v>
      </c>
      <c r="J964" s="250" t="s">
        <v>1265</v>
      </c>
      <c r="K964" s="250" t="s">
        <v>1385</v>
      </c>
      <c r="L964" s="250" t="s">
        <v>2882</v>
      </c>
      <c r="M964" s="250" t="s">
        <v>750</v>
      </c>
      <c r="N964" s="250" t="s">
        <v>1281</v>
      </c>
      <c r="O964" s="250" t="s">
        <v>1415</v>
      </c>
      <c r="P964" s="250" t="s">
        <v>1307</v>
      </c>
      <c r="Q964" s="250">
        <v>32</v>
      </c>
    </row>
    <row r="965" spans="1:17">
      <c r="A965" s="250">
        <v>910</v>
      </c>
      <c r="B965" s="250" t="s">
        <v>1024</v>
      </c>
      <c r="C965" s="250" t="s">
        <v>13</v>
      </c>
      <c r="D965" s="250">
        <v>8</v>
      </c>
      <c r="E965" s="251" t="s">
        <v>1384</v>
      </c>
      <c r="F965" s="250">
        <v>6</v>
      </c>
      <c r="G965" s="250">
        <v>2</v>
      </c>
      <c r="H965" s="250">
        <v>39</v>
      </c>
      <c r="I965" s="250" t="s">
        <v>1778</v>
      </c>
      <c r="J965" s="250" t="s">
        <v>1265</v>
      </c>
      <c r="K965" s="250" t="s">
        <v>1385</v>
      </c>
      <c r="L965" s="250" t="s">
        <v>2884</v>
      </c>
      <c r="M965" s="250" t="s">
        <v>1652</v>
      </c>
      <c r="N965" s="250"/>
      <c r="O965" s="250"/>
      <c r="P965" s="250"/>
      <c r="Q965" s="250"/>
    </row>
    <row r="966" spans="1:17">
      <c r="A966" s="250">
        <v>911</v>
      </c>
      <c r="B966" s="250" t="s">
        <v>1024</v>
      </c>
      <c r="C966" s="250" t="s">
        <v>13</v>
      </c>
      <c r="D966" s="250"/>
      <c r="E966" s="251" t="s">
        <v>1384</v>
      </c>
      <c r="F966" s="250"/>
      <c r="G966" s="250"/>
      <c r="H966" s="250"/>
      <c r="I966" s="250"/>
      <c r="J966" s="250" t="s">
        <v>1265</v>
      </c>
      <c r="K966" s="250" t="s">
        <v>1385</v>
      </c>
      <c r="L966" s="250"/>
      <c r="M966" s="250" t="s">
        <v>42</v>
      </c>
      <c r="N966" s="250" t="s">
        <v>1281</v>
      </c>
      <c r="O966" s="250" t="s">
        <v>1376</v>
      </c>
      <c r="P966" s="250" t="s">
        <v>1307</v>
      </c>
      <c r="Q966" s="250">
        <v>28</v>
      </c>
    </row>
    <row r="967" spans="1:17">
      <c r="A967" s="250">
        <v>912</v>
      </c>
      <c r="B967" s="250" t="s">
        <v>1024</v>
      </c>
      <c r="C967" s="250" t="s">
        <v>13</v>
      </c>
      <c r="D967" s="250">
        <v>1</v>
      </c>
      <c r="E967" s="251" t="s">
        <v>1286</v>
      </c>
      <c r="F967" s="250">
        <v>5</v>
      </c>
      <c r="G967" s="250">
        <v>1</v>
      </c>
      <c r="H967" s="250">
        <v>370</v>
      </c>
      <c r="I967" s="250" t="s">
        <v>1027</v>
      </c>
      <c r="J967" s="250" t="s">
        <v>1265</v>
      </c>
      <c r="K967" s="250" t="s">
        <v>1346</v>
      </c>
      <c r="L967" s="250" t="s">
        <v>2882</v>
      </c>
      <c r="M967" s="250" t="s">
        <v>750</v>
      </c>
      <c r="N967" s="250" t="s">
        <v>1252</v>
      </c>
      <c r="O967" s="250" t="s">
        <v>1507</v>
      </c>
      <c r="P967" s="250" t="s">
        <v>1508</v>
      </c>
      <c r="Q967" s="250">
        <v>64</v>
      </c>
    </row>
    <row r="968" spans="1:17">
      <c r="A968" s="250">
        <v>913</v>
      </c>
      <c r="B968" s="250" t="s">
        <v>1024</v>
      </c>
      <c r="C968" s="250" t="s">
        <v>13</v>
      </c>
      <c r="D968" s="250">
        <v>8</v>
      </c>
      <c r="E968" s="251" t="s">
        <v>1384</v>
      </c>
      <c r="F968" s="250">
        <v>6</v>
      </c>
      <c r="G968" s="250">
        <v>2</v>
      </c>
      <c r="H968" s="250">
        <v>39</v>
      </c>
      <c r="I968" s="250" t="s">
        <v>1778</v>
      </c>
      <c r="J968" s="250" t="s">
        <v>1265</v>
      </c>
      <c r="K968" s="250" t="s">
        <v>1346</v>
      </c>
      <c r="L968" s="355">
        <v>14336</v>
      </c>
      <c r="M968" s="250" t="s">
        <v>1652</v>
      </c>
      <c r="N968" s="250"/>
      <c r="O968" s="250"/>
      <c r="P968" s="250"/>
      <c r="Q968" s="250"/>
    </row>
    <row r="969" spans="1:17">
      <c r="A969" s="250">
        <v>914</v>
      </c>
      <c r="B969" s="250" t="s">
        <v>1024</v>
      </c>
      <c r="C969" s="250" t="s">
        <v>13</v>
      </c>
      <c r="D969" s="250">
        <v>1</v>
      </c>
      <c r="E969" s="251" t="s">
        <v>1286</v>
      </c>
      <c r="F969" s="250">
        <v>5</v>
      </c>
      <c r="G969" s="250">
        <v>1</v>
      </c>
      <c r="H969" s="250">
        <v>370</v>
      </c>
      <c r="I969" s="250" t="s">
        <v>1027</v>
      </c>
      <c r="J969" s="250" t="s">
        <v>1265</v>
      </c>
      <c r="K969" s="250" t="s">
        <v>1266</v>
      </c>
      <c r="L969" s="250" t="s">
        <v>2882</v>
      </c>
      <c r="M969" s="250" t="s">
        <v>750</v>
      </c>
      <c r="N969" s="250" t="s">
        <v>1305</v>
      </c>
      <c r="O969" s="250" t="s">
        <v>1410</v>
      </c>
      <c r="P969" s="250" t="s">
        <v>1411</v>
      </c>
      <c r="Q969" s="250">
        <v>33</v>
      </c>
    </row>
    <row r="970" spans="1:17">
      <c r="A970" s="250">
        <v>915</v>
      </c>
      <c r="B970" s="250" t="s">
        <v>1024</v>
      </c>
      <c r="C970" s="250" t="s">
        <v>13</v>
      </c>
      <c r="D970" s="250"/>
      <c r="E970" s="251" t="s">
        <v>1286</v>
      </c>
      <c r="F970" s="250"/>
      <c r="G970" s="250"/>
      <c r="H970" s="250"/>
      <c r="I970" s="250"/>
      <c r="J970" s="250" t="s">
        <v>1265</v>
      </c>
      <c r="K970" s="250" t="s">
        <v>1266</v>
      </c>
      <c r="L970" s="250"/>
      <c r="M970" s="250" t="s">
        <v>1651</v>
      </c>
      <c r="N970" s="250"/>
      <c r="O970" s="250"/>
      <c r="P970" s="250"/>
      <c r="Q970" s="250"/>
    </row>
    <row r="971" spans="1:17">
      <c r="A971" s="250">
        <v>916</v>
      </c>
      <c r="B971" s="250" t="s">
        <v>1024</v>
      </c>
      <c r="C971" s="250" t="s">
        <v>13</v>
      </c>
      <c r="D971" s="250">
        <v>1</v>
      </c>
      <c r="E971" s="251" t="s">
        <v>1286</v>
      </c>
      <c r="F971" s="250">
        <v>3</v>
      </c>
      <c r="G971" s="250">
        <v>1</v>
      </c>
      <c r="H971" s="250">
        <v>52</v>
      </c>
      <c r="I971" s="250" t="s">
        <v>1080</v>
      </c>
      <c r="J971" s="250" t="s">
        <v>1265</v>
      </c>
      <c r="K971" s="250" t="s">
        <v>1369</v>
      </c>
      <c r="L971" s="250" t="s">
        <v>2806</v>
      </c>
      <c r="M971" s="250" t="s">
        <v>750</v>
      </c>
      <c r="N971" s="250" t="s">
        <v>1281</v>
      </c>
      <c r="O971" s="250" t="s">
        <v>1472</v>
      </c>
      <c r="P971" s="250" t="s">
        <v>1473</v>
      </c>
      <c r="Q971" s="250">
        <v>50</v>
      </c>
    </row>
    <row r="972" spans="1:17">
      <c r="A972" s="250">
        <v>917</v>
      </c>
      <c r="B972" s="250" t="s">
        <v>1024</v>
      </c>
      <c r="C972" s="250" t="s">
        <v>13</v>
      </c>
      <c r="D972" s="250">
        <v>11</v>
      </c>
      <c r="E972" s="251" t="s">
        <v>1474</v>
      </c>
      <c r="F972" s="250">
        <v>22</v>
      </c>
      <c r="G972" s="250">
        <v>2</v>
      </c>
      <c r="H972" s="250">
        <v>49</v>
      </c>
      <c r="I972" s="250" t="s">
        <v>1720</v>
      </c>
      <c r="J972" s="250" t="s">
        <v>1265</v>
      </c>
      <c r="K972" s="250" t="s">
        <v>1369</v>
      </c>
      <c r="L972" s="250" t="s">
        <v>2885</v>
      </c>
      <c r="M972" s="250" t="s">
        <v>1695</v>
      </c>
      <c r="N972" s="250"/>
      <c r="O972" s="250"/>
      <c r="P972" s="250"/>
      <c r="Q972" s="250"/>
    </row>
    <row r="973" spans="1:17">
      <c r="A973" s="250">
        <v>918</v>
      </c>
      <c r="B973" s="250" t="s">
        <v>1024</v>
      </c>
      <c r="C973" s="250" t="s">
        <v>13</v>
      </c>
      <c r="D973" s="250"/>
      <c r="E973" s="251" t="s">
        <v>1474</v>
      </c>
      <c r="F973" s="250"/>
      <c r="G973" s="250"/>
      <c r="H973" s="250"/>
      <c r="I973" s="250"/>
      <c r="J973" s="250" t="s">
        <v>1265</v>
      </c>
      <c r="K973" s="250" t="s">
        <v>1369</v>
      </c>
      <c r="L973" s="250"/>
      <c r="M973" s="250" t="s">
        <v>42</v>
      </c>
      <c r="N973" s="250" t="s">
        <v>1281</v>
      </c>
      <c r="O973" s="250" t="s">
        <v>1467</v>
      </c>
      <c r="P973" s="250" t="s">
        <v>1468</v>
      </c>
      <c r="Q973" s="250">
        <v>49</v>
      </c>
    </row>
    <row r="974" spans="1:17">
      <c r="A974" s="250">
        <v>919</v>
      </c>
      <c r="B974" s="250" t="s">
        <v>1024</v>
      </c>
      <c r="C974" s="250" t="s">
        <v>13</v>
      </c>
      <c r="D974" s="250">
        <v>1</v>
      </c>
      <c r="E974" s="251" t="s">
        <v>1286</v>
      </c>
      <c r="F974" s="250">
        <v>5</v>
      </c>
      <c r="G974" s="250">
        <v>1</v>
      </c>
      <c r="H974" s="250">
        <v>370</v>
      </c>
      <c r="I974" s="250" t="s">
        <v>1027</v>
      </c>
      <c r="J974" s="250" t="s">
        <v>1265</v>
      </c>
      <c r="K974" s="250" t="s">
        <v>1378</v>
      </c>
      <c r="L974" s="250" t="s">
        <v>2883</v>
      </c>
      <c r="M974" s="250" t="s">
        <v>750</v>
      </c>
      <c r="N974" s="250" t="s">
        <v>1281</v>
      </c>
      <c r="O974" s="250" t="s">
        <v>1482</v>
      </c>
      <c r="P974" s="250" t="s">
        <v>1483</v>
      </c>
      <c r="Q974" s="250">
        <v>45</v>
      </c>
    </row>
    <row r="975" spans="1:17">
      <c r="A975" s="250">
        <v>920</v>
      </c>
      <c r="B975" s="250" t="s">
        <v>1024</v>
      </c>
      <c r="C975" s="250" t="s">
        <v>13</v>
      </c>
      <c r="D975" s="250">
        <v>8</v>
      </c>
      <c r="E975" s="251" t="s">
        <v>1384</v>
      </c>
      <c r="F975" s="250">
        <v>8</v>
      </c>
      <c r="G975" s="250">
        <v>2</v>
      </c>
      <c r="H975" s="250">
        <v>39</v>
      </c>
      <c r="I975" s="250" t="s">
        <v>1077</v>
      </c>
      <c r="J975" s="250" t="s">
        <v>1265</v>
      </c>
      <c r="K975" s="250" t="s">
        <v>1378</v>
      </c>
      <c r="L975" s="250" t="s">
        <v>2677</v>
      </c>
      <c r="M975" s="250" t="s">
        <v>1652</v>
      </c>
      <c r="N975" s="250"/>
      <c r="O975" s="250"/>
      <c r="P975" s="250"/>
      <c r="Q975" s="250"/>
    </row>
    <row r="976" spans="1:17">
      <c r="A976" s="250">
        <v>921</v>
      </c>
      <c r="B976" s="250" t="s">
        <v>1024</v>
      </c>
      <c r="C976" s="250" t="s">
        <v>13</v>
      </c>
      <c r="D976" s="250"/>
      <c r="E976" s="251" t="s">
        <v>1384</v>
      </c>
      <c r="F976" s="250"/>
      <c r="G976" s="250"/>
      <c r="H976" s="250"/>
      <c r="I976" s="250"/>
      <c r="J976" s="250" t="s">
        <v>1265</v>
      </c>
      <c r="K976" s="250" t="s">
        <v>1378</v>
      </c>
      <c r="L976" s="250"/>
      <c r="M976" s="250" t="s">
        <v>42</v>
      </c>
      <c r="N976" s="250" t="s">
        <v>1281</v>
      </c>
      <c r="O976" s="250" t="s">
        <v>1513</v>
      </c>
      <c r="P976" s="250" t="s">
        <v>1421</v>
      </c>
      <c r="Q976" s="250">
        <v>66</v>
      </c>
    </row>
    <row r="977" spans="1:17">
      <c r="A977" s="250">
        <v>922</v>
      </c>
      <c r="B977" s="250" t="s">
        <v>1024</v>
      </c>
      <c r="C977" s="250" t="s">
        <v>13</v>
      </c>
      <c r="D977" s="250">
        <v>1</v>
      </c>
      <c r="E977" s="251" t="s">
        <v>1286</v>
      </c>
      <c r="F977" s="250">
        <v>5</v>
      </c>
      <c r="G977" s="250">
        <v>1</v>
      </c>
      <c r="H977" s="250">
        <v>370</v>
      </c>
      <c r="I977" s="250" t="s">
        <v>1027</v>
      </c>
      <c r="J977" s="250" t="s">
        <v>1265</v>
      </c>
      <c r="K977" s="250" t="s">
        <v>1409</v>
      </c>
      <c r="L977" s="250" t="s">
        <v>2886</v>
      </c>
      <c r="M977" s="250" t="s">
        <v>750</v>
      </c>
      <c r="N977" s="250" t="s">
        <v>1281</v>
      </c>
      <c r="O977" s="250" t="s">
        <v>1491</v>
      </c>
      <c r="P977" s="250" t="s">
        <v>1407</v>
      </c>
      <c r="Q977" s="250">
        <v>46</v>
      </c>
    </row>
    <row r="978" spans="1:17">
      <c r="A978" s="250">
        <v>923</v>
      </c>
      <c r="B978" s="250" t="s">
        <v>1024</v>
      </c>
      <c r="C978" s="250" t="s">
        <v>13</v>
      </c>
      <c r="D978" s="250">
        <v>9</v>
      </c>
      <c r="E978" s="251" t="s">
        <v>2009</v>
      </c>
      <c r="F978" s="250">
        <v>54</v>
      </c>
      <c r="G978" s="250">
        <v>2</v>
      </c>
      <c r="H978" s="250">
        <v>52</v>
      </c>
      <c r="I978" s="250" t="s">
        <v>1779</v>
      </c>
      <c r="J978" s="250" t="s">
        <v>1265</v>
      </c>
      <c r="K978" s="250" t="s">
        <v>1409</v>
      </c>
      <c r="L978" s="250" t="s">
        <v>2770</v>
      </c>
      <c r="M978" s="250" t="s">
        <v>1652</v>
      </c>
      <c r="N978" s="250"/>
      <c r="O978" s="250"/>
      <c r="P978" s="250"/>
      <c r="Q978" s="250"/>
    </row>
    <row r="979" spans="1:17">
      <c r="A979" s="250">
        <v>924</v>
      </c>
      <c r="B979" s="250" t="s">
        <v>1024</v>
      </c>
      <c r="C979" s="250" t="s">
        <v>136</v>
      </c>
      <c r="D979" s="250">
        <v>4</v>
      </c>
      <c r="E979" s="251" t="s">
        <v>2437</v>
      </c>
      <c r="F979" s="250">
        <v>1</v>
      </c>
      <c r="G979" s="250">
        <v>3</v>
      </c>
      <c r="H979" s="250">
        <v>49</v>
      </c>
      <c r="I979" s="250" t="s">
        <v>1780</v>
      </c>
      <c r="J979" s="250" t="s">
        <v>1250</v>
      </c>
      <c r="K979" s="250" t="s">
        <v>1328</v>
      </c>
      <c r="L979" s="250" t="s">
        <v>2711</v>
      </c>
      <c r="M979" s="250" t="s">
        <v>1672</v>
      </c>
      <c r="N979" s="250"/>
      <c r="O979" s="250"/>
      <c r="P979" s="250"/>
      <c r="Q979" s="250"/>
    </row>
    <row r="980" spans="1:17">
      <c r="A980" s="250">
        <v>925</v>
      </c>
      <c r="B980" s="250" t="s">
        <v>1024</v>
      </c>
      <c r="C980" s="250" t="s">
        <v>136</v>
      </c>
      <c r="D980" s="250">
        <v>21</v>
      </c>
      <c r="E980" s="251" t="s">
        <v>2199</v>
      </c>
      <c r="F980" s="250">
        <v>251</v>
      </c>
      <c r="G980" s="250">
        <v>2</v>
      </c>
      <c r="H980" s="250">
        <v>84</v>
      </c>
      <c r="I980" s="250" t="s">
        <v>1781</v>
      </c>
      <c r="J980" s="250" t="s">
        <v>1250</v>
      </c>
      <c r="K980" s="250" t="s">
        <v>1328</v>
      </c>
      <c r="L980" s="250" t="s">
        <v>2887</v>
      </c>
      <c r="M980" s="250" t="s">
        <v>1654</v>
      </c>
      <c r="N980" s="250"/>
      <c r="O980" s="250"/>
      <c r="P980" s="250"/>
      <c r="Q980" s="250"/>
    </row>
    <row r="981" spans="1:17">
      <c r="A981" s="250">
        <v>926</v>
      </c>
      <c r="B981" s="250" t="s">
        <v>1024</v>
      </c>
      <c r="C981" s="250" t="s">
        <v>136</v>
      </c>
      <c r="D981" s="250">
        <v>4</v>
      </c>
      <c r="E981" s="251" t="s">
        <v>2437</v>
      </c>
      <c r="F981" s="250">
        <v>1</v>
      </c>
      <c r="G981" s="250">
        <v>3</v>
      </c>
      <c r="H981" s="250">
        <v>49</v>
      </c>
      <c r="I981" s="250" t="s">
        <v>1780</v>
      </c>
      <c r="J981" s="250" t="s">
        <v>1250</v>
      </c>
      <c r="K981" s="250" t="s">
        <v>1293</v>
      </c>
      <c r="L981" s="250" t="s">
        <v>2713</v>
      </c>
      <c r="M981" s="250" t="s">
        <v>1672</v>
      </c>
      <c r="N981" s="250"/>
      <c r="O981" s="250"/>
      <c r="P981" s="250"/>
      <c r="Q981" s="250"/>
    </row>
    <row r="982" spans="1:17">
      <c r="A982" s="250">
        <v>927</v>
      </c>
      <c r="B982" s="250" t="s">
        <v>1024</v>
      </c>
      <c r="C982" s="250" t="s">
        <v>136</v>
      </c>
      <c r="D982" s="250">
        <v>21</v>
      </c>
      <c r="E982" s="251" t="s">
        <v>2199</v>
      </c>
      <c r="F982" s="250">
        <v>251</v>
      </c>
      <c r="G982" s="250">
        <v>2</v>
      </c>
      <c r="H982" s="250">
        <v>84</v>
      </c>
      <c r="I982" s="250" t="s">
        <v>1781</v>
      </c>
      <c r="J982" s="250" t="s">
        <v>1250</v>
      </c>
      <c r="K982" s="250" t="s">
        <v>1293</v>
      </c>
      <c r="L982" s="250" t="s">
        <v>2887</v>
      </c>
      <c r="M982" s="250" t="s">
        <v>1651</v>
      </c>
      <c r="N982" s="250"/>
      <c r="O982" s="250"/>
      <c r="P982" s="250"/>
      <c r="Q982" s="250"/>
    </row>
    <row r="983" spans="1:17">
      <c r="A983" s="250">
        <v>928</v>
      </c>
      <c r="B983" s="250" t="s">
        <v>1024</v>
      </c>
      <c r="C983" s="250" t="s">
        <v>136</v>
      </c>
      <c r="D983" s="250">
        <v>4</v>
      </c>
      <c r="E983" s="251" t="s">
        <v>2437</v>
      </c>
      <c r="F983" s="250">
        <v>2</v>
      </c>
      <c r="G983" s="250">
        <v>3</v>
      </c>
      <c r="H983" s="250">
        <v>49</v>
      </c>
      <c r="I983" s="250" t="s">
        <v>1098</v>
      </c>
      <c r="J983" s="250" t="s">
        <v>1250</v>
      </c>
      <c r="K983" s="250" t="s">
        <v>1277</v>
      </c>
      <c r="L983" s="250" t="s">
        <v>2711</v>
      </c>
      <c r="M983" s="250" t="s">
        <v>1672</v>
      </c>
      <c r="N983" s="250"/>
      <c r="O983" s="250"/>
      <c r="P983" s="250"/>
      <c r="Q983" s="250"/>
    </row>
    <row r="984" spans="1:17">
      <c r="A984" s="250">
        <v>929</v>
      </c>
      <c r="B984" s="250" t="s">
        <v>1024</v>
      </c>
      <c r="C984" s="250" t="s">
        <v>136</v>
      </c>
      <c r="D984" s="250">
        <v>21</v>
      </c>
      <c r="E984" s="251" t="s">
        <v>2199</v>
      </c>
      <c r="F984" s="250">
        <v>251</v>
      </c>
      <c r="G984" s="250">
        <v>2</v>
      </c>
      <c r="H984" s="250">
        <v>84</v>
      </c>
      <c r="I984" s="250" t="s">
        <v>1781</v>
      </c>
      <c r="J984" s="250" t="s">
        <v>1250</v>
      </c>
      <c r="K984" s="250" t="s">
        <v>1277</v>
      </c>
      <c r="L984" s="250" t="s">
        <v>2887</v>
      </c>
      <c r="M984" s="250" t="s">
        <v>1654</v>
      </c>
      <c r="N984" s="250"/>
      <c r="O984" s="250"/>
      <c r="P984" s="250"/>
      <c r="Q984" s="250"/>
    </row>
    <row r="985" spans="1:17">
      <c r="A985" s="250">
        <v>930</v>
      </c>
      <c r="B985" s="250" t="s">
        <v>1024</v>
      </c>
      <c r="C985" s="250" t="s">
        <v>136</v>
      </c>
      <c r="D985" s="250">
        <v>4</v>
      </c>
      <c r="E985" s="251" t="s">
        <v>2437</v>
      </c>
      <c r="F985" s="250">
        <v>2</v>
      </c>
      <c r="G985" s="250">
        <v>3</v>
      </c>
      <c r="H985" s="250">
        <v>49</v>
      </c>
      <c r="I985" s="250" t="s">
        <v>1098</v>
      </c>
      <c r="J985" s="250" t="s">
        <v>1250</v>
      </c>
      <c r="K985" s="250" t="s">
        <v>1391</v>
      </c>
      <c r="L985" s="250" t="s">
        <v>2713</v>
      </c>
      <c r="M985" s="250" t="s">
        <v>1672</v>
      </c>
      <c r="N985" s="250"/>
      <c r="O985" s="250"/>
      <c r="P985" s="250"/>
      <c r="Q985" s="250"/>
    </row>
    <row r="986" spans="1:17">
      <c r="A986" s="250">
        <v>931</v>
      </c>
      <c r="B986" s="250" t="s">
        <v>1024</v>
      </c>
      <c r="C986" s="250" t="s">
        <v>136</v>
      </c>
      <c r="D986" s="250">
        <v>19</v>
      </c>
      <c r="E986" s="251" t="s">
        <v>2200</v>
      </c>
      <c r="F986" s="250">
        <v>25</v>
      </c>
      <c r="G986" s="250">
        <v>3</v>
      </c>
      <c r="H986" s="250">
        <v>64</v>
      </c>
      <c r="I986" s="250" t="s">
        <v>1101</v>
      </c>
      <c r="J986" s="250" t="s">
        <v>1250</v>
      </c>
      <c r="K986" s="250" t="s">
        <v>1391</v>
      </c>
      <c r="L986" s="250" t="s">
        <v>2888</v>
      </c>
      <c r="M986" s="250" t="s">
        <v>320</v>
      </c>
      <c r="N986" s="250" t="s">
        <v>1281</v>
      </c>
      <c r="O986" s="250" t="s">
        <v>2517</v>
      </c>
      <c r="P986" s="250" t="s">
        <v>2509</v>
      </c>
      <c r="Q986" s="250"/>
    </row>
    <row r="987" spans="1:17">
      <c r="A987" s="250">
        <v>932</v>
      </c>
      <c r="B987" s="250" t="s">
        <v>1024</v>
      </c>
      <c r="C987" s="250" t="s">
        <v>136</v>
      </c>
      <c r="D987" s="250">
        <v>14</v>
      </c>
      <c r="E987" s="251" t="s">
        <v>2010</v>
      </c>
      <c r="F987" s="250">
        <v>201</v>
      </c>
      <c r="G987" s="250">
        <v>2</v>
      </c>
      <c r="H987" s="250">
        <v>43</v>
      </c>
      <c r="I987" s="250" t="s">
        <v>1104</v>
      </c>
      <c r="J987" s="250" t="s">
        <v>1250</v>
      </c>
      <c r="K987" s="250" t="s">
        <v>1355</v>
      </c>
      <c r="L987" s="250" t="s">
        <v>2690</v>
      </c>
      <c r="M987" s="250" t="s">
        <v>1663</v>
      </c>
      <c r="N987" s="250" t="s">
        <v>1281</v>
      </c>
      <c r="O987" s="250" t="s">
        <v>2357</v>
      </c>
      <c r="P987" s="250" t="s">
        <v>2358</v>
      </c>
      <c r="Q987" s="250"/>
    </row>
    <row r="988" spans="1:17">
      <c r="A988" s="250">
        <v>933</v>
      </c>
      <c r="B988" s="250" t="s">
        <v>1024</v>
      </c>
      <c r="C988" s="250" t="s">
        <v>136</v>
      </c>
      <c r="D988" s="250">
        <v>19</v>
      </c>
      <c r="E988" s="251" t="s">
        <v>2200</v>
      </c>
      <c r="F988" s="250">
        <v>25</v>
      </c>
      <c r="G988" s="250">
        <v>3</v>
      </c>
      <c r="H988" s="250">
        <v>64</v>
      </c>
      <c r="I988" s="250" t="s">
        <v>1101</v>
      </c>
      <c r="J988" s="250" t="s">
        <v>1250</v>
      </c>
      <c r="K988" s="250" t="s">
        <v>1355</v>
      </c>
      <c r="L988" s="250" t="s">
        <v>2888</v>
      </c>
      <c r="M988" s="250" t="s">
        <v>1651</v>
      </c>
      <c r="N988" s="250" t="s">
        <v>1281</v>
      </c>
      <c r="O988" s="250" t="s">
        <v>2202</v>
      </c>
      <c r="P988" s="250" t="s">
        <v>2203</v>
      </c>
      <c r="Q988" s="250"/>
    </row>
    <row r="989" spans="1:17">
      <c r="A989" s="250">
        <v>934</v>
      </c>
      <c r="B989" s="250" t="s">
        <v>1024</v>
      </c>
      <c r="C989" s="250" t="s">
        <v>136</v>
      </c>
      <c r="D989" s="250">
        <v>14</v>
      </c>
      <c r="E989" s="251" t="s">
        <v>2010</v>
      </c>
      <c r="F989" s="250">
        <v>201</v>
      </c>
      <c r="G989" s="250">
        <v>2</v>
      </c>
      <c r="H989" s="250">
        <v>43</v>
      </c>
      <c r="I989" s="250" t="s">
        <v>1104</v>
      </c>
      <c r="J989" s="250" t="s">
        <v>1250</v>
      </c>
      <c r="K989" s="250" t="s">
        <v>1358</v>
      </c>
      <c r="L989" s="250" t="s">
        <v>2691</v>
      </c>
      <c r="M989" s="250" t="s">
        <v>1652</v>
      </c>
      <c r="N989" s="250"/>
      <c r="O989" s="250"/>
      <c r="P989" s="250"/>
      <c r="Q989" s="250"/>
    </row>
    <row r="990" spans="1:17">
      <c r="A990" s="250">
        <v>935</v>
      </c>
      <c r="B990" s="250" t="s">
        <v>1024</v>
      </c>
      <c r="C990" s="250" t="s">
        <v>136</v>
      </c>
      <c r="D990" s="250">
        <v>19</v>
      </c>
      <c r="E990" s="251" t="s">
        <v>2200</v>
      </c>
      <c r="F990" s="250">
        <v>25</v>
      </c>
      <c r="G990" s="250">
        <v>3</v>
      </c>
      <c r="H990" s="250">
        <v>64</v>
      </c>
      <c r="I990" s="250" t="s">
        <v>1101</v>
      </c>
      <c r="J990" s="250" t="s">
        <v>1250</v>
      </c>
      <c r="K990" s="250" t="s">
        <v>1358</v>
      </c>
      <c r="L990" s="355">
        <v>23590</v>
      </c>
      <c r="M990" s="250" t="s">
        <v>1651</v>
      </c>
      <c r="N990" s="250"/>
      <c r="O990" s="250"/>
      <c r="P990" s="250"/>
      <c r="Q990" s="250"/>
    </row>
    <row r="991" spans="1:17">
      <c r="A991" s="250">
        <v>936</v>
      </c>
      <c r="B991" s="250" t="s">
        <v>1024</v>
      </c>
      <c r="C991" s="250" t="s">
        <v>136</v>
      </c>
      <c r="D991" s="250">
        <v>4</v>
      </c>
      <c r="E991" s="251" t="s">
        <v>2437</v>
      </c>
      <c r="F991" s="250">
        <v>3</v>
      </c>
      <c r="G991" s="250">
        <v>3</v>
      </c>
      <c r="H991" s="250">
        <v>40</v>
      </c>
      <c r="I991" s="250" t="s">
        <v>1675</v>
      </c>
      <c r="J991" s="250" t="s">
        <v>1250</v>
      </c>
      <c r="K991" s="250" t="s">
        <v>1291</v>
      </c>
      <c r="L991" s="250" t="s">
        <v>2694</v>
      </c>
      <c r="M991" s="250" t="s">
        <v>1672</v>
      </c>
      <c r="N991" s="250"/>
      <c r="O991" s="250"/>
      <c r="P991" s="250"/>
      <c r="Q991" s="250"/>
    </row>
    <row r="992" spans="1:17">
      <c r="A992" s="250">
        <v>937</v>
      </c>
      <c r="B992" s="250" t="s">
        <v>1024</v>
      </c>
      <c r="C992" s="250" t="s">
        <v>136</v>
      </c>
      <c r="D992" s="250">
        <v>6</v>
      </c>
      <c r="E992" s="251" t="s">
        <v>2446</v>
      </c>
      <c r="F992" s="250">
        <v>2</v>
      </c>
      <c r="G992" s="250">
        <v>3</v>
      </c>
      <c r="H992" s="250">
        <v>45</v>
      </c>
      <c r="I992" s="250" t="s">
        <v>1711</v>
      </c>
      <c r="J992" s="250" t="s">
        <v>1250</v>
      </c>
      <c r="K992" s="250" t="s">
        <v>1291</v>
      </c>
      <c r="L992" s="250" t="s">
        <v>1168</v>
      </c>
      <c r="M992" s="250" t="s">
        <v>1660</v>
      </c>
      <c r="N992" s="250"/>
      <c r="O992" s="250"/>
      <c r="P992" s="250"/>
      <c r="Q992" s="250"/>
    </row>
    <row r="993" spans="1:17">
      <c r="A993" s="250">
        <v>938</v>
      </c>
      <c r="B993" s="250" t="s">
        <v>1024</v>
      </c>
      <c r="C993" s="250" t="s">
        <v>136</v>
      </c>
      <c r="D993" s="250">
        <v>4</v>
      </c>
      <c r="E993" s="251" t="s">
        <v>2437</v>
      </c>
      <c r="F993" s="250">
        <v>3</v>
      </c>
      <c r="G993" s="250">
        <v>3</v>
      </c>
      <c r="H993" s="250">
        <v>40</v>
      </c>
      <c r="I993" s="250" t="s">
        <v>1675</v>
      </c>
      <c r="J993" s="250" t="s">
        <v>1250</v>
      </c>
      <c r="K993" s="250" t="s">
        <v>1383</v>
      </c>
      <c r="L993" s="355">
        <v>14946</v>
      </c>
      <c r="M993" s="250" t="s">
        <v>1672</v>
      </c>
      <c r="N993" s="250"/>
      <c r="O993" s="250"/>
      <c r="P993" s="250"/>
      <c r="Q993" s="250"/>
    </row>
    <row r="994" spans="1:17">
      <c r="A994" s="250">
        <v>939</v>
      </c>
      <c r="B994" s="250" t="s">
        <v>1024</v>
      </c>
      <c r="C994" s="250" t="s">
        <v>136</v>
      </c>
      <c r="D994" s="250">
        <v>6</v>
      </c>
      <c r="E994" s="251" t="s">
        <v>2446</v>
      </c>
      <c r="F994" s="250">
        <v>2</v>
      </c>
      <c r="G994" s="250">
        <v>3</v>
      </c>
      <c r="H994" s="250">
        <v>45</v>
      </c>
      <c r="I994" s="250" t="s">
        <v>1711</v>
      </c>
      <c r="J994" s="250" t="s">
        <v>1250</v>
      </c>
      <c r="K994" s="250" t="s">
        <v>1383</v>
      </c>
      <c r="L994" s="250" t="s">
        <v>1169</v>
      </c>
      <c r="M994" s="250" t="s">
        <v>1660</v>
      </c>
      <c r="N994" s="250"/>
      <c r="O994" s="250"/>
      <c r="P994" s="250"/>
      <c r="Q994" s="250"/>
    </row>
    <row r="995" spans="1:17">
      <c r="A995" s="250">
        <v>940</v>
      </c>
      <c r="B995" s="250" t="s">
        <v>1024</v>
      </c>
      <c r="C995" s="250" t="s">
        <v>136</v>
      </c>
      <c r="D995" s="250">
        <v>6</v>
      </c>
      <c r="E995" s="251" t="s">
        <v>2446</v>
      </c>
      <c r="F995" s="250">
        <v>1</v>
      </c>
      <c r="G995" s="250">
        <v>3</v>
      </c>
      <c r="H995" s="250">
        <v>51</v>
      </c>
      <c r="I995" s="250" t="s">
        <v>1782</v>
      </c>
      <c r="J995" s="250" t="s">
        <v>1250</v>
      </c>
      <c r="K995" s="250" t="s">
        <v>1444</v>
      </c>
      <c r="L995" s="250" t="s">
        <v>2710</v>
      </c>
      <c r="M995" s="250" t="s">
        <v>1660</v>
      </c>
      <c r="N995" s="250"/>
      <c r="O995" s="250"/>
      <c r="P995" s="250"/>
      <c r="Q995" s="250"/>
    </row>
    <row r="996" spans="1:17">
      <c r="A996" s="250">
        <v>941</v>
      </c>
      <c r="B996" s="250" t="s">
        <v>1024</v>
      </c>
      <c r="C996" s="250" t="s">
        <v>136</v>
      </c>
      <c r="D996" s="250">
        <v>15</v>
      </c>
      <c r="E996" s="251" t="s">
        <v>2011</v>
      </c>
      <c r="F996" s="250">
        <v>301</v>
      </c>
      <c r="G996" s="250">
        <v>3</v>
      </c>
      <c r="H996" s="250">
        <v>34</v>
      </c>
      <c r="I996" s="250" t="s">
        <v>1104</v>
      </c>
      <c r="J996" s="250" t="s">
        <v>1250</v>
      </c>
      <c r="K996" s="250" t="s">
        <v>1444</v>
      </c>
      <c r="L996" s="250" t="s">
        <v>2718</v>
      </c>
      <c r="M996" s="250" t="s">
        <v>1663</v>
      </c>
      <c r="N996" s="250"/>
      <c r="O996" s="250"/>
      <c r="P996" s="250"/>
      <c r="Q996" s="250"/>
    </row>
    <row r="997" spans="1:17">
      <c r="A997" s="250">
        <v>942</v>
      </c>
      <c r="B997" s="250" t="s">
        <v>1024</v>
      </c>
      <c r="C997" s="250" t="s">
        <v>136</v>
      </c>
      <c r="D997" s="250">
        <v>6</v>
      </c>
      <c r="E997" s="251" t="s">
        <v>2446</v>
      </c>
      <c r="F997" s="250">
        <v>1</v>
      </c>
      <c r="G997" s="250">
        <v>3</v>
      </c>
      <c r="H997" s="250">
        <v>51</v>
      </c>
      <c r="I997" s="250" t="s">
        <v>1782</v>
      </c>
      <c r="J997" s="250" t="s">
        <v>1250</v>
      </c>
      <c r="K997" s="250" t="s">
        <v>1350</v>
      </c>
      <c r="L997" s="250" t="s">
        <v>2712</v>
      </c>
      <c r="M997" s="250" t="s">
        <v>1660</v>
      </c>
      <c r="N997" s="250"/>
      <c r="O997" s="250"/>
      <c r="P997" s="250"/>
      <c r="Q997" s="250"/>
    </row>
    <row r="998" spans="1:17">
      <c r="A998" s="250">
        <v>943</v>
      </c>
      <c r="B998" s="250" t="s">
        <v>1024</v>
      </c>
      <c r="C998" s="250" t="s">
        <v>136</v>
      </c>
      <c r="D998" s="250">
        <v>15</v>
      </c>
      <c r="E998" s="251" t="s">
        <v>2011</v>
      </c>
      <c r="F998" s="250">
        <v>301</v>
      </c>
      <c r="G998" s="250">
        <v>3</v>
      </c>
      <c r="H998" s="250">
        <v>34</v>
      </c>
      <c r="I998" s="250" t="s">
        <v>1104</v>
      </c>
      <c r="J998" s="250" t="s">
        <v>1250</v>
      </c>
      <c r="K998" s="250" t="s">
        <v>1350</v>
      </c>
      <c r="L998" s="355">
        <v>12571</v>
      </c>
      <c r="M998" s="250" t="s">
        <v>1652</v>
      </c>
      <c r="N998" s="250"/>
      <c r="O998" s="250"/>
      <c r="P998" s="250"/>
      <c r="Q998" s="250"/>
    </row>
    <row r="999" spans="1:17">
      <c r="A999" s="250">
        <v>944</v>
      </c>
      <c r="B999" s="250" t="s">
        <v>1024</v>
      </c>
      <c r="C999" s="250" t="s">
        <v>136</v>
      </c>
      <c r="D999" s="250">
        <v>1</v>
      </c>
      <c r="E999" s="251" t="s">
        <v>1475</v>
      </c>
      <c r="F999" s="250">
        <v>901</v>
      </c>
      <c r="G999" s="250">
        <v>1</v>
      </c>
      <c r="H999" s="250">
        <v>46</v>
      </c>
      <c r="I999" s="250" t="s">
        <v>1783</v>
      </c>
      <c r="J999" s="250" t="s">
        <v>1268</v>
      </c>
      <c r="K999" s="250" t="s">
        <v>1317</v>
      </c>
      <c r="L999" s="250" t="s">
        <v>2889</v>
      </c>
      <c r="M999" s="250" t="s">
        <v>1656</v>
      </c>
      <c r="N999" s="250"/>
      <c r="O999" s="250"/>
      <c r="P999" s="250"/>
      <c r="Q999" s="250"/>
    </row>
    <row r="1000" spans="1:17">
      <c r="A1000" s="250">
        <v>945</v>
      </c>
      <c r="B1000" s="250" t="s">
        <v>1024</v>
      </c>
      <c r="C1000" s="250" t="s">
        <v>136</v>
      </c>
      <c r="D1000" s="250">
        <v>23</v>
      </c>
      <c r="E1000" s="251" t="s">
        <v>2438</v>
      </c>
      <c r="F1000" s="250">
        <v>1</v>
      </c>
      <c r="G1000" s="250">
        <v>3</v>
      </c>
      <c r="H1000" s="250">
        <v>34</v>
      </c>
      <c r="I1000" s="250" t="s">
        <v>652</v>
      </c>
      <c r="J1000" s="250" t="s">
        <v>1268</v>
      </c>
      <c r="K1000" s="250" t="s">
        <v>1317</v>
      </c>
      <c r="L1000" s="250" t="s">
        <v>2662</v>
      </c>
      <c r="M1000" s="250" t="s">
        <v>1672</v>
      </c>
      <c r="N1000" s="250" t="s">
        <v>1281</v>
      </c>
      <c r="O1000" s="250" t="s">
        <v>2415</v>
      </c>
      <c r="P1000" s="250" t="s">
        <v>2416</v>
      </c>
      <c r="Q1000" s="250"/>
    </row>
    <row r="1001" spans="1:17">
      <c r="A1001" s="250">
        <v>946</v>
      </c>
      <c r="B1001" s="250" t="s">
        <v>1024</v>
      </c>
      <c r="C1001" s="250" t="s">
        <v>136</v>
      </c>
      <c r="D1001" s="250">
        <v>1</v>
      </c>
      <c r="E1001" s="251" t="s">
        <v>1475</v>
      </c>
      <c r="F1001" s="250">
        <v>901</v>
      </c>
      <c r="G1001" s="250">
        <v>1</v>
      </c>
      <c r="H1001" s="250">
        <v>46</v>
      </c>
      <c r="I1001" s="250" t="s">
        <v>1109</v>
      </c>
      <c r="J1001" s="250" t="s">
        <v>1268</v>
      </c>
      <c r="K1001" s="250" t="s">
        <v>1315</v>
      </c>
      <c r="L1001" s="355">
        <v>17076</v>
      </c>
      <c r="M1001" s="250" t="s">
        <v>1656</v>
      </c>
      <c r="N1001" s="250"/>
      <c r="O1001" s="250"/>
      <c r="P1001" s="250"/>
      <c r="Q1001" s="250"/>
    </row>
    <row r="1002" spans="1:17">
      <c r="A1002" s="250">
        <v>947</v>
      </c>
      <c r="B1002" s="250" t="s">
        <v>1024</v>
      </c>
      <c r="C1002" s="250" t="s">
        <v>136</v>
      </c>
      <c r="D1002" s="250">
        <v>24</v>
      </c>
      <c r="E1002" s="251" t="s">
        <v>2269</v>
      </c>
      <c r="F1002" s="250">
        <v>34</v>
      </c>
      <c r="G1002" s="250">
        <v>3</v>
      </c>
      <c r="H1002" s="250">
        <v>20</v>
      </c>
      <c r="I1002" s="250" t="s">
        <v>1784</v>
      </c>
      <c r="J1002" s="250" t="s">
        <v>1268</v>
      </c>
      <c r="K1002" s="250" t="s">
        <v>1315</v>
      </c>
      <c r="L1002" s="250" t="s">
        <v>2808</v>
      </c>
      <c r="M1002" s="250" t="s">
        <v>1695</v>
      </c>
      <c r="N1002" s="250"/>
      <c r="O1002" s="250"/>
      <c r="P1002" s="250"/>
      <c r="Q1002" s="250"/>
    </row>
    <row r="1003" spans="1:17">
      <c r="A1003" s="250">
        <v>948</v>
      </c>
      <c r="B1003" s="250" t="s">
        <v>1024</v>
      </c>
      <c r="C1003" s="250" t="s">
        <v>136</v>
      </c>
      <c r="D1003" s="250">
        <v>1</v>
      </c>
      <c r="E1003" s="251" t="s">
        <v>1475</v>
      </c>
      <c r="F1003" s="250">
        <v>902</v>
      </c>
      <c r="G1003" s="250">
        <v>1</v>
      </c>
      <c r="H1003" s="250">
        <v>40</v>
      </c>
      <c r="I1003" s="250" t="s">
        <v>1764</v>
      </c>
      <c r="J1003" s="250" t="s">
        <v>1268</v>
      </c>
      <c r="K1003" s="250" t="s">
        <v>1269</v>
      </c>
      <c r="L1003" s="250" t="s">
        <v>2660</v>
      </c>
      <c r="M1003" s="250" t="s">
        <v>41</v>
      </c>
      <c r="N1003" s="250"/>
      <c r="O1003" s="250"/>
      <c r="P1003" s="250"/>
      <c r="Q1003" s="250"/>
    </row>
    <row r="1004" spans="1:17">
      <c r="A1004" s="250">
        <v>949</v>
      </c>
      <c r="B1004" s="250" t="s">
        <v>1024</v>
      </c>
      <c r="C1004" s="250" t="s">
        <v>136</v>
      </c>
      <c r="D1004" s="250">
        <v>25</v>
      </c>
      <c r="E1004" s="251" t="s">
        <v>2439</v>
      </c>
      <c r="F1004" s="250">
        <v>36</v>
      </c>
      <c r="G1004" s="250">
        <v>3</v>
      </c>
      <c r="H1004" s="250">
        <v>10</v>
      </c>
      <c r="I1004" s="250" t="s">
        <v>1741</v>
      </c>
      <c r="J1004" s="250" t="s">
        <v>1268</v>
      </c>
      <c r="K1004" s="250" t="s">
        <v>1269</v>
      </c>
      <c r="L1004" s="354">
        <v>45575</v>
      </c>
      <c r="M1004" s="250" t="s">
        <v>1672</v>
      </c>
      <c r="N1004" s="250" t="s">
        <v>1281</v>
      </c>
      <c r="O1004" s="250" t="s">
        <v>2422</v>
      </c>
      <c r="P1004" s="250" t="s">
        <v>2423</v>
      </c>
      <c r="Q1004" s="250"/>
    </row>
    <row r="1005" spans="1:17">
      <c r="A1005" s="250">
        <v>950</v>
      </c>
      <c r="B1005" s="250" t="s">
        <v>1024</v>
      </c>
      <c r="C1005" s="250" t="s">
        <v>136</v>
      </c>
      <c r="D1005" s="250">
        <v>1</v>
      </c>
      <c r="E1005" s="251" t="s">
        <v>1475</v>
      </c>
      <c r="F1005" s="250">
        <v>903</v>
      </c>
      <c r="G1005" s="250">
        <v>1</v>
      </c>
      <c r="H1005" s="250">
        <v>36</v>
      </c>
      <c r="I1005" s="250" t="s">
        <v>1785</v>
      </c>
      <c r="J1005" s="250" t="s">
        <v>1268</v>
      </c>
      <c r="K1005" s="250" t="s">
        <v>1354</v>
      </c>
      <c r="L1005" s="250" t="s">
        <v>2673</v>
      </c>
      <c r="M1005" s="250" t="s">
        <v>1650</v>
      </c>
      <c r="N1005" s="250" t="s">
        <v>1252</v>
      </c>
      <c r="O1005" s="250" t="s">
        <v>2332</v>
      </c>
      <c r="P1005" s="250" t="s">
        <v>2333</v>
      </c>
      <c r="Q1005" s="250"/>
    </row>
    <row r="1006" spans="1:17">
      <c r="A1006" s="250">
        <v>951</v>
      </c>
      <c r="B1006" s="250" t="s">
        <v>1024</v>
      </c>
      <c r="C1006" s="250" t="s">
        <v>136</v>
      </c>
      <c r="D1006" s="250"/>
      <c r="E1006" s="251" t="s">
        <v>1475</v>
      </c>
      <c r="F1006" s="250"/>
      <c r="G1006" s="250"/>
      <c r="H1006" s="250"/>
      <c r="I1006" s="250"/>
      <c r="J1006" s="250" t="s">
        <v>1268</v>
      </c>
      <c r="K1006" s="250" t="s">
        <v>1354</v>
      </c>
      <c r="L1006" s="250"/>
      <c r="M1006" s="250" t="s">
        <v>42</v>
      </c>
      <c r="N1006" s="250" t="s">
        <v>1252</v>
      </c>
      <c r="O1006" s="250" t="s">
        <v>1470</v>
      </c>
      <c r="P1006" s="250" t="s">
        <v>1323</v>
      </c>
      <c r="Q1006" s="250">
        <v>52</v>
      </c>
    </row>
    <row r="1007" spans="1:17">
      <c r="A1007" s="250">
        <v>952</v>
      </c>
      <c r="B1007" s="250" t="s">
        <v>1024</v>
      </c>
      <c r="C1007" s="250" t="s">
        <v>136</v>
      </c>
      <c r="D1007" s="250">
        <v>1</v>
      </c>
      <c r="E1007" s="251" t="s">
        <v>1475</v>
      </c>
      <c r="F1007" s="250">
        <v>904</v>
      </c>
      <c r="G1007" s="250">
        <v>2</v>
      </c>
      <c r="H1007" s="250">
        <v>41</v>
      </c>
      <c r="I1007" s="250" t="s">
        <v>1720</v>
      </c>
      <c r="J1007" s="250" t="s">
        <v>1268</v>
      </c>
      <c r="K1007" s="250" t="s">
        <v>1330</v>
      </c>
      <c r="L1007" s="250" t="s">
        <v>2682</v>
      </c>
      <c r="M1007" s="250" t="s">
        <v>1695</v>
      </c>
      <c r="N1007" s="250"/>
      <c r="O1007" s="250"/>
      <c r="P1007" s="250"/>
      <c r="Q1007" s="250"/>
    </row>
    <row r="1008" spans="1:17">
      <c r="A1008" s="250">
        <v>953</v>
      </c>
      <c r="B1008" s="250" t="s">
        <v>1024</v>
      </c>
      <c r="C1008" s="250" t="s">
        <v>136</v>
      </c>
      <c r="D1008" s="250"/>
      <c r="E1008" s="251" t="s">
        <v>1475</v>
      </c>
      <c r="F1008" s="250"/>
      <c r="G1008" s="250"/>
      <c r="H1008" s="250"/>
      <c r="I1008" s="250"/>
      <c r="J1008" s="250" t="s">
        <v>1268</v>
      </c>
      <c r="K1008" s="250" t="s">
        <v>1330</v>
      </c>
      <c r="L1008" s="250"/>
      <c r="M1008" s="250" t="s">
        <v>42</v>
      </c>
      <c r="N1008" s="250" t="s">
        <v>1252</v>
      </c>
      <c r="O1008" s="250" t="s">
        <v>1540</v>
      </c>
      <c r="P1008" s="250" t="s">
        <v>1541</v>
      </c>
      <c r="Q1008" s="250">
        <v>73</v>
      </c>
    </row>
    <row r="1009" spans="1:17">
      <c r="A1009" s="250">
        <v>954</v>
      </c>
      <c r="B1009" s="250" t="s">
        <v>1024</v>
      </c>
      <c r="C1009" s="250" t="s">
        <v>136</v>
      </c>
      <c r="D1009" s="250">
        <v>2</v>
      </c>
      <c r="E1009" s="251" t="s">
        <v>2090</v>
      </c>
      <c r="F1009" s="250">
        <v>1</v>
      </c>
      <c r="G1009" s="250">
        <v>3</v>
      </c>
      <c r="H1009" s="250">
        <v>52</v>
      </c>
      <c r="I1009" s="250" t="s">
        <v>1036</v>
      </c>
      <c r="J1009" s="250" t="s">
        <v>1265</v>
      </c>
      <c r="K1009" s="250" t="s">
        <v>1419</v>
      </c>
      <c r="L1009" s="250" t="s">
        <v>2890</v>
      </c>
      <c r="M1009" s="250" t="s">
        <v>1668</v>
      </c>
      <c r="N1009" s="250"/>
      <c r="O1009" s="250"/>
      <c r="P1009" s="250"/>
      <c r="Q1009" s="250"/>
    </row>
    <row r="1010" spans="1:17">
      <c r="A1010" s="250">
        <v>955</v>
      </c>
      <c r="B1010" s="250" t="s">
        <v>1024</v>
      </c>
      <c r="C1010" s="250" t="s">
        <v>136</v>
      </c>
      <c r="D1010" s="250">
        <v>13</v>
      </c>
      <c r="E1010" s="251" t="s">
        <v>1435</v>
      </c>
      <c r="F1010" s="250">
        <v>302</v>
      </c>
      <c r="G1010" s="250">
        <v>3</v>
      </c>
      <c r="H1010" s="250">
        <v>73</v>
      </c>
      <c r="I1010" s="250" t="s">
        <v>1120</v>
      </c>
      <c r="J1010" s="250" t="s">
        <v>1265</v>
      </c>
      <c r="K1010" s="250" t="s">
        <v>1419</v>
      </c>
      <c r="L1010" s="250" t="s">
        <v>2891</v>
      </c>
      <c r="M1010" s="250" t="s">
        <v>1651</v>
      </c>
      <c r="N1010" s="250"/>
      <c r="O1010" s="250"/>
      <c r="P1010" s="250"/>
      <c r="Q1010" s="250"/>
    </row>
    <row r="1011" spans="1:17">
      <c r="A1011" s="250">
        <v>956</v>
      </c>
      <c r="B1011" s="250" t="s">
        <v>1024</v>
      </c>
      <c r="C1011" s="250" t="s">
        <v>136</v>
      </c>
      <c r="D1011" s="250"/>
      <c r="E1011" s="251" t="s">
        <v>1435</v>
      </c>
      <c r="F1011" s="250"/>
      <c r="G1011" s="250"/>
      <c r="H1011" s="250"/>
      <c r="I1011" s="250"/>
      <c r="J1011" s="250" t="s">
        <v>1265</v>
      </c>
      <c r="K1011" s="250" t="s">
        <v>1419</v>
      </c>
      <c r="L1011" s="250"/>
      <c r="M1011" s="250" t="s">
        <v>42</v>
      </c>
      <c r="N1011" s="250" t="s">
        <v>1281</v>
      </c>
      <c r="O1011" s="250" t="s">
        <v>1433</v>
      </c>
      <c r="P1011" s="250" t="s">
        <v>1434</v>
      </c>
      <c r="Q1011" s="250">
        <v>38</v>
      </c>
    </row>
    <row r="1012" spans="1:17">
      <c r="A1012" s="250">
        <v>957</v>
      </c>
      <c r="B1012" s="250" t="s">
        <v>1024</v>
      </c>
      <c r="C1012" s="250" t="s">
        <v>136</v>
      </c>
      <c r="D1012" s="250">
        <v>2</v>
      </c>
      <c r="E1012" s="251" t="s">
        <v>2090</v>
      </c>
      <c r="F1012" s="250">
        <v>1</v>
      </c>
      <c r="G1012" s="250">
        <v>3</v>
      </c>
      <c r="H1012" s="250">
        <v>52</v>
      </c>
      <c r="I1012" s="250" t="s">
        <v>1036</v>
      </c>
      <c r="J1012" s="250" t="s">
        <v>1265</v>
      </c>
      <c r="K1012" s="250" t="s">
        <v>1390</v>
      </c>
      <c r="L1012" s="250" t="s">
        <v>2892</v>
      </c>
      <c r="M1012" s="250" t="s">
        <v>1668</v>
      </c>
      <c r="N1012" s="250"/>
      <c r="O1012" s="250"/>
      <c r="P1012" s="250"/>
      <c r="Q1012" s="250"/>
    </row>
    <row r="1013" spans="1:17">
      <c r="A1013" s="250">
        <v>958</v>
      </c>
      <c r="B1013" s="250" t="s">
        <v>1024</v>
      </c>
      <c r="C1013" s="250" t="s">
        <v>136</v>
      </c>
      <c r="D1013" s="250">
        <v>13</v>
      </c>
      <c r="E1013" s="251" t="s">
        <v>1435</v>
      </c>
      <c r="F1013" s="250">
        <v>302</v>
      </c>
      <c r="G1013" s="250">
        <v>3</v>
      </c>
      <c r="H1013" s="250">
        <v>73</v>
      </c>
      <c r="I1013" s="250" t="s">
        <v>1120</v>
      </c>
      <c r="J1013" s="250" t="s">
        <v>1265</v>
      </c>
      <c r="K1013" s="250" t="s">
        <v>1390</v>
      </c>
      <c r="L1013" s="250" t="s">
        <v>2893</v>
      </c>
      <c r="M1013" s="250" t="s">
        <v>1651</v>
      </c>
      <c r="N1013" s="250"/>
      <c r="O1013" s="250"/>
      <c r="P1013" s="250"/>
      <c r="Q1013" s="250"/>
    </row>
    <row r="1014" spans="1:17">
      <c r="A1014" s="250">
        <v>959</v>
      </c>
      <c r="B1014" s="250" t="s">
        <v>1024</v>
      </c>
      <c r="C1014" s="250" t="s">
        <v>136</v>
      </c>
      <c r="D1014" s="250">
        <v>2</v>
      </c>
      <c r="E1014" s="251" t="s">
        <v>2090</v>
      </c>
      <c r="F1014" s="250">
        <v>2</v>
      </c>
      <c r="G1014" s="250">
        <v>3</v>
      </c>
      <c r="H1014" s="250">
        <v>39</v>
      </c>
      <c r="I1014" s="250" t="s">
        <v>1036</v>
      </c>
      <c r="J1014" s="250" t="s">
        <v>1265</v>
      </c>
      <c r="K1014" s="250" t="s">
        <v>1339</v>
      </c>
      <c r="L1014" s="250" t="s">
        <v>2677</v>
      </c>
      <c r="M1014" s="250" t="s">
        <v>1668</v>
      </c>
      <c r="N1014" s="250"/>
      <c r="O1014" s="250"/>
      <c r="P1014" s="250"/>
      <c r="Q1014" s="250"/>
    </row>
    <row r="1015" spans="1:17">
      <c r="A1015" s="250">
        <v>960</v>
      </c>
      <c r="B1015" s="250" t="s">
        <v>1024</v>
      </c>
      <c r="C1015" s="250" t="s">
        <v>136</v>
      </c>
      <c r="D1015" s="250">
        <v>18</v>
      </c>
      <c r="E1015" s="251" t="s">
        <v>1982</v>
      </c>
      <c r="F1015" s="250">
        <v>1</v>
      </c>
      <c r="G1015" s="250">
        <v>4</v>
      </c>
      <c r="H1015" s="250">
        <v>25</v>
      </c>
      <c r="I1015" s="250" t="s">
        <v>1760</v>
      </c>
      <c r="J1015" s="250" t="s">
        <v>1265</v>
      </c>
      <c r="K1015" s="250" t="s">
        <v>1339</v>
      </c>
      <c r="L1015" s="250" t="s">
        <v>2784</v>
      </c>
      <c r="M1015" s="250" t="s">
        <v>41</v>
      </c>
      <c r="N1015" s="250"/>
      <c r="O1015" s="250"/>
      <c r="P1015" s="250"/>
      <c r="Q1015" s="250"/>
    </row>
    <row r="1016" spans="1:17">
      <c r="A1016" s="250">
        <v>961</v>
      </c>
      <c r="B1016" s="250" t="s">
        <v>1024</v>
      </c>
      <c r="C1016" s="250" t="s">
        <v>136</v>
      </c>
      <c r="D1016" s="250">
        <v>11</v>
      </c>
      <c r="E1016" s="251" t="s">
        <v>2270</v>
      </c>
      <c r="F1016" s="250">
        <v>201</v>
      </c>
      <c r="G1016" s="250">
        <v>2</v>
      </c>
      <c r="H1016" s="250">
        <v>38</v>
      </c>
      <c r="I1016" s="250" t="s">
        <v>1781</v>
      </c>
      <c r="J1016" s="250" t="s">
        <v>1265</v>
      </c>
      <c r="K1016" s="250" t="s">
        <v>1342</v>
      </c>
      <c r="L1016" s="250" t="s">
        <v>2664</v>
      </c>
      <c r="M1016" s="250" t="s">
        <v>1654</v>
      </c>
      <c r="N1016" s="250"/>
      <c r="O1016" s="250"/>
      <c r="P1016" s="250"/>
      <c r="Q1016" s="250"/>
    </row>
    <row r="1017" spans="1:17">
      <c r="A1017" s="250">
        <v>962</v>
      </c>
      <c r="B1017" s="250" t="s">
        <v>1024</v>
      </c>
      <c r="C1017" s="250" t="s">
        <v>136</v>
      </c>
      <c r="D1017" s="250">
        <v>16</v>
      </c>
      <c r="E1017" s="251" t="s">
        <v>1492</v>
      </c>
      <c r="F1017" s="250">
        <v>32</v>
      </c>
      <c r="G1017" s="250">
        <v>3</v>
      </c>
      <c r="H1017" s="250">
        <v>43</v>
      </c>
      <c r="I1017" s="250" t="s">
        <v>1784</v>
      </c>
      <c r="J1017" s="250" t="s">
        <v>1265</v>
      </c>
      <c r="K1017" s="250" t="s">
        <v>1342</v>
      </c>
      <c r="L1017" s="250" t="s">
        <v>2724</v>
      </c>
      <c r="M1017" s="250" t="s">
        <v>1695</v>
      </c>
      <c r="N1017" s="250"/>
      <c r="O1017" s="250"/>
      <c r="P1017" s="250"/>
      <c r="Q1017" s="250"/>
    </row>
    <row r="1018" spans="1:17">
      <c r="A1018" s="250">
        <v>963</v>
      </c>
      <c r="B1018" s="250" t="s">
        <v>1024</v>
      </c>
      <c r="C1018" s="250" t="s">
        <v>136</v>
      </c>
      <c r="D1018" s="250"/>
      <c r="E1018" s="251" t="s">
        <v>1492</v>
      </c>
      <c r="F1018" s="250"/>
      <c r="G1018" s="250"/>
      <c r="H1018" s="250"/>
      <c r="I1018" s="250"/>
      <c r="J1018" s="250" t="s">
        <v>1265</v>
      </c>
      <c r="K1018" s="250" t="s">
        <v>1342</v>
      </c>
      <c r="L1018" s="250"/>
      <c r="M1018" s="250" t="s">
        <v>42</v>
      </c>
      <c r="N1018" s="250" t="s">
        <v>1281</v>
      </c>
      <c r="O1018" s="250" t="s">
        <v>1485</v>
      </c>
      <c r="P1018" s="250" t="s">
        <v>1486</v>
      </c>
      <c r="Q1018" s="250">
        <v>43</v>
      </c>
    </row>
    <row r="1019" spans="1:17">
      <c r="A1019" s="250">
        <v>964</v>
      </c>
      <c r="B1019" s="250" t="s">
        <v>1024</v>
      </c>
      <c r="C1019" s="250" t="s">
        <v>136</v>
      </c>
      <c r="D1019" s="250">
        <v>8</v>
      </c>
      <c r="E1019" s="251" t="s">
        <v>2012</v>
      </c>
      <c r="F1019" s="250">
        <v>1</v>
      </c>
      <c r="G1019" s="250">
        <v>3</v>
      </c>
      <c r="H1019" s="250">
        <v>27</v>
      </c>
      <c r="I1019" s="250" t="s">
        <v>1127</v>
      </c>
      <c r="J1019" s="250" t="s">
        <v>1265</v>
      </c>
      <c r="K1019" s="250" t="s">
        <v>1385</v>
      </c>
      <c r="L1019" s="250" t="s">
        <v>2670</v>
      </c>
      <c r="M1019" s="250" t="s">
        <v>1652</v>
      </c>
      <c r="N1019" s="250"/>
      <c r="O1019" s="250"/>
      <c r="P1019" s="250"/>
      <c r="Q1019" s="250"/>
    </row>
    <row r="1020" spans="1:17">
      <c r="A1020" s="250">
        <v>965</v>
      </c>
      <c r="B1020" s="250" t="s">
        <v>1024</v>
      </c>
      <c r="C1020" s="250" t="s">
        <v>136</v>
      </c>
      <c r="D1020" s="250">
        <v>11</v>
      </c>
      <c r="E1020" s="251" t="s">
        <v>2270</v>
      </c>
      <c r="F1020" s="250">
        <v>202</v>
      </c>
      <c r="G1020" s="250">
        <v>2</v>
      </c>
      <c r="H1020" s="250">
        <v>63</v>
      </c>
      <c r="I1020" s="250" t="s">
        <v>1781</v>
      </c>
      <c r="J1020" s="250" t="s">
        <v>1265</v>
      </c>
      <c r="K1020" s="250" t="s">
        <v>1385</v>
      </c>
      <c r="L1020" s="250" t="s">
        <v>2837</v>
      </c>
      <c r="M1020" s="250" t="s">
        <v>1654</v>
      </c>
      <c r="N1020" s="250" t="s">
        <v>1281</v>
      </c>
      <c r="O1020" s="250" t="s">
        <v>2627</v>
      </c>
      <c r="P1020" s="250" t="s">
        <v>2628</v>
      </c>
      <c r="Q1020" s="250"/>
    </row>
    <row r="1021" spans="1:17">
      <c r="A1021" s="250">
        <v>966</v>
      </c>
      <c r="B1021" s="250" t="s">
        <v>1024</v>
      </c>
      <c r="C1021" s="250" t="s">
        <v>136</v>
      </c>
      <c r="D1021" s="250">
        <v>9</v>
      </c>
      <c r="E1021" s="251" t="s">
        <v>2013</v>
      </c>
      <c r="F1021" s="250">
        <v>54</v>
      </c>
      <c r="G1021" s="250">
        <v>1</v>
      </c>
      <c r="H1021" s="250">
        <v>42</v>
      </c>
      <c r="I1021" s="250" t="s">
        <v>1127</v>
      </c>
      <c r="J1021" s="250" t="s">
        <v>1265</v>
      </c>
      <c r="K1021" s="250" t="s">
        <v>1346</v>
      </c>
      <c r="L1021" s="250" t="s">
        <v>2743</v>
      </c>
      <c r="M1021" s="250" t="s">
        <v>1652</v>
      </c>
      <c r="N1021" s="250"/>
      <c r="O1021" s="250"/>
      <c r="P1021" s="250"/>
      <c r="Q1021" s="250"/>
    </row>
    <row r="1022" spans="1:17">
      <c r="A1022" s="250">
        <v>967</v>
      </c>
      <c r="B1022" s="250" t="s">
        <v>1024</v>
      </c>
      <c r="C1022" s="250" t="s">
        <v>136</v>
      </c>
      <c r="D1022" s="250">
        <v>11</v>
      </c>
      <c r="E1022" s="251" t="s">
        <v>2270</v>
      </c>
      <c r="F1022" s="250">
        <v>202</v>
      </c>
      <c r="G1022" s="250">
        <v>2</v>
      </c>
      <c r="H1022" s="250">
        <v>63</v>
      </c>
      <c r="I1022" s="250" t="s">
        <v>1781</v>
      </c>
      <c r="J1022" s="250" t="s">
        <v>1265</v>
      </c>
      <c r="K1022" s="250" t="s">
        <v>1346</v>
      </c>
      <c r="L1022" s="250" t="s">
        <v>2807</v>
      </c>
      <c r="M1022" s="250" t="s">
        <v>1695</v>
      </c>
      <c r="N1022" s="250"/>
      <c r="O1022" s="250"/>
      <c r="P1022" s="250"/>
      <c r="Q1022" s="250"/>
    </row>
    <row r="1023" spans="1:17">
      <c r="A1023" s="250">
        <v>968</v>
      </c>
      <c r="B1023" s="250" t="s">
        <v>1024</v>
      </c>
      <c r="C1023" s="250" t="s">
        <v>136</v>
      </c>
      <c r="D1023" s="250">
        <v>17</v>
      </c>
      <c r="E1023" s="251" t="s">
        <v>2334</v>
      </c>
      <c r="F1023" s="250">
        <v>1</v>
      </c>
      <c r="G1023" s="250">
        <v>3</v>
      </c>
      <c r="H1023" s="250">
        <v>40</v>
      </c>
      <c r="I1023" s="250" t="s">
        <v>1786</v>
      </c>
      <c r="J1023" s="250" t="s">
        <v>1265</v>
      </c>
      <c r="K1023" s="250" t="s">
        <v>1266</v>
      </c>
      <c r="L1023" s="250" t="s">
        <v>2660</v>
      </c>
      <c r="M1023" s="250" t="s">
        <v>1650</v>
      </c>
      <c r="N1023" s="250" t="s">
        <v>1252</v>
      </c>
      <c r="O1023" s="250" t="s">
        <v>2894</v>
      </c>
      <c r="P1023" s="250" t="s">
        <v>2338</v>
      </c>
      <c r="Q1023" s="250"/>
    </row>
    <row r="1024" spans="1:17">
      <c r="A1024" s="250">
        <v>969</v>
      </c>
      <c r="B1024" s="250" t="s">
        <v>1024</v>
      </c>
      <c r="C1024" s="250" t="s">
        <v>136</v>
      </c>
      <c r="D1024" s="250">
        <v>22</v>
      </c>
      <c r="E1024" s="251" t="s">
        <v>2629</v>
      </c>
      <c r="F1024" s="250">
        <v>351</v>
      </c>
      <c r="G1024" s="250">
        <v>3</v>
      </c>
      <c r="H1024" s="250">
        <v>23</v>
      </c>
      <c r="I1024" s="250" t="s">
        <v>1132</v>
      </c>
      <c r="J1024" s="250" t="s">
        <v>1265</v>
      </c>
      <c r="K1024" s="250" t="s">
        <v>1266</v>
      </c>
      <c r="L1024" s="250" t="s">
        <v>2844</v>
      </c>
      <c r="M1024" s="250" t="s">
        <v>1654</v>
      </c>
      <c r="N1024" s="250"/>
      <c r="O1024" s="250"/>
      <c r="P1024" s="250"/>
      <c r="Q1024" s="250"/>
    </row>
    <row r="1025" spans="1:17">
      <c r="A1025" s="250">
        <v>970</v>
      </c>
      <c r="B1025" s="250" t="s">
        <v>1024</v>
      </c>
      <c r="C1025" s="250" t="s">
        <v>136</v>
      </c>
      <c r="D1025" s="250">
        <v>13</v>
      </c>
      <c r="E1025" s="251" t="s">
        <v>1435</v>
      </c>
      <c r="F1025" s="250">
        <v>301</v>
      </c>
      <c r="G1025" s="250">
        <v>3</v>
      </c>
      <c r="H1025" s="250">
        <v>59</v>
      </c>
      <c r="I1025" s="250" t="s">
        <v>1133</v>
      </c>
      <c r="J1025" s="250" t="s">
        <v>1265</v>
      </c>
      <c r="K1025" s="250" t="s">
        <v>1369</v>
      </c>
      <c r="L1025" s="250" t="s">
        <v>2895</v>
      </c>
      <c r="M1025" s="250" t="s">
        <v>1651</v>
      </c>
      <c r="N1025" s="250"/>
      <c r="O1025" s="250"/>
      <c r="P1025" s="250"/>
      <c r="Q1025" s="250"/>
    </row>
    <row r="1026" spans="1:17">
      <c r="A1026" s="250">
        <v>971</v>
      </c>
      <c r="B1026" s="250" t="s">
        <v>1024</v>
      </c>
      <c r="C1026" s="250" t="s">
        <v>136</v>
      </c>
      <c r="D1026" s="250"/>
      <c r="E1026" s="251" t="s">
        <v>1435</v>
      </c>
      <c r="F1026" s="250"/>
      <c r="G1026" s="250"/>
      <c r="H1026" s="250"/>
      <c r="I1026" s="250"/>
      <c r="J1026" s="250" t="s">
        <v>1265</v>
      </c>
      <c r="K1026" s="250" t="s">
        <v>1369</v>
      </c>
      <c r="L1026" s="250"/>
      <c r="M1026" s="250" t="s">
        <v>42</v>
      </c>
      <c r="N1026" s="250" t="s">
        <v>1281</v>
      </c>
      <c r="O1026" s="250" t="s">
        <v>1467</v>
      </c>
      <c r="P1026" s="250" t="s">
        <v>1468</v>
      </c>
      <c r="Q1026" s="250">
        <v>49</v>
      </c>
    </row>
    <row r="1027" spans="1:17">
      <c r="A1027" s="250">
        <v>972</v>
      </c>
      <c r="B1027" s="250" t="s">
        <v>1024</v>
      </c>
      <c r="C1027" s="250" t="s">
        <v>136</v>
      </c>
      <c r="D1027" s="250">
        <v>12</v>
      </c>
      <c r="E1027" s="251" t="s">
        <v>2271</v>
      </c>
      <c r="F1027" s="250">
        <v>401</v>
      </c>
      <c r="G1027" s="250">
        <v>4</v>
      </c>
      <c r="H1027" s="250">
        <v>60</v>
      </c>
      <c r="I1027" s="250" t="s">
        <v>1132</v>
      </c>
      <c r="J1027" s="250" t="s">
        <v>1265</v>
      </c>
      <c r="K1027" s="250" t="s">
        <v>1378</v>
      </c>
      <c r="L1027" s="250" t="s">
        <v>2896</v>
      </c>
      <c r="M1027" s="250" t="s">
        <v>1654</v>
      </c>
      <c r="N1027" s="250"/>
      <c r="O1027" s="250"/>
      <c r="P1027" s="250"/>
      <c r="Q1027" s="250"/>
    </row>
    <row r="1028" spans="1:17">
      <c r="A1028" s="250">
        <v>973</v>
      </c>
      <c r="B1028" s="250" t="s">
        <v>1024</v>
      </c>
      <c r="C1028" s="250" t="s">
        <v>136</v>
      </c>
      <c r="D1028" s="250">
        <v>26</v>
      </c>
      <c r="E1028" s="251" t="s">
        <v>1509</v>
      </c>
      <c r="F1028" s="250">
        <v>27</v>
      </c>
      <c r="G1028" s="250">
        <v>2</v>
      </c>
      <c r="H1028" s="250">
        <v>46</v>
      </c>
      <c r="I1028" s="250" t="s">
        <v>1139</v>
      </c>
      <c r="J1028" s="250" t="s">
        <v>1265</v>
      </c>
      <c r="K1028" s="250" t="s">
        <v>1378</v>
      </c>
      <c r="L1028" s="250" t="s">
        <v>2820</v>
      </c>
      <c r="M1028" s="250" t="s">
        <v>750</v>
      </c>
      <c r="N1028" s="250" t="s">
        <v>1252</v>
      </c>
      <c r="O1028" s="250" t="s">
        <v>1507</v>
      </c>
      <c r="P1028" s="250" t="s">
        <v>1508</v>
      </c>
      <c r="Q1028" s="250">
        <v>64</v>
      </c>
    </row>
    <row r="1029" spans="1:17">
      <c r="A1029" s="250">
        <v>974</v>
      </c>
      <c r="B1029" s="250" t="s">
        <v>1024</v>
      </c>
      <c r="C1029" s="250" t="s">
        <v>136</v>
      </c>
      <c r="D1029" s="250"/>
      <c r="E1029" s="251" t="s">
        <v>1509</v>
      </c>
      <c r="F1029" s="250"/>
      <c r="G1029" s="250"/>
      <c r="H1029" s="250"/>
      <c r="I1029" s="250"/>
      <c r="J1029" s="250" t="s">
        <v>1265</v>
      </c>
      <c r="K1029" s="250" t="s">
        <v>1378</v>
      </c>
      <c r="L1029" s="250"/>
      <c r="M1029" s="250" t="s">
        <v>42</v>
      </c>
      <c r="N1029" s="250" t="s">
        <v>1252</v>
      </c>
      <c r="O1029" s="250" t="s">
        <v>1515</v>
      </c>
      <c r="P1029" s="250" t="s">
        <v>1516</v>
      </c>
      <c r="Q1029" s="250">
        <v>67</v>
      </c>
    </row>
    <row r="1030" spans="1:17">
      <c r="A1030" s="250">
        <v>975</v>
      </c>
      <c r="B1030" s="250" t="s">
        <v>1024</v>
      </c>
      <c r="C1030" s="250" t="s">
        <v>136</v>
      </c>
      <c r="D1030" s="250">
        <v>10</v>
      </c>
      <c r="E1030" s="251" t="s">
        <v>2014</v>
      </c>
      <c r="F1030" s="250">
        <v>54</v>
      </c>
      <c r="G1030" s="250">
        <v>3</v>
      </c>
      <c r="H1030" s="250">
        <v>52</v>
      </c>
      <c r="I1030" s="250" t="s">
        <v>1141</v>
      </c>
      <c r="J1030" s="250" t="s">
        <v>1265</v>
      </c>
      <c r="K1030" s="250" t="s">
        <v>1409</v>
      </c>
      <c r="L1030" s="250" t="s">
        <v>2770</v>
      </c>
      <c r="M1030" s="250" t="s">
        <v>1652</v>
      </c>
      <c r="N1030" s="250"/>
      <c r="O1030" s="250"/>
      <c r="P1030" s="250"/>
      <c r="Q1030" s="250"/>
    </row>
    <row r="1031" spans="1:17">
      <c r="A1031" s="250">
        <v>976</v>
      </c>
      <c r="B1031" s="250" t="s">
        <v>1024</v>
      </c>
      <c r="C1031" s="250" t="s">
        <v>136</v>
      </c>
      <c r="D1031" s="250">
        <v>12</v>
      </c>
      <c r="E1031" s="251" t="s">
        <v>2271</v>
      </c>
      <c r="F1031" s="250">
        <v>401</v>
      </c>
      <c r="G1031" s="250">
        <v>4</v>
      </c>
      <c r="H1031" s="250">
        <v>60</v>
      </c>
      <c r="I1031" s="250" t="s">
        <v>1132</v>
      </c>
      <c r="J1031" s="250" t="s">
        <v>1265</v>
      </c>
      <c r="K1031" s="250" t="s">
        <v>1409</v>
      </c>
      <c r="L1031" s="250" t="s">
        <v>2897</v>
      </c>
      <c r="M1031" s="250" t="s">
        <v>1695</v>
      </c>
      <c r="N1031" s="250"/>
      <c r="O1031" s="250"/>
      <c r="P1031" s="250"/>
      <c r="Q1031" s="250"/>
    </row>
    <row r="1032" spans="1:17">
      <c r="A1032" s="250">
        <v>977</v>
      </c>
      <c r="B1032" s="250" t="s">
        <v>1143</v>
      </c>
      <c r="C1032" s="250" t="s">
        <v>13</v>
      </c>
      <c r="D1032" s="250">
        <v>3</v>
      </c>
      <c r="E1032" s="251" t="s">
        <v>2092</v>
      </c>
      <c r="F1032" s="250">
        <v>5</v>
      </c>
      <c r="G1032" s="250">
        <v>2</v>
      </c>
      <c r="H1032" s="250">
        <v>47</v>
      </c>
      <c r="I1032" s="250" t="s">
        <v>1145</v>
      </c>
      <c r="J1032" s="250" t="s">
        <v>1250</v>
      </c>
      <c r="K1032" s="250" t="s">
        <v>1328</v>
      </c>
      <c r="L1032" s="250" t="s">
        <v>2696</v>
      </c>
      <c r="M1032" s="250" t="s">
        <v>1668</v>
      </c>
      <c r="N1032" s="250"/>
      <c r="O1032" s="250"/>
      <c r="P1032" s="250"/>
      <c r="Q1032" s="250"/>
    </row>
    <row r="1033" spans="1:17">
      <c r="A1033" s="250">
        <v>978</v>
      </c>
      <c r="B1033" s="250" t="s">
        <v>1143</v>
      </c>
      <c r="C1033" s="250" t="s">
        <v>13</v>
      </c>
      <c r="D1033" s="250">
        <v>10</v>
      </c>
      <c r="E1033" s="251" t="s">
        <v>2015</v>
      </c>
      <c r="F1033" s="250">
        <v>1</v>
      </c>
      <c r="G1033" s="250">
        <v>2</v>
      </c>
      <c r="H1033" s="250">
        <v>60</v>
      </c>
      <c r="I1033" s="250" t="s">
        <v>1156</v>
      </c>
      <c r="J1033" s="250" t="s">
        <v>1250</v>
      </c>
      <c r="K1033" s="250" t="s">
        <v>1328</v>
      </c>
      <c r="L1033" s="250" t="s">
        <v>2785</v>
      </c>
      <c r="M1033" s="250" t="s">
        <v>1672</v>
      </c>
      <c r="N1033" s="250" t="s">
        <v>1281</v>
      </c>
      <c r="O1033" s="250" t="s">
        <v>2422</v>
      </c>
      <c r="P1033" s="250" t="s">
        <v>2423</v>
      </c>
      <c r="Q1033" s="250"/>
    </row>
    <row r="1034" spans="1:17">
      <c r="A1034" s="250">
        <v>979</v>
      </c>
      <c r="B1034" s="250" t="s">
        <v>1143</v>
      </c>
      <c r="C1034" s="250" t="s">
        <v>13</v>
      </c>
      <c r="D1034" s="250">
        <v>3</v>
      </c>
      <c r="E1034" s="251" t="s">
        <v>2092</v>
      </c>
      <c r="F1034" s="250">
        <v>5</v>
      </c>
      <c r="G1034" s="250">
        <v>2</v>
      </c>
      <c r="H1034" s="250">
        <v>47</v>
      </c>
      <c r="I1034" s="250" t="s">
        <v>1145</v>
      </c>
      <c r="J1034" s="250" t="s">
        <v>1250</v>
      </c>
      <c r="K1034" s="250" t="s">
        <v>1293</v>
      </c>
      <c r="L1034" s="250" t="s">
        <v>2697</v>
      </c>
      <c r="M1034" s="250" t="s">
        <v>1668</v>
      </c>
      <c r="N1034" s="250"/>
      <c r="O1034" s="250"/>
      <c r="P1034" s="250"/>
      <c r="Q1034" s="250"/>
    </row>
    <row r="1035" spans="1:17">
      <c r="A1035" s="250">
        <v>980</v>
      </c>
      <c r="B1035" s="250" t="s">
        <v>1143</v>
      </c>
      <c r="C1035" s="250" t="s">
        <v>13</v>
      </c>
      <c r="D1035" s="250">
        <v>10</v>
      </c>
      <c r="E1035" s="251" t="s">
        <v>2015</v>
      </c>
      <c r="F1035" s="250">
        <v>1</v>
      </c>
      <c r="G1035" s="250">
        <v>2</v>
      </c>
      <c r="H1035" s="250">
        <v>60</v>
      </c>
      <c r="I1035" s="250" t="s">
        <v>1156</v>
      </c>
      <c r="J1035" s="250" t="s">
        <v>1250</v>
      </c>
      <c r="K1035" s="250" t="s">
        <v>1293</v>
      </c>
      <c r="L1035" s="250" t="s">
        <v>2785</v>
      </c>
      <c r="M1035" s="250" t="s">
        <v>1672</v>
      </c>
      <c r="N1035" s="250" t="s">
        <v>1281</v>
      </c>
      <c r="O1035" s="250" t="s">
        <v>2428</v>
      </c>
      <c r="P1035" s="250" t="s">
        <v>2429</v>
      </c>
      <c r="Q1035" s="250"/>
    </row>
    <row r="1036" spans="1:17">
      <c r="A1036" s="250">
        <v>981</v>
      </c>
      <c r="B1036" s="250" t="s">
        <v>1143</v>
      </c>
      <c r="C1036" s="250" t="s">
        <v>13</v>
      </c>
      <c r="D1036" s="250">
        <v>3</v>
      </c>
      <c r="E1036" s="251" t="s">
        <v>2092</v>
      </c>
      <c r="F1036" s="250">
        <v>6</v>
      </c>
      <c r="G1036" s="250">
        <v>2</v>
      </c>
      <c r="H1036" s="250">
        <v>46</v>
      </c>
      <c r="I1036" s="250" t="s">
        <v>1145</v>
      </c>
      <c r="J1036" s="250" t="s">
        <v>1250</v>
      </c>
      <c r="K1036" s="250" t="s">
        <v>1277</v>
      </c>
      <c r="L1036" s="250" t="s">
        <v>2698</v>
      </c>
      <c r="M1036" s="250" t="s">
        <v>1668</v>
      </c>
      <c r="N1036" s="250"/>
      <c r="O1036" s="250"/>
      <c r="P1036" s="250"/>
      <c r="Q1036" s="250"/>
    </row>
    <row r="1037" spans="1:17">
      <c r="A1037" s="250">
        <v>982</v>
      </c>
      <c r="B1037" s="250" t="s">
        <v>1143</v>
      </c>
      <c r="C1037" s="250" t="s">
        <v>13</v>
      </c>
      <c r="D1037" s="250">
        <v>10</v>
      </c>
      <c r="E1037" s="251" t="s">
        <v>2015</v>
      </c>
      <c r="F1037" s="250">
        <v>1</v>
      </c>
      <c r="G1037" s="250">
        <v>2</v>
      </c>
      <c r="H1037" s="250">
        <v>60</v>
      </c>
      <c r="I1037" s="250" t="s">
        <v>1156</v>
      </c>
      <c r="J1037" s="250" t="s">
        <v>1250</v>
      </c>
      <c r="K1037" s="250" t="s">
        <v>1277</v>
      </c>
      <c r="L1037" s="355">
        <v>22007</v>
      </c>
      <c r="M1037" s="250" t="s">
        <v>1652</v>
      </c>
      <c r="N1037" s="250"/>
      <c r="O1037" s="250"/>
      <c r="P1037" s="250"/>
      <c r="Q1037" s="250"/>
    </row>
    <row r="1038" spans="1:17">
      <c r="A1038" s="250">
        <v>983</v>
      </c>
      <c r="B1038" s="250" t="s">
        <v>1143</v>
      </c>
      <c r="C1038" s="250" t="s">
        <v>13</v>
      </c>
      <c r="D1038" s="250">
        <v>3</v>
      </c>
      <c r="E1038" s="251" t="s">
        <v>2092</v>
      </c>
      <c r="F1038" s="250">
        <v>6</v>
      </c>
      <c r="G1038" s="250">
        <v>2</v>
      </c>
      <c r="H1038" s="250">
        <v>46</v>
      </c>
      <c r="I1038" s="250" t="s">
        <v>1145</v>
      </c>
      <c r="J1038" s="250" t="s">
        <v>1250</v>
      </c>
      <c r="K1038" s="250" t="s">
        <v>1391</v>
      </c>
      <c r="L1038" s="250" t="s">
        <v>2700</v>
      </c>
      <c r="M1038" s="250" t="s">
        <v>1668</v>
      </c>
      <c r="N1038" s="250"/>
      <c r="O1038" s="250"/>
      <c r="P1038" s="250"/>
      <c r="Q1038" s="250"/>
    </row>
    <row r="1039" spans="1:17">
      <c r="A1039" s="250">
        <v>984</v>
      </c>
      <c r="B1039" s="250" t="s">
        <v>1143</v>
      </c>
      <c r="C1039" s="250" t="s">
        <v>13</v>
      </c>
      <c r="D1039" s="250">
        <v>10</v>
      </c>
      <c r="E1039" s="251" t="s">
        <v>2015</v>
      </c>
      <c r="F1039" s="250">
        <v>2</v>
      </c>
      <c r="G1039" s="250">
        <v>2</v>
      </c>
      <c r="H1039" s="250">
        <v>53</v>
      </c>
      <c r="I1039" s="250" t="s">
        <v>1156</v>
      </c>
      <c r="J1039" s="250" t="s">
        <v>1250</v>
      </c>
      <c r="K1039" s="250" t="s">
        <v>1391</v>
      </c>
      <c r="L1039" s="250" t="s">
        <v>1166</v>
      </c>
      <c r="M1039" s="250" t="s">
        <v>1660</v>
      </c>
      <c r="N1039" s="250"/>
      <c r="O1039" s="250"/>
      <c r="P1039" s="250"/>
      <c r="Q1039" s="250"/>
    </row>
    <row r="1040" spans="1:17">
      <c r="A1040" s="250">
        <v>985</v>
      </c>
      <c r="B1040" s="250" t="s">
        <v>1143</v>
      </c>
      <c r="C1040" s="250" t="s">
        <v>13</v>
      </c>
      <c r="D1040" s="250">
        <v>10</v>
      </c>
      <c r="E1040" s="251" t="s">
        <v>2015</v>
      </c>
      <c r="F1040" s="250">
        <v>2</v>
      </c>
      <c r="G1040" s="250">
        <v>2</v>
      </c>
      <c r="H1040" s="250">
        <v>53</v>
      </c>
      <c r="I1040" s="250" t="s">
        <v>1156</v>
      </c>
      <c r="J1040" s="250" t="s">
        <v>1250</v>
      </c>
      <c r="K1040" s="250" t="s">
        <v>1355</v>
      </c>
      <c r="L1040" s="250" t="s">
        <v>1167</v>
      </c>
      <c r="M1040" s="250" t="s">
        <v>1651</v>
      </c>
      <c r="N1040" s="250"/>
      <c r="O1040" s="250"/>
      <c r="P1040" s="250"/>
      <c r="Q1040" s="250"/>
    </row>
    <row r="1041" spans="1:17">
      <c r="A1041" s="250">
        <v>986</v>
      </c>
      <c r="B1041" s="250" t="s">
        <v>1143</v>
      </c>
      <c r="C1041" s="250" t="s">
        <v>13</v>
      </c>
      <c r="D1041" s="250">
        <v>16</v>
      </c>
      <c r="E1041" s="251" t="s">
        <v>2093</v>
      </c>
      <c r="F1041" s="250">
        <v>55</v>
      </c>
      <c r="G1041" s="250">
        <v>1</v>
      </c>
      <c r="H1041" s="250">
        <v>42</v>
      </c>
      <c r="I1041" s="250" t="s">
        <v>1145</v>
      </c>
      <c r="J1041" s="250" t="s">
        <v>1250</v>
      </c>
      <c r="K1041" s="250" t="s">
        <v>1355</v>
      </c>
      <c r="L1041" s="250" t="s">
        <v>2782</v>
      </c>
      <c r="M1041" s="250" t="s">
        <v>1668</v>
      </c>
      <c r="N1041" s="250"/>
      <c r="O1041" s="250"/>
      <c r="P1041" s="250"/>
      <c r="Q1041" s="250"/>
    </row>
    <row r="1042" spans="1:17">
      <c r="A1042" s="250">
        <v>987</v>
      </c>
      <c r="B1042" s="250" t="s">
        <v>1143</v>
      </c>
      <c r="C1042" s="250" t="s">
        <v>13</v>
      </c>
      <c r="D1042" s="250">
        <v>10</v>
      </c>
      <c r="E1042" s="251" t="s">
        <v>2015</v>
      </c>
      <c r="F1042" s="250">
        <v>30</v>
      </c>
      <c r="G1042" s="250">
        <v>2</v>
      </c>
      <c r="H1042" s="250">
        <v>15</v>
      </c>
      <c r="I1042" s="250" t="s">
        <v>1156</v>
      </c>
      <c r="J1042" s="250" t="s">
        <v>1250</v>
      </c>
      <c r="K1042" s="250" t="s">
        <v>1358</v>
      </c>
      <c r="L1042" s="250" t="s">
        <v>2707</v>
      </c>
      <c r="M1042" s="250" t="s">
        <v>1660</v>
      </c>
      <c r="N1042" s="250"/>
      <c r="O1042" s="250"/>
      <c r="P1042" s="250"/>
      <c r="Q1042" s="250"/>
    </row>
    <row r="1043" spans="1:17">
      <c r="A1043" s="250">
        <v>988</v>
      </c>
      <c r="B1043" s="250" t="s">
        <v>1143</v>
      </c>
      <c r="C1043" s="250" t="s">
        <v>13</v>
      </c>
      <c r="D1043" s="250">
        <v>16</v>
      </c>
      <c r="E1043" s="251" t="s">
        <v>2093</v>
      </c>
      <c r="F1043" s="250">
        <v>55</v>
      </c>
      <c r="G1043" s="250">
        <v>1</v>
      </c>
      <c r="H1043" s="250">
        <v>42</v>
      </c>
      <c r="I1043" s="250" t="s">
        <v>1145</v>
      </c>
      <c r="J1043" s="250" t="s">
        <v>1250</v>
      </c>
      <c r="K1043" s="250" t="s">
        <v>1358</v>
      </c>
      <c r="L1043" s="250" t="s">
        <v>2783</v>
      </c>
      <c r="M1043" s="250" t="s">
        <v>1668</v>
      </c>
      <c r="N1043" s="250"/>
      <c r="O1043" s="250"/>
      <c r="P1043" s="250"/>
      <c r="Q1043" s="250"/>
    </row>
    <row r="1044" spans="1:17">
      <c r="A1044" s="250">
        <v>989</v>
      </c>
      <c r="B1044" s="250" t="s">
        <v>1143</v>
      </c>
      <c r="C1044" s="250" t="s">
        <v>13</v>
      </c>
      <c r="D1044" s="250">
        <v>17</v>
      </c>
      <c r="E1044" s="251" t="s">
        <v>2094</v>
      </c>
      <c r="F1044" s="250">
        <v>55</v>
      </c>
      <c r="G1044" s="250">
        <v>2</v>
      </c>
      <c r="H1044" s="250">
        <v>36</v>
      </c>
      <c r="I1044" s="250" t="s">
        <v>1160</v>
      </c>
      <c r="J1044" s="250" t="s">
        <v>1250</v>
      </c>
      <c r="K1044" s="250" t="s">
        <v>1291</v>
      </c>
      <c r="L1044" s="250" t="s">
        <v>2756</v>
      </c>
      <c r="M1044" s="250" t="s">
        <v>1668</v>
      </c>
      <c r="N1044" s="250"/>
      <c r="O1044" s="250"/>
      <c r="P1044" s="250"/>
      <c r="Q1044" s="250"/>
    </row>
    <row r="1045" spans="1:17">
      <c r="A1045" s="250">
        <v>990</v>
      </c>
      <c r="B1045" s="250" t="s">
        <v>1143</v>
      </c>
      <c r="C1045" s="250" t="s">
        <v>13</v>
      </c>
      <c r="D1045" s="250">
        <v>25</v>
      </c>
      <c r="E1045" s="251" t="s">
        <v>1290</v>
      </c>
      <c r="F1045" s="250">
        <v>26</v>
      </c>
      <c r="G1045" s="250">
        <v>3</v>
      </c>
      <c r="H1045" s="250">
        <v>34</v>
      </c>
      <c r="I1045" s="250" t="s">
        <v>1162</v>
      </c>
      <c r="J1045" s="250" t="s">
        <v>1250</v>
      </c>
      <c r="K1045" s="250" t="s">
        <v>1291</v>
      </c>
      <c r="L1045" s="250" t="s">
        <v>2718</v>
      </c>
      <c r="M1045" s="250" t="s">
        <v>750</v>
      </c>
      <c r="N1045" s="250" t="s">
        <v>1281</v>
      </c>
      <c r="O1045" s="250" t="s">
        <v>1282</v>
      </c>
      <c r="P1045" s="250" t="s">
        <v>1283</v>
      </c>
      <c r="Q1045" s="250">
        <v>3</v>
      </c>
    </row>
    <row r="1046" spans="1:17">
      <c r="A1046" s="250">
        <v>991</v>
      </c>
      <c r="B1046" s="250" t="s">
        <v>1143</v>
      </c>
      <c r="C1046" s="250" t="s">
        <v>13</v>
      </c>
      <c r="D1046" s="250">
        <v>17</v>
      </c>
      <c r="E1046" s="251" t="s">
        <v>2094</v>
      </c>
      <c r="F1046" s="250">
        <v>55</v>
      </c>
      <c r="G1046" s="250">
        <v>2</v>
      </c>
      <c r="H1046" s="250">
        <v>36</v>
      </c>
      <c r="I1046" s="250" t="s">
        <v>1160</v>
      </c>
      <c r="J1046" s="250" t="s">
        <v>1250</v>
      </c>
      <c r="K1046" s="250" t="s">
        <v>1383</v>
      </c>
      <c r="L1046" s="355">
        <v>13363</v>
      </c>
      <c r="M1046" s="250" t="s">
        <v>1668</v>
      </c>
      <c r="N1046" s="250"/>
      <c r="O1046" s="250"/>
      <c r="P1046" s="250"/>
      <c r="Q1046" s="250"/>
    </row>
    <row r="1047" spans="1:17">
      <c r="A1047" s="250">
        <v>992</v>
      </c>
      <c r="B1047" s="250" t="s">
        <v>1143</v>
      </c>
      <c r="C1047" s="250" t="s">
        <v>13</v>
      </c>
      <c r="D1047" s="250">
        <v>25</v>
      </c>
      <c r="E1047" s="251" t="s">
        <v>1290</v>
      </c>
      <c r="F1047" s="250">
        <v>26</v>
      </c>
      <c r="G1047" s="250">
        <v>3</v>
      </c>
      <c r="H1047" s="250">
        <v>34</v>
      </c>
      <c r="I1047" s="250" t="s">
        <v>1162</v>
      </c>
      <c r="J1047" s="250" t="s">
        <v>1250</v>
      </c>
      <c r="K1047" s="250" t="s">
        <v>1383</v>
      </c>
      <c r="L1047" s="355">
        <v>12571</v>
      </c>
      <c r="M1047" s="250" t="s">
        <v>750</v>
      </c>
      <c r="N1047" s="250" t="s">
        <v>1281</v>
      </c>
      <c r="O1047" s="250" t="s">
        <v>1491</v>
      </c>
      <c r="P1047" s="250" t="s">
        <v>1407</v>
      </c>
      <c r="Q1047" s="250">
        <v>46</v>
      </c>
    </row>
    <row r="1048" spans="1:17">
      <c r="A1048" s="250">
        <v>993</v>
      </c>
      <c r="B1048" s="250" t="s">
        <v>1143</v>
      </c>
      <c r="C1048" s="250" t="s">
        <v>13</v>
      </c>
      <c r="D1048" s="250" t="s">
        <v>1163</v>
      </c>
      <c r="E1048" s="251" t="s">
        <v>1476</v>
      </c>
      <c r="F1048" s="250">
        <v>24</v>
      </c>
      <c r="G1048" s="250">
        <v>2</v>
      </c>
      <c r="H1048" s="250">
        <v>53</v>
      </c>
      <c r="I1048" s="250" t="s">
        <v>1165</v>
      </c>
      <c r="J1048" s="250" t="s">
        <v>1250</v>
      </c>
      <c r="K1048" s="250" t="s">
        <v>1527</v>
      </c>
      <c r="L1048" s="250" t="s">
        <v>1166</v>
      </c>
      <c r="M1048" s="250" t="s">
        <v>1651</v>
      </c>
      <c r="N1048" s="250"/>
      <c r="O1048" s="250"/>
      <c r="P1048" s="250"/>
      <c r="Q1048" s="250"/>
    </row>
    <row r="1049" spans="1:17">
      <c r="A1049" s="250">
        <v>994</v>
      </c>
      <c r="B1049" s="250" t="s">
        <v>1143</v>
      </c>
      <c r="C1049" s="250" t="s">
        <v>13</v>
      </c>
      <c r="D1049" s="250"/>
      <c r="E1049" s="251" t="s">
        <v>1476</v>
      </c>
      <c r="F1049" s="250"/>
      <c r="G1049" s="250"/>
      <c r="H1049" s="250"/>
      <c r="I1049" s="250"/>
      <c r="J1049" s="250" t="s">
        <v>1250</v>
      </c>
      <c r="K1049" s="250" t="s">
        <v>1527</v>
      </c>
      <c r="L1049" s="250"/>
      <c r="M1049" s="250" t="s">
        <v>1654</v>
      </c>
      <c r="N1049" s="250"/>
      <c r="O1049" s="250"/>
      <c r="P1049" s="250"/>
      <c r="Q1049" s="250"/>
    </row>
    <row r="1050" spans="1:17">
      <c r="A1050" s="250">
        <v>995</v>
      </c>
      <c r="B1050" s="250" t="s">
        <v>1143</v>
      </c>
      <c r="C1050" s="250" t="s">
        <v>13</v>
      </c>
      <c r="D1050" s="250" t="s">
        <v>1163</v>
      </c>
      <c r="E1050" s="251" t="s">
        <v>1476</v>
      </c>
      <c r="F1050" s="250">
        <v>24</v>
      </c>
      <c r="G1050" s="250">
        <v>2</v>
      </c>
      <c r="H1050" s="250">
        <v>53</v>
      </c>
      <c r="I1050" s="250" t="s">
        <v>1165</v>
      </c>
      <c r="J1050" s="250" t="s">
        <v>1250</v>
      </c>
      <c r="K1050" s="250" t="s">
        <v>1404</v>
      </c>
      <c r="L1050" s="250" t="s">
        <v>1167</v>
      </c>
      <c r="M1050" s="250" t="s">
        <v>1651</v>
      </c>
      <c r="N1050" s="250"/>
      <c r="O1050" s="250"/>
      <c r="P1050" s="250"/>
      <c r="Q1050" s="250"/>
    </row>
    <row r="1051" spans="1:17">
      <c r="A1051" s="250">
        <v>996</v>
      </c>
      <c r="B1051" s="250" t="s">
        <v>1143</v>
      </c>
      <c r="C1051" s="250" t="s">
        <v>13</v>
      </c>
      <c r="D1051" s="250"/>
      <c r="E1051" s="251" t="s">
        <v>1476</v>
      </c>
      <c r="F1051" s="250"/>
      <c r="G1051" s="250"/>
      <c r="H1051" s="250"/>
      <c r="I1051" s="250"/>
      <c r="J1051" s="250" t="s">
        <v>1250</v>
      </c>
      <c r="K1051" s="250" t="s">
        <v>1404</v>
      </c>
      <c r="L1051" s="250"/>
      <c r="M1051" s="250" t="s">
        <v>1654</v>
      </c>
      <c r="N1051" s="250"/>
      <c r="O1051" s="250"/>
      <c r="P1051" s="250"/>
      <c r="Q1051" s="250"/>
    </row>
    <row r="1052" spans="1:17">
      <c r="A1052" s="250">
        <v>997</v>
      </c>
      <c r="B1052" s="250" t="s">
        <v>1143</v>
      </c>
      <c r="C1052" s="250" t="s">
        <v>13</v>
      </c>
      <c r="D1052" s="250">
        <v>25</v>
      </c>
      <c r="E1052" s="251" t="s">
        <v>1290</v>
      </c>
      <c r="F1052" s="250">
        <v>27</v>
      </c>
      <c r="G1052" s="250">
        <v>3</v>
      </c>
      <c r="H1052" s="250">
        <v>36</v>
      </c>
      <c r="I1052" s="250" t="s">
        <v>1162</v>
      </c>
      <c r="J1052" s="250" t="s">
        <v>1250</v>
      </c>
      <c r="K1052" s="250" t="s">
        <v>1261</v>
      </c>
      <c r="L1052" s="250" t="s">
        <v>2673</v>
      </c>
      <c r="M1052" s="250" t="s">
        <v>750</v>
      </c>
      <c r="N1052" s="250" t="s">
        <v>1252</v>
      </c>
      <c r="O1052" s="250" t="s">
        <v>1488</v>
      </c>
      <c r="P1052" s="250" t="s">
        <v>1489</v>
      </c>
      <c r="Q1052" s="250">
        <v>47</v>
      </c>
    </row>
    <row r="1053" spans="1:17">
      <c r="A1053" s="250">
        <v>998</v>
      </c>
      <c r="B1053" s="250" t="s">
        <v>1143</v>
      </c>
      <c r="C1053" s="250" t="s">
        <v>13</v>
      </c>
      <c r="D1053" s="250"/>
      <c r="E1053" s="251" t="s">
        <v>1290</v>
      </c>
      <c r="F1053" s="250"/>
      <c r="G1053" s="250"/>
      <c r="H1053" s="250"/>
      <c r="I1053" s="250"/>
      <c r="J1053" s="250" t="s">
        <v>1250</v>
      </c>
      <c r="K1053" s="250" t="s">
        <v>1261</v>
      </c>
      <c r="L1053" s="250"/>
      <c r="M1053" s="250" t="s">
        <v>42</v>
      </c>
      <c r="N1053" s="250" t="s">
        <v>1281</v>
      </c>
      <c r="O1053" s="250" t="s">
        <v>1472</v>
      </c>
      <c r="P1053" s="250" t="s">
        <v>1473</v>
      </c>
      <c r="Q1053" s="250">
        <v>50</v>
      </c>
    </row>
    <row r="1054" spans="1:17">
      <c r="A1054" s="250">
        <v>999</v>
      </c>
      <c r="B1054" s="250" t="s">
        <v>1143</v>
      </c>
      <c r="C1054" s="250" t="s">
        <v>13</v>
      </c>
      <c r="D1054" s="250" t="s">
        <v>1163</v>
      </c>
      <c r="E1054" s="251" t="s">
        <v>1476</v>
      </c>
      <c r="F1054" s="250">
        <v>27</v>
      </c>
      <c r="G1054" s="250">
        <v>2</v>
      </c>
      <c r="H1054" s="250">
        <v>45</v>
      </c>
      <c r="I1054" s="250" t="s">
        <v>1165</v>
      </c>
      <c r="J1054" s="250" t="s">
        <v>1250</v>
      </c>
      <c r="K1054" s="250" t="s">
        <v>1405</v>
      </c>
      <c r="L1054" s="250" t="s">
        <v>1168</v>
      </c>
      <c r="M1054" s="250" t="s">
        <v>1651</v>
      </c>
      <c r="N1054" s="250"/>
      <c r="O1054" s="250"/>
      <c r="P1054" s="250"/>
      <c r="Q1054" s="250"/>
    </row>
    <row r="1055" spans="1:17">
      <c r="A1055" s="250">
        <v>1000</v>
      </c>
      <c r="B1055" s="250" t="s">
        <v>1143</v>
      </c>
      <c r="C1055" s="250" t="s">
        <v>13</v>
      </c>
      <c r="D1055" s="250"/>
      <c r="E1055" s="251" t="s">
        <v>1476</v>
      </c>
      <c r="F1055" s="250"/>
      <c r="G1055" s="250"/>
      <c r="H1055" s="250"/>
      <c r="I1055" s="250"/>
      <c r="J1055" s="250" t="s">
        <v>1250</v>
      </c>
      <c r="K1055" s="250" t="s">
        <v>1405</v>
      </c>
      <c r="L1055" s="250"/>
      <c r="M1055" s="250" t="s">
        <v>42</v>
      </c>
      <c r="N1055" s="250" t="s">
        <v>1281</v>
      </c>
      <c r="O1055" s="250" t="s">
        <v>1463</v>
      </c>
      <c r="P1055" s="250" t="s">
        <v>1464</v>
      </c>
      <c r="Q1055" s="250">
        <v>54</v>
      </c>
    </row>
    <row r="1056" spans="1:17">
      <c r="A1056" s="250">
        <v>1001</v>
      </c>
      <c r="B1056" s="250" t="s">
        <v>1143</v>
      </c>
      <c r="C1056" s="250" t="s">
        <v>13</v>
      </c>
      <c r="D1056" s="250" t="s">
        <v>1163</v>
      </c>
      <c r="E1056" s="251" t="s">
        <v>1476</v>
      </c>
      <c r="F1056" s="250">
        <v>27</v>
      </c>
      <c r="G1056" s="250">
        <v>2</v>
      </c>
      <c r="H1056" s="250">
        <v>45</v>
      </c>
      <c r="I1056" s="250" t="s">
        <v>1165</v>
      </c>
      <c r="J1056" s="250" t="s">
        <v>1250</v>
      </c>
      <c r="K1056" s="250" t="s">
        <v>1477</v>
      </c>
      <c r="L1056" s="250" t="s">
        <v>1169</v>
      </c>
      <c r="M1056" s="250" t="s">
        <v>1660</v>
      </c>
      <c r="N1056" s="250"/>
      <c r="O1056" s="250"/>
      <c r="P1056" s="250"/>
      <c r="Q1056" s="250"/>
    </row>
    <row r="1057" spans="1:17">
      <c r="A1057" s="250">
        <v>1002</v>
      </c>
      <c r="B1057" s="250" t="s">
        <v>1143</v>
      </c>
      <c r="C1057" s="250" t="s">
        <v>13</v>
      </c>
      <c r="D1057" s="250"/>
      <c r="E1057" s="251" t="s">
        <v>1476</v>
      </c>
      <c r="F1057" s="250"/>
      <c r="G1057" s="250"/>
      <c r="H1057" s="250"/>
      <c r="I1057" s="250"/>
      <c r="J1057" s="250" t="s">
        <v>1250</v>
      </c>
      <c r="K1057" s="250" t="s">
        <v>1477</v>
      </c>
      <c r="L1057" s="250"/>
      <c r="M1057" s="250" t="s">
        <v>42</v>
      </c>
      <c r="N1057" s="250" t="s">
        <v>1252</v>
      </c>
      <c r="O1057" s="250" t="s">
        <v>1322</v>
      </c>
      <c r="P1057" s="250" t="s">
        <v>1451</v>
      </c>
      <c r="Q1057" s="250">
        <v>55</v>
      </c>
    </row>
    <row r="1058" spans="1:17">
      <c r="A1058" s="250">
        <v>1003</v>
      </c>
      <c r="B1058" s="250" t="s">
        <v>1143</v>
      </c>
      <c r="C1058" s="250" t="s">
        <v>13</v>
      </c>
      <c r="D1058" s="250">
        <v>12</v>
      </c>
      <c r="E1058" s="251" t="s">
        <v>2204</v>
      </c>
      <c r="F1058" s="250">
        <v>901</v>
      </c>
      <c r="G1058" s="250">
        <v>3</v>
      </c>
      <c r="H1058" s="250">
        <v>9</v>
      </c>
      <c r="I1058" s="250" t="s">
        <v>1171</v>
      </c>
      <c r="J1058" s="250" t="s">
        <v>1268</v>
      </c>
      <c r="K1058" s="250" t="s">
        <v>1317</v>
      </c>
      <c r="L1058" s="354">
        <v>45544</v>
      </c>
      <c r="M1058" s="250" t="s">
        <v>1651</v>
      </c>
      <c r="N1058" s="250"/>
      <c r="O1058" s="250"/>
      <c r="P1058" s="250"/>
      <c r="Q1058" s="250"/>
    </row>
    <row r="1059" spans="1:17">
      <c r="A1059" s="250">
        <v>1004</v>
      </c>
      <c r="B1059" s="250" t="s">
        <v>1143</v>
      </c>
      <c r="C1059" s="250" t="s">
        <v>13</v>
      </c>
      <c r="D1059" s="250">
        <v>18</v>
      </c>
      <c r="E1059" s="251" t="s">
        <v>2335</v>
      </c>
      <c r="F1059" s="250">
        <v>1</v>
      </c>
      <c r="G1059" s="250">
        <v>2</v>
      </c>
      <c r="H1059" s="250">
        <v>34</v>
      </c>
      <c r="I1059" s="250" t="s">
        <v>1726</v>
      </c>
      <c r="J1059" s="250" t="s">
        <v>1268</v>
      </c>
      <c r="K1059" s="250" t="s">
        <v>1317</v>
      </c>
      <c r="L1059" s="250" t="s">
        <v>2662</v>
      </c>
      <c r="M1059" s="250" t="s">
        <v>1650</v>
      </c>
      <c r="N1059" s="250"/>
      <c r="O1059" s="250"/>
      <c r="P1059" s="250"/>
      <c r="Q1059" s="250"/>
    </row>
    <row r="1060" spans="1:17">
      <c r="A1060" s="250">
        <v>1005</v>
      </c>
      <c r="B1060" s="250" t="s">
        <v>1143</v>
      </c>
      <c r="C1060" s="250" t="s">
        <v>13</v>
      </c>
      <c r="D1060" s="250">
        <v>14</v>
      </c>
      <c r="E1060" s="251" t="s">
        <v>2440</v>
      </c>
      <c r="F1060" s="250">
        <v>1</v>
      </c>
      <c r="G1060" s="250">
        <v>3</v>
      </c>
      <c r="H1060" s="250">
        <v>15</v>
      </c>
      <c r="I1060" s="250" t="s">
        <v>1690</v>
      </c>
      <c r="J1060" s="250" t="s">
        <v>1268</v>
      </c>
      <c r="K1060" s="250" t="s">
        <v>1315</v>
      </c>
      <c r="L1060" s="250" t="s">
        <v>2707</v>
      </c>
      <c r="M1060" s="250" t="s">
        <v>1672</v>
      </c>
      <c r="N1060" s="250"/>
      <c r="O1060" s="250"/>
      <c r="P1060" s="250"/>
      <c r="Q1060" s="250"/>
    </row>
    <row r="1061" spans="1:17">
      <c r="A1061" s="250">
        <v>1006</v>
      </c>
      <c r="B1061" s="250" t="s">
        <v>1143</v>
      </c>
      <c r="C1061" s="250" t="s">
        <v>13</v>
      </c>
      <c r="D1061" s="250">
        <v>20</v>
      </c>
      <c r="E1061" s="251" t="s">
        <v>2205</v>
      </c>
      <c r="F1061" s="250">
        <v>1</v>
      </c>
      <c r="G1061" s="250">
        <v>3</v>
      </c>
      <c r="H1061" s="250">
        <v>30</v>
      </c>
      <c r="I1061" s="250" t="s">
        <v>786</v>
      </c>
      <c r="J1061" s="250" t="s">
        <v>1268</v>
      </c>
      <c r="K1061" s="250" t="s">
        <v>1315</v>
      </c>
      <c r="L1061" s="250" t="s">
        <v>2749</v>
      </c>
      <c r="M1061" s="250" t="s">
        <v>1651</v>
      </c>
      <c r="N1061" s="250"/>
      <c r="O1061" s="250"/>
      <c r="P1061" s="250"/>
      <c r="Q1061" s="250"/>
    </row>
    <row r="1062" spans="1:17">
      <c r="A1062" s="250">
        <v>1007</v>
      </c>
      <c r="B1062" s="250" t="s">
        <v>1143</v>
      </c>
      <c r="C1062" s="250" t="s">
        <v>13</v>
      </c>
      <c r="D1062" s="250">
        <v>22</v>
      </c>
      <c r="E1062" s="251" t="s">
        <v>2272</v>
      </c>
      <c r="F1062" s="250">
        <v>24</v>
      </c>
      <c r="G1062" s="250">
        <v>2</v>
      </c>
      <c r="H1062" s="250">
        <v>33</v>
      </c>
      <c r="I1062" s="250" t="s">
        <v>717</v>
      </c>
      <c r="J1062" s="250" t="s">
        <v>1268</v>
      </c>
      <c r="K1062" s="250" t="s">
        <v>1269</v>
      </c>
      <c r="L1062" s="250" t="s">
        <v>2813</v>
      </c>
      <c r="M1062" s="250" t="s">
        <v>1695</v>
      </c>
      <c r="N1062" s="250"/>
      <c r="O1062" s="250"/>
      <c r="P1062" s="250"/>
      <c r="Q1062" s="250"/>
    </row>
    <row r="1063" spans="1:17">
      <c r="A1063" s="250">
        <v>1008</v>
      </c>
      <c r="B1063" s="250" t="s">
        <v>1143</v>
      </c>
      <c r="C1063" s="250" t="s">
        <v>13</v>
      </c>
      <c r="D1063" s="250">
        <v>24</v>
      </c>
      <c r="E1063" s="251" t="s">
        <v>2630</v>
      </c>
      <c r="F1063" s="250">
        <v>931</v>
      </c>
      <c r="G1063" s="250">
        <v>3</v>
      </c>
      <c r="H1063" s="250">
        <v>26</v>
      </c>
      <c r="I1063" s="250" t="s">
        <v>1777</v>
      </c>
      <c r="J1063" s="250" t="s">
        <v>1268</v>
      </c>
      <c r="K1063" s="250" t="s">
        <v>1269</v>
      </c>
      <c r="L1063" s="250" t="s">
        <v>2776</v>
      </c>
      <c r="M1063" s="250" t="s">
        <v>1654</v>
      </c>
      <c r="N1063" s="250"/>
      <c r="O1063" s="250"/>
      <c r="P1063" s="250"/>
      <c r="Q1063" s="250"/>
    </row>
    <row r="1064" spans="1:17">
      <c r="A1064" s="250">
        <v>1009</v>
      </c>
      <c r="B1064" s="250" t="s">
        <v>1143</v>
      </c>
      <c r="C1064" s="250" t="s">
        <v>13</v>
      </c>
      <c r="D1064" s="250">
        <v>19</v>
      </c>
      <c r="E1064" s="251" t="s">
        <v>1983</v>
      </c>
      <c r="F1064" s="250">
        <v>1</v>
      </c>
      <c r="G1064" s="250">
        <v>2</v>
      </c>
      <c r="H1064" s="250">
        <v>11</v>
      </c>
      <c r="I1064" s="250" t="s">
        <v>1787</v>
      </c>
      <c r="J1064" s="250" t="s">
        <v>1268</v>
      </c>
      <c r="K1064" s="250" t="s">
        <v>1354</v>
      </c>
      <c r="L1064" s="354">
        <v>45607</v>
      </c>
      <c r="M1064" s="250" t="s">
        <v>41</v>
      </c>
      <c r="N1064" s="250"/>
      <c r="O1064" s="250"/>
      <c r="P1064" s="250"/>
      <c r="Q1064" s="250"/>
    </row>
    <row r="1065" spans="1:17">
      <c r="A1065" s="250">
        <v>1010</v>
      </c>
      <c r="B1065" s="250" t="s">
        <v>1143</v>
      </c>
      <c r="C1065" s="250" t="s">
        <v>13</v>
      </c>
      <c r="D1065" s="250">
        <v>23</v>
      </c>
      <c r="E1065" s="251" t="s">
        <v>2273</v>
      </c>
      <c r="F1065" s="250">
        <v>26</v>
      </c>
      <c r="G1065" s="250">
        <v>2</v>
      </c>
      <c r="H1065" s="250">
        <v>23</v>
      </c>
      <c r="I1065" s="250" t="s">
        <v>1703</v>
      </c>
      <c r="J1065" s="250" t="s">
        <v>1268</v>
      </c>
      <c r="K1065" s="250" t="s">
        <v>1354</v>
      </c>
      <c r="L1065" s="250" t="s">
        <v>2844</v>
      </c>
      <c r="M1065" s="250" t="s">
        <v>1695</v>
      </c>
      <c r="N1065" s="250"/>
      <c r="O1065" s="250"/>
      <c r="P1065" s="250"/>
      <c r="Q1065" s="250"/>
    </row>
    <row r="1066" spans="1:17">
      <c r="A1066" s="250">
        <v>1011</v>
      </c>
      <c r="B1066" s="250" t="s">
        <v>1143</v>
      </c>
      <c r="C1066" s="250" t="s">
        <v>13</v>
      </c>
      <c r="D1066" s="250">
        <v>4</v>
      </c>
      <c r="E1066" s="251" t="s">
        <v>2274</v>
      </c>
      <c r="F1066" s="250">
        <v>20</v>
      </c>
      <c r="G1066" s="250">
        <v>2</v>
      </c>
      <c r="H1066" s="250">
        <v>52</v>
      </c>
      <c r="I1066" s="250" t="s">
        <v>717</v>
      </c>
      <c r="J1066" s="250" t="s">
        <v>1265</v>
      </c>
      <c r="K1066" s="250" t="s">
        <v>1342</v>
      </c>
      <c r="L1066" s="250" t="s">
        <v>2770</v>
      </c>
      <c r="M1066" s="250" t="s">
        <v>1695</v>
      </c>
      <c r="N1066" s="250"/>
      <c r="O1066" s="250"/>
      <c r="P1066" s="250"/>
      <c r="Q1066" s="250"/>
    </row>
    <row r="1067" spans="1:17">
      <c r="A1067" s="250">
        <v>1012</v>
      </c>
      <c r="B1067" s="250" t="s">
        <v>1143</v>
      </c>
      <c r="C1067" s="250" t="s">
        <v>13</v>
      </c>
      <c r="D1067" s="250">
        <v>5</v>
      </c>
      <c r="E1067" s="251" t="s">
        <v>1367</v>
      </c>
      <c r="F1067" s="250">
        <v>6</v>
      </c>
      <c r="G1067" s="250">
        <v>2</v>
      </c>
      <c r="H1067" s="250">
        <v>39</v>
      </c>
      <c r="I1067" s="250" t="s">
        <v>1182</v>
      </c>
      <c r="J1067" s="250" t="s">
        <v>1265</v>
      </c>
      <c r="K1067" s="250" t="s">
        <v>1342</v>
      </c>
      <c r="L1067" s="250" t="s">
        <v>2677</v>
      </c>
      <c r="M1067" s="250" t="s">
        <v>1652</v>
      </c>
      <c r="N1067" s="250"/>
      <c r="O1067" s="250"/>
      <c r="P1067" s="250"/>
      <c r="Q1067" s="250"/>
    </row>
    <row r="1068" spans="1:17">
      <c r="A1068" s="250">
        <v>1013</v>
      </c>
      <c r="B1068" s="250" t="s">
        <v>1143</v>
      </c>
      <c r="C1068" s="250" t="s">
        <v>13</v>
      </c>
      <c r="D1068" s="250"/>
      <c r="E1068" s="251" t="s">
        <v>1367</v>
      </c>
      <c r="F1068" s="250"/>
      <c r="G1068" s="250"/>
      <c r="H1068" s="250"/>
      <c r="I1068" s="250"/>
      <c r="J1068" s="250" t="s">
        <v>1265</v>
      </c>
      <c r="K1068" s="250" t="s">
        <v>1342</v>
      </c>
      <c r="L1068" s="250"/>
      <c r="M1068" s="250" t="s">
        <v>42</v>
      </c>
      <c r="N1068" s="250" t="s">
        <v>1252</v>
      </c>
      <c r="O1068" s="250" t="s">
        <v>1364</v>
      </c>
      <c r="P1068" s="250" t="s">
        <v>1365</v>
      </c>
      <c r="Q1068" s="250">
        <v>24</v>
      </c>
    </row>
    <row r="1069" spans="1:17">
      <c r="A1069" s="250">
        <v>1014</v>
      </c>
      <c r="B1069" s="250" t="s">
        <v>1143</v>
      </c>
      <c r="C1069" s="250" t="s">
        <v>13</v>
      </c>
      <c r="D1069" s="250">
        <v>5</v>
      </c>
      <c r="E1069" s="251" t="s">
        <v>1367</v>
      </c>
      <c r="F1069" s="250">
        <v>7</v>
      </c>
      <c r="G1069" s="250">
        <v>2</v>
      </c>
      <c r="H1069" s="250">
        <v>38</v>
      </c>
      <c r="I1069" s="250" t="s">
        <v>1182</v>
      </c>
      <c r="J1069" s="250" t="s">
        <v>1265</v>
      </c>
      <c r="K1069" s="250" t="s">
        <v>1385</v>
      </c>
      <c r="L1069" s="250" t="s">
        <v>2664</v>
      </c>
      <c r="M1069" s="250" t="s">
        <v>1652</v>
      </c>
      <c r="N1069" s="250"/>
      <c r="O1069" s="250"/>
      <c r="P1069" s="250"/>
      <c r="Q1069" s="250"/>
    </row>
    <row r="1070" spans="1:17">
      <c r="A1070" s="250">
        <v>1015</v>
      </c>
      <c r="B1070" s="250" t="s">
        <v>1143</v>
      </c>
      <c r="C1070" s="250" t="s">
        <v>13</v>
      </c>
      <c r="D1070" s="250">
        <v>11</v>
      </c>
      <c r="E1070" s="251" t="s">
        <v>1984</v>
      </c>
      <c r="F1070" s="250">
        <v>1</v>
      </c>
      <c r="G1070" s="250">
        <v>2</v>
      </c>
      <c r="H1070" s="250">
        <v>32</v>
      </c>
      <c r="I1070" s="250" t="s">
        <v>1787</v>
      </c>
      <c r="J1070" s="250" t="s">
        <v>1265</v>
      </c>
      <c r="K1070" s="250" t="s">
        <v>1385</v>
      </c>
      <c r="L1070" s="250" t="s">
        <v>2723</v>
      </c>
      <c r="M1070" s="250" t="s">
        <v>41</v>
      </c>
      <c r="N1070" s="250"/>
      <c r="O1070" s="250"/>
      <c r="P1070" s="250"/>
      <c r="Q1070" s="250"/>
    </row>
    <row r="1071" spans="1:17">
      <c r="A1071" s="250">
        <v>1016</v>
      </c>
      <c r="B1071" s="250" t="s">
        <v>1143</v>
      </c>
      <c r="C1071" s="250" t="s">
        <v>13</v>
      </c>
      <c r="D1071" s="250">
        <v>5</v>
      </c>
      <c r="E1071" s="251" t="s">
        <v>1367</v>
      </c>
      <c r="F1071" s="250">
        <v>8</v>
      </c>
      <c r="G1071" s="250">
        <v>2</v>
      </c>
      <c r="H1071" s="250">
        <v>39</v>
      </c>
      <c r="I1071" s="250" t="s">
        <v>1182</v>
      </c>
      <c r="J1071" s="250" t="s">
        <v>1265</v>
      </c>
      <c r="K1071" s="250" t="s">
        <v>1346</v>
      </c>
      <c r="L1071" s="250" t="s">
        <v>2677</v>
      </c>
      <c r="M1071" s="250" t="s">
        <v>1652</v>
      </c>
      <c r="N1071" s="250"/>
      <c r="O1071" s="250"/>
      <c r="P1071" s="250"/>
      <c r="Q1071" s="250"/>
    </row>
    <row r="1072" spans="1:17">
      <c r="A1072" s="250">
        <v>1017</v>
      </c>
      <c r="B1072" s="250" t="s">
        <v>1143</v>
      </c>
      <c r="C1072" s="250" t="s">
        <v>13</v>
      </c>
      <c r="D1072" s="250">
        <v>11</v>
      </c>
      <c r="E1072" s="251" t="s">
        <v>1984</v>
      </c>
      <c r="F1072" s="250">
        <v>2</v>
      </c>
      <c r="G1072" s="250">
        <v>2</v>
      </c>
      <c r="H1072" s="250">
        <v>31</v>
      </c>
      <c r="I1072" s="250" t="s">
        <v>1787</v>
      </c>
      <c r="J1072" s="250" t="s">
        <v>1265</v>
      </c>
      <c r="K1072" s="250" t="s">
        <v>1346</v>
      </c>
      <c r="L1072" s="250" t="s">
        <v>2680</v>
      </c>
      <c r="M1072" s="250" t="s">
        <v>41</v>
      </c>
      <c r="N1072" s="250"/>
      <c r="O1072" s="250"/>
      <c r="P1072" s="250"/>
      <c r="Q1072" s="250"/>
    </row>
    <row r="1073" spans="1:17">
      <c r="A1073" s="250">
        <v>1018</v>
      </c>
      <c r="B1073" s="250" t="s">
        <v>1143</v>
      </c>
      <c r="C1073" s="250" t="s">
        <v>13</v>
      </c>
      <c r="D1073" s="250">
        <v>8</v>
      </c>
      <c r="E1073" s="251" t="s">
        <v>1386</v>
      </c>
      <c r="F1073" s="250">
        <v>301</v>
      </c>
      <c r="G1073" s="250">
        <v>3</v>
      </c>
      <c r="H1073" s="250">
        <v>27</v>
      </c>
      <c r="I1073" s="250" t="s">
        <v>519</v>
      </c>
      <c r="J1073" s="250" t="s">
        <v>1265</v>
      </c>
      <c r="K1073" s="250" t="s">
        <v>1266</v>
      </c>
      <c r="L1073" s="250" t="s">
        <v>2670</v>
      </c>
      <c r="M1073" s="250" t="s">
        <v>1652</v>
      </c>
      <c r="N1073" s="250"/>
      <c r="O1073" s="250"/>
      <c r="P1073" s="250"/>
      <c r="Q1073" s="250"/>
    </row>
    <row r="1074" spans="1:17">
      <c r="A1074" s="250">
        <v>1019</v>
      </c>
      <c r="B1074" s="250" t="s">
        <v>1143</v>
      </c>
      <c r="C1074" s="250" t="s">
        <v>13</v>
      </c>
      <c r="D1074" s="250"/>
      <c r="E1074" s="251" t="s">
        <v>1386</v>
      </c>
      <c r="F1074" s="250"/>
      <c r="G1074" s="250"/>
      <c r="H1074" s="250"/>
      <c r="I1074" s="250"/>
      <c r="J1074" s="250" t="s">
        <v>1265</v>
      </c>
      <c r="K1074" s="250" t="s">
        <v>1266</v>
      </c>
      <c r="L1074" s="250"/>
      <c r="M1074" s="250" t="s">
        <v>42</v>
      </c>
      <c r="N1074" s="250" t="s">
        <v>1252</v>
      </c>
      <c r="O1074" s="250" t="s">
        <v>1633</v>
      </c>
      <c r="P1074" s="250" t="s">
        <v>1634</v>
      </c>
      <c r="Q1074" s="250">
        <v>100</v>
      </c>
    </row>
    <row r="1075" spans="1:17">
      <c r="A1075" s="250">
        <v>1020</v>
      </c>
      <c r="B1075" s="250" t="s">
        <v>1143</v>
      </c>
      <c r="C1075" s="250" t="s">
        <v>13</v>
      </c>
      <c r="D1075" s="250">
        <v>1</v>
      </c>
      <c r="E1075" s="251" t="s">
        <v>2441</v>
      </c>
      <c r="F1075" s="250">
        <v>2</v>
      </c>
      <c r="G1075" s="250">
        <v>2</v>
      </c>
      <c r="H1075" s="250">
        <v>49</v>
      </c>
      <c r="I1075" s="250" t="s">
        <v>1788</v>
      </c>
      <c r="J1075" s="250" t="s">
        <v>1265</v>
      </c>
      <c r="K1075" s="250" t="s">
        <v>1369</v>
      </c>
      <c r="L1075" s="250" t="s">
        <v>2885</v>
      </c>
      <c r="M1075" s="250" t="s">
        <v>1672</v>
      </c>
      <c r="N1075" s="250"/>
      <c r="O1075" s="250"/>
      <c r="P1075" s="250"/>
      <c r="Q1075" s="250"/>
    </row>
    <row r="1076" spans="1:17">
      <c r="A1076" s="250">
        <v>1021</v>
      </c>
      <c r="B1076" s="250" t="s">
        <v>1143</v>
      </c>
      <c r="C1076" s="250" t="s">
        <v>13</v>
      </c>
      <c r="D1076" s="250">
        <v>9</v>
      </c>
      <c r="E1076" s="251" t="s">
        <v>1368</v>
      </c>
      <c r="F1076" s="250">
        <v>22</v>
      </c>
      <c r="G1076" s="250">
        <v>2</v>
      </c>
      <c r="H1076" s="250">
        <v>58</v>
      </c>
      <c r="I1076" s="250" t="s">
        <v>710</v>
      </c>
      <c r="J1076" s="250" t="s">
        <v>1265</v>
      </c>
      <c r="K1076" s="250" t="s">
        <v>1369</v>
      </c>
      <c r="L1076" s="250" t="s">
        <v>2898</v>
      </c>
      <c r="M1076" s="250" t="s">
        <v>1695</v>
      </c>
      <c r="N1076" s="250"/>
      <c r="O1076" s="250"/>
      <c r="P1076" s="250"/>
      <c r="Q1076" s="250"/>
    </row>
    <row r="1077" spans="1:17">
      <c r="A1077" s="250">
        <v>1022</v>
      </c>
      <c r="B1077" s="250" t="s">
        <v>1143</v>
      </c>
      <c r="C1077" s="250" t="s">
        <v>13</v>
      </c>
      <c r="D1077" s="250"/>
      <c r="E1077" s="251" t="s">
        <v>1368</v>
      </c>
      <c r="F1077" s="250"/>
      <c r="G1077" s="250"/>
      <c r="H1077" s="250"/>
      <c r="I1077" s="250"/>
      <c r="J1077" s="250" t="s">
        <v>1265</v>
      </c>
      <c r="K1077" s="250" t="s">
        <v>1369</v>
      </c>
      <c r="L1077" s="250"/>
      <c r="M1077" s="250" t="s">
        <v>42</v>
      </c>
      <c r="N1077" s="250" t="s">
        <v>1281</v>
      </c>
      <c r="O1077" s="250" t="s">
        <v>1351</v>
      </c>
      <c r="P1077" s="250" t="s">
        <v>1352</v>
      </c>
      <c r="Q1077" s="250">
        <v>27</v>
      </c>
    </row>
    <row r="1078" spans="1:17">
      <c r="A1078" s="250">
        <v>1023</v>
      </c>
      <c r="B1078" s="250" t="s">
        <v>1143</v>
      </c>
      <c r="C1078" s="250" t="s">
        <v>13</v>
      </c>
      <c r="D1078" s="250">
        <v>1</v>
      </c>
      <c r="E1078" s="251" t="s">
        <v>2441</v>
      </c>
      <c r="F1078" s="250">
        <v>1</v>
      </c>
      <c r="G1078" s="250">
        <v>2</v>
      </c>
      <c r="H1078" s="250">
        <v>51</v>
      </c>
      <c r="I1078" s="250" t="s">
        <v>1788</v>
      </c>
      <c r="J1078" s="250" t="s">
        <v>1265</v>
      </c>
      <c r="K1078" s="250" t="s">
        <v>1378</v>
      </c>
      <c r="L1078" s="250" t="s">
        <v>2806</v>
      </c>
      <c r="M1078" s="250" t="s">
        <v>1672</v>
      </c>
      <c r="N1078" s="250"/>
      <c r="O1078" s="250"/>
      <c r="P1078" s="250"/>
      <c r="Q1078" s="250"/>
    </row>
    <row r="1079" spans="1:17">
      <c r="A1079" s="250">
        <v>1024</v>
      </c>
      <c r="B1079" s="250" t="s">
        <v>1143</v>
      </c>
      <c r="C1079" s="250" t="s">
        <v>13</v>
      </c>
      <c r="D1079" s="250">
        <v>8</v>
      </c>
      <c r="E1079" s="251" t="s">
        <v>1386</v>
      </c>
      <c r="F1079" s="250">
        <v>302</v>
      </c>
      <c r="G1079" s="250">
        <v>3</v>
      </c>
      <c r="H1079" s="250">
        <v>28</v>
      </c>
      <c r="I1079" s="250" t="s">
        <v>1707</v>
      </c>
      <c r="J1079" s="250" t="s">
        <v>1265</v>
      </c>
      <c r="K1079" s="250" t="s">
        <v>1378</v>
      </c>
      <c r="L1079" s="250" t="s">
        <v>2671</v>
      </c>
      <c r="M1079" s="250" t="s">
        <v>1652</v>
      </c>
      <c r="N1079" s="250"/>
      <c r="O1079" s="250"/>
      <c r="P1079" s="250"/>
      <c r="Q1079" s="250"/>
    </row>
    <row r="1080" spans="1:17">
      <c r="A1080" s="250">
        <v>1025</v>
      </c>
      <c r="B1080" s="250" t="s">
        <v>1143</v>
      </c>
      <c r="C1080" s="250" t="s">
        <v>13</v>
      </c>
      <c r="D1080" s="250"/>
      <c r="E1080" s="251" t="s">
        <v>1386</v>
      </c>
      <c r="F1080" s="250"/>
      <c r="G1080" s="250"/>
      <c r="H1080" s="250"/>
      <c r="I1080" s="250"/>
      <c r="J1080" s="250" t="s">
        <v>1265</v>
      </c>
      <c r="K1080" s="250" t="s">
        <v>1378</v>
      </c>
      <c r="L1080" s="250"/>
      <c r="M1080" s="250" t="s">
        <v>42</v>
      </c>
      <c r="N1080" s="250" t="s">
        <v>1281</v>
      </c>
      <c r="O1080" s="250" t="s">
        <v>1379</v>
      </c>
      <c r="P1080" s="250" t="s">
        <v>1380</v>
      </c>
      <c r="Q1080" s="250">
        <v>29</v>
      </c>
    </row>
    <row r="1081" spans="1:17">
      <c r="A1081" s="250">
        <v>1026</v>
      </c>
      <c r="B1081" s="250" t="s">
        <v>1143</v>
      </c>
      <c r="C1081" s="250" t="s">
        <v>13</v>
      </c>
      <c r="D1081" s="250">
        <v>1</v>
      </c>
      <c r="E1081" s="251" t="s">
        <v>2441</v>
      </c>
      <c r="F1081" s="250">
        <v>3</v>
      </c>
      <c r="G1081" s="250">
        <v>2</v>
      </c>
      <c r="H1081" s="250">
        <v>43</v>
      </c>
      <c r="I1081" s="250" t="s">
        <v>1788</v>
      </c>
      <c r="J1081" s="250" t="s">
        <v>1265</v>
      </c>
      <c r="K1081" s="250" t="s">
        <v>1409</v>
      </c>
      <c r="L1081" s="250" t="s">
        <v>2724</v>
      </c>
      <c r="M1081" s="250" t="s">
        <v>1672</v>
      </c>
      <c r="N1081" s="250"/>
      <c r="O1081" s="250"/>
      <c r="P1081" s="250"/>
      <c r="Q1081" s="250"/>
    </row>
    <row r="1082" spans="1:17">
      <c r="A1082" s="250">
        <v>1027</v>
      </c>
      <c r="B1082" s="250" t="s">
        <v>1143</v>
      </c>
      <c r="C1082" s="250" t="s">
        <v>13</v>
      </c>
      <c r="D1082" s="250">
        <v>7</v>
      </c>
      <c r="E1082" s="251" t="s">
        <v>1591</v>
      </c>
      <c r="F1082" s="250">
        <v>54</v>
      </c>
      <c r="G1082" s="250">
        <v>2</v>
      </c>
      <c r="H1082" s="250">
        <v>52</v>
      </c>
      <c r="I1082" s="250" t="s">
        <v>1190</v>
      </c>
      <c r="J1082" s="250" t="s">
        <v>1265</v>
      </c>
      <c r="K1082" s="250" t="s">
        <v>1409</v>
      </c>
      <c r="L1082" s="250" t="s">
        <v>2770</v>
      </c>
      <c r="M1082" s="250" t="s">
        <v>1652</v>
      </c>
      <c r="N1082" s="250"/>
      <c r="O1082" s="250"/>
      <c r="P1082" s="250"/>
      <c r="Q1082" s="250"/>
    </row>
    <row r="1083" spans="1:17">
      <c r="A1083" s="250">
        <v>1028</v>
      </c>
      <c r="B1083" s="250" t="s">
        <v>1143</v>
      </c>
      <c r="C1083" s="250" t="s">
        <v>13</v>
      </c>
      <c r="D1083" s="250"/>
      <c r="E1083" s="251" t="s">
        <v>1591</v>
      </c>
      <c r="F1083" s="250"/>
      <c r="G1083" s="250"/>
      <c r="H1083" s="250"/>
      <c r="I1083" s="250"/>
      <c r="J1083" s="250" t="s">
        <v>1265</v>
      </c>
      <c r="K1083" s="250" t="s">
        <v>1409</v>
      </c>
      <c r="L1083" s="250"/>
      <c r="M1083" s="250" t="s">
        <v>42</v>
      </c>
      <c r="N1083" s="250" t="s">
        <v>1281</v>
      </c>
      <c r="O1083" s="250" t="s">
        <v>1586</v>
      </c>
      <c r="P1083" s="250" t="s">
        <v>1587</v>
      </c>
      <c r="Q1083" s="250">
        <v>84</v>
      </c>
    </row>
    <row r="1084" spans="1:17">
      <c r="A1084" s="250">
        <v>1029</v>
      </c>
      <c r="B1084" s="250" t="s">
        <v>1143</v>
      </c>
      <c r="C1084" s="250" t="s">
        <v>136</v>
      </c>
      <c r="D1084" s="250">
        <v>11</v>
      </c>
      <c r="E1084" s="251" t="s">
        <v>1292</v>
      </c>
      <c r="F1084" s="250">
        <v>301</v>
      </c>
      <c r="G1084" s="250">
        <v>3</v>
      </c>
      <c r="H1084" s="250">
        <v>27</v>
      </c>
      <c r="I1084" s="250" t="s">
        <v>1196</v>
      </c>
      <c r="J1084" s="250" t="s">
        <v>1250</v>
      </c>
      <c r="K1084" s="250" t="s">
        <v>1328</v>
      </c>
      <c r="L1084" s="250" t="s">
        <v>2670</v>
      </c>
      <c r="M1084" s="250" t="s">
        <v>320</v>
      </c>
      <c r="N1084" s="250"/>
      <c r="O1084" s="250"/>
      <c r="P1084" s="250"/>
      <c r="Q1084" s="250"/>
    </row>
    <row r="1085" spans="1:17">
      <c r="A1085" s="250">
        <v>1030</v>
      </c>
      <c r="B1085" s="250" t="s">
        <v>1143</v>
      </c>
      <c r="C1085" s="250" t="s">
        <v>136</v>
      </c>
      <c r="D1085" s="250">
        <v>23</v>
      </c>
      <c r="E1085" s="251" t="s">
        <v>2365</v>
      </c>
      <c r="F1085" s="250">
        <v>203</v>
      </c>
      <c r="G1085" s="250">
        <v>2</v>
      </c>
      <c r="H1085" s="250">
        <v>23</v>
      </c>
      <c r="I1085" s="250" t="s">
        <v>1198</v>
      </c>
      <c r="J1085" s="250" t="s">
        <v>1250</v>
      </c>
      <c r="K1085" s="250" t="s">
        <v>1328</v>
      </c>
      <c r="L1085" s="250" t="s">
        <v>2844</v>
      </c>
      <c r="M1085" s="250" t="s">
        <v>1663</v>
      </c>
      <c r="N1085" s="250"/>
      <c r="O1085" s="250"/>
      <c r="P1085" s="250"/>
      <c r="Q1085" s="250"/>
    </row>
    <row r="1086" spans="1:17">
      <c r="A1086" s="250">
        <v>1031</v>
      </c>
      <c r="B1086" s="250" t="s">
        <v>1143</v>
      </c>
      <c r="C1086" s="250" t="s">
        <v>136</v>
      </c>
      <c r="D1086" s="250">
        <v>11</v>
      </c>
      <c r="E1086" s="251" t="s">
        <v>1292</v>
      </c>
      <c r="F1086" s="250">
        <v>302</v>
      </c>
      <c r="G1086" s="250">
        <v>3</v>
      </c>
      <c r="H1086" s="250">
        <v>28</v>
      </c>
      <c r="I1086" s="250" t="s">
        <v>1196</v>
      </c>
      <c r="J1086" s="250" t="s">
        <v>1250</v>
      </c>
      <c r="K1086" s="250" t="s">
        <v>1293</v>
      </c>
      <c r="L1086" s="250" t="s">
        <v>2671</v>
      </c>
      <c r="M1086" s="250" t="s">
        <v>320</v>
      </c>
      <c r="N1086" s="250"/>
      <c r="O1086" s="250"/>
      <c r="P1086" s="250"/>
      <c r="Q1086" s="250"/>
    </row>
    <row r="1087" spans="1:17">
      <c r="A1087" s="250">
        <v>1032</v>
      </c>
      <c r="B1087" s="250" t="s">
        <v>1143</v>
      </c>
      <c r="C1087" s="250" t="s">
        <v>136</v>
      </c>
      <c r="D1087" s="250"/>
      <c r="E1087" s="251" t="s">
        <v>1292</v>
      </c>
      <c r="F1087" s="250"/>
      <c r="G1087" s="250"/>
      <c r="H1087" s="250"/>
      <c r="I1087" s="250"/>
      <c r="J1087" s="250" t="s">
        <v>1250</v>
      </c>
      <c r="K1087" s="250" t="s">
        <v>1293</v>
      </c>
      <c r="L1087" s="250"/>
      <c r="M1087" s="250" t="s">
        <v>42</v>
      </c>
      <c r="N1087" s="250" t="s">
        <v>1281</v>
      </c>
      <c r="O1087" s="250" t="s">
        <v>1282</v>
      </c>
      <c r="P1087" s="250" t="s">
        <v>1283</v>
      </c>
      <c r="Q1087" s="250">
        <v>3</v>
      </c>
    </row>
    <row r="1088" spans="1:17">
      <c r="A1088" s="250">
        <v>1033</v>
      </c>
      <c r="B1088" s="250" t="s">
        <v>1143</v>
      </c>
      <c r="C1088" s="250" t="s">
        <v>136</v>
      </c>
      <c r="D1088" s="250">
        <v>9</v>
      </c>
      <c r="E1088" s="251" t="s">
        <v>2016</v>
      </c>
      <c r="F1088" s="250">
        <v>201</v>
      </c>
      <c r="G1088" s="250">
        <v>2</v>
      </c>
      <c r="H1088" s="250">
        <v>43</v>
      </c>
      <c r="I1088" s="250" t="s">
        <v>1789</v>
      </c>
      <c r="J1088" s="250" t="s">
        <v>1250</v>
      </c>
      <c r="K1088" s="250" t="s">
        <v>1277</v>
      </c>
      <c r="L1088" s="250" t="s">
        <v>2690</v>
      </c>
      <c r="M1088" s="250" t="s">
        <v>1663</v>
      </c>
      <c r="N1088" s="250"/>
      <c r="O1088" s="250"/>
      <c r="P1088" s="250"/>
      <c r="Q1088" s="250"/>
    </row>
    <row r="1089" spans="1:17">
      <c r="A1089" s="250">
        <v>1034</v>
      </c>
      <c r="B1089" s="250" t="s">
        <v>1143</v>
      </c>
      <c r="C1089" s="250" t="s">
        <v>136</v>
      </c>
      <c r="D1089" s="250">
        <v>21</v>
      </c>
      <c r="E1089" s="251" t="s">
        <v>2631</v>
      </c>
      <c r="F1089" s="250">
        <v>251</v>
      </c>
      <c r="G1089" s="250">
        <v>2</v>
      </c>
      <c r="H1089" s="250">
        <v>83</v>
      </c>
      <c r="I1089" s="250" t="s">
        <v>963</v>
      </c>
      <c r="J1089" s="250" t="s">
        <v>1250</v>
      </c>
      <c r="K1089" s="250" t="s">
        <v>1277</v>
      </c>
      <c r="L1089" s="250" t="s">
        <v>2899</v>
      </c>
      <c r="M1089" s="250" t="s">
        <v>1654</v>
      </c>
      <c r="N1089" s="250" t="s">
        <v>1281</v>
      </c>
      <c r="O1089" s="250" t="s">
        <v>2619</v>
      </c>
      <c r="P1089" s="250" t="s">
        <v>2620</v>
      </c>
      <c r="Q1089" s="250"/>
    </row>
    <row r="1090" spans="1:17">
      <c r="A1090" s="250">
        <v>1035</v>
      </c>
      <c r="B1090" s="250" t="s">
        <v>1143</v>
      </c>
      <c r="C1090" s="250" t="s">
        <v>136</v>
      </c>
      <c r="D1090" s="250">
        <v>9</v>
      </c>
      <c r="E1090" s="251" t="s">
        <v>2016</v>
      </c>
      <c r="F1090" s="250">
        <v>201</v>
      </c>
      <c r="G1090" s="250">
        <v>2</v>
      </c>
      <c r="H1090" s="250">
        <v>43</v>
      </c>
      <c r="I1090" s="250" t="s">
        <v>1789</v>
      </c>
      <c r="J1090" s="250" t="s">
        <v>1250</v>
      </c>
      <c r="K1090" s="250" t="s">
        <v>1391</v>
      </c>
      <c r="L1090" s="250" t="s">
        <v>2691</v>
      </c>
      <c r="M1090" s="250" t="s">
        <v>1652</v>
      </c>
      <c r="N1090" s="250"/>
      <c r="O1090" s="250"/>
      <c r="P1090" s="250"/>
      <c r="Q1090" s="250"/>
    </row>
    <row r="1091" spans="1:17">
      <c r="A1091" s="250">
        <v>1036</v>
      </c>
      <c r="B1091" s="250" t="s">
        <v>1143</v>
      </c>
      <c r="C1091" s="250" t="s">
        <v>136</v>
      </c>
      <c r="D1091" s="250">
        <v>21</v>
      </c>
      <c r="E1091" s="251" t="s">
        <v>2631</v>
      </c>
      <c r="F1091" s="250">
        <v>251</v>
      </c>
      <c r="G1091" s="250">
        <v>2</v>
      </c>
      <c r="H1091" s="250">
        <v>83</v>
      </c>
      <c r="I1091" s="250" t="s">
        <v>963</v>
      </c>
      <c r="J1091" s="250" t="s">
        <v>1250</v>
      </c>
      <c r="K1091" s="250" t="s">
        <v>1391</v>
      </c>
      <c r="L1091" s="250" t="s">
        <v>2899</v>
      </c>
      <c r="M1091" s="250" t="s">
        <v>1654</v>
      </c>
      <c r="N1091" s="250"/>
      <c r="O1091" s="250"/>
      <c r="P1091" s="250"/>
      <c r="Q1091" s="250"/>
    </row>
    <row r="1092" spans="1:17">
      <c r="A1092" s="250">
        <v>1037</v>
      </c>
      <c r="B1092" s="250" t="s">
        <v>1143</v>
      </c>
      <c r="C1092" s="250" t="s">
        <v>136</v>
      </c>
      <c r="D1092" s="250">
        <v>10</v>
      </c>
      <c r="E1092" s="251" t="s">
        <v>2206</v>
      </c>
      <c r="F1092" s="250">
        <v>301</v>
      </c>
      <c r="G1092" s="250">
        <v>3</v>
      </c>
      <c r="H1092" s="250">
        <v>36</v>
      </c>
      <c r="I1092" s="250" t="s">
        <v>1204</v>
      </c>
      <c r="J1092" s="250" t="s">
        <v>1250</v>
      </c>
      <c r="K1092" s="250" t="s">
        <v>1355</v>
      </c>
      <c r="L1092" s="250" t="s">
        <v>2756</v>
      </c>
      <c r="M1092" s="250" t="s">
        <v>1663</v>
      </c>
      <c r="N1092" s="250"/>
      <c r="O1092" s="250"/>
      <c r="P1092" s="250"/>
      <c r="Q1092" s="250"/>
    </row>
    <row r="1093" spans="1:17">
      <c r="A1093" s="250">
        <v>1038</v>
      </c>
      <c r="B1093" s="250" t="s">
        <v>1143</v>
      </c>
      <c r="C1093" s="250" t="s">
        <v>136</v>
      </c>
      <c r="D1093" s="250">
        <v>21</v>
      </c>
      <c r="E1093" s="251" t="s">
        <v>2631</v>
      </c>
      <c r="F1093" s="250">
        <v>251</v>
      </c>
      <c r="G1093" s="250">
        <v>2</v>
      </c>
      <c r="H1093" s="250">
        <v>83</v>
      </c>
      <c r="I1093" s="250" t="s">
        <v>963</v>
      </c>
      <c r="J1093" s="250" t="s">
        <v>1250</v>
      </c>
      <c r="K1093" s="250" t="s">
        <v>1355</v>
      </c>
      <c r="L1093" s="250" t="s">
        <v>2900</v>
      </c>
      <c r="M1093" s="250" t="s">
        <v>1654</v>
      </c>
      <c r="N1093" s="250"/>
      <c r="O1093" s="250"/>
      <c r="P1093" s="250"/>
      <c r="Q1093" s="250"/>
    </row>
    <row r="1094" spans="1:17">
      <c r="A1094" s="250">
        <v>1039</v>
      </c>
      <c r="B1094" s="250" t="s">
        <v>1143</v>
      </c>
      <c r="C1094" s="250" t="s">
        <v>136</v>
      </c>
      <c r="D1094" s="250">
        <v>10</v>
      </c>
      <c r="E1094" s="251" t="s">
        <v>2206</v>
      </c>
      <c r="F1094" s="250">
        <v>301</v>
      </c>
      <c r="G1094" s="250">
        <v>3</v>
      </c>
      <c r="H1094" s="250">
        <v>36</v>
      </c>
      <c r="I1094" s="250" t="s">
        <v>1204</v>
      </c>
      <c r="J1094" s="250" t="s">
        <v>1250</v>
      </c>
      <c r="K1094" s="250" t="s">
        <v>1358</v>
      </c>
      <c r="L1094" s="355">
        <v>13363</v>
      </c>
      <c r="M1094" s="250" t="s">
        <v>1651</v>
      </c>
      <c r="N1094" s="250"/>
      <c r="O1094" s="250"/>
      <c r="P1094" s="250"/>
      <c r="Q1094" s="250"/>
    </row>
    <row r="1095" spans="1:17">
      <c r="A1095" s="250">
        <v>1040</v>
      </c>
      <c r="B1095" s="250" t="s">
        <v>1143</v>
      </c>
      <c r="C1095" s="250" t="s">
        <v>136</v>
      </c>
      <c r="D1095" s="250">
        <v>20</v>
      </c>
      <c r="E1095" s="251" t="s">
        <v>2632</v>
      </c>
      <c r="F1095" s="250">
        <v>44</v>
      </c>
      <c r="G1095" s="250">
        <v>3</v>
      </c>
      <c r="H1095" s="250">
        <v>1</v>
      </c>
      <c r="I1095" s="250" t="s">
        <v>1790</v>
      </c>
      <c r="J1095" s="250" t="s">
        <v>1250</v>
      </c>
      <c r="K1095" s="250" t="s">
        <v>1358</v>
      </c>
      <c r="L1095" s="354">
        <v>45292</v>
      </c>
      <c r="M1095" s="250" t="s">
        <v>1654</v>
      </c>
      <c r="N1095" s="250"/>
      <c r="O1095" s="250"/>
      <c r="P1095" s="250"/>
      <c r="Q1095" s="250"/>
    </row>
    <row r="1096" spans="1:17">
      <c r="A1096" s="250">
        <v>1041</v>
      </c>
      <c r="B1096" s="250" t="s">
        <v>1143</v>
      </c>
      <c r="C1096" s="250" t="s">
        <v>136</v>
      </c>
      <c r="D1096" s="250">
        <v>1</v>
      </c>
      <c r="E1096" s="251" t="s">
        <v>2165</v>
      </c>
      <c r="F1096" s="250">
        <v>1</v>
      </c>
      <c r="G1096" s="250">
        <v>3</v>
      </c>
      <c r="H1096" s="250">
        <v>50</v>
      </c>
      <c r="I1096" s="250" t="s">
        <v>1791</v>
      </c>
      <c r="J1096" s="250" t="s">
        <v>1268</v>
      </c>
      <c r="K1096" s="250" t="s">
        <v>1317</v>
      </c>
      <c r="L1096" s="250" t="s">
        <v>2855</v>
      </c>
      <c r="M1096" s="250" t="s">
        <v>1689</v>
      </c>
      <c r="N1096" s="250"/>
      <c r="O1096" s="250"/>
      <c r="P1096" s="250"/>
      <c r="Q1096" s="250"/>
    </row>
    <row r="1097" spans="1:17">
      <c r="A1097" s="250">
        <v>1042</v>
      </c>
      <c r="B1097" s="250" t="s">
        <v>1143</v>
      </c>
      <c r="C1097" s="250" t="s">
        <v>136</v>
      </c>
      <c r="D1097" s="250">
        <v>25</v>
      </c>
      <c r="E1097" s="251" t="s">
        <v>2633</v>
      </c>
      <c r="F1097" s="250">
        <v>921</v>
      </c>
      <c r="G1097" s="250">
        <v>2</v>
      </c>
      <c r="H1097" s="250">
        <v>28</v>
      </c>
      <c r="I1097" s="250" t="s">
        <v>1777</v>
      </c>
      <c r="J1097" s="250" t="s">
        <v>1268</v>
      </c>
      <c r="K1097" s="250" t="s">
        <v>1317</v>
      </c>
      <c r="L1097" s="250" t="s">
        <v>2671</v>
      </c>
      <c r="M1097" s="250" t="s">
        <v>1654</v>
      </c>
      <c r="N1097" s="250"/>
      <c r="O1097" s="250"/>
      <c r="P1097" s="250"/>
      <c r="Q1097" s="250"/>
    </row>
    <row r="1098" spans="1:17">
      <c r="A1098" s="250">
        <v>1043</v>
      </c>
      <c r="B1098" s="250" t="s">
        <v>1143</v>
      </c>
      <c r="C1098" s="250" t="s">
        <v>136</v>
      </c>
      <c r="D1098" s="250">
        <v>1</v>
      </c>
      <c r="E1098" s="251" t="s">
        <v>2165</v>
      </c>
      <c r="F1098" s="250">
        <v>1</v>
      </c>
      <c r="G1098" s="250">
        <v>3</v>
      </c>
      <c r="H1098" s="250">
        <v>50</v>
      </c>
      <c r="I1098" s="250" t="s">
        <v>1791</v>
      </c>
      <c r="J1098" s="250" t="s">
        <v>1268</v>
      </c>
      <c r="K1098" s="250" t="s">
        <v>1315</v>
      </c>
      <c r="L1098" s="250" t="s">
        <v>2856</v>
      </c>
      <c r="M1098" s="250" t="s">
        <v>1689</v>
      </c>
      <c r="N1098" s="250"/>
      <c r="O1098" s="250"/>
      <c r="P1098" s="250"/>
      <c r="Q1098" s="250"/>
    </row>
    <row r="1099" spans="1:17">
      <c r="A1099" s="250">
        <v>1044</v>
      </c>
      <c r="B1099" s="250" t="s">
        <v>1143</v>
      </c>
      <c r="C1099" s="250" t="s">
        <v>136</v>
      </c>
      <c r="D1099" s="250">
        <v>16</v>
      </c>
      <c r="E1099" s="251" t="s">
        <v>2634</v>
      </c>
      <c r="F1099" s="250">
        <v>237</v>
      </c>
      <c r="G1099" s="250">
        <v>2</v>
      </c>
      <c r="H1099" s="250">
        <v>38</v>
      </c>
      <c r="I1099" s="250" t="s">
        <v>1701</v>
      </c>
      <c r="J1099" s="250" t="s">
        <v>1268</v>
      </c>
      <c r="K1099" s="250" t="s">
        <v>1315</v>
      </c>
      <c r="L1099" s="250" t="s">
        <v>2664</v>
      </c>
      <c r="M1099" s="250" t="s">
        <v>1654</v>
      </c>
      <c r="N1099" s="250"/>
      <c r="O1099" s="250"/>
      <c r="P1099" s="250"/>
      <c r="Q1099" s="250"/>
    </row>
    <row r="1100" spans="1:17">
      <c r="A1100" s="250">
        <v>1045</v>
      </c>
      <c r="B1100" s="250" t="s">
        <v>1143</v>
      </c>
      <c r="C1100" s="250" t="s">
        <v>136</v>
      </c>
      <c r="D1100" s="250">
        <v>1</v>
      </c>
      <c r="E1100" s="251" t="s">
        <v>2165</v>
      </c>
      <c r="F1100" s="250">
        <v>2</v>
      </c>
      <c r="G1100" s="250">
        <v>3</v>
      </c>
      <c r="H1100" s="250">
        <v>43</v>
      </c>
      <c r="I1100" s="250" t="s">
        <v>1791</v>
      </c>
      <c r="J1100" s="250" t="s">
        <v>1268</v>
      </c>
      <c r="K1100" s="250" t="s">
        <v>1269</v>
      </c>
      <c r="L1100" s="250" t="s">
        <v>2724</v>
      </c>
      <c r="M1100" s="250" t="s">
        <v>1689</v>
      </c>
      <c r="N1100" s="250"/>
      <c r="O1100" s="250"/>
      <c r="P1100" s="250"/>
      <c r="Q1100" s="250"/>
    </row>
    <row r="1101" spans="1:17">
      <c r="A1101" s="250">
        <v>1046</v>
      </c>
      <c r="B1101" s="250" t="s">
        <v>1143</v>
      </c>
      <c r="C1101" s="250" t="s">
        <v>136</v>
      </c>
      <c r="D1101" s="250">
        <v>17</v>
      </c>
      <c r="E1101" s="251" t="s">
        <v>1478</v>
      </c>
      <c r="F1101" s="250">
        <v>337</v>
      </c>
      <c r="G1101" s="250">
        <v>3</v>
      </c>
      <c r="H1101" s="250">
        <v>36</v>
      </c>
      <c r="I1101" s="250" t="s">
        <v>1211</v>
      </c>
      <c r="J1101" s="250" t="s">
        <v>1268</v>
      </c>
      <c r="K1101" s="250" t="s">
        <v>1269</v>
      </c>
      <c r="L1101" s="250" t="s">
        <v>2673</v>
      </c>
      <c r="M1101" s="250" t="s">
        <v>1654</v>
      </c>
      <c r="N1101" s="250"/>
      <c r="O1101" s="250"/>
      <c r="P1101" s="250"/>
      <c r="Q1101" s="250"/>
    </row>
    <row r="1102" spans="1:17">
      <c r="A1102" s="250">
        <v>1047</v>
      </c>
      <c r="B1102" s="250" t="s">
        <v>1143</v>
      </c>
      <c r="C1102" s="250" t="s">
        <v>136</v>
      </c>
      <c r="D1102" s="250"/>
      <c r="E1102" s="251" t="s">
        <v>1478</v>
      </c>
      <c r="F1102" s="250"/>
      <c r="G1102" s="250"/>
      <c r="H1102" s="250"/>
      <c r="I1102" s="250"/>
      <c r="J1102" s="250" t="s">
        <v>1268</v>
      </c>
      <c r="K1102" s="250" t="s">
        <v>1269</v>
      </c>
      <c r="L1102" s="250"/>
      <c r="M1102" s="250" t="s">
        <v>42</v>
      </c>
      <c r="N1102" s="250" t="s">
        <v>1281</v>
      </c>
      <c r="O1102" s="250" t="s">
        <v>1472</v>
      </c>
      <c r="P1102" s="250" t="s">
        <v>1473</v>
      </c>
      <c r="Q1102" s="250">
        <v>50</v>
      </c>
    </row>
    <row r="1103" spans="1:17">
      <c r="A1103" s="250">
        <v>1048</v>
      </c>
      <c r="B1103" s="250" t="s">
        <v>1143</v>
      </c>
      <c r="C1103" s="250" t="s">
        <v>136</v>
      </c>
      <c r="D1103" s="250">
        <v>3</v>
      </c>
      <c r="E1103" s="251" t="s">
        <v>1642</v>
      </c>
      <c r="F1103" s="250">
        <v>901</v>
      </c>
      <c r="G1103" s="250">
        <v>1</v>
      </c>
      <c r="H1103" s="250">
        <v>57</v>
      </c>
      <c r="I1103" s="250" t="s">
        <v>1683</v>
      </c>
      <c r="J1103" s="250" t="s">
        <v>1268</v>
      </c>
      <c r="K1103" s="250" t="s">
        <v>1354</v>
      </c>
      <c r="L1103" s="250" t="s">
        <v>2901</v>
      </c>
      <c r="M1103" s="250" t="s">
        <v>320</v>
      </c>
      <c r="N1103" s="250" t="s">
        <v>1281</v>
      </c>
      <c r="O1103" s="250" t="s">
        <v>2517</v>
      </c>
      <c r="P1103" s="250" t="s">
        <v>2509</v>
      </c>
      <c r="Q1103" s="250"/>
    </row>
    <row r="1104" spans="1:17">
      <c r="A1104" s="250">
        <v>1049</v>
      </c>
      <c r="B1104" s="250" t="s">
        <v>1143</v>
      </c>
      <c r="C1104" s="250" t="s">
        <v>136</v>
      </c>
      <c r="D1104" s="250"/>
      <c r="E1104" s="251" t="s">
        <v>1642</v>
      </c>
      <c r="F1104" s="250"/>
      <c r="G1104" s="250"/>
      <c r="H1104" s="250"/>
      <c r="I1104" s="250"/>
      <c r="J1104" s="250" t="s">
        <v>1268</v>
      </c>
      <c r="K1104" s="250" t="s">
        <v>1354</v>
      </c>
      <c r="L1104" s="250"/>
      <c r="M1104" s="250" t="s">
        <v>42</v>
      </c>
      <c r="N1104" s="250" t="s">
        <v>1252</v>
      </c>
      <c r="O1104" s="250" t="s">
        <v>1633</v>
      </c>
      <c r="P1104" s="250" t="s">
        <v>1634</v>
      </c>
      <c r="Q1104" s="250">
        <v>100</v>
      </c>
    </row>
    <row r="1105" spans="1:17">
      <c r="A1105" s="250">
        <v>1050</v>
      </c>
      <c r="B1105" s="250" t="s">
        <v>1143</v>
      </c>
      <c r="C1105" s="250" t="s">
        <v>136</v>
      </c>
      <c r="D1105" s="250">
        <v>3</v>
      </c>
      <c r="E1105" s="251" t="s">
        <v>1642</v>
      </c>
      <c r="F1105" s="250">
        <v>901</v>
      </c>
      <c r="G1105" s="250">
        <v>1</v>
      </c>
      <c r="H1105" s="250">
        <v>57</v>
      </c>
      <c r="I1105" s="250" t="s">
        <v>1683</v>
      </c>
      <c r="J1105" s="250" t="s">
        <v>1268</v>
      </c>
      <c r="K1105" s="250" t="s">
        <v>1330</v>
      </c>
      <c r="L1105" s="355">
        <v>21155</v>
      </c>
      <c r="M1105" s="250" t="s">
        <v>1656</v>
      </c>
      <c r="N1105" s="250"/>
      <c r="O1105" s="250"/>
      <c r="P1105" s="250"/>
      <c r="Q1105" s="250"/>
    </row>
    <row r="1106" spans="1:17">
      <c r="A1106" s="250">
        <v>1051</v>
      </c>
      <c r="B1106" s="250" t="s">
        <v>1143</v>
      </c>
      <c r="C1106" s="250" t="s">
        <v>136</v>
      </c>
      <c r="D1106" s="250">
        <v>15</v>
      </c>
      <c r="E1106" s="251" t="s">
        <v>2207</v>
      </c>
      <c r="F1106" s="250">
        <v>901</v>
      </c>
      <c r="G1106" s="250">
        <v>2</v>
      </c>
      <c r="H1106" s="250">
        <v>35</v>
      </c>
      <c r="I1106" s="250" t="s">
        <v>328</v>
      </c>
      <c r="J1106" s="250" t="s">
        <v>1268</v>
      </c>
      <c r="K1106" s="250" t="s">
        <v>1330</v>
      </c>
      <c r="L1106" s="250" t="s">
        <v>2685</v>
      </c>
      <c r="M1106" s="250" t="s">
        <v>1651</v>
      </c>
      <c r="N1106" s="250"/>
      <c r="O1106" s="250"/>
      <c r="P1106" s="250"/>
      <c r="Q1106" s="250"/>
    </row>
    <row r="1107" spans="1:17">
      <c r="A1107" s="250">
        <v>1052</v>
      </c>
      <c r="B1107" s="250" t="s">
        <v>1143</v>
      </c>
      <c r="C1107" s="250" t="s">
        <v>136</v>
      </c>
      <c r="D1107" s="250">
        <v>2</v>
      </c>
      <c r="E1107" s="251" t="s">
        <v>2275</v>
      </c>
      <c r="F1107" s="250">
        <v>34</v>
      </c>
      <c r="G1107" s="250">
        <v>3</v>
      </c>
      <c r="H1107" s="250">
        <v>22</v>
      </c>
      <c r="I1107" s="250" t="s">
        <v>1751</v>
      </c>
      <c r="J1107" s="250" t="s">
        <v>1268</v>
      </c>
      <c r="K1107" s="250" t="s">
        <v>1881</v>
      </c>
      <c r="L1107" s="250" t="s">
        <v>2665</v>
      </c>
      <c r="M1107" s="250" t="s">
        <v>1695</v>
      </c>
      <c r="N1107" s="250"/>
      <c r="O1107" s="250"/>
      <c r="P1107" s="250"/>
      <c r="Q1107" s="250"/>
    </row>
    <row r="1108" spans="1:17">
      <c r="A1108" s="250">
        <v>1053</v>
      </c>
      <c r="B1108" s="250" t="s">
        <v>1143</v>
      </c>
      <c r="C1108" s="250" t="s">
        <v>136</v>
      </c>
      <c r="D1108" s="250">
        <v>18</v>
      </c>
      <c r="E1108" s="251" t="s">
        <v>1985</v>
      </c>
      <c r="F1108" s="250">
        <v>1</v>
      </c>
      <c r="G1108" s="250">
        <v>3</v>
      </c>
      <c r="H1108" s="250">
        <v>18</v>
      </c>
      <c r="I1108" s="250" t="s">
        <v>1218</v>
      </c>
      <c r="J1108" s="250" t="s">
        <v>1268</v>
      </c>
      <c r="K1108" s="250" t="s">
        <v>1881</v>
      </c>
      <c r="L1108" s="250" t="s">
        <v>2765</v>
      </c>
      <c r="M1108" s="250" t="s">
        <v>41</v>
      </c>
      <c r="N1108" s="250" t="s">
        <v>1281</v>
      </c>
      <c r="O1108" s="250" t="s">
        <v>1960</v>
      </c>
      <c r="P1108" s="250" t="s">
        <v>1961</v>
      </c>
      <c r="Q1108" s="250"/>
    </row>
    <row r="1109" spans="1:17">
      <c r="A1109" s="250">
        <v>1054</v>
      </c>
      <c r="B1109" s="250" t="s">
        <v>1143</v>
      </c>
      <c r="C1109" s="250" t="s">
        <v>136</v>
      </c>
      <c r="D1109" s="250">
        <v>14</v>
      </c>
      <c r="E1109" s="251" t="s">
        <v>1643</v>
      </c>
      <c r="F1109" s="250">
        <v>901</v>
      </c>
      <c r="G1109" s="250">
        <v>1</v>
      </c>
      <c r="H1109" s="250">
        <v>47</v>
      </c>
      <c r="I1109" s="250" t="s">
        <v>1416</v>
      </c>
      <c r="J1109" s="250" t="s">
        <v>1268</v>
      </c>
      <c r="K1109" s="250" t="s">
        <v>1644</v>
      </c>
      <c r="L1109" s="250" t="s">
        <v>2761</v>
      </c>
      <c r="M1109" s="250" t="s">
        <v>1651</v>
      </c>
      <c r="N1109" s="250"/>
      <c r="O1109" s="250"/>
      <c r="P1109" s="250"/>
      <c r="Q1109" s="250"/>
    </row>
    <row r="1110" spans="1:17">
      <c r="A1110" s="250">
        <v>1055</v>
      </c>
      <c r="B1110" s="250" t="s">
        <v>1143</v>
      </c>
      <c r="C1110" s="250" t="s">
        <v>136</v>
      </c>
      <c r="D1110" s="250"/>
      <c r="E1110" s="251" t="s">
        <v>1643</v>
      </c>
      <c r="F1110" s="250"/>
      <c r="G1110" s="250"/>
      <c r="H1110" s="250"/>
      <c r="I1110" s="250"/>
      <c r="J1110" s="250" t="s">
        <v>1268</v>
      </c>
      <c r="K1110" s="250" t="s">
        <v>1644</v>
      </c>
      <c r="L1110" s="250"/>
      <c r="M1110" s="250" t="s">
        <v>42</v>
      </c>
      <c r="N1110" s="250" t="s">
        <v>1281</v>
      </c>
      <c r="O1110" s="250" t="s">
        <v>1637</v>
      </c>
      <c r="P1110" s="250" t="s">
        <v>1638</v>
      </c>
      <c r="Q1110" s="250">
        <v>103</v>
      </c>
    </row>
    <row r="1111" spans="1:17">
      <c r="A1111" s="250">
        <v>1056</v>
      </c>
      <c r="B1111" s="250" t="s">
        <v>1143</v>
      </c>
      <c r="C1111" s="250" t="s">
        <v>136</v>
      </c>
      <c r="D1111" s="250">
        <v>14</v>
      </c>
      <c r="E1111" s="251" t="s">
        <v>1643</v>
      </c>
      <c r="F1111" s="250">
        <v>901</v>
      </c>
      <c r="G1111" s="250">
        <v>1</v>
      </c>
      <c r="H1111" s="250">
        <v>47</v>
      </c>
      <c r="I1111" s="250" t="s">
        <v>1416</v>
      </c>
      <c r="J1111" s="250" t="s">
        <v>1268</v>
      </c>
      <c r="K1111" s="250" t="s">
        <v>1301</v>
      </c>
      <c r="L1111" s="250" t="s">
        <v>2763</v>
      </c>
      <c r="M1111" s="250" t="s">
        <v>1651</v>
      </c>
      <c r="N1111" s="250"/>
      <c r="O1111" s="250"/>
      <c r="P1111" s="250"/>
      <c r="Q1111" s="250"/>
    </row>
    <row r="1112" spans="1:17">
      <c r="A1112" s="250">
        <v>1057</v>
      </c>
      <c r="B1112" s="250" t="s">
        <v>1143</v>
      </c>
      <c r="C1112" s="250" t="s">
        <v>136</v>
      </c>
      <c r="D1112" s="250">
        <v>24</v>
      </c>
      <c r="E1112" s="251" t="s">
        <v>2336</v>
      </c>
      <c r="F1112" s="250">
        <v>36</v>
      </c>
      <c r="G1112" s="250">
        <v>3</v>
      </c>
      <c r="H1112" s="250">
        <v>18</v>
      </c>
      <c r="I1112" s="250" t="s">
        <v>1792</v>
      </c>
      <c r="J1112" s="250" t="s">
        <v>1268</v>
      </c>
      <c r="K1112" s="250" t="s">
        <v>1301</v>
      </c>
      <c r="L1112" s="250" t="s">
        <v>2765</v>
      </c>
      <c r="M1112" s="250" t="s">
        <v>1650</v>
      </c>
      <c r="N1112" s="250"/>
      <c r="O1112" s="250"/>
      <c r="P1112" s="250"/>
      <c r="Q1112" s="250"/>
    </row>
    <row r="1113" spans="1:17">
      <c r="A1113" s="250">
        <v>1058</v>
      </c>
      <c r="B1113" s="250" t="s">
        <v>1143</v>
      </c>
      <c r="C1113" s="250" t="s">
        <v>136</v>
      </c>
      <c r="D1113" s="250">
        <v>7</v>
      </c>
      <c r="E1113" s="251" t="s">
        <v>1493</v>
      </c>
      <c r="F1113" s="250">
        <v>201</v>
      </c>
      <c r="G1113" s="250">
        <v>2</v>
      </c>
      <c r="H1113" s="250">
        <v>38</v>
      </c>
      <c r="I1113" s="250" t="s">
        <v>1223</v>
      </c>
      <c r="J1113" s="250" t="s">
        <v>1265</v>
      </c>
      <c r="K1113" s="250" t="s">
        <v>1419</v>
      </c>
      <c r="L1113" s="250" t="s">
        <v>2664</v>
      </c>
      <c r="M1113" s="250" t="s">
        <v>1654</v>
      </c>
      <c r="N1113" s="250"/>
      <c r="O1113" s="250"/>
      <c r="P1113" s="250"/>
      <c r="Q1113" s="250"/>
    </row>
    <row r="1114" spans="1:17">
      <c r="A1114" s="250">
        <v>1059</v>
      </c>
      <c r="B1114" s="250" t="s">
        <v>1143</v>
      </c>
      <c r="C1114" s="250" t="s">
        <v>136</v>
      </c>
      <c r="D1114" s="250"/>
      <c r="E1114" s="251" t="s">
        <v>1493</v>
      </c>
      <c r="F1114" s="250"/>
      <c r="G1114" s="250"/>
      <c r="H1114" s="250"/>
      <c r="I1114" s="250"/>
      <c r="J1114" s="250" t="s">
        <v>1265</v>
      </c>
      <c r="K1114" s="250" t="s">
        <v>1419</v>
      </c>
      <c r="L1114" s="250"/>
      <c r="M1114" s="250" t="s">
        <v>42</v>
      </c>
      <c r="N1114" s="250" t="s">
        <v>1281</v>
      </c>
      <c r="O1114" s="250" t="s">
        <v>1491</v>
      </c>
      <c r="P1114" s="250" t="s">
        <v>1407</v>
      </c>
      <c r="Q1114" s="250">
        <v>46</v>
      </c>
    </row>
    <row r="1115" spans="1:17">
      <c r="A1115" s="250">
        <v>1060</v>
      </c>
      <c r="B1115" s="250" t="s">
        <v>1143</v>
      </c>
      <c r="C1115" s="250" t="s">
        <v>136</v>
      </c>
      <c r="D1115" s="250">
        <v>7</v>
      </c>
      <c r="E1115" s="251" t="s">
        <v>1493</v>
      </c>
      <c r="F1115" s="250">
        <v>202</v>
      </c>
      <c r="G1115" s="250">
        <v>2</v>
      </c>
      <c r="H1115" s="250">
        <v>70</v>
      </c>
      <c r="I1115" s="250" t="s">
        <v>1223</v>
      </c>
      <c r="J1115" s="250" t="s">
        <v>1265</v>
      </c>
      <c r="K1115" s="250" t="s">
        <v>1390</v>
      </c>
      <c r="L1115" s="250" t="s">
        <v>2902</v>
      </c>
      <c r="M1115" s="250" t="s">
        <v>1654</v>
      </c>
      <c r="N1115" s="250"/>
      <c r="O1115" s="250"/>
      <c r="P1115" s="250"/>
      <c r="Q1115" s="250"/>
    </row>
    <row r="1116" spans="1:17">
      <c r="A1116" s="250">
        <v>1061</v>
      </c>
      <c r="B1116" s="250" t="s">
        <v>1143</v>
      </c>
      <c r="C1116" s="250" t="s">
        <v>136</v>
      </c>
      <c r="D1116" s="250"/>
      <c r="E1116" s="251" t="s">
        <v>1493</v>
      </c>
      <c r="F1116" s="250"/>
      <c r="G1116" s="250"/>
      <c r="H1116" s="250"/>
      <c r="I1116" s="250"/>
      <c r="J1116" s="250" t="s">
        <v>1265</v>
      </c>
      <c r="K1116" s="250" t="s">
        <v>1390</v>
      </c>
      <c r="L1116" s="250"/>
      <c r="M1116" s="250" t="s">
        <v>42</v>
      </c>
      <c r="N1116" s="250" t="s">
        <v>1252</v>
      </c>
      <c r="O1116" s="250" t="s">
        <v>1488</v>
      </c>
      <c r="P1116" s="250" t="s">
        <v>1489</v>
      </c>
      <c r="Q1116" s="250">
        <v>47</v>
      </c>
    </row>
    <row r="1117" spans="1:17">
      <c r="A1117" s="250">
        <v>1062</v>
      </c>
      <c r="B1117" s="250" t="s">
        <v>1143</v>
      </c>
      <c r="C1117" s="250" t="s">
        <v>136</v>
      </c>
      <c r="D1117" s="250">
        <v>5</v>
      </c>
      <c r="E1117" s="251" t="s">
        <v>2017</v>
      </c>
      <c r="F1117" s="250">
        <v>3</v>
      </c>
      <c r="G1117" s="250">
        <v>3</v>
      </c>
      <c r="H1117" s="250">
        <v>42</v>
      </c>
      <c r="I1117" s="250" t="s">
        <v>1793</v>
      </c>
      <c r="J1117" s="250" t="s">
        <v>1265</v>
      </c>
      <c r="K1117" s="250" t="s">
        <v>1339</v>
      </c>
      <c r="L1117" s="250" t="s">
        <v>2743</v>
      </c>
      <c r="M1117" s="250" t="s">
        <v>1652</v>
      </c>
      <c r="N1117" s="250"/>
      <c r="O1117" s="250"/>
      <c r="P1117" s="250"/>
      <c r="Q1117" s="250"/>
    </row>
    <row r="1118" spans="1:17">
      <c r="A1118" s="250">
        <v>1063</v>
      </c>
      <c r="B1118" s="250" t="s">
        <v>1143</v>
      </c>
      <c r="C1118" s="250" t="s">
        <v>136</v>
      </c>
      <c r="D1118" s="250">
        <v>7</v>
      </c>
      <c r="E1118" s="251" t="s">
        <v>1493</v>
      </c>
      <c r="F1118" s="250">
        <v>202</v>
      </c>
      <c r="G1118" s="250">
        <v>2</v>
      </c>
      <c r="H1118" s="250">
        <v>70</v>
      </c>
      <c r="I1118" s="250" t="s">
        <v>1223</v>
      </c>
      <c r="J1118" s="250" t="s">
        <v>1265</v>
      </c>
      <c r="K1118" s="250" t="s">
        <v>1339</v>
      </c>
      <c r="L1118" s="250" t="s">
        <v>2903</v>
      </c>
      <c r="M1118" s="250" t="s">
        <v>1654</v>
      </c>
      <c r="N1118" s="250"/>
      <c r="O1118" s="250"/>
      <c r="P1118" s="250"/>
      <c r="Q1118" s="250"/>
    </row>
    <row r="1119" spans="1:17">
      <c r="A1119" s="250">
        <v>1064</v>
      </c>
      <c r="B1119" s="250" t="s">
        <v>1143</v>
      </c>
      <c r="C1119" s="250" t="s">
        <v>136</v>
      </c>
      <c r="D1119" s="250">
        <v>6</v>
      </c>
      <c r="E1119" s="251" t="s">
        <v>2018</v>
      </c>
      <c r="F1119" s="250">
        <v>54</v>
      </c>
      <c r="G1119" s="250">
        <v>1</v>
      </c>
      <c r="H1119" s="250">
        <v>42</v>
      </c>
      <c r="I1119" s="250" t="s">
        <v>1230</v>
      </c>
      <c r="J1119" s="250" t="s">
        <v>1265</v>
      </c>
      <c r="K1119" s="250" t="s">
        <v>1342</v>
      </c>
      <c r="L1119" s="250" t="s">
        <v>2743</v>
      </c>
      <c r="M1119" s="250" t="s">
        <v>1652</v>
      </c>
      <c r="N1119" s="250"/>
      <c r="O1119" s="250"/>
      <c r="P1119" s="250"/>
      <c r="Q1119" s="250"/>
    </row>
    <row r="1120" spans="1:17">
      <c r="A1120" s="250">
        <v>1065</v>
      </c>
      <c r="B1120" s="250" t="s">
        <v>1143</v>
      </c>
      <c r="C1120" s="250" t="s">
        <v>136</v>
      </c>
      <c r="D1120" s="250">
        <v>12</v>
      </c>
      <c r="E1120" s="251" t="s">
        <v>1370</v>
      </c>
      <c r="F1120" s="250">
        <v>32</v>
      </c>
      <c r="G1120" s="250">
        <v>3</v>
      </c>
      <c r="H1120" s="250">
        <v>44</v>
      </c>
      <c r="I1120" s="250" t="s">
        <v>1232</v>
      </c>
      <c r="J1120" s="250" t="s">
        <v>1265</v>
      </c>
      <c r="K1120" s="250" t="s">
        <v>1342</v>
      </c>
      <c r="L1120" s="250" t="s">
        <v>2747</v>
      </c>
      <c r="M1120" s="250" t="s">
        <v>1695</v>
      </c>
      <c r="N1120" s="250"/>
      <c r="O1120" s="250"/>
      <c r="P1120" s="250"/>
      <c r="Q1120" s="250"/>
    </row>
    <row r="1121" spans="1:17">
      <c r="A1121" s="250">
        <v>1066</v>
      </c>
      <c r="B1121" s="250" t="s">
        <v>1143</v>
      </c>
      <c r="C1121" s="250" t="s">
        <v>136</v>
      </c>
      <c r="D1121" s="250"/>
      <c r="E1121" s="251" t="s">
        <v>1370</v>
      </c>
      <c r="F1121" s="250"/>
      <c r="G1121" s="250"/>
      <c r="H1121" s="250"/>
      <c r="I1121" s="250"/>
      <c r="J1121" s="250" t="s">
        <v>1265</v>
      </c>
      <c r="K1121" s="250" t="s">
        <v>1342</v>
      </c>
      <c r="L1121" s="250"/>
      <c r="M1121" s="250" t="s">
        <v>42</v>
      </c>
      <c r="N1121" s="250" t="s">
        <v>1252</v>
      </c>
      <c r="O1121" s="250" t="s">
        <v>1364</v>
      </c>
      <c r="P1121" s="250" t="s">
        <v>1365</v>
      </c>
      <c r="Q1121" s="250">
        <v>24</v>
      </c>
    </row>
    <row r="1122" spans="1:17">
      <c r="A1122" s="250">
        <v>1067</v>
      </c>
      <c r="B1122" s="250" t="s">
        <v>1143</v>
      </c>
      <c r="C1122" s="250" t="s">
        <v>136</v>
      </c>
      <c r="D1122" s="250">
        <v>8</v>
      </c>
      <c r="E1122" s="251" t="s">
        <v>1371</v>
      </c>
      <c r="F1122" s="250">
        <v>301</v>
      </c>
      <c r="G1122" s="250">
        <v>3</v>
      </c>
      <c r="H1122" s="250">
        <v>79</v>
      </c>
      <c r="I1122" s="250" t="s">
        <v>1235</v>
      </c>
      <c r="J1122" s="250" t="s">
        <v>1265</v>
      </c>
      <c r="K1122" s="250" t="s">
        <v>1385</v>
      </c>
      <c r="L1122" s="250" t="s">
        <v>2904</v>
      </c>
      <c r="M1122" s="250" t="s">
        <v>1654</v>
      </c>
      <c r="N1122" s="250" t="s">
        <v>1281</v>
      </c>
      <c r="O1122" s="250" t="s">
        <v>2635</v>
      </c>
      <c r="P1122" s="250" t="s">
        <v>2636</v>
      </c>
      <c r="Q1122" s="250"/>
    </row>
    <row r="1123" spans="1:17">
      <c r="A1123" s="250">
        <v>1068</v>
      </c>
      <c r="B1123" s="250" t="s">
        <v>1143</v>
      </c>
      <c r="C1123" s="250" t="s">
        <v>136</v>
      </c>
      <c r="D1123" s="250"/>
      <c r="E1123" s="251" t="s">
        <v>1371</v>
      </c>
      <c r="F1123" s="250"/>
      <c r="G1123" s="250"/>
      <c r="H1123" s="250"/>
      <c r="I1123" s="250"/>
      <c r="J1123" s="250" t="s">
        <v>1265</v>
      </c>
      <c r="K1123" s="250" t="s">
        <v>1385</v>
      </c>
      <c r="L1123" s="250"/>
      <c r="M1123" s="250" t="s">
        <v>42</v>
      </c>
      <c r="N1123" s="250" t="s">
        <v>1281</v>
      </c>
      <c r="O1123" s="250" t="s">
        <v>1463</v>
      </c>
      <c r="P1123" s="250" t="s">
        <v>1464</v>
      </c>
      <c r="Q1123" s="250">
        <v>54</v>
      </c>
    </row>
    <row r="1124" spans="1:17">
      <c r="A1124" s="250">
        <v>1069</v>
      </c>
      <c r="B1124" s="250" t="s">
        <v>1143</v>
      </c>
      <c r="C1124" s="250" t="s">
        <v>136</v>
      </c>
      <c r="D1124" s="250">
        <v>8</v>
      </c>
      <c r="E1124" s="251" t="s">
        <v>1371</v>
      </c>
      <c r="F1124" s="250">
        <v>301</v>
      </c>
      <c r="G1124" s="250">
        <v>3</v>
      </c>
      <c r="H1124" s="250">
        <v>79</v>
      </c>
      <c r="I1124" s="250" t="s">
        <v>1235</v>
      </c>
      <c r="J1124" s="250" t="s">
        <v>1265</v>
      </c>
      <c r="K1124" s="250" t="s">
        <v>1346</v>
      </c>
      <c r="L1124" s="250" t="s">
        <v>2905</v>
      </c>
      <c r="M1124" s="250" t="s">
        <v>1652</v>
      </c>
      <c r="N1124" s="250"/>
      <c r="O1124" s="250"/>
      <c r="P1124" s="250"/>
      <c r="Q1124" s="250"/>
    </row>
    <row r="1125" spans="1:17">
      <c r="A1125" s="250">
        <v>1070</v>
      </c>
      <c r="B1125" s="250" t="s">
        <v>1143</v>
      </c>
      <c r="C1125" s="250" t="s">
        <v>136</v>
      </c>
      <c r="D1125" s="250"/>
      <c r="E1125" s="251" t="s">
        <v>1371</v>
      </c>
      <c r="F1125" s="250"/>
      <c r="G1125" s="250"/>
      <c r="H1125" s="250"/>
      <c r="I1125" s="250"/>
      <c r="J1125" s="250" t="s">
        <v>1265</v>
      </c>
      <c r="K1125" s="250" t="s">
        <v>1346</v>
      </c>
      <c r="L1125" s="250"/>
      <c r="M1125" s="250" t="s">
        <v>42</v>
      </c>
      <c r="N1125" s="250" t="s">
        <v>1252</v>
      </c>
      <c r="O1125" s="250" t="s">
        <v>1322</v>
      </c>
      <c r="P1125" s="250" t="s">
        <v>1451</v>
      </c>
      <c r="Q1125" s="250">
        <v>55</v>
      </c>
    </row>
    <row r="1126" spans="1:17">
      <c r="A1126" s="250">
        <v>1071</v>
      </c>
      <c r="B1126" s="250" t="s">
        <v>1143</v>
      </c>
      <c r="C1126" s="250" t="s">
        <v>136</v>
      </c>
      <c r="D1126" s="250">
        <v>8</v>
      </c>
      <c r="E1126" s="251" t="s">
        <v>1371</v>
      </c>
      <c r="F1126" s="250">
        <v>302</v>
      </c>
      <c r="G1126" s="250">
        <v>3</v>
      </c>
      <c r="H1126" s="250">
        <v>101</v>
      </c>
      <c r="I1126" s="250" t="s">
        <v>1235</v>
      </c>
      <c r="J1126" s="250" t="s">
        <v>1265</v>
      </c>
      <c r="K1126" s="250" t="s">
        <v>1369</v>
      </c>
      <c r="L1126" s="250" t="s">
        <v>2906</v>
      </c>
      <c r="M1126" s="250" t="s">
        <v>1654</v>
      </c>
      <c r="N1126" s="250" t="s">
        <v>1281</v>
      </c>
      <c r="O1126" s="250" t="s">
        <v>2637</v>
      </c>
      <c r="P1126" s="250" t="s">
        <v>2638</v>
      </c>
      <c r="Q1126" s="250"/>
    </row>
    <row r="1127" spans="1:17">
      <c r="A1127" s="250">
        <v>1072</v>
      </c>
      <c r="B1127" s="250" t="s">
        <v>1143</v>
      </c>
      <c r="C1127" s="250" t="s">
        <v>136</v>
      </c>
      <c r="D1127" s="250"/>
      <c r="E1127" s="251" t="s">
        <v>1371</v>
      </c>
      <c r="F1127" s="250"/>
      <c r="G1127" s="250"/>
      <c r="H1127" s="250"/>
      <c r="I1127" s="250"/>
      <c r="J1127" s="250" t="s">
        <v>1265</v>
      </c>
      <c r="K1127" s="250" t="s">
        <v>1369</v>
      </c>
      <c r="L1127" s="250"/>
      <c r="M1127" s="250" t="s">
        <v>42</v>
      </c>
      <c r="N1127" s="250" t="s">
        <v>1281</v>
      </c>
      <c r="O1127" s="250" t="s">
        <v>1351</v>
      </c>
      <c r="P1127" s="250" t="s">
        <v>1352</v>
      </c>
      <c r="Q1127" s="250">
        <v>27</v>
      </c>
    </row>
    <row r="1128" spans="1:17">
      <c r="A1128" s="250">
        <v>1073</v>
      </c>
      <c r="B1128" s="250" t="s">
        <v>1143</v>
      </c>
      <c r="C1128" s="250" t="s">
        <v>136</v>
      </c>
      <c r="D1128" s="250">
        <v>8</v>
      </c>
      <c r="E1128" s="251" t="s">
        <v>1371</v>
      </c>
      <c r="F1128" s="250">
        <v>302</v>
      </c>
      <c r="G1128" s="250">
        <v>3</v>
      </c>
      <c r="H1128" s="250">
        <v>101</v>
      </c>
      <c r="I1128" s="250" t="s">
        <v>1235</v>
      </c>
      <c r="J1128" s="250" t="s">
        <v>1265</v>
      </c>
      <c r="K1128" s="250" t="s">
        <v>1378</v>
      </c>
      <c r="L1128" s="250" t="s">
        <v>2907</v>
      </c>
      <c r="M1128" s="250" t="s">
        <v>1654</v>
      </c>
      <c r="N1128" s="250"/>
      <c r="O1128" s="250"/>
      <c r="P1128" s="250"/>
      <c r="Q1128" s="250"/>
    </row>
    <row r="1129" spans="1:17">
      <c r="A1129" s="250">
        <v>1074</v>
      </c>
      <c r="B1129" s="250" t="s">
        <v>1143</v>
      </c>
      <c r="C1129" s="250" t="s">
        <v>136</v>
      </c>
      <c r="D1129" s="250">
        <v>13</v>
      </c>
      <c r="E1129" s="251" t="s">
        <v>1387</v>
      </c>
      <c r="F1129" s="250">
        <v>1</v>
      </c>
      <c r="G1129" s="250">
        <v>3</v>
      </c>
      <c r="H1129" s="250">
        <v>40</v>
      </c>
      <c r="I1129" s="250" t="s">
        <v>1794</v>
      </c>
      <c r="J1129" s="250" t="s">
        <v>1265</v>
      </c>
      <c r="K1129" s="250" t="s">
        <v>1378</v>
      </c>
      <c r="L1129" s="250" t="s">
        <v>2660</v>
      </c>
      <c r="M1129" s="250" t="s">
        <v>1650</v>
      </c>
      <c r="N1129" s="250"/>
      <c r="O1129" s="250"/>
      <c r="P1129" s="250"/>
      <c r="Q1129" s="250"/>
    </row>
    <row r="1130" spans="1:17">
      <c r="A1130" s="250">
        <v>1075</v>
      </c>
      <c r="B1130" s="250" t="s">
        <v>1143</v>
      </c>
      <c r="C1130" s="250" t="s">
        <v>136</v>
      </c>
      <c r="D1130" s="250"/>
      <c r="E1130" s="251" t="s">
        <v>1387</v>
      </c>
      <c r="F1130" s="250"/>
      <c r="G1130" s="250"/>
      <c r="H1130" s="250"/>
      <c r="I1130" s="250"/>
      <c r="J1130" s="250" t="s">
        <v>1265</v>
      </c>
      <c r="K1130" s="250" t="s">
        <v>1378</v>
      </c>
      <c r="L1130" s="250"/>
      <c r="M1130" s="250" t="s">
        <v>42</v>
      </c>
      <c r="N1130" s="250" t="s">
        <v>1281</v>
      </c>
      <c r="O1130" s="250" t="s">
        <v>1379</v>
      </c>
      <c r="P1130" s="250" t="s">
        <v>1380</v>
      </c>
      <c r="Q1130" s="250">
        <v>29</v>
      </c>
    </row>
    <row r="1131" spans="1:17">
      <c r="A1131" s="250">
        <v>1076</v>
      </c>
      <c r="B1131" s="250" t="s">
        <v>1143</v>
      </c>
      <c r="C1131" s="250" t="s">
        <v>136</v>
      </c>
      <c r="D1131" s="250">
        <v>13</v>
      </c>
      <c r="E1131" s="251" t="s">
        <v>1387</v>
      </c>
      <c r="F1131" s="250">
        <v>2</v>
      </c>
      <c r="G1131" s="250">
        <v>3</v>
      </c>
      <c r="H1131" s="250">
        <v>30</v>
      </c>
      <c r="I1131" s="250" t="s">
        <v>1794</v>
      </c>
      <c r="J1131" s="250" t="s">
        <v>1265</v>
      </c>
      <c r="K1131" s="250" t="s">
        <v>1409</v>
      </c>
      <c r="L1131" s="250" t="s">
        <v>2749</v>
      </c>
      <c r="M1131" s="250" t="s">
        <v>1652</v>
      </c>
      <c r="N1131" s="250"/>
      <c r="O1131" s="250"/>
      <c r="P1131" s="250"/>
      <c r="Q1131" s="250"/>
    </row>
    <row r="1132" spans="1:17">
      <c r="A1132" s="250">
        <v>1077</v>
      </c>
      <c r="B1132" s="250" t="s">
        <v>1143</v>
      </c>
      <c r="C1132" s="250" t="s">
        <v>136</v>
      </c>
      <c r="D1132" s="250">
        <v>19</v>
      </c>
      <c r="E1132" s="251" t="s">
        <v>1592</v>
      </c>
      <c r="F1132" s="250">
        <v>351</v>
      </c>
      <c r="G1132" s="250">
        <v>3</v>
      </c>
      <c r="H1132" s="250">
        <v>53</v>
      </c>
      <c r="I1132" s="250" t="s">
        <v>1243</v>
      </c>
      <c r="J1132" s="250" t="s">
        <v>1265</v>
      </c>
      <c r="K1132" s="250" t="s">
        <v>1409</v>
      </c>
      <c r="L1132" s="250" t="s">
        <v>2748</v>
      </c>
      <c r="M1132" s="250" t="s">
        <v>1654</v>
      </c>
      <c r="N1132" s="250"/>
      <c r="O1132" s="250"/>
      <c r="P1132" s="250"/>
      <c r="Q1132" s="250"/>
    </row>
    <row r="1133" spans="1:17">
      <c r="A1133" s="250">
        <v>1078</v>
      </c>
      <c r="B1133" s="250" t="s">
        <v>1143</v>
      </c>
      <c r="C1133" s="250" t="s">
        <v>136</v>
      </c>
      <c r="D1133" s="250"/>
      <c r="E1133" s="251" t="s">
        <v>1592</v>
      </c>
      <c r="F1133" s="250"/>
      <c r="G1133" s="250"/>
      <c r="H1133" s="250"/>
      <c r="I1133" s="250"/>
      <c r="J1133" s="250" t="s">
        <v>1265</v>
      </c>
      <c r="K1133" s="250" t="s">
        <v>1409</v>
      </c>
      <c r="L1133" s="250"/>
      <c r="M1133" s="250" t="s">
        <v>42</v>
      </c>
      <c r="N1133" s="250" t="s">
        <v>1281</v>
      </c>
      <c r="O1133" s="250" t="s">
        <v>1586</v>
      </c>
      <c r="P1133" s="250" t="s">
        <v>1587</v>
      </c>
      <c r="Q1133" s="250">
        <v>84</v>
      </c>
    </row>
  </sheetData>
  <autoFilter ref="A1:Q1133" xr:uid="{247A2C4C-4F28-4B3F-A25C-5BB3DD7B427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8F24-999A-4335-9FA7-A4A4B68359F3}">
  <dimension ref="A1:I110"/>
  <sheetViews>
    <sheetView workbookViewId="0">
      <selection activeCell="E95" sqref="E95"/>
    </sheetView>
  </sheetViews>
  <sheetFormatPr defaultColWidth="8" defaultRowHeight="21"/>
  <cols>
    <col min="1" max="1" width="4" style="32" customWidth="1"/>
    <col min="2" max="2" width="6.875" style="111" customWidth="1"/>
    <col min="3" max="3" width="11.25" style="75" customWidth="1"/>
    <col min="4" max="4" width="13" style="75" customWidth="1"/>
    <col min="5" max="5" width="10.25" style="75" customWidth="1"/>
    <col min="6" max="6" width="9.25" style="75" customWidth="1"/>
    <col min="7" max="7" width="11.875" style="75" customWidth="1"/>
    <col min="8" max="8" width="11.625" style="75" customWidth="1"/>
    <col min="9" max="9" width="12.125" style="75" customWidth="1"/>
    <col min="10" max="16384" width="8" style="75"/>
  </cols>
  <sheetData>
    <row r="1" spans="1:9" s="74" customFormat="1" ht="21.75" customHeight="1">
      <c r="A1" s="401" t="s">
        <v>2908</v>
      </c>
      <c r="B1" s="401"/>
      <c r="C1" s="401"/>
      <c r="D1" s="401"/>
      <c r="E1" s="401"/>
      <c r="F1" s="401"/>
      <c r="G1" s="401"/>
      <c r="H1" s="401"/>
    </row>
    <row r="2" spans="1:9" s="74" customFormat="1" ht="26.25" customHeight="1">
      <c r="A2" s="402" t="s">
        <v>2909</v>
      </c>
      <c r="B2" s="402"/>
      <c r="C2" s="402"/>
      <c r="D2" s="402"/>
      <c r="E2" s="402"/>
      <c r="F2" s="402"/>
      <c r="G2" s="402"/>
      <c r="H2" s="402"/>
      <c r="I2" s="402"/>
    </row>
    <row r="3" spans="1:9" ht="21.75" customHeight="1">
      <c r="A3" s="358" t="s">
        <v>2910</v>
      </c>
      <c r="B3" s="133"/>
      <c r="C3" s="406" t="s">
        <v>1247</v>
      </c>
      <c r="D3" s="359" t="s">
        <v>2911</v>
      </c>
      <c r="E3" s="360" t="s">
        <v>2912</v>
      </c>
      <c r="F3" s="360" t="s">
        <v>2913</v>
      </c>
      <c r="G3" s="360" t="s">
        <v>2914</v>
      </c>
      <c r="H3" s="360" t="s">
        <v>2915</v>
      </c>
      <c r="I3" s="361" t="s">
        <v>10</v>
      </c>
    </row>
    <row r="4" spans="1:9" ht="21.75" customHeight="1">
      <c r="A4" s="134">
        <v>1</v>
      </c>
      <c r="B4" s="135" t="s">
        <v>1252</v>
      </c>
      <c r="C4" s="76" t="s">
        <v>1253</v>
      </c>
      <c r="D4" s="77" t="s">
        <v>1254</v>
      </c>
      <c r="E4" s="136" t="s">
        <v>2916</v>
      </c>
      <c r="F4" s="136" t="s">
        <v>2917</v>
      </c>
      <c r="G4" s="136"/>
      <c r="H4" s="136"/>
      <c r="I4" s="78"/>
    </row>
    <row r="5" spans="1:9" ht="21.75" customHeight="1">
      <c r="A5" s="79">
        <v>2</v>
      </c>
      <c r="B5" s="80" t="s">
        <v>1252</v>
      </c>
      <c r="C5" s="81" t="s">
        <v>1270</v>
      </c>
      <c r="D5" s="82" t="s">
        <v>1271</v>
      </c>
      <c r="E5" s="83" t="s">
        <v>2916</v>
      </c>
      <c r="F5" s="84" t="s">
        <v>2917</v>
      </c>
      <c r="G5" s="83"/>
      <c r="H5" s="85"/>
      <c r="I5" s="86"/>
    </row>
    <row r="6" spans="1:9" ht="21.75" customHeight="1">
      <c r="A6" s="87">
        <v>3</v>
      </c>
      <c r="B6" s="88" t="s">
        <v>1281</v>
      </c>
      <c r="C6" s="89" t="s">
        <v>1282</v>
      </c>
      <c r="D6" s="90" t="s">
        <v>1283</v>
      </c>
      <c r="E6" s="84" t="s">
        <v>2916</v>
      </c>
      <c r="F6" s="84" t="s">
        <v>2918</v>
      </c>
      <c r="G6" s="84" t="s">
        <v>2919</v>
      </c>
      <c r="H6" s="84"/>
      <c r="I6" s="86"/>
    </row>
    <row r="7" spans="1:9" ht="21.75" customHeight="1">
      <c r="A7" s="87">
        <v>4</v>
      </c>
      <c r="B7" s="88" t="s">
        <v>1257</v>
      </c>
      <c r="C7" s="89" t="s">
        <v>1258</v>
      </c>
      <c r="D7" s="90" t="s">
        <v>1259</v>
      </c>
      <c r="E7" s="84" t="s">
        <v>2916</v>
      </c>
      <c r="F7" s="84"/>
      <c r="G7" s="84"/>
      <c r="H7" s="84"/>
      <c r="I7" s="86"/>
    </row>
    <row r="8" spans="1:9" ht="21.75" customHeight="1">
      <c r="A8" s="87">
        <v>5</v>
      </c>
      <c r="B8" s="88" t="s">
        <v>1252</v>
      </c>
      <c r="C8" s="89" t="s">
        <v>1262</v>
      </c>
      <c r="D8" s="90" t="s">
        <v>1263</v>
      </c>
      <c r="E8" s="84" t="s">
        <v>2916</v>
      </c>
      <c r="F8" s="84"/>
      <c r="G8" s="84"/>
      <c r="H8" s="84"/>
      <c r="I8" s="86"/>
    </row>
    <row r="9" spans="1:9" ht="21.75" customHeight="1">
      <c r="A9" s="91">
        <v>6</v>
      </c>
      <c r="B9" s="92" t="s">
        <v>1252</v>
      </c>
      <c r="C9" s="93" t="s">
        <v>1278</v>
      </c>
      <c r="D9" s="94" t="s">
        <v>1279</v>
      </c>
      <c r="E9" s="95" t="s">
        <v>2916</v>
      </c>
      <c r="F9" s="95" t="s">
        <v>2917</v>
      </c>
      <c r="G9" s="95"/>
      <c r="H9" s="95"/>
      <c r="I9" s="96"/>
    </row>
    <row r="10" spans="1:9" ht="21.75" customHeight="1">
      <c r="A10" s="134">
        <v>7</v>
      </c>
      <c r="B10" s="135" t="s">
        <v>1252</v>
      </c>
      <c r="C10" s="75" t="s">
        <v>1295</v>
      </c>
      <c r="D10" s="77" t="s">
        <v>1296</v>
      </c>
      <c r="E10" s="136" t="s">
        <v>2920</v>
      </c>
      <c r="F10" s="136" t="s">
        <v>2917</v>
      </c>
      <c r="G10" s="136"/>
      <c r="H10" s="136"/>
      <c r="I10" s="78"/>
    </row>
    <row r="11" spans="1:9" ht="21.75" customHeight="1">
      <c r="A11" s="87">
        <v>8</v>
      </c>
      <c r="B11" s="88" t="s">
        <v>1252</v>
      </c>
      <c r="C11" s="89" t="s">
        <v>1297</v>
      </c>
      <c r="D11" s="97" t="s">
        <v>1298</v>
      </c>
      <c r="E11" s="84" t="s">
        <v>2920</v>
      </c>
      <c r="F11" s="84" t="s">
        <v>2917</v>
      </c>
      <c r="G11" s="84"/>
      <c r="H11" s="84"/>
      <c r="I11" s="86"/>
    </row>
    <row r="12" spans="1:9" ht="21.75" customHeight="1">
      <c r="A12" s="98">
        <v>9</v>
      </c>
      <c r="B12" s="99" t="s">
        <v>1305</v>
      </c>
      <c r="C12" s="100" t="s">
        <v>1306</v>
      </c>
      <c r="D12" s="101" t="s">
        <v>1307</v>
      </c>
      <c r="E12" s="102" t="s">
        <v>2920</v>
      </c>
      <c r="F12" s="95" t="s">
        <v>2917</v>
      </c>
      <c r="G12" s="102"/>
      <c r="H12" s="103"/>
      <c r="I12" s="96" t="s">
        <v>2921</v>
      </c>
    </row>
    <row r="13" spans="1:9" ht="21.75" customHeight="1">
      <c r="A13" s="137">
        <v>10</v>
      </c>
      <c r="B13" s="153" t="s">
        <v>1252</v>
      </c>
      <c r="C13" s="104" t="s">
        <v>1326</v>
      </c>
      <c r="D13" s="105" t="s">
        <v>1327</v>
      </c>
      <c r="E13" s="138" t="s">
        <v>2922</v>
      </c>
      <c r="F13" s="136" t="s">
        <v>2917</v>
      </c>
      <c r="G13" s="138"/>
      <c r="H13" s="139"/>
      <c r="I13" s="106" t="s">
        <v>2923</v>
      </c>
    </row>
    <row r="14" spans="1:9" ht="21.75" customHeight="1">
      <c r="A14" s="87">
        <v>11</v>
      </c>
      <c r="B14" s="88" t="s">
        <v>1252</v>
      </c>
      <c r="C14" s="89" t="s">
        <v>1322</v>
      </c>
      <c r="D14" s="90" t="s">
        <v>1323</v>
      </c>
      <c r="E14" s="84" t="s">
        <v>2922</v>
      </c>
      <c r="F14" s="84" t="s">
        <v>2917</v>
      </c>
      <c r="G14" s="84"/>
      <c r="H14" s="84"/>
      <c r="I14" s="86" t="s">
        <v>2923</v>
      </c>
    </row>
    <row r="15" spans="1:9" ht="21.75" customHeight="1">
      <c r="A15" s="87">
        <v>12</v>
      </c>
      <c r="B15" s="88" t="s">
        <v>1252</v>
      </c>
      <c r="C15" s="89" t="s">
        <v>1318</v>
      </c>
      <c r="D15" s="90" t="s">
        <v>1319</v>
      </c>
      <c r="E15" s="84" t="s">
        <v>2922</v>
      </c>
      <c r="F15" s="84" t="s">
        <v>2917</v>
      </c>
      <c r="G15" s="84"/>
      <c r="H15" s="84"/>
      <c r="I15" s="86" t="s">
        <v>2923</v>
      </c>
    </row>
    <row r="16" spans="1:9" ht="21.75" customHeight="1">
      <c r="A16" s="91">
        <v>13</v>
      </c>
      <c r="B16" s="92" t="s">
        <v>1281</v>
      </c>
      <c r="C16" s="93" t="s">
        <v>1312</v>
      </c>
      <c r="D16" s="94" t="s">
        <v>1313</v>
      </c>
      <c r="E16" s="95" t="s">
        <v>2922</v>
      </c>
      <c r="F16" s="95" t="s">
        <v>2917</v>
      </c>
      <c r="G16" s="95"/>
      <c r="H16" s="95"/>
      <c r="I16" s="96"/>
    </row>
    <row r="17" spans="1:9" ht="21.75" customHeight="1">
      <c r="A17" s="137">
        <v>14</v>
      </c>
      <c r="B17" s="153" t="s">
        <v>1281</v>
      </c>
      <c r="C17" s="104" t="s">
        <v>1529</v>
      </c>
      <c r="D17" s="105" t="s">
        <v>1530</v>
      </c>
      <c r="E17" s="138" t="s">
        <v>2924</v>
      </c>
      <c r="F17" s="136"/>
      <c r="G17" s="136"/>
      <c r="H17" s="139"/>
      <c r="I17" s="78"/>
    </row>
    <row r="18" spans="1:9" ht="21.75" customHeight="1">
      <c r="A18" s="87">
        <v>15</v>
      </c>
      <c r="B18" s="88" t="s">
        <v>1281</v>
      </c>
      <c r="C18" s="89" t="s">
        <v>1531</v>
      </c>
      <c r="D18" s="90" t="s">
        <v>1532</v>
      </c>
      <c r="E18" s="84" t="s">
        <v>2924</v>
      </c>
      <c r="F18" s="84" t="s">
        <v>2917</v>
      </c>
      <c r="G18" s="84"/>
      <c r="H18" s="84"/>
      <c r="I18" s="86"/>
    </row>
    <row r="19" spans="1:9" ht="21.75" customHeight="1">
      <c r="A19" s="91">
        <v>16</v>
      </c>
      <c r="B19" s="92" t="s">
        <v>1252</v>
      </c>
      <c r="C19" s="93" t="s">
        <v>1534</v>
      </c>
      <c r="D19" s="94" t="s">
        <v>1535</v>
      </c>
      <c r="E19" s="95" t="s">
        <v>2924</v>
      </c>
      <c r="F19" s="95"/>
      <c r="G19" s="95"/>
      <c r="H19" s="95"/>
      <c r="I19" s="96"/>
    </row>
    <row r="20" spans="1:9" ht="21.75" customHeight="1">
      <c r="A20" s="362">
        <v>17</v>
      </c>
      <c r="B20" s="140" t="s">
        <v>1252</v>
      </c>
      <c r="C20" s="407" t="s">
        <v>1593</v>
      </c>
      <c r="D20" s="363" t="s">
        <v>1594</v>
      </c>
      <c r="E20" s="364" t="s">
        <v>2925</v>
      </c>
      <c r="F20" s="364" t="s">
        <v>2917</v>
      </c>
      <c r="G20" s="365"/>
      <c r="H20" s="366"/>
      <c r="I20" s="408"/>
    </row>
    <row r="21" spans="1:9" ht="21.75" customHeight="1">
      <c r="A21" s="137">
        <v>18</v>
      </c>
      <c r="B21" s="153" t="s">
        <v>1252</v>
      </c>
      <c r="C21" s="104" t="s">
        <v>1562</v>
      </c>
      <c r="D21" s="107" t="s">
        <v>1563</v>
      </c>
      <c r="E21" s="138" t="s">
        <v>2926</v>
      </c>
      <c r="F21" s="136"/>
      <c r="G21" s="136"/>
      <c r="H21" s="141"/>
      <c r="I21" s="78"/>
    </row>
    <row r="22" spans="1:9" ht="21.75" customHeight="1">
      <c r="A22" s="87">
        <v>19</v>
      </c>
      <c r="B22" s="88" t="s">
        <v>1252</v>
      </c>
      <c r="C22" s="89" t="s">
        <v>1564</v>
      </c>
      <c r="D22" s="97" t="s">
        <v>1565</v>
      </c>
      <c r="E22" s="84" t="s">
        <v>2926</v>
      </c>
      <c r="F22" s="84" t="s">
        <v>2917</v>
      </c>
      <c r="G22" s="84"/>
      <c r="H22" s="84"/>
      <c r="I22" s="86"/>
    </row>
    <row r="23" spans="1:9" ht="21.75" customHeight="1">
      <c r="A23" s="91">
        <v>20</v>
      </c>
      <c r="B23" s="92" t="s">
        <v>1252</v>
      </c>
      <c r="C23" s="93" t="s">
        <v>1566</v>
      </c>
      <c r="D23" s="94" t="s">
        <v>1567</v>
      </c>
      <c r="E23" s="95" t="s">
        <v>2926</v>
      </c>
      <c r="F23" s="95"/>
      <c r="G23" s="95"/>
      <c r="H23" s="95"/>
      <c r="I23" s="96"/>
    </row>
    <row r="24" spans="1:9" ht="21.75" customHeight="1">
      <c r="A24" s="134">
        <v>21</v>
      </c>
      <c r="B24" s="135" t="s">
        <v>1252</v>
      </c>
      <c r="C24" s="75" t="s">
        <v>1337</v>
      </c>
      <c r="D24" s="77" t="s">
        <v>1338</v>
      </c>
      <c r="E24" s="136" t="s">
        <v>2927</v>
      </c>
      <c r="F24" s="136"/>
      <c r="G24" s="136"/>
      <c r="H24" s="136"/>
      <c r="I24" s="78"/>
    </row>
    <row r="25" spans="1:9" ht="21.75" customHeight="1">
      <c r="A25" s="87">
        <v>22</v>
      </c>
      <c r="B25" s="88" t="s">
        <v>1252</v>
      </c>
      <c r="C25" s="89" t="s">
        <v>1340</v>
      </c>
      <c r="D25" s="97" t="s">
        <v>1341</v>
      </c>
      <c r="E25" s="84" t="s">
        <v>2927</v>
      </c>
      <c r="F25" s="84" t="s">
        <v>2917</v>
      </c>
      <c r="G25" s="84"/>
      <c r="H25" s="84"/>
      <c r="I25" s="86"/>
    </row>
    <row r="26" spans="1:9" ht="21.75" customHeight="1">
      <c r="A26" s="79">
        <v>23</v>
      </c>
      <c r="B26" s="80" t="s">
        <v>1252</v>
      </c>
      <c r="C26" s="81" t="s">
        <v>1343</v>
      </c>
      <c r="D26" s="82" t="s">
        <v>1344</v>
      </c>
      <c r="E26" s="83" t="s">
        <v>2927</v>
      </c>
      <c r="F26" s="84"/>
      <c r="G26" s="84"/>
      <c r="H26" s="108"/>
      <c r="I26" s="86"/>
    </row>
    <row r="27" spans="1:9" ht="21.75" customHeight="1">
      <c r="A27" s="87">
        <v>24</v>
      </c>
      <c r="B27" s="88" t="s">
        <v>1252</v>
      </c>
      <c r="C27" s="89" t="s">
        <v>1364</v>
      </c>
      <c r="D27" s="97" t="s">
        <v>1365</v>
      </c>
      <c r="E27" s="84" t="s">
        <v>2927</v>
      </c>
      <c r="F27" s="84" t="s">
        <v>2918</v>
      </c>
      <c r="G27" s="84" t="s">
        <v>2919</v>
      </c>
      <c r="H27" s="84"/>
      <c r="I27" s="86"/>
    </row>
    <row r="28" spans="1:9" ht="21.75" customHeight="1">
      <c r="A28" s="87">
        <v>25</v>
      </c>
      <c r="B28" s="88" t="s">
        <v>1252</v>
      </c>
      <c r="C28" s="109" t="s">
        <v>1356</v>
      </c>
      <c r="D28" s="90" t="s">
        <v>1357</v>
      </c>
      <c r="E28" s="84" t="s">
        <v>2927</v>
      </c>
      <c r="F28" s="84" t="s">
        <v>2917</v>
      </c>
      <c r="G28" s="84"/>
      <c r="H28" s="84"/>
      <c r="I28" s="86"/>
    </row>
    <row r="29" spans="1:9" ht="21.75" customHeight="1">
      <c r="A29" s="87">
        <v>26</v>
      </c>
      <c r="B29" s="88" t="s">
        <v>1281</v>
      </c>
      <c r="C29" s="89" t="s">
        <v>1359</v>
      </c>
      <c r="D29" s="90" t="s">
        <v>1360</v>
      </c>
      <c r="E29" s="84" t="s">
        <v>2927</v>
      </c>
      <c r="F29" s="84" t="s">
        <v>2917</v>
      </c>
      <c r="G29" s="84"/>
      <c r="H29" s="84"/>
      <c r="I29" s="86"/>
    </row>
    <row r="30" spans="1:9" ht="21.75" customHeight="1">
      <c r="A30" s="91">
        <v>27</v>
      </c>
      <c r="B30" s="92" t="s">
        <v>1281</v>
      </c>
      <c r="C30" s="93" t="s">
        <v>1351</v>
      </c>
      <c r="D30" s="94" t="s">
        <v>1352</v>
      </c>
      <c r="E30" s="95" t="s">
        <v>2927</v>
      </c>
      <c r="F30" s="95" t="s">
        <v>2918</v>
      </c>
      <c r="G30" s="95" t="s">
        <v>2919</v>
      </c>
      <c r="H30" s="95"/>
      <c r="I30" s="96"/>
    </row>
    <row r="31" spans="1:9" ht="21.75" customHeight="1">
      <c r="A31" s="134">
        <v>28</v>
      </c>
      <c r="B31" s="135" t="s">
        <v>1281</v>
      </c>
      <c r="C31" s="75" t="s">
        <v>1376</v>
      </c>
      <c r="D31" s="77" t="s">
        <v>1307</v>
      </c>
      <c r="E31" s="136" t="s">
        <v>2928</v>
      </c>
      <c r="F31" s="136"/>
      <c r="G31" s="136"/>
      <c r="H31" s="136"/>
      <c r="I31" s="78"/>
    </row>
    <row r="32" spans="1:9" ht="21.75" customHeight="1">
      <c r="A32" s="87">
        <v>29</v>
      </c>
      <c r="B32" s="88" t="s">
        <v>1281</v>
      </c>
      <c r="C32" s="89" t="s">
        <v>1379</v>
      </c>
      <c r="D32" s="97" t="s">
        <v>1380</v>
      </c>
      <c r="E32" s="84" t="s">
        <v>2928</v>
      </c>
      <c r="F32" s="84" t="s">
        <v>2918</v>
      </c>
      <c r="G32" s="84" t="s">
        <v>2919</v>
      </c>
      <c r="H32" s="84"/>
      <c r="I32" s="86"/>
    </row>
    <row r="33" spans="1:9" ht="21.75" customHeight="1">
      <c r="A33" s="134">
        <v>30</v>
      </c>
      <c r="B33" s="92" t="s">
        <v>1252</v>
      </c>
      <c r="C33" s="93" t="s">
        <v>1373</v>
      </c>
      <c r="D33" s="110" t="s">
        <v>1374</v>
      </c>
      <c r="E33" s="95" t="s">
        <v>2928</v>
      </c>
      <c r="F33" s="95" t="s">
        <v>2917</v>
      </c>
      <c r="G33" s="95"/>
      <c r="H33" s="95"/>
      <c r="I33" s="96"/>
    </row>
    <row r="34" spans="1:9" ht="21.75" customHeight="1">
      <c r="A34" s="154">
        <v>31</v>
      </c>
      <c r="B34" s="135" t="s">
        <v>1305</v>
      </c>
      <c r="C34" s="111" t="s">
        <v>1406</v>
      </c>
      <c r="D34" s="112" t="s">
        <v>1407</v>
      </c>
      <c r="E34" s="136" t="s">
        <v>2929</v>
      </c>
      <c r="F34" s="136" t="s">
        <v>2930</v>
      </c>
      <c r="G34" s="136" t="s">
        <v>2930</v>
      </c>
      <c r="H34" s="136" t="s">
        <v>2930</v>
      </c>
      <c r="I34" s="78"/>
    </row>
    <row r="35" spans="1:9" ht="21.75" customHeight="1">
      <c r="A35" s="87">
        <v>32</v>
      </c>
      <c r="B35" s="88" t="s">
        <v>1281</v>
      </c>
      <c r="C35" s="89" t="s">
        <v>1415</v>
      </c>
      <c r="D35" s="97" t="s">
        <v>1307</v>
      </c>
      <c r="E35" s="84" t="s">
        <v>2929</v>
      </c>
      <c r="F35" s="84"/>
      <c r="G35" s="84"/>
      <c r="H35" s="84"/>
      <c r="I35" s="86"/>
    </row>
    <row r="36" spans="1:9" ht="21.75" customHeight="1">
      <c r="A36" s="134">
        <v>33</v>
      </c>
      <c r="B36" s="92" t="s">
        <v>1305</v>
      </c>
      <c r="C36" s="93" t="s">
        <v>1410</v>
      </c>
      <c r="D36" s="94" t="s">
        <v>1411</v>
      </c>
      <c r="E36" s="95" t="s">
        <v>2929</v>
      </c>
      <c r="F36" s="95"/>
      <c r="G36" s="95"/>
      <c r="H36" s="95"/>
      <c r="I36" s="96"/>
    </row>
    <row r="37" spans="1:9" ht="21.75" customHeight="1">
      <c r="A37" s="154">
        <v>34</v>
      </c>
      <c r="B37" s="135" t="s">
        <v>1281</v>
      </c>
      <c r="C37" s="75" t="s">
        <v>1425</v>
      </c>
      <c r="D37" s="77" t="s">
        <v>1426</v>
      </c>
      <c r="E37" s="136" t="s">
        <v>2931</v>
      </c>
      <c r="F37" s="136" t="s">
        <v>2917</v>
      </c>
      <c r="G37" s="136"/>
      <c r="H37" s="136"/>
      <c r="I37" s="78" t="s">
        <v>2932</v>
      </c>
    </row>
    <row r="38" spans="1:9" ht="21.75" customHeight="1">
      <c r="A38" s="87">
        <v>35</v>
      </c>
      <c r="B38" s="88" t="s">
        <v>1281</v>
      </c>
      <c r="C38" s="89" t="s">
        <v>1429</v>
      </c>
      <c r="D38" s="97" t="s">
        <v>1430</v>
      </c>
      <c r="E38" s="84" t="s">
        <v>2931</v>
      </c>
      <c r="F38" s="84" t="s">
        <v>2917</v>
      </c>
      <c r="G38" s="84"/>
      <c r="H38" s="84"/>
      <c r="I38" s="86" t="s">
        <v>2932</v>
      </c>
    </row>
    <row r="39" spans="1:9" ht="21.75" customHeight="1">
      <c r="A39" s="87">
        <v>36</v>
      </c>
      <c r="B39" s="88" t="s">
        <v>1281</v>
      </c>
      <c r="C39" s="89" t="s">
        <v>1420</v>
      </c>
      <c r="D39" s="97" t="s">
        <v>1421</v>
      </c>
      <c r="E39" s="84" t="s">
        <v>2931</v>
      </c>
      <c r="F39" s="84" t="s">
        <v>2933</v>
      </c>
      <c r="G39" s="84" t="s">
        <v>2934</v>
      </c>
      <c r="H39" s="84" t="s">
        <v>2935</v>
      </c>
      <c r="I39" s="86" t="s">
        <v>2932</v>
      </c>
    </row>
    <row r="40" spans="1:9" ht="21.75" customHeight="1">
      <c r="A40" s="87">
        <v>37</v>
      </c>
      <c r="B40" s="88" t="s">
        <v>1305</v>
      </c>
      <c r="C40" s="89" t="s">
        <v>1422</v>
      </c>
      <c r="D40" s="97" t="s">
        <v>1423</v>
      </c>
      <c r="E40" s="84" t="s">
        <v>2931</v>
      </c>
      <c r="F40" s="84" t="s">
        <v>2936</v>
      </c>
      <c r="G40" s="84" t="s">
        <v>2937</v>
      </c>
      <c r="H40" s="84" t="s">
        <v>2938</v>
      </c>
      <c r="I40" s="86" t="s">
        <v>2932</v>
      </c>
    </row>
    <row r="41" spans="1:9" ht="21.75" customHeight="1">
      <c r="A41" s="91">
        <v>38</v>
      </c>
      <c r="B41" s="92" t="s">
        <v>1281</v>
      </c>
      <c r="C41" s="93" t="s">
        <v>1433</v>
      </c>
      <c r="D41" s="110" t="s">
        <v>1434</v>
      </c>
      <c r="E41" s="95" t="s">
        <v>2931</v>
      </c>
      <c r="F41" s="95" t="s">
        <v>2917</v>
      </c>
      <c r="G41" s="95" t="s">
        <v>2939</v>
      </c>
      <c r="H41" s="95" t="s">
        <v>2940</v>
      </c>
      <c r="I41" s="113" t="s">
        <v>2932</v>
      </c>
    </row>
    <row r="42" spans="1:9" ht="21.75" customHeight="1">
      <c r="A42" s="154">
        <v>39</v>
      </c>
      <c r="B42" s="155" t="s">
        <v>1281</v>
      </c>
      <c r="C42" s="156" t="s">
        <v>1440</v>
      </c>
      <c r="D42" s="157" t="s">
        <v>1441</v>
      </c>
      <c r="E42" s="158" t="s">
        <v>2941</v>
      </c>
      <c r="F42" s="158" t="s">
        <v>2917</v>
      </c>
      <c r="G42" s="158"/>
      <c r="H42" s="158"/>
      <c r="I42" s="159"/>
    </row>
    <row r="43" spans="1:9" ht="21.75" customHeight="1">
      <c r="A43" s="91">
        <v>40</v>
      </c>
      <c r="B43" s="92" t="s">
        <v>1305</v>
      </c>
      <c r="C43" s="114" t="s">
        <v>1436</v>
      </c>
      <c r="D43" s="110" t="s">
        <v>1437</v>
      </c>
      <c r="E43" s="95" t="s">
        <v>2941</v>
      </c>
      <c r="F43" s="95"/>
      <c r="G43" s="95"/>
      <c r="H43" s="95"/>
      <c r="I43" s="96"/>
    </row>
    <row r="44" spans="1:9" ht="21.75" customHeight="1">
      <c r="A44" s="154">
        <v>41</v>
      </c>
      <c r="B44" s="155" t="s">
        <v>1281</v>
      </c>
      <c r="C44" s="160" t="s">
        <v>1448</v>
      </c>
      <c r="D44" s="157" t="s">
        <v>1449</v>
      </c>
      <c r="E44" s="158" t="s">
        <v>2942</v>
      </c>
      <c r="F44" s="158" t="s">
        <v>2917</v>
      </c>
      <c r="G44" s="158"/>
      <c r="H44" s="158"/>
      <c r="I44" s="159"/>
    </row>
    <row r="45" spans="1:9" ht="21.75" customHeight="1">
      <c r="A45" s="91">
        <v>42</v>
      </c>
      <c r="B45" s="92" t="s">
        <v>1252</v>
      </c>
      <c r="C45" s="93" t="s">
        <v>1446</v>
      </c>
      <c r="D45" s="110" t="s">
        <v>1447</v>
      </c>
      <c r="E45" s="95" t="s">
        <v>2942</v>
      </c>
      <c r="F45" s="95" t="s">
        <v>2917</v>
      </c>
      <c r="G45" s="95" t="s">
        <v>2943</v>
      </c>
      <c r="H45" s="95" t="s">
        <v>2944</v>
      </c>
      <c r="I45" s="96"/>
    </row>
    <row r="46" spans="1:9" ht="21.75" customHeight="1">
      <c r="A46" s="134">
        <v>43</v>
      </c>
      <c r="B46" s="135" t="s">
        <v>1281</v>
      </c>
      <c r="C46" s="75" t="s">
        <v>1485</v>
      </c>
      <c r="D46" s="77" t="s">
        <v>1486</v>
      </c>
      <c r="E46" s="136" t="s">
        <v>2945</v>
      </c>
      <c r="F46" s="136" t="s">
        <v>2917</v>
      </c>
      <c r="G46" s="136" t="s">
        <v>2939</v>
      </c>
      <c r="H46" s="136"/>
      <c r="I46" s="78"/>
    </row>
    <row r="47" spans="1:9" ht="21.75" customHeight="1">
      <c r="A47" s="87">
        <v>44</v>
      </c>
      <c r="B47" s="88" t="s">
        <v>1252</v>
      </c>
      <c r="C47" s="109" t="s">
        <v>1479</v>
      </c>
      <c r="D47" s="90" t="s">
        <v>1480</v>
      </c>
      <c r="E47" s="84" t="s">
        <v>2945</v>
      </c>
      <c r="F47" s="84" t="s">
        <v>2930</v>
      </c>
      <c r="G47" s="84" t="s">
        <v>2930</v>
      </c>
      <c r="H47" s="84" t="s">
        <v>2930</v>
      </c>
      <c r="I47" s="86"/>
    </row>
    <row r="48" spans="1:9" ht="21.75" customHeight="1">
      <c r="A48" s="87">
        <v>45</v>
      </c>
      <c r="B48" s="88" t="s">
        <v>1281</v>
      </c>
      <c r="C48" s="115" t="s">
        <v>1482</v>
      </c>
      <c r="D48" s="97" t="s">
        <v>1483</v>
      </c>
      <c r="E48" s="84" t="s">
        <v>2945</v>
      </c>
      <c r="F48" s="84"/>
      <c r="G48" s="84"/>
      <c r="H48" s="84"/>
      <c r="I48" s="86"/>
    </row>
    <row r="49" spans="1:9" ht="21.75" customHeight="1">
      <c r="A49" s="87">
        <v>46</v>
      </c>
      <c r="B49" s="88" t="s">
        <v>1281</v>
      </c>
      <c r="C49" s="115" t="s">
        <v>1491</v>
      </c>
      <c r="D49" s="97" t="s">
        <v>1407</v>
      </c>
      <c r="E49" s="84" t="s">
        <v>2945</v>
      </c>
      <c r="F49" s="84" t="s">
        <v>2918</v>
      </c>
      <c r="G49" s="84" t="s">
        <v>2919</v>
      </c>
      <c r="H49" s="84"/>
      <c r="I49" s="86"/>
    </row>
    <row r="50" spans="1:9" ht="21.75" customHeight="1">
      <c r="A50" s="91">
        <v>47</v>
      </c>
      <c r="B50" s="92" t="s">
        <v>1252</v>
      </c>
      <c r="C50" s="114" t="s">
        <v>1488</v>
      </c>
      <c r="D50" s="110" t="s">
        <v>1489</v>
      </c>
      <c r="E50" s="95" t="s">
        <v>2945</v>
      </c>
      <c r="F50" s="95" t="s">
        <v>2918</v>
      </c>
      <c r="G50" s="95" t="s">
        <v>2919</v>
      </c>
      <c r="H50" s="95"/>
      <c r="I50" s="96"/>
    </row>
    <row r="51" spans="1:9" ht="21.75" customHeight="1">
      <c r="A51" s="137">
        <v>48</v>
      </c>
      <c r="B51" s="153" t="s">
        <v>1305</v>
      </c>
      <c r="C51" s="116" t="s">
        <v>1453</v>
      </c>
      <c r="D51" s="107" t="s">
        <v>1454</v>
      </c>
      <c r="E51" s="138" t="s">
        <v>2946</v>
      </c>
      <c r="F51" s="136" t="s">
        <v>2935</v>
      </c>
      <c r="G51" s="136" t="s">
        <v>2947</v>
      </c>
      <c r="H51" s="141"/>
      <c r="I51" s="78"/>
    </row>
    <row r="52" spans="1:9" ht="21.75" customHeight="1">
      <c r="A52" s="87">
        <v>49</v>
      </c>
      <c r="B52" s="117" t="s">
        <v>1281</v>
      </c>
      <c r="C52" s="109" t="s">
        <v>1467</v>
      </c>
      <c r="D52" s="90" t="s">
        <v>1468</v>
      </c>
      <c r="E52" s="84" t="s">
        <v>2946</v>
      </c>
      <c r="F52" s="84" t="s">
        <v>2917</v>
      </c>
      <c r="G52" s="84" t="s">
        <v>2939</v>
      </c>
      <c r="H52" s="84"/>
      <c r="I52" s="86"/>
    </row>
    <row r="53" spans="1:9" ht="21.75" customHeight="1">
      <c r="A53" s="87">
        <v>50</v>
      </c>
      <c r="B53" s="117" t="s">
        <v>1281</v>
      </c>
      <c r="C53" s="89" t="s">
        <v>1472</v>
      </c>
      <c r="D53" s="90" t="s">
        <v>1473</v>
      </c>
      <c r="E53" s="84" t="s">
        <v>2946</v>
      </c>
      <c r="F53" s="84" t="s">
        <v>2918</v>
      </c>
      <c r="G53" s="84" t="s">
        <v>2919</v>
      </c>
      <c r="H53" s="84"/>
      <c r="I53" s="86" t="s">
        <v>2948</v>
      </c>
    </row>
    <row r="54" spans="1:9" ht="21.75" customHeight="1">
      <c r="A54" s="87">
        <v>51</v>
      </c>
      <c r="B54" s="88" t="s">
        <v>1252</v>
      </c>
      <c r="C54" s="115" t="s">
        <v>1458</v>
      </c>
      <c r="D54" s="97" t="s">
        <v>1459</v>
      </c>
      <c r="E54" s="84" t="s">
        <v>2946</v>
      </c>
      <c r="F54" s="84" t="s">
        <v>2917</v>
      </c>
      <c r="G54" s="84"/>
      <c r="H54" s="84"/>
      <c r="I54" s="86"/>
    </row>
    <row r="55" spans="1:9" ht="21.75" customHeight="1">
      <c r="A55" s="87">
        <v>52</v>
      </c>
      <c r="B55" s="88" t="s">
        <v>1252</v>
      </c>
      <c r="C55" s="115" t="s">
        <v>1470</v>
      </c>
      <c r="D55" s="97" t="s">
        <v>1323</v>
      </c>
      <c r="E55" s="84" t="s">
        <v>2946</v>
      </c>
      <c r="F55" s="84" t="s">
        <v>2917</v>
      </c>
      <c r="G55" s="84" t="s">
        <v>2939</v>
      </c>
      <c r="H55" s="84"/>
      <c r="I55" s="86"/>
    </row>
    <row r="56" spans="1:9" ht="21.75" customHeight="1">
      <c r="A56" s="87">
        <v>53</v>
      </c>
      <c r="B56" s="88" t="s">
        <v>1281</v>
      </c>
      <c r="C56" s="89" t="s">
        <v>1455</v>
      </c>
      <c r="D56" s="90" t="s">
        <v>1456</v>
      </c>
      <c r="E56" s="84" t="s">
        <v>2946</v>
      </c>
      <c r="F56" s="84" t="s">
        <v>2935</v>
      </c>
      <c r="G56" s="84" t="s">
        <v>2947</v>
      </c>
      <c r="H56" s="84" t="s">
        <v>2949</v>
      </c>
      <c r="I56" s="86"/>
    </row>
    <row r="57" spans="1:9" ht="21.75" customHeight="1">
      <c r="A57" s="87">
        <v>54</v>
      </c>
      <c r="B57" s="167" t="s">
        <v>1281</v>
      </c>
      <c r="C57" s="168" t="s">
        <v>1463</v>
      </c>
      <c r="D57" s="169" t="s">
        <v>1464</v>
      </c>
      <c r="E57" s="170" t="s">
        <v>2946</v>
      </c>
      <c r="F57" s="170" t="s">
        <v>2918</v>
      </c>
      <c r="G57" s="170" t="s">
        <v>2919</v>
      </c>
      <c r="H57" s="84"/>
      <c r="I57" s="86"/>
    </row>
    <row r="58" spans="1:9" ht="21.75" customHeight="1">
      <c r="A58" s="165">
        <v>55</v>
      </c>
      <c r="B58" s="135" t="s">
        <v>1252</v>
      </c>
      <c r="C58" s="75" t="s">
        <v>1322</v>
      </c>
      <c r="D58" s="111" t="s">
        <v>1451</v>
      </c>
      <c r="E58" s="136" t="s">
        <v>2946</v>
      </c>
      <c r="F58" s="136" t="s">
        <v>2918</v>
      </c>
      <c r="G58" s="136" t="s">
        <v>2919</v>
      </c>
      <c r="H58" s="166"/>
      <c r="I58" s="78"/>
    </row>
    <row r="59" spans="1:9" ht="21.75" customHeight="1">
      <c r="A59" s="91">
        <v>56</v>
      </c>
      <c r="B59" s="92" t="s">
        <v>1281</v>
      </c>
      <c r="C59" s="93" t="s">
        <v>1935</v>
      </c>
      <c r="D59" s="119" t="s">
        <v>1936</v>
      </c>
      <c r="E59" s="95" t="s">
        <v>2946</v>
      </c>
      <c r="F59" s="95"/>
      <c r="G59" s="95"/>
      <c r="H59" s="95"/>
      <c r="I59" s="171" t="s">
        <v>2950</v>
      </c>
    </row>
    <row r="60" spans="1:9" ht="21.75" customHeight="1">
      <c r="A60" s="87">
        <v>57</v>
      </c>
      <c r="B60" s="135" t="s">
        <v>1305</v>
      </c>
      <c r="C60" s="118" t="s">
        <v>1392</v>
      </c>
      <c r="D60" s="77" t="s">
        <v>1393</v>
      </c>
      <c r="E60" s="136" t="s">
        <v>2951</v>
      </c>
      <c r="F60" s="136" t="s">
        <v>2917</v>
      </c>
      <c r="G60" s="136" t="s">
        <v>2939</v>
      </c>
      <c r="H60" s="136"/>
      <c r="I60" s="78" t="s">
        <v>2952</v>
      </c>
    </row>
    <row r="61" spans="1:9" ht="21.75" customHeight="1">
      <c r="A61" s="87">
        <v>58</v>
      </c>
      <c r="B61" s="88" t="s">
        <v>1252</v>
      </c>
      <c r="C61" s="115" t="s">
        <v>1399</v>
      </c>
      <c r="D61" s="97" t="s">
        <v>1400</v>
      </c>
      <c r="E61" s="84" t="s">
        <v>2951</v>
      </c>
      <c r="F61" s="84" t="s">
        <v>2917</v>
      </c>
      <c r="G61" s="84" t="s">
        <v>2939</v>
      </c>
      <c r="H61" s="84"/>
      <c r="I61" s="86" t="s">
        <v>2952</v>
      </c>
    </row>
    <row r="62" spans="1:9" ht="21.75" customHeight="1">
      <c r="A62" s="87">
        <v>59</v>
      </c>
      <c r="B62" s="88" t="s">
        <v>1281</v>
      </c>
      <c r="C62" s="115" t="s">
        <v>1396</v>
      </c>
      <c r="D62" s="97" t="s">
        <v>1397</v>
      </c>
      <c r="E62" s="84" t="s">
        <v>2951</v>
      </c>
      <c r="F62" s="84" t="s">
        <v>2917</v>
      </c>
      <c r="G62" s="84"/>
      <c r="H62" s="84"/>
      <c r="I62" s="86"/>
    </row>
    <row r="63" spans="1:9" ht="21.75" customHeight="1">
      <c r="A63" s="175">
        <v>60</v>
      </c>
      <c r="B63" s="92" t="s">
        <v>1281</v>
      </c>
      <c r="C63" s="114" t="s">
        <v>1388</v>
      </c>
      <c r="D63" s="110" t="s">
        <v>1389</v>
      </c>
      <c r="E63" s="95" t="s">
        <v>2951</v>
      </c>
      <c r="F63" s="95" t="s">
        <v>2935</v>
      </c>
      <c r="G63" s="95" t="s">
        <v>2953</v>
      </c>
      <c r="H63" s="95" t="s">
        <v>2947</v>
      </c>
      <c r="I63" s="96" t="s">
        <v>2954</v>
      </c>
    </row>
    <row r="64" spans="1:9" ht="21.75" customHeight="1">
      <c r="A64" s="154">
        <v>61</v>
      </c>
      <c r="B64" s="135" t="s">
        <v>1281</v>
      </c>
      <c r="C64" s="118" t="s">
        <v>1497</v>
      </c>
      <c r="D64" s="77" t="s">
        <v>1498</v>
      </c>
      <c r="E64" s="136" t="s">
        <v>2955</v>
      </c>
      <c r="F64" s="136" t="s">
        <v>2935</v>
      </c>
      <c r="G64" s="367" t="s">
        <v>2953</v>
      </c>
      <c r="H64" s="136" t="s">
        <v>2947</v>
      </c>
      <c r="I64" s="78" t="s">
        <v>2954</v>
      </c>
    </row>
    <row r="65" spans="1:9" ht="21.75" customHeight="1">
      <c r="A65" s="165">
        <v>62</v>
      </c>
      <c r="B65" s="88" t="s">
        <v>1281</v>
      </c>
      <c r="C65" s="115" t="s">
        <v>1500</v>
      </c>
      <c r="D65" s="97" t="s">
        <v>1501</v>
      </c>
      <c r="E65" s="84" t="s">
        <v>2955</v>
      </c>
      <c r="F65" s="84" t="s">
        <v>2947</v>
      </c>
      <c r="G65" s="84" t="s">
        <v>2949</v>
      </c>
      <c r="H65" s="84" t="s">
        <v>2956</v>
      </c>
      <c r="I65" s="86" t="s">
        <v>2954</v>
      </c>
    </row>
    <row r="66" spans="1:9" ht="21.75" customHeight="1">
      <c r="A66" s="91">
        <v>63</v>
      </c>
      <c r="B66" s="92" t="s">
        <v>1305</v>
      </c>
      <c r="C66" s="114" t="s">
        <v>1494</v>
      </c>
      <c r="D66" s="110" t="s">
        <v>1495</v>
      </c>
      <c r="E66" s="95" t="s">
        <v>2955</v>
      </c>
      <c r="F66" s="95" t="s">
        <v>2930</v>
      </c>
      <c r="G66" s="95" t="s">
        <v>2930</v>
      </c>
      <c r="H66" s="95" t="s">
        <v>2930</v>
      </c>
      <c r="I66" s="96" t="s">
        <v>2954</v>
      </c>
    </row>
    <row r="67" spans="1:9" ht="21.75" customHeight="1">
      <c r="A67" s="87">
        <v>64</v>
      </c>
      <c r="B67" s="135" t="s">
        <v>1305</v>
      </c>
      <c r="C67" s="118" t="s">
        <v>1503</v>
      </c>
      <c r="D67" s="77" t="s">
        <v>1307</v>
      </c>
      <c r="E67" s="136" t="s">
        <v>2957</v>
      </c>
      <c r="F67" s="136" t="s">
        <v>2930</v>
      </c>
      <c r="G67" s="136" t="s">
        <v>2930</v>
      </c>
      <c r="H67" s="136" t="s">
        <v>2930</v>
      </c>
      <c r="I67" s="78" t="s">
        <v>2952</v>
      </c>
    </row>
    <row r="68" spans="1:9" ht="21.75" customHeight="1">
      <c r="A68" s="87">
        <v>65</v>
      </c>
      <c r="B68" s="88" t="s">
        <v>1252</v>
      </c>
      <c r="C68" s="89" t="s">
        <v>1507</v>
      </c>
      <c r="D68" s="97" t="s">
        <v>1508</v>
      </c>
      <c r="E68" s="84" t="s">
        <v>2957</v>
      </c>
      <c r="F68" s="84"/>
      <c r="G68" s="84"/>
      <c r="H68" s="84"/>
      <c r="I68" s="86"/>
    </row>
    <row r="69" spans="1:9" ht="21.75" customHeight="1">
      <c r="A69" s="175">
        <v>66</v>
      </c>
      <c r="B69" s="92" t="s">
        <v>1281</v>
      </c>
      <c r="C69" s="93" t="s">
        <v>1505</v>
      </c>
      <c r="D69" s="110" t="s">
        <v>1506</v>
      </c>
      <c r="E69" s="95" t="s">
        <v>2957</v>
      </c>
      <c r="F69" s="95" t="s">
        <v>2917</v>
      </c>
      <c r="G69" s="95"/>
      <c r="H69" s="95"/>
      <c r="I69" s="96"/>
    </row>
    <row r="70" spans="1:9" ht="21.75" customHeight="1">
      <c r="A70" s="154">
        <v>67</v>
      </c>
      <c r="B70" s="135" t="s">
        <v>1281</v>
      </c>
      <c r="C70" s="118" t="s">
        <v>1513</v>
      </c>
      <c r="D70" s="77" t="s">
        <v>1421</v>
      </c>
      <c r="E70" s="136" t="s">
        <v>2958</v>
      </c>
      <c r="F70" s="136"/>
      <c r="G70" s="136"/>
      <c r="H70" s="136"/>
      <c r="I70" s="78"/>
    </row>
    <row r="71" spans="1:9" ht="21.75" customHeight="1">
      <c r="A71" s="87">
        <v>68</v>
      </c>
      <c r="B71" s="88" t="s">
        <v>1252</v>
      </c>
      <c r="C71" s="115" t="s">
        <v>1515</v>
      </c>
      <c r="D71" s="97" t="s">
        <v>1516</v>
      </c>
      <c r="E71" s="84" t="s">
        <v>2958</v>
      </c>
      <c r="F71" s="84"/>
      <c r="G71" s="84"/>
      <c r="H71" s="84"/>
      <c r="I71" s="86"/>
    </row>
    <row r="72" spans="1:9" ht="21.75" customHeight="1">
      <c r="A72" s="165">
        <v>69</v>
      </c>
      <c r="B72" s="92" t="s">
        <v>1305</v>
      </c>
      <c r="C72" s="93" t="s">
        <v>1510</v>
      </c>
      <c r="D72" s="110" t="s">
        <v>1511</v>
      </c>
      <c r="E72" s="95" t="s">
        <v>2958</v>
      </c>
      <c r="F72" s="95"/>
      <c r="G72" s="95"/>
      <c r="H72" s="95"/>
      <c r="I72" s="96" t="s">
        <v>2921</v>
      </c>
    </row>
    <row r="73" spans="1:9" ht="21.75" customHeight="1">
      <c r="A73" s="174">
        <v>70</v>
      </c>
      <c r="B73" s="135" t="s">
        <v>1281</v>
      </c>
      <c r="C73" s="118" t="s">
        <v>1522</v>
      </c>
      <c r="D73" s="77" t="s">
        <v>1523</v>
      </c>
      <c r="E73" s="136" t="s">
        <v>2959</v>
      </c>
      <c r="F73" s="136" t="s">
        <v>2935</v>
      </c>
      <c r="G73" s="136" t="s">
        <v>2949</v>
      </c>
      <c r="H73" s="136" t="s">
        <v>2960</v>
      </c>
      <c r="I73" s="78" t="s">
        <v>2961</v>
      </c>
    </row>
    <row r="74" spans="1:9" ht="21.75" customHeight="1">
      <c r="A74" s="173">
        <v>71</v>
      </c>
      <c r="B74" s="88" t="s">
        <v>1252</v>
      </c>
      <c r="C74" s="115" t="s">
        <v>1520</v>
      </c>
      <c r="D74" s="97" t="s">
        <v>1521</v>
      </c>
      <c r="E74" s="84" t="s">
        <v>2959</v>
      </c>
      <c r="F74" s="84" t="s">
        <v>2935</v>
      </c>
      <c r="G74" s="84" t="s">
        <v>2947</v>
      </c>
      <c r="H74" s="84" t="s">
        <v>2956</v>
      </c>
      <c r="I74" s="86" t="s">
        <v>2952</v>
      </c>
    </row>
    <row r="75" spans="1:9" ht="21.75" customHeight="1">
      <c r="A75" s="175">
        <v>72</v>
      </c>
      <c r="B75" s="92" t="s">
        <v>1281</v>
      </c>
      <c r="C75" s="114" t="s">
        <v>1525</v>
      </c>
      <c r="D75" s="110" t="s">
        <v>1526</v>
      </c>
      <c r="E75" s="95" t="s">
        <v>2959</v>
      </c>
      <c r="F75" s="95" t="s">
        <v>2917</v>
      </c>
      <c r="G75" s="95" t="s">
        <v>2956</v>
      </c>
      <c r="H75" s="95" t="s">
        <v>2949</v>
      </c>
      <c r="I75" s="96"/>
    </row>
    <row r="76" spans="1:9" ht="21.75" customHeight="1">
      <c r="A76" s="154">
        <v>73</v>
      </c>
      <c r="B76" s="155" t="s">
        <v>1252</v>
      </c>
      <c r="C76" s="161" t="s">
        <v>1537</v>
      </c>
      <c r="D76" s="162" t="s">
        <v>1538</v>
      </c>
      <c r="E76" s="158" t="s">
        <v>2962</v>
      </c>
      <c r="F76" s="158" t="s">
        <v>2935</v>
      </c>
      <c r="G76" s="158" t="s">
        <v>2947</v>
      </c>
      <c r="H76" s="158" t="s">
        <v>2956</v>
      </c>
      <c r="I76" s="159"/>
    </row>
    <row r="77" spans="1:9" ht="21.75" customHeight="1">
      <c r="A77" s="175">
        <v>74</v>
      </c>
      <c r="B77" s="92" t="s">
        <v>1252</v>
      </c>
      <c r="C77" s="119" t="s">
        <v>1540</v>
      </c>
      <c r="D77" s="94" t="s">
        <v>1541</v>
      </c>
      <c r="E77" s="95" t="s">
        <v>2962</v>
      </c>
      <c r="F77" s="95" t="s">
        <v>2917</v>
      </c>
      <c r="G77" s="95" t="s">
        <v>2939</v>
      </c>
      <c r="H77" s="95"/>
      <c r="I77" s="96"/>
    </row>
    <row r="78" spans="1:9" ht="21.75" customHeight="1">
      <c r="A78" s="154">
        <v>75</v>
      </c>
      <c r="B78" s="135" t="s">
        <v>1252</v>
      </c>
      <c r="C78" s="75" t="s">
        <v>1543</v>
      </c>
      <c r="D78" s="77" t="s">
        <v>1544</v>
      </c>
      <c r="E78" s="136" t="s">
        <v>2963</v>
      </c>
      <c r="F78" s="136"/>
      <c r="G78" s="136"/>
      <c r="H78" s="136"/>
      <c r="I78" s="78"/>
    </row>
    <row r="79" spans="1:9" ht="21.75" customHeight="1">
      <c r="A79" s="165">
        <v>76</v>
      </c>
      <c r="B79" s="88" t="s">
        <v>1281</v>
      </c>
      <c r="C79" s="89" t="s">
        <v>1545</v>
      </c>
      <c r="D79" s="97" t="s">
        <v>1546</v>
      </c>
      <c r="E79" s="84" t="s">
        <v>2963</v>
      </c>
      <c r="F79" s="84" t="s">
        <v>2930</v>
      </c>
      <c r="G79" s="84" t="s">
        <v>2930</v>
      </c>
      <c r="H79" s="84" t="s">
        <v>2930</v>
      </c>
      <c r="I79" s="86"/>
    </row>
    <row r="80" spans="1:9" ht="21.75" customHeight="1">
      <c r="A80" s="91">
        <v>77</v>
      </c>
      <c r="B80" s="80" t="s">
        <v>1252</v>
      </c>
      <c r="C80" s="81" t="s">
        <v>1548</v>
      </c>
      <c r="D80" s="82" t="s">
        <v>1549</v>
      </c>
      <c r="E80" s="83" t="s">
        <v>2963</v>
      </c>
      <c r="F80" s="84"/>
      <c r="G80" s="84"/>
      <c r="H80" s="108"/>
      <c r="I80" s="86"/>
    </row>
    <row r="81" spans="1:9" ht="21.75" customHeight="1">
      <c r="A81" s="175">
        <v>78</v>
      </c>
      <c r="B81" s="92" t="s">
        <v>1252</v>
      </c>
      <c r="C81" s="93" t="s">
        <v>1550</v>
      </c>
      <c r="D81" s="94" t="s">
        <v>1551</v>
      </c>
      <c r="E81" s="95" t="s">
        <v>2963</v>
      </c>
      <c r="F81" s="95"/>
      <c r="G81" s="95"/>
      <c r="H81" s="95"/>
      <c r="I81" s="96"/>
    </row>
    <row r="82" spans="1:9" ht="21.75" customHeight="1">
      <c r="A82" s="154">
        <v>79</v>
      </c>
      <c r="B82" s="153" t="s">
        <v>1252</v>
      </c>
      <c r="C82" s="116" t="s">
        <v>1553</v>
      </c>
      <c r="D82" s="107" t="s">
        <v>1554</v>
      </c>
      <c r="E82" s="138" t="s">
        <v>2964</v>
      </c>
      <c r="F82" s="136" t="s">
        <v>2930</v>
      </c>
      <c r="G82" s="136" t="s">
        <v>2930</v>
      </c>
      <c r="H82" s="141"/>
      <c r="I82" s="78" t="s">
        <v>2965</v>
      </c>
    </row>
    <row r="83" spans="1:9" ht="21.75" customHeight="1">
      <c r="A83" s="87">
        <v>80</v>
      </c>
      <c r="B83" s="88" t="s">
        <v>1252</v>
      </c>
      <c r="C83" s="115" t="s">
        <v>1555</v>
      </c>
      <c r="D83" s="97" t="s">
        <v>1556</v>
      </c>
      <c r="E83" s="84" t="s">
        <v>2964</v>
      </c>
      <c r="F83" s="84" t="s">
        <v>2930</v>
      </c>
      <c r="G83" s="84" t="s">
        <v>2930</v>
      </c>
      <c r="H83" s="84" t="s">
        <v>2930</v>
      </c>
      <c r="I83" s="86"/>
    </row>
    <row r="84" spans="1:9" ht="21.75" customHeight="1">
      <c r="A84" s="175">
        <v>81</v>
      </c>
      <c r="B84" s="92" t="s">
        <v>1252</v>
      </c>
      <c r="C84" s="114" t="s">
        <v>1558</v>
      </c>
      <c r="D84" s="110" t="s">
        <v>1559</v>
      </c>
      <c r="E84" s="95" t="s">
        <v>2964</v>
      </c>
      <c r="F84" s="95" t="s">
        <v>2917</v>
      </c>
      <c r="G84" s="95"/>
      <c r="H84" s="95"/>
      <c r="I84" s="96"/>
    </row>
    <row r="85" spans="1:9" ht="21.75" customHeight="1">
      <c r="A85" s="154">
        <v>82</v>
      </c>
      <c r="B85" s="135" t="s">
        <v>1252</v>
      </c>
      <c r="C85" s="75" t="s">
        <v>1569</v>
      </c>
      <c r="D85" s="77" t="s">
        <v>1570</v>
      </c>
      <c r="E85" s="136" t="s">
        <v>2966</v>
      </c>
      <c r="F85" s="136"/>
      <c r="G85" s="136"/>
      <c r="H85" s="136"/>
      <c r="I85" s="78"/>
    </row>
    <row r="86" spans="1:9" ht="21.75" customHeight="1">
      <c r="A86" s="165">
        <v>83</v>
      </c>
      <c r="B86" s="80" t="s">
        <v>1252</v>
      </c>
      <c r="C86" s="81" t="s">
        <v>1579</v>
      </c>
      <c r="D86" s="82" t="s">
        <v>1580</v>
      </c>
      <c r="E86" s="83" t="s">
        <v>2966</v>
      </c>
      <c r="F86" s="84"/>
      <c r="G86" s="84"/>
      <c r="H86" s="108"/>
      <c r="I86" s="86"/>
    </row>
    <row r="87" spans="1:9" ht="21.75" customHeight="1">
      <c r="A87" s="134">
        <v>84</v>
      </c>
      <c r="B87" s="88" t="s">
        <v>1252</v>
      </c>
      <c r="C87" s="109" t="s">
        <v>1582</v>
      </c>
      <c r="D87" s="90" t="s">
        <v>1583</v>
      </c>
      <c r="E87" s="84" t="s">
        <v>2966</v>
      </c>
      <c r="F87" s="84"/>
      <c r="G87" s="84"/>
      <c r="H87" s="84"/>
      <c r="I87" s="86"/>
    </row>
    <row r="88" spans="1:9" ht="21.75" customHeight="1">
      <c r="A88" s="173">
        <v>85</v>
      </c>
      <c r="B88" s="88" t="s">
        <v>1281</v>
      </c>
      <c r="C88" s="109" t="s">
        <v>1586</v>
      </c>
      <c r="D88" s="90" t="s">
        <v>1587</v>
      </c>
      <c r="E88" s="84" t="s">
        <v>2966</v>
      </c>
      <c r="F88" s="84" t="s">
        <v>2918</v>
      </c>
      <c r="G88" s="84" t="s">
        <v>2919</v>
      </c>
      <c r="H88" s="84"/>
      <c r="I88" s="86"/>
    </row>
    <row r="89" spans="1:9" ht="21.75" customHeight="1">
      <c r="A89" s="87">
        <v>86</v>
      </c>
      <c r="B89" s="88" t="s">
        <v>1252</v>
      </c>
      <c r="C89" s="89" t="s">
        <v>1422</v>
      </c>
      <c r="D89" s="97" t="s">
        <v>1576</v>
      </c>
      <c r="E89" s="84" t="s">
        <v>2966</v>
      </c>
      <c r="F89" s="84"/>
      <c r="G89" s="84"/>
      <c r="H89" s="84"/>
      <c r="I89" s="86"/>
    </row>
    <row r="90" spans="1:9" ht="21.75" customHeight="1">
      <c r="A90" s="87">
        <v>87</v>
      </c>
      <c r="B90" s="92" t="s">
        <v>1252</v>
      </c>
      <c r="C90" s="93" t="s">
        <v>1571</v>
      </c>
      <c r="D90" s="110" t="s">
        <v>1572</v>
      </c>
      <c r="E90" s="95" t="s">
        <v>2966</v>
      </c>
      <c r="F90" s="95" t="s">
        <v>2917</v>
      </c>
      <c r="G90" s="95"/>
      <c r="H90" s="95"/>
      <c r="I90" s="96"/>
    </row>
    <row r="91" spans="1:9" ht="21.75" customHeight="1">
      <c r="A91" s="87">
        <v>88</v>
      </c>
      <c r="B91" s="155" t="s">
        <v>1281</v>
      </c>
      <c r="C91" s="156" t="s">
        <v>1603</v>
      </c>
      <c r="D91" s="157" t="s">
        <v>1604</v>
      </c>
      <c r="E91" s="158" t="s">
        <v>2967</v>
      </c>
      <c r="F91" s="158" t="s">
        <v>2917</v>
      </c>
      <c r="G91" s="158"/>
      <c r="H91" s="158"/>
      <c r="I91" s="159" t="s">
        <v>2923</v>
      </c>
    </row>
    <row r="92" spans="1:9" ht="21.75" customHeight="1">
      <c r="A92" s="175">
        <v>89</v>
      </c>
      <c r="B92" s="92" t="s">
        <v>1252</v>
      </c>
      <c r="C92" s="114" t="s">
        <v>1606</v>
      </c>
      <c r="D92" s="110" t="s">
        <v>1607</v>
      </c>
      <c r="E92" s="95" t="s">
        <v>2967</v>
      </c>
      <c r="F92" s="95" t="s">
        <v>2917</v>
      </c>
      <c r="G92" s="95"/>
      <c r="H92" s="95"/>
      <c r="I92" s="96" t="s">
        <v>2923</v>
      </c>
    </row>
    <row r="93" spans="1:9" ht="21.75" customHeight="1">
      <c r="A93" s="174">
        <v>90</v>
      </c>
      <c r="B93" s="155" t="s">
        <v>1252</v>
      </c>
      <c r="C93" s="160" t="s">
        <v>1599</v>
      </c>
      <c r="D93" s="157" t="s">
        <v>1338</v>
      </c>
      <c r="E93" s="158" t="s">
        <v>2968</v>
      </c>
      <c r="F93" s="158" t="s">
        <v>2969</v>
      </c>
      <c r="G93" s="158" t="s">
        <v>2969</v>
      </c>
      <c r="H93" s="158" t="s">
        <v>2969</v>
      </c>
      <c r="I93" s="159"/>
    </row>
    <row r="94" spans="1:9" ht="21.75" customHeight="1">
      <c r="A94" s="172">
        <v>91</v>
      </c>
      <c r="B94" s="120" t="s">
        <v>1252</v>
      </c>
      <c r="C94" s="121" t="s">
        <v>1595</v>
      </c>
      <c r="D94" s="122" t="s">
        <v>1596</v>
      </c>
      <c r="E94" s="123" t="s">
        <v>2968</v>
      </c>
      <c r="F94" s="124" t="s">
        <v>2917</v>
      </c>
      <c r="G94" s="124"/>
      <c r="H94" s="125"/>
      <c r="I94" s="126"/>
    </row>
    <row r="95" spans="1:9" ht="21.75" customHeight="1">
      <c r="A95" s="172">
        <v>106</v>
      </c>
      <c r="B95" s="153" t="s">
        <v>1281</v>
      </c>
      <c r="C95" s="104" t="s">
        <v>1684</v>
      </c>
      <c r="D95" s="107" t="s">
        <v>1685</v>
      </c>
      <c r="E95" s="138" t="s">
        <v>2968</v>
      </c>
      <c r="F95" s="136"/>
      <c r="G95" s="136"/>
      <c r="H95" s="141"/>
      <c r="I95" s="78"/>
    </row>
    <row r="96" spans="1:9" ht="21.75" customHeight="1">
      <c r="A96" s="134">
        <v>92</v>
      </c>
      <c r="B96" s="92" t="s">
        <v>1305</v>
      </c>
      <c r="C96" s="93" t="s">
        <v>1597</v>
      </c>
      <c r="D96" s="110" t="s">
        <v>1598</v>
      </c>
      <c r="E96" s="95" t="s">
        <v>2968</v>
      </c>
      <c r="F96" s="95"/>
      <c r="G96" s="95"/>
      <c r="H96" s="95"/>
      <c r="I96" s="96"/>
    </row>
    <row r="97" spans="1:9" ht="21.75" customHeight="1">
      <c r="A97" s="360">
        <v>93</v>
      </c>
      <c r="B97" s="140" t="s">
        <v>1252</v>
      </c>
      <c r="C97" s="409" t="s">
        <v>1612</v>
      </c>
      <c r="D97" s="368" t="s">
        <v>1338</v>
      </c>
      <c r="E97" s="364" t="s">
        <v>2970</v>
      </c>
      <c r="F97" s="365"/>
      <c r="G97" s="365"/>
      <c r="H97" s="366"/>
      <c r="I97" s="408"/>
    </row>
    <row r="98" spans="1:9" ht="21.75" customHeight="1">
      <c r="A98" s="173">
        <v>94</v>
      </c>
      <c r="B98" s="135" t="s">
        <v>1281</v>
      </c>
      <c r="C98" s="75" t="s">
        <v>1613</v>
      </c>
      <c r="D98" s="77" t="s">
        <v>1614</v>
      </c>
      <c r="E98" s="136" t="s">
        <v>2971</v>
      </c>
      <c r="F98" s="136"/>
      <c r="G98" s="136"/>
      <c r="H98" s="136"/>
      <c r="I98" s="78"/>
    </row>
    <row r="99" spans="1:9" ht="21.75" customHeight="1">
      <c r="A99" s="87">
        <v>95</v>
      </c>
      <c r="B99" s="88" t="s">
        <v>1281</v>
      </c>
      <c r="C99" s="89" t="s">
        <v>1618</v>
      </c>
      <c r="D99" s="97" t="s">
        <v>1619</v>
      </c>
      <c r="E99" s="84" t="s">
        <v>2971</v>
      </c>
      <c r="F99" s="84"/>
      <c r="G99" s="84"/>
      <c r="H99" s="84"/>
      <c r="I99" s="86"/>
    </row>
    <row r="100" spans="1:9" ht="21.75" customHeight="1">
      <c r="A100" s="87">
        <v>96</v>
      </c>
      <c r="B100" s="88" t="s">
        <v>1252</v>
      </c>
      <c r="C100" s="89" t="s">
        <v>1615</v>
      </c>
      <c r="D100" s="97" t="s">
        <v>1614</v>
      </c>
      <c r="E100" s="84" t="s">
        <v>2971</v>
      </c>
      <c r="F100" s="84"/>
      <c r="G100" s="84"/>
      <c r="H100" s="84"/>
      <c r="I100" s="86"/>
    </row>
    <row r="101" spans="1:9" ht="21.75" customHeight="1">
      <c r="A101" s="165">
        <v>97</v>
      </c>
      <c r="B101" s="99" t="s">
        <v>1281</v>
      </c>
      <c r="C101" s="100" t="s">
        <v>1622</v>
      </c>
      <c r="D101" s="127" t="s">
        <v>1623</v>
      </c>
      <c r="E101" s="102" t="s">
        <v>2971</v>
      </c>
      <c r="F101" s="95"/>
      <c r="G101" s="95"/>
      <c r="H101" s="103"/>
      <c r="I101" s="96"/>
    </row>
    <row r="102" spans="1:9" ht="21.75" customHeight="1">
      <c r="A102" s="174">
        <v>98</v>
      </c>
      <c r="B102" s="135" t="s">
        <v>1281</v>
      </c>
      <c r="C102" s="118" t="s">
        <v>1312</v>
      </c>
      <c r="D102" s="77" t="s">
        <v>1628</v>
      </c>
      <c r="E102" s="136" t="s">
        <v>8</v>
      </c>
      <c r="F102" s="136"/>
      <c r="G102" s="136"/>
      <c r="H102" s="136"/>
      <c r="I102" s="78"/>
    </row>
    <row r="103" spans="1:9" ht="21.75" customHeight="1">
      <c r="A103" s="173">
        <v>99</v>
      </c>
      <c r="B103" s="88" t="s">
        <v>1281</v>
      </c>
      <c r="C103" s="109" t="s">
        <v>1629</v>
      </c>
      <c r="D103" s="90" t="s">
        <v>1630</v>
      </c>
      <c r="E103" s="84" t="s">
        <v>8</v>
      </c>
      <c r="F103" s="84"/>
      <c r="G103" s="84"/>
      <c r="H103" s="84"/>
      <c r="I103" s="86"/>
    </row>
    <row r="104" spans="1:9" ht="21.75" customHeight="1">
      <c r="A104" s="87">
        <v>100</v>
      </c>
      <c r="B104" s="88" t="s">
        <v>1281</v>
      </c>
      <c r="C104" s="109" t="s">
        <v>1631</v>
      </c>
      <c r="D104" s="90" t="s">
        <v>1632</v>
      </c>
      <c r="E104" s="84" t="s">
        <v>8</v>
      </c>
      <c r="F104" s="84"/>
      <c r="G104" s="84"/>
      <c r="H104" s="84"/>
      <c r="I104" s="86"/>
    </row>
    <row r="105" spans="1:9" ht="21.75" customHeight="1">
      <c r="A105" s="87">
        <v>101</v>
      </c>
      <c r="B105" s="88" t="s">
        <v>1252</v>
      </c>
      <c r="C105" s="115" t="s">
        <v>1633</v>
      </c>
      <c r="D105" s="97" t="s">
        <v>1634</v>
      </c>
      <c r="E105" s="84" t="s">
        <v>8</v>
      </c>
      <c r="F105" s="84" t="s">
        <v>2918</v>
      </c>
      <c r="G105" s="84" t="s">
        <v>2919</v>
      </c>
      <c r="H105" s="84"/>
      <c r="I105" s="86"/>
    </row>
    <row r="106" spans="1:9" ht="21.75" customHeight="1">
      <c r="A106" s="87">
        <v>102</v>
      </c>
      <c r="B106" s="88" t="s">
        <v>1281</v>
      </c>
      <c r="C106" s="109" t="s">
        <v>1635</v>
      </c>
      <c r="D106" s="90" t="s">
        <v>1636</v>
      </c>
      <c r="E106" s="84" t="s">
        <v>8</v>
      </c>
      <c r="F106" s="84"/>
      <c r="G106" s="84"/>
      <c r="H106" s="84"/>
      <c r="I106" s="86"/>
    </row>
    <row r="107" spans="1:9" ht="21.75" customHeight="1">
      <c r="A107" s="87">
        <v>103</v>
      </c>
      <c r="B107" s="88" t="s">
        <v>1281</v>
      </c>
      <c r="C107" s="89" t="s">
        <v>1625</v>
      </c>
      <c r="D107" s="90" t="s">
        <v>1626</v>
      </c>
      <c r="E107" s="84" t="s">
        <v>8</v>
      </c>
      <c r="F107" s="84" t="s">
        <v>2917</v>
      </c>
      <c r="G107" s="84"/>
      <c r="H107" s="84"/>
      <c r="I107" s="86"/>
    </row>
    <row r="108" spans="1:9" ht="21.75" customHeight="1">
      <c r="A108" s="165">
        <v>104</v>
      </c>
      <c r="B108" s="92" t="s">
        <v>1281</v>
      </c>
      <c r="C108" s="93" t="s">
        <v>1637</v>
      </c>
      <c r="D108" s="94" t="s">
        <v>1638</v>
      </c>
      <c r="E108" s="95" t="s">
        <v>8</v>
      </c>
      <c r="F108" s="95" t="s">
        <v>2918</v>
      </c>
      <c r="G108" s="95" t="s">
        <v>2919</v>
      </c>
      <c r="H108" s="95"/>
      <c r="I108" s="96"/>
    </row>
    <row r="109" spans="1:9" ht="21.75" customHeight="1">
      <c r="A109" s="360">
        <v>105</v>
      </c>
      <c r="B109" s="92" t="s">
        <v>1252</v>
      </c>
      <c r="C109" s="93" t="s">
        <v>1609</v>
      </c>
      <c r="D109" s="110" t="s">
        <v>1610</v>
      </c>
      <c r="E109" s="95" t="s">
        <v>2972</v>
      </c>
      <c r="F109" s="95" t="s">
        <v>2973</v>
      </c>
      <c r="G109" s="95" t="s">
        <v>2973</v>
      </c>
      <c r="H109" s="95" t="s">
        <v>2973</v>
      </c>
      <c r="I109" s="142" t="s">
        <v>2974</v>
      </c>
    </row>
    <row r="110" spans="1:9" ht="21.75" customHeight="1">
      <c r="B110" s="128"/>
      <c r="D110" s="111"/>
    </row>
  </sheetData>
  <mergeCells count="2">
    <mergeCell ref="A1:H1"/>
    <mergeCell ref="A2:I2"/>
  </mergeCells>
  <conditionalFormatting sqref="C1:C1048576">
    <cfRule type="duplicateValues" dxfId="5" priority="2"/>
  </conditionalFormatting>
  <conditionalFormatting sqref="D1:D1048576">
    <cfRule type="duplicateValues" dxfId="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3DA-A913-4BD1-B376-372C8CBD4104}">
  <dimension ref="A1:E1081"/>
  <sheetViews>
    <sheetView workbookViewId="0">
      <selection activeCell="A7" sqref="A6:A7"/>
    </sheetView>
  </sheetViews>
  <sheetFormatPr defaultRowHeight="13.9"/>
  <sheetData>
    <row r="1" spans="1:5" ht="14.45">
      <c r="A1" s="67" t="e" cm="1">
        <f t="array" ref="A1">_xlfn._xlws.FILTER(ไฟล์หลัก!A:A,B:B&gt;60,"")</f>
        <v>#REF!</v>
      </c>
      <c r="B1">
        <f>IF(ไฟล์หลัก!K2=ไฟล์หลัก!K1,IF(ไฟล์หลัก!K2=ไฟล์หลัก!K3,0,IFERROR(_xlfn.NUMBERVALUE(LEFT(TRIM(ไฟล์หลัก!L1),2)),_xlfn.NUMBERVALUE(LEFT(TRIM(ไฟล์หลัก!L1),1))) + IFERROR(_xlfn.NUMBERVALUE(LEFT(TRIM(ไฟล์หลัก!L2),2)),_xlfn.NUMBERVALUE(LEFT(TRIM(ไฟล์หลัก!L2),1)))),0)</f>
        <v>0</v>
      </c>
      <c r="C1" s="44"/>
      <c r="E1" s="66"/>
    </row>
    <row r="2" spans="1:5" ht="14.45">
      <c r="A2" s="67"/>
      <c r="B2">
        <f>IF(ไฟล์หลัก!K3=ไฟล์หลัก!K2,IF(ไฟล์หลัก!K3=ไฟล์หลัก!K4,0,IFERROR(_xlfn.NUMBERVALUE(LEFT(TRIM(ไฟล์หลัก!L2),2)),_xlfn.NUMBERVALUE(LEFT(TRIM(ไฟล์หลัก!L2),1))) + IFERROR(_xlfn.NUMBERVALUE(LEFT(TRIM(ไฟล์หลัก!L3),2)),_xlfn.NUMBERVALUE(LEFT(TRIM(ไฟล์หลัก!L3),1)))),0)</f>
        <v>0</v>
      </c>
      <c r="C2" s="44"/>
      <c r="E2" s="66"/>
    </row>
    <row r="3" spans="1:5" ht="14.45">
      <c r="A3" s="67"/>
      <c r="B3">
        <f>IF(ไฟล์หลัก!K4=ไฟล์หลัก!K3,IF(ไฟล์หลัก!K4=ไฟล์หลัก!K5,0,IFERROR(_xlfn.NUMBERVALUE(LEFT(TRIM(ไฟล์หลัก!L3),2)),_xlfn.NUMBERVALUE(LEFT(TRIM(ไฟล์หลัก!L3),1))) + IFERROR(_xlfn.NUMBERVALUE(LEFT(TRIM(ไฟล์หลัก!L4),2)),_xlfn.NUMBERVALUE(LEFT(TRIM(ไฟล์หลัก!L4),1)))),0)</f>
        <v>0</v>
      </c>
      <c r="C3" s="44"/>
      <c r="E3" s="66"/>
    </row>
    <row r="4" spans="1:5" ht="14.45">
      <c r="A4" s="67"/>
      <c r="B4">
        <f>IF(ไฟล์หลัก!K5=ไฟล์หลัก!K4,IF(ไฟล์หลัก!K5=ไฟล์หลัก!K6,0,IFERROR(_xlfn.NUMBERVALUE(LEFT(TRIM(ไฟล์หลัก!L4),2)),_xlfn.NUMBERVALUE(LEFT(TRIM(ไฟล์หลัก!L4),1))) + IFERROR(_xlfn.NUMBERVALUE(LEFT(TRIM(ไฟล์หลัก!L5),2)),_xlfn.NUMBERVALUE(LEFT(TRIM(ไฟล์หลัก!L5),1)))),0)</f>
        <v>0</v>
      </c>
      <c r="C4" s="44"/>
      <c r="E4" s="66"/>
    </row>
    <row r="5" spans="1:5" ht="14.45">
      <c r="B5">
        <f>IF(ไฟล์หลัก!K6=ไฟล์หลัก!K5,IF(ไฟล์หลัก!K6=ไฟล์หลัก!K7,0,IFERROR(_xlfn.NUMBERVALUE(LEFT(TRIM(ไฟล์หลัก!L5),2)),_xlfn.NUMBERVALUE(LEFT(TRIM(ไฟล์หลัก!L5),1))) + IFERROR(_xlfn.NUMBERVALUE(LEFT(TRIM(ไฟล์หลัก!L6),2)),_xlfn.NUMBERVALUE(LEFT(TRIM(ไฟล์หลัก!L6),1)))),0)</f>
        <v>0</v>
      </c>
      <c r="C5" s="44"/>
      <c r="E5" s="66"/>
    </row>
    <row r="6" spans="1:5" ht="14.45">
      <c r="B6">
        <f>IF(ไฟล์หลัก!K7=ไฟล์หลัก!K6,IF(ไฟล์หลัก!K7=ไฟล์หลัก!K8,0,IFERROR(_xlfn.NUMBERVALUE(LEFT(TRIM(ไฟล์หลัก!L6),2)),_xlfn.NUMBERVALUE(LEFT(TRIM(ไฟล์หลัก!L6),1))) + IFERROR(_xlfn.NUMBERVALUE(LEFT(TRIM(ไฟล์หลัก!L7),2)),_xlfn.NUMBERVALUE(LEFT(TRIM(ไฟล์หลัก!L7),1)))),0)</f>
        <v>0</v>
      </c>
      <c r="C6" s="44"/>
      <c r="E6" s="66"/>
    </row>
    <row r="7" spans="1:5" ht="14.45">
      <c r="B7">
        <f>IF(ไฟล์หลัก!K8=ไฟล์หลัก!K7,IF(ไฟล์หลัก!K8=ไฟล์หลัก!K9,0,IFERROR(_xlfn.NUMBERVALUE(LEFT(TRIM(ไฟล์หลัก!L7),2)),_xlfn.NUMBERVALUE(LEFT(TRIM(ไฟล์หลัก!L7),1))) + IFERROR(_xlfn.NUMBERVALUE(LEFT(TRIM(ไฟล์หลัก!L8),2)),_xlfn.NUMBERVALUE(LEFT(TRIM(ไฟล์หลัก!L8),1)))),0)</f>
        <v>0</v>
      </c>
      <c r="C7" s="44"/>
      <c r="E7" s="66"/>
    </row>
    <row r="8" spans="1:5" ht="14.45">
      <c r="B8">
        <f>IF(ไฟล์หลัก!K9=ไฟล์หลัก!K8,IF(ไฟล์หลัก!K9=ไฟล์หลัก!K10,0,IFERROR(_xlfn.NUMBERVALUE(LEFT(TRIM(ไฟล์หลัก!L8),2)),_xlfn.NUMBERVALUE(LEFT(TRIM(ไฟล์หลัก!L8),1))) + IFERROR(_xlfn.NUMBERVALUE(LEFT(TRIM(ไฟล์หลัก!L9),2)),_xlfn.NUMBERVALUE(LEFT(TRIM(ไฟล์หลัก!L9),1)))),0)</f>
        <v>28</v>
      </c>
      <c r="C8" s="44"/>
      <c r="E8" s="66"/>
    </row>
    <row r="9" spans="1:5" ht="14.45">
      <c r="B9">
        <f>IF(ไฟล์หลัก!K10=ไฟล์หลัก!K9,IF(ไฟล์หลัก!K10=ไฟล์หลัก!K11,0,IFERROR(_xlfn.NUMBERVALUE(LEFT(TRIM(ไฟล์หลัก!L9),2)),_xlfn.NUMBERVALUE(LEFT(TRIM(ไฟล์หลัก!L9),1))) + IFERROR(_xlfn.NUMBERVALUE(LEFT(TRIM(ไฟล์หลัก!L10),2)),_xlfn.NUMBERVALUE(LEFT(TRIM(ไฟล์หลัก!L10),1)))),0)</f>
        <v>0</v>
      </c>
      <c r="C9" s="44"/>
      <c r="E9" s="66"/>
    </row>
    <row r="10" spans="1:5" ht="14.45">
      <c r="B10">
        <f>IF(ไฟล์หลัก!K11=ไฟล์หลัก!K10,IF(ไฟล์หลัก!K11=ไฟล์หลัก!K12,0,IFERROR(_xlfn.NUMBERVALUE(LEFT(TRIM(ไฟล์หลัก!L10),2)),_xlfn.NUMBERVALUE(LEFT(TRIM(ไฟล์หลัก!L10),1))) + IFERROR(_xlfn.NUMBERVALUE(LEFT(TRIM(ไฟล์หลัก!L11),2)),_xlfn.NUMBERVALUE(LEFT(TRIM(ไฟล์หลัก!L11),1)))),0)</f>
        <v>31</v>
      </c>
      <c r="C10" s="44"/>
      <c r="E10" s="66"/>
    </row>
    <row r="11" spans="1:5" ht="14.45">
      <c r="B11">
        <f>IF(ไฟล์หลัก!K12=ไฟล์หลัก!K11,IF(ไฟล์หลัก!K12=ไฟล์หลัก!K13,0,IFERROR(_xlfn.NUMBERVALUE(LEFT(TRIM(ไฟล์หลัก!L11),2)),_xlfn.NUMBERVALUE(LEFT(TRIM(ไฟล์หลัก!L11),1))) + IFERROR(_xlfn.NUMBERVALUE(LEFT(TRIM(ไฟล์หลัก!L12),2)),_xlfn.NUMBERVALUE(LEFT(TRIM(ไฟล์หลัก!L12),1)))),0)</f>
        <v>0</v>
      </c>
      <c r="C11" s="44"/>
      <c r="E11" s="66"/>
    </row>
    <row r="12" spans="1:5" ht="14.45">
      <c r="B12">
        <f>IF(ไฟล์หลัก!K13=ไฟล์หลัก!K12,IF(ไฟล์หลัก!K13=ไฟล์หลัก!K14,0,IFERROR(_xlfn.NUMBERVALUE(LEFT(TRIM(ไฟล์หลัก!L12),2)),_xlfn.NUMBERVALUE(LEFT(TRIM(ไฟล์หลัก!L12),1))) + IFERROR(_xlfn.NUMBERVALUE(LEFT(TRIM(ไฟล์หลัก!L13),2)),_xlfn.NUMBERVALUE(LEFT(TRIM(ไฟล์หลัก!L13),1)))),0)</f>
        <v>28</v>
      </c>
      <c r="C12" s="44"/>
      <c r="E12" s="66"/>
    </row>
    <row r="13" spans="1:5" ht="14.45">
      <c r="B13">
        <f>IF(ไฟล์หลัก!K14=ไฟล์หลัก!K13,IF(ไฟล์หลัก!K14=ไฟล์หลัก!K15,0,IFERROR(_xlfn.NUMBERVALUE(LEFT(TRIM(ไฟล์หลัก!L13),2)),_xlfn.NUMBERVALUE(LEFT(TRIM(ไฟล์หลัก!L13),1))) + IFERROR(_xlfn.NUMBERVALUE(LEFT(TRIM(ไฟล์หลัก!L14),2)),_xlfn.NUMBERVALUE(LEFT(TRIM(ไฟล์หลัก!L14),1)))),0)</f>
        <v>0</v>
      </c>
      <c r="C13" s="44"/>
      <c r="E13" s="66"/>
    </row>
    <row r="14" spans="1:5" ht="14.45">
      <c r="B14">
        <f>IF(ไฟล์หลัก!K15=ไฟล์หลัก!K14,IF(ไฟล์หลัก!K15=ไฟล์หลัก!K16,0,IFERROR(_xlfn.NUMBERVALUE(LEFT(TRIM(ไฟล์หลัก!L14),2)),_xlfn.NUMBERVALUE(LEFT(TRIM(ไฟล์หลัก!L14),1))) + IFERROR(_xlfn.NUMBERVALUE(LEFT(TRIM(ไฟล์หลัก!L15),2)),_xlfn.NUMBERVALUE(LEFT(TRIM(ไฟล์หลัก!L15),1)))),0)</f>
        <v>31</v>
      </c>
      <c r="C14" s="44"/>
      <c r="E14" s="66"/>
    </row>
    <row r="15" spans="1:5" ht="14.45">
      <c r="B15">
        <f>IF(ไฟล์หลัก!K16=ไฟล์หลัก!K15,IF(ไฟล์หลัก!K16=ไฟล์หลัก!K17,0,IFERROR(_xlfn.NUMBERVALUE(LEFT(TRIM(ไฟล์หลัก!L15),2)),_xlfn.NUMBERVALUE(LEFT(TRIM(ไฟล์หลัก!L15),1))) + IFERROR(_xlfn.NUMBERVALUE(LEFT(TRIM(ไฟล์หลัก!L16),2)),_xlfn.NUMBERVALUE(LEFT(TRIM(ไฟล์หลัก!L16),1)))),0)</f>
        <v>0</v>
      </c>
      <c r="C15" s="44"/>
      <c r="E15" s="66"/>
    </row>
    <row r="16" spans="1:5" ht="14.45">
      <c r="B16">
        <f>IF(ไฟล์หลัก!K17=ไฟล์หลัก!K16,IF(ไฟล์หลัก!K17=ไฟล์หลัก!K18,0,IFERROR(_xlfn.NUMBERVALUE(LEFT(TRIM(ไฟล์หลัก!L16),2)),_xlfn.NUMBERVALUE(LEFT(TRIM(ไฟล์หลัก!L16),1))) + IFERROR(_xlfn.NUMBERVALUE(LEFT(TRIM(ไฟล์หลัก!L17),2)),_xlfn.NUMBERVALUE(LEFT(TRIM(ไฟล์หลัก!L17),1)))),0)</f>
        <v>0</v>
      </c>
      <c r="C16" s="44"/>
      <c r="E16" s="66"/>
    </row>
    <row r="17" spans="2:5" ht="14.45">
      <c r="B17">
        <f>IF(ไฟล์หลัก!K18=ไฟล์หลัก!K17,IF(ไฟล์หลัก!K18=ไฟล์หลัก!K19,0,IFERROR(_xlfn.NUMBERVALUE(LEFT(TRIM(ไฟล์หลัก!L17),2)),_xlfn.NUMBERVALUE(LEFT(TRIM(ไฟล์หลัก!L17),1))) + IFERROR(_xlfn.NUMBERVALUE(LEFT(TRIM(ไฟล์หลัก!L18),2)),_xlfn.NUMBERVALUE(LEFT(TRIM(ไฟล์หลัก!L18),1)))),0)</f>
        <v>34</v>
      </c>
      <c r="C17" s="44"/>
      <c r="E17" s="66"/>
    </row>
    <row r="18" spans="2:5" ht="14.45">
      <c r="B18">
        <f>IF(ไฟล์หลัก!K19=ไฟล์หลัก!K18,IF(ไฟล์หลัก!K19=ไฟล์หลัก!K20,0,IFERROR(_xlfn.NUMBERVALUE(LEFT(TRIM(ไฟล์หลัก!L18),2)),_xlfn.NUMBERVALUE(LEFT(TRIM(ไฟล์หลัก!L18),1))) + IFERROR(_xlfn.NUMBERVALUE(LEFT(TRIM(ไฟล์หลัก!L19),2)),_xlfn.NUMBERVALUE(LEFT(TRIM(ไฟล์หลัก!L19),1)))),0)</f>
        <v>0</v>
      </c>
      <c r="C18" s="44"/>
      <c r="E18" s="66"/>
    </row>
    <row r="19" spans="2:5" ht="14.45">
      <c r="B19">
        <f>IF(ไฟล์หลัก!K20=ไฟล์หลัก!K19,IF(ไฟล์หลัก!K20=ไฟล์หลัก!K21,0,IFERROR(_xlfn.NUMBERVALUE(LEFT(TRIM(ไฟล์หลัก!L19),2)),_xlfn.NUMBERVALUE(LEFT(TRIM(ไฟล์หลัก!L19),1))) + IFERROR(_xlfn.NUMBERVALUE(LEFT(TRIM(ไฟล์หลัก!L20),2)),_xlfn.NUMBERVALUE(LEFT(TRIM(ไฟล์หลัก!L20),1)))),0)</f>
        <v>60</v>
      </c>
      <c r="C19" s="44"/>
      <c r="E19" s="66"/>
    </row>
    <row r="20" spans="2:5" ht="14.45">
      <c r="B20">
        <f>IF(ไฟล์หลัก!K21=ไฟล์หลัก!K20,IF(ไฟล์หลัก!K21=ไฟล์หลัก!K22,0,IFERROR(_xlfn.NUMBERVALUE(LEFT(TRIM(ไฟล์หลัก!L20),2)),_xlfn.NUMBERVALUE(LEFT(TRIM(ไฟล์หลัก!L20),1))) + IFERROR(_xlfn.NUMBERVALUE(LEFT(TRIM(ไฟล์หลัก!L21),2)),_xlfn.NUMBERVALUE(LEFT(TRIM(ไฟล์หลัก!L21),1)))),0)</f>
        <v>0</v>
      </c>
      <c r="C20" s="44"/>
      <c r="E20" s="66"/>
    </row>
    <row r="21" spans="2:5" ht="14.45">
      <c r="B21">
        <f>IF(ไฟล์หลัก!K22=ไฟล์หลัก!K21,IF(ไฟล์หลัก!K22=ไฟล์หลัก!K23,0,IFERROR(_xlfn.NUMBERVALUE(LEFT(TRIM(ไฟล์หลัก!L21),2)),_xlfn.NUMBERVALUE(LEFT(TRIM(ไฟล์หลัก!L21),1))) + IFERROR(_xlfn.NUMBERVALUE(LEFT(TRIM(ไฟล์หลัก!L22),2)),_xlfn.NUMBERVALUE(LEFT(TRIM(ไฟล์หลัก!L22),1)))),0)</f>
        <v>42</v>
      </c>
      <c r="C21" s="44"/>
      <c r="E21" s="66"/>
    </row>
    <row r="22" spans="2:5" ht="14.45">
      <c r="B22">
        <f>IF(ไฟล์หลัก!K23=ไฟล์หลัก!K22,IF(ไฟล์หลัก!K23=ไฟล์หลัก!K24,0,IFERROR(_xlfn.NUMBERVALUE(LEFT(TRIM(ไฟล์หลัก!L22),2)),_xlfn.NUMBERVALUE(LEFT(TRIM(ไฟล์หลัก!L22),1))) + IFERROR(_xlfn.NUMBERVALUE(LEFT(TRIM(ไฟล์หลัก!L23),2)),_xlfn.NUMBERVALUE(LEFT(TRIM(ไฟล์หลัก!L23),1)))),0)</f>
        <v>0</v>
      </c>
      <c r="C22" s="44"/>
      <c r="E22" s="66"/>
    </row>
    <row r="23" spans="2:5" ht="14.45">
      <c r="B23">
        <f>IF(ไฟล์หลัก!K24=ไฟล์หลัก!K23,IF(ไฟล์หลัก!K24=ไฟล์หลัก!K25,0,IFERROR(_xlfn.NUMBERVALUE(LEFT(TRIM(ไฟล์หลัก!L23),2)),_xlfn.NUMBERVALUE(LEFT(TRIM(ไฟล์หลัก!L23),1))) + IFERROR(_xlfn.NUMBERVALUE(LEFT(TRIM(ไฟล์หลัก!L24),2)),_xlfn.NUMBERVALUE(LEFT(TRIM(ไฟล์หลัก!L24),1)))),0)</f>
        <v>31</v>
      </c>
      <c r="C23" s="44"/>
      <c r="E23" s="66"/>
    </row>
    <row r="24" spans="2:5" ht="14.45">
      <c r="B24">
        <f>IF(ไฟล์หลัก!K25=ไฟล์หลัก!K24,IF(ไฟล์หลัก!K25=ไฟล์หลัก!K26,0,IFERROR(_xlfn.NUMBERVALUE(LEFT(TRIM(ไฟล์หลัก!L24),2)),_xlfn.NUMBERVALUE(LEFT(TRIM(ไฟล์หลัก!L24),1))) + IFERROR(_xlfn.NUMBERVALUE(LEFT(TRIM(ไฟล์หลัก!L25),2)),_xlfn.NUMBERVALUE(LEFT(TRIM(ไฟล์หลัก!L25),1)))),0)</f>
        <v>0</v>
      </c>
      <c r="C24" s="44"/>
      <c r="E24" s="66"/>
    </row>
    <row r="25" spans="2:5" ht="14.45">
      <c r="B25">
        <f>IF(ไฟล์หลัก!K26=ไฟล์หลัก!K25,IF(ไฟล์หลัก!K26=ไฟล์หลัก!K27,0,IFERROR(_xlfn.NUMBERVALUE(LEFT(TRIM(ไฟล์หลัก!L25),2)),_xlfn.NUMBERVALUE(LEFT(TRIM(ไฟล์หลัก!L25),1))) + IFERROR(_xlfn.NUMBERVALUE(LEFT(TRIM(ไฟล์หลัก!L26),2)),_xlfn.NUMBERVALUE(LEFT(TRIM(ไฟล์หลัก!L26),1)))),0)</f>
        <v>0</v>
      </c>
      <c r="C25" s="44"/>
      <c r="E25" s="66"/>
    </row>
    <row r="26" spans="2:5" ht="14.45">
      <c r="B26">
        <f>IF(ไฟล์หลัก!K27=ไฟล์หลัก!K26,IF(ไฟล์หลัก!K27=ไฟล์หลัก!K28,0,IFERROR(_xlfn.NUMBERVALUE(LEFT(TRIM(ไฟล์หลัก!L26),2)),_xlfn.NUMBERVALUE(LEFT(TRIM(ไฟล์หลัก!L26),1))) + IFERROR(_xlfn.NUMBERVALUE(LEFT(TRIM(ไฟล์หลัก!L27),2)),_xlfn.NUMBERVALUE(LEFT(TRIM(ไฟล์หลัก!L27),1)))),0)</f>
        <v>40</v>
      </c>
      <c r="C26" s="44"/>
      <c r="E26" s="66"/>
    </row>
    <row r="27" spans="2:5" ht="14.45">
      <c r="B27">
        <f>IF(ไฟล์หลัก!K28=ไฟล์หลัก!K27,IF(ไฟล์หลัก!K28=ไฟล์หลัก!K29,0,IFERROR(_xlfn.NUMBERVALUE(LEFT(TRIM(ไฟล์หลัก!L27),2)),_xlfn.NUMBERVALUE(LEFT(TRIM(ไฟล์หลัก!L27),1))) + IFERROR(_xlfn.NUMBERVALUE(LEFT(TRIM(ไฟล์หลัก!L28),2)),_xlfn.NUMBERVALUE(LEFT(TRIM(ไฟล์หลัก!L28),1)))),0)</f>
        <v>0</v>
      </c>
      <c r="C27" s="44"/>
      <c r="E27" s="66"/>
    </row>
    <row r="28" spans="2:5" ht="14.45">
      <c r="B28">
        <f>IF(ไฟล์หลัก!K29=ไฟล์หลัก!K28,IF(ไฟล์หลัก!K29=ไฟล์หลัก!K30,0,IFERROR(_xlfn.NUMBERVALUE(LEFT(TRIM(ไฟล์หลัก!L28),2)),_xlfn.NUMBERVALUE(LEFT(TRIM(ไฟล์หลัก!L28),1))) + IFERROR(_xlfn.NUMBERVALUE(LEFT(TRIM(ไฟล์หลัก!L29),2)),_xlfn.NUMBERVALUE(LEFT(TRIM(ไฟล์หลัก!L29),1)))),0)</f>
        <v>46</v>
      </c>
      <c r="C28" s="44"/>
      <c r="E28" s="66"/>
    </row>
    <row r="29" spans="2:5" ht="14.45">
      <c r="B29">
        <f>IF(ไฟล์หลัก!K30=ไฟล์หลัก!K29,IF(ไฟล์หลัก!K30=ไฟล์หลัก!K31,0,IFERROR(_xlfn.NUMBERVALUE(LEFT(TRIM(ไฟล์หลัก!L29),2)),_xlfn.NUMBERVALUE(LEFT(TRIM(ไฟล์หลัก!L29),1))) + IFERROR(_xlfn.NUMBERVALUE(LEFT(TRIM(ไฟล์หลัก!L30),2)),_xlfn.NUMBERVALUE(LEFT(TRIM(ไฟล์หลัก!L30),1)))),0)</f>
        <v>0</v>
      </c>
      <c r="C29" s="44"/>
      <c r="E29" s="66"/>
    </row>
    <row r="30" spans="2:5" ht="14.45">
      <c r="B30">
        <f>IF(ไฟล์หลัก!K31=ไฟล์หลัก!K30,IF(ไฟล์หลัก!K31=ไฟล์หลัก!K32,0,IFERROR(_xlfn.NUMBERVALUE(LEFT(TRIM(ไฟล์หลัก!L30),2)),_xlfn.NUMBERVALUE(LEFT(TRIM(ไฟล์หลัก!L30),1))) + IFERROR(_xlfn.NUMBERVALUE(LEFT(TRIM(ไฟล์หลัก!L31),2)),_xlfn.NUMBERVALUE(LEFT(TRIM(ไฟล์หลัก!L31),1)))),0)</f>
        <v>28</v>
      </c>
      <c r="C30" s="44"/>
      <c r="E30" s="66"/>
    </row>
    <row r="31" spans="2:5" ht="14.45">
      <c r="B31">
        <f>IF(ไฟล์หลัก!K32=ไฟล์หลัก!K31,IF(ไฟล์หลัก!K32=ไฟล์หลัก!K33,0,IFERROR(_xlfn.NUMBERVALUE(LEFT(TRIM(ไฟล์หลัก!L31),2)),_xlfn.NUMBERVALUE(LEFT(TRIM(ไฟล์หลัก!L31),1))) + IFERROR(_xlfn.NUMBERVALUE(LEFT(TRIM(ไฟล์หลัก!L32),2)),_xlfn.NUMBERVALUE(LEFT(TRIM(ไฟล์หลัก!L32),1)))),0)</f>
        <v>0</v>
      </c>
      <c r="C31" s="44"/>
      <c r="E31" s="66"/>
    </row>
    <row r="32" spans="2:5" ht="14.45">
      <c r="B32">
        <f>IF(ไฟล์หลัก!K33=ไฟล์หลัก!K32,IF(ไฟล์หลัก!K33=ไฟล์หลัก!K34,0,IFERROR(_xlfn.NUMBERVALUE(LEFT(TRIM(ไฟล์หลัก!L32),2)),_xlfn.NUMBERVALUE(LEFT(TRIM(ไฟล์หลัก!L32),1))) + IFERROR(_xlfn.NUMBERVALUE(LEFT(TRIM(ไฟล์หลัก!L33),2)),_xlfn.NUMBERVALUE(LEFT(TRIM(ไฟล์หลัก!L33),1)))),0)</f>
        <v>54</v>
      </c>
      <c r="C32" s="44"/>
      <c r="E32" s="66"/>
    </row>
    <row r="33" spans="2:5" ht="14.45">
      <c r="B33">
        <f>IF(ไฟล์หลัก!K34=ไฟล์หลัก!K33,IF(ไฟล์หลัก!K34=ไฟล์หลัก!K35,0,IFERROR(_xlfn.NUMBERVALUE(LEFT(TRIM(ไฟล์หลัก!L33),2)),_xlfn.NUMBERVALUE(LEFT(TRIM(ไฟล์หลัก!L33),1))) + IFERROR(_xlfn.NUMBERVALUE(LEFT(TRIM(ไฟล์หลัก!L34),2)),_xlfn.NUMBERVALUE(LEFT(TRIM(ไฟล์หลัก!L34),1)))),0)</f>
        <v>0</v>
      </c>
      <c r="C33" s="44"/>
      <c r="E33" s="66"/>
    </row>
    <row r="34" spans="2:5" ht="14.45">
      <c r="B34">
        <f>IF(ไฟล์หลัก!K35=ไฟล์หลัก!K34,IF(ไฟล์หลัก!K35=ไฟล์หลัก!K36,0,IFERROR(_xlfn.NUMBERVALUE(LEFT(TRIM(ไฟล์หลัก!L34),2)),_xlfn.NUMBERVALUE(LEFT(TRIM(ไฟล์หลัก!L34),1))) + IFERROR(_xlfn.NUMBERVALUE(LEFT(TRIM(ไฟล์หลัก!L35),2)),_xlfn.NUMBERVALUE(LEFT(TRIM(ไฟล์หลัก!L35),1)))),0)</f>
        <v>40</v>
      </c>
      <c r="C34" s="44"/>
      <c r="E34" s="66"/>
    </row>
    <row r="35" spans="2:5" ht="14.45">
      <c r="B35">
        <f>IF(ไฟล์หลัก!K36=ไฟล์หลัก!K35,IF(ไฟล์หลัก!K36=ไฟล์หลัก!K37,0,IFERROR(_xlfn.NUMBERVALUE(LEFT(TRIM(ไฟล์หลัก!L35),2)),_xlfn.NUMBERVALUE(LEFT(TRIM(ไฟล์หลัก!L35),1))) + IFERROR(_xlfn.NUMBERVALUE(LEFT(TRIM(ไฟล์หลัก!L36),2)),_xlfn.NUMBERVALUE(LEFT(TRIM(ไฟล์หลัก!L36),1)))),0)</f>
        <v>0</v>
      </c>
      <c r="C35" s="44"/>
      <c r="E35" s="66"/>
    </row>
    <row r="36" spans="2:5" ht="14.45">
      <c r="B36">
        <f>IF(ไฟล์หลัก!K37=ไฟล์หลัก!K36,IF(ไฟล์หลัก!K37=ไฟล์หลัก!K38,0,IFERROR(_xlfn.NUMBERVALUE(LEFT(TRIM(ไฟล์หลัก!L36),2)),_xlfn.NUMBERVALUE(LEFT(TRIM(ไฟล์หลัก!L36),1))) + IFERROR(_xlfn.NUMBERVALUE(LEFT(TRIM(ไฟล์หลัก!L37),2)),_xlfn.NUMBERVALUE(LEFT(TRIM(ไฟล์หลัก!L37),1)))),0)</f>
        <v>36</v>
      </c>
      <c r="C36" s="44"/>
      <c r="E36" s="66"/>
    </row>
    <row r="37" spans="2:5" ht="14.45">
      <c r="B37">
        <f>IF(ไฟล์หลัก!K38=ไฟล์หลัก!K37,IF(ไฟล์หลัก!K38=ไฟล์หลัก!K39,0,IFERROR(_xlfn.NUMBERVALUE(LEFT(TRIM(ไฟล์หลัก!L37),2)),_xlfn.NUMBERVALUE(LEFT(TRIM(ไฟล์หลัก!L37),1))) + IFERROR(_xlfn.NUMBERVALUE(LEFT(TRIM(ไฟล์หลัก!L38),2)),_xlfn.NUMBERVALUE(LEFT(TRIM(ไฟล์หลัก!L38),1)))),0)</f>
        <v>0</v>
      </c>
      <c r="C37" s="44"/>
      <c r="E37" s="66"/>
    </row>
    <row r="38" spans="2:5" ht="14.45">
      <c r="B38">
        <f>IF(ไฟล์หลัก!K39=ไฟล์หลัก!K38,IF(ไฟล์หลัก!K39=ไฟล์หลัก!K40,0,IFERROR(_xlfn.NUMBERVALUE(LEFT(TRIM(ไฟล์หลัก!L38),2)),_xlfn.NUMBERVALUE(LEFT(TRIM(ไฟล์หลัก!L38),1))) + IFERROR(_xlfn.NUMBERVALUE(LEFT(TRIM(ไฟล์หลัก!L39),2)),_xlfn.NUMBERVALUE(LEFT(TRIM(ไฟล์หลัก!L39),1)))),0)</f>
        <v>35</v>
      </c>
      <c r="C38" s="44"/>
      <c r="E38" s="66"/>
    </row>
    <row r="39" spans="2:5" ht="14.45">
      <c r="B39">
        <f>IF(ไฟล์หลัก!K40=ไฟล์หลัก!K39,IF(ไฟล์หลัก!K40=ไฟล์หลัก!K41,0,IFERROR(_xlfn.NUMBERVALUE(LEFT(TRIM(ไฟล์หลัก!L39),2)),_xlfn.NUMBERVALUE(LEFT(TRIM(ไฟล์หลัก!L39),1))) + IFERROR(_xlfn.NUMBERVALUE(LEFT(TRIM(ไฟล์หลัก!L40),2)),_xlfn.NUMBERVALUE(LEFT(TRIM(ไฟล์หลัก!L40),1)))),0)</f>
        <v>0</v>
      </c>
      <c r="C39" s="44"/>
      <c r="E39" s="66"/>
    </row>
    <row r="40" spans="2:5" ht="14.45">
      <c r="B40">
        <f>IF(ไฟล์หลัก!K41=ไฟล์หลัก!K40,IF(ไฟล์หลัก!K41=ไฟล์หลัก!K42,0,IFERROR(_xlfn.NUMBERVALUE(LEFT(TRIM(ไฟล์หลัก!L40),2)),_xlfn.NUMBERVALUE(LEFT(TRIM(ไฟล์หลัก!L40),1))) + IFERROR(_xlfn.NUMBERVALUE(LEFT(TRIM(ไฟล์หลัก!L41),2)),_xlfn.NUMBERVALUE(LEFT(TRIM(ไฟล์หลัก!L41),1)))),0)</f>
        <v>60</v>
      </c>
      <c r="C40" s="44"/>
      <c r="E40" s="66"/>
    </row>
    <row r="41" spans="2:5" ht="14.45">
      <c r="B41">
        <f>IF(ไฟล์หลัก!K42=ไฟล์หลัก!K41,IF(ไฟล์หลัก!K42=ไฟล์หลัก!K43,0,IFERROR(_xlfn.NUMBERVALUE(LEFT(TRIM(ไฟล์หลัก!L41),2)),_xlfn.NUMBERVALUE(LEFT(TRIM(ไฟล์หลัก!L41),1))) + IFERROR(_xlfn.NUMBERVALUE(LEFT(TRIM(ไฟล์หลัก!L42),2)),_xlfn.NUMBERVALUE(LEFT(TRIM(ไฟล์หลัก!L42),1)))),0)</f>
        <v>0</v>
      </c>
      <c r="C41" s="44"/>
      <c r="E41" s="66"/>
    </row>
    <row r="42" spans="2:5" ht="14.45">
      <c r="B42">
        <f>IF(ไฟล์หลัก!K43=ไฟล์หลัก!K42,IF(ไฟล์หลัก!K43=ไฟล์หลัก!K44,0,IFERROR(_xlfn.NUMBERVALUE(LEFT(TRIM(ไฟล์หลัก!L42),2)),_xlfn.NUMBERVALUE(LEFT(TRIM(ไฟล์หลัก!L42),1))) + IFERROR(_xlfn.NUMBERVALUE(LEFT(TRIM(ไฟล์หลัก!L43),2)),_xlfn.NUMBERVALUE(LEFT(TRIM(ไฟล์หลัก!L43),1)))),0)</f>
        <v>23</v>
      </c>
      <c r="C42" s="44"/>
      <c r="E42" s="66"/>
    </row>
    <row r="43" spans="2:5" ht="14.45">
      <c r="B43">
        <f>IF(ไฟล์หลัก!K44=ไฟล์หลัก!K43,IF(ไฟล์หลัก!K44=ไฟล์หลัก!K45,0,IFERROR(_xlfn.NUMBERVALUE(LEFT(TRIM(ไฟล์หลัก!L43),2)),_xlfn.NUMBERVALUE(LEFT(TRIM(ไฟล์หลัก!L43),1))) + IFERROR(_xlfn.NUMBERVALUE(LEFT(TRIM(ไฟล์หลัก!L44),2)),_xlfn.NUMBERVALUE(LEFT(TRIM(ไฟล์หลัก!L44),1)))),0)</f>
        <v>0</v>
      </c>
      <c r="C43" s="44"/>
      <c r="E43" s="66"/>
    </row>
    <row r="44" spans="2:5" ht="14.45">
      <c r="B44">
        <f>IF(ไฟล์หลัก!K45=ไฟล์หลัก!K44,IF(ไฟล์หลัก!K45=ไฟล์หลัก!K46,0,IFERROR(_xlfn.NUMBERVALUE(LEFT(TRIM(ไฟล์หลัก!L44),2)),_xlfn.NUMBERVALUE(LEFT(TRIM(ไฟล์หลัก!L44),1))) + IFERROR(_xlfn.NUMBERVALUE(LEFT(TRIM(ไฟล์หลัก!L45),2)),_xlfn.NUMBERVALUE(LEFT(TRIM(ไฟล์หลัก!L45),1)))),0)</f>
        <v>41</v>
      </c>
      <c r="C44" s="44"/>
      <c r="E44" s="66"/>
    </row>
    <row r="45" spans="2:5" ht="14.45">
      <c r="B45">
        <f>IF(ไฟล์หลัก!K46=ไฟล์หลัก!K45,IF(ไฟล์หลัก!K46=ไฟล์หลัก!K47,0,IFERROR(_xlfn.NUMBERVALUE(LEFT(TRIM(ไฟล์หลัก!L45),2)),_xlfn.NUMBERVALUE(LEFT(TRIM(ไฟล์หลัก!L45),1))) + IFERROR(_xlfn.NUMBERVALUE(LEFT(TRIM(ไฟล์หลัก!L46),2)),_xlfn.NUMBERVALUE(LEFT(TRIM(ไฟล์หลัก!L46),1)))),0)</f>
        <v>0</v>
      </c>
      <c r="C45" s="44"/>
      <c r="E45" s="66"/>
    </row>
    <row r="46" spans="2:5" ht="14.45">
      <c r="B46">
        <f>IF(ไฟล์หลัก!K47=ไฟล์หลัก!K46,IF(ไฟล์หลัก!K47=ไฟล์หลัก!K48,0,IFERROR(_xlfn.NUMBERVALUE(LEFT(TRIM(ไฟล์หลัก!L46),2)),_xlfn.NUMBERVALUE(LEFT(TRIM(ไฟล์หลัก!L46),1))) + IFERROR(_xlfn.NUMBERVALUE(LEFT(TRIM(ไฟล์หลัก!L47),2)),_xlfn.NUMBERVALUE(LEFT(TRIM(ไฟล์หลัก!L47),1)))),0)</f>
        <v>34</v>
      </c>
      <c r="C46" s="44"/>
      <c r="E46" s="66"/>
    </row>
    <row r="47" spans="2:5" ht="14.45">
      <c r="B47">
        <f>IF(ไฟล์หลัก!K48=ไฟล์หลัก!K47,IF(ไฟล์หลัก!K48=ไฟล์หลัก!K49,0,IFERROR(_xlfn.NUMBERVALUE(LEFT(TRIM(ไฟล์หลัก!L47),2)),_xlfn.NUMBERVALUE(LEFT(TRIM(ไฟล์หลัก!L47),1))) + IFERROR(_xlfn.NUMBERVALUE(LEFT(TRIM(ไฟล์หลัก!L48),2)),_xlfn.NUMBERVALUE(LEFT(TRIM(ไฟล์หลัก!L48),1)))),0)</f>
        <v>0</v>
      </c>
      <c r="C47" s="44"/>
      <c r="E47" s="66"/>
    </row>
    <row r="48" spans="2:5" ht="14.45">
      <c r="B48">
        <f>IF(ไฟล์หลัก!K49=ไฟล์หลัก!K48,IF(ไฟล์หลัก!K49=ไฟล์หลัก!K50,0,IFERROR(_xlfn.NUMBERVALUE(LEFT(TRIM(ไฟล์หลัก!L48),2)),_xlfn.NUMBERVALUE(LEFT(TRIM(ไฟล์หลัก!L48),1))) + IFERROR(_xlfn.NUMBERVALUE(LEFT(TRIM(ไฟล์หลัก!L49),2)),_xlfn.NUMBERVALUE(LEFT(TRIM(ไฟล์หลัก!L49),1)))),0)</f>
        <v>38</v>
      </c>
      <c r="C48" s="44"/>
      <c r="E48" s="66"/>
    </row>
    <row r="49" spans="2:5" ht="14.45">
      <c r="B49">
        <f>IF(ไฟล์หลัก!K50=ไฟล์หลัก!K49,IF(ไฟล์หลัก!K50=ไฟล์หลัก!K51,0,IFERROR(_xlfn.NUMBERVALUE(LEFT(TRIM(ไฟล์หลัก!L49),2)),_xlfn.NUMBERVALUE(LEFT(TRIM(ไฟล์หลัก!L49),1))) + IFERROR(_xlfn.NUMBERVALUE(LEFT(TRIM(ไฟล์หลัก!L50),2)),_xlfn.NUMBERVALUE(LEFT(TRIM(ไฟล์หลัก!L50),1)))),0)</f>
        <v>0</v>
      </c>
      <c r="C49" s="44"/>
      <c r="E49" s="66"/>
    </row>
    <row r="50" spans="2:5" ht="14.45">
      <c r="B50">
        <f>IF(ไฟล์หลัก!K51=ไฟล์หลัก!K50,IF(ไฟล์หลัก!K51=ไฟล์หลัก!K53,0,IFERROR(_xlfn.NUMBERVALUE(LEFT(TRIM(ไฟล์หลัก!L50),2)),_xlfn.NUMBERVALUE(LEFT(TRIM(ไฟล์หลัก!L50),1))) + IFERROR(_xlfn.NUMBERVALUE(LEFT(TRIM(ไฟล์หลัก!L51),2)),_xlfn.NUMBERVALUE(LEFT(TRIM(ไฟล์หลัก!L51),1)))),0)</f>
        <v>73</v>
      </c>
      <c r="C50" s="44"/>
      <c r="E50" s="66"/>
    </row>
    <row r="51" spans="2:5" ht="14.45">
      <c r="B51">
        <f>IF(ไฟล์หลัก!K53=ไฟล์หลัก!K51,IF(ไฟล์หลัก!K53=ไฟล์หลัก!K54,0,IFERROR(_xlfn.NUMBERVALUE(LEFT(TRIM(ไฟล์หลัก!L51),2)),_xlfn.NUMBERVALUE(LEFT(TRIM(ไฟล์หลัก!L51),1))) + IFERROR(_xlfn.NUMBERVALUE(LEFT(TRIM(ไฟล์หลัก!L53),2)),_xlfn.NUMBERVALUE(LEFT(TRIM(ไฟล์หลัก!L53),1)))),0)</f>
        <v>0</v>
      </c>
      <c r="C51" s="44"/>
      <c r="E51" s="66"/>
    </row>
    <row r="52" spans="2:5" ht="14.45">
      <c r="B52">
        <f>IF(ไฟล์หลัก!K54=ไฟล์หลัก!K53,IF(ไฟล์หลัก!K54=ไฟล์หลัก!K55,0,IFERROR(_xlfn.NUMBERVALUE(LEFT(TRIM(ไฟล์หลัก!L53),2)),_xlfn.NUMBERVALUE(LEFT(TRIM(ไฟล์หลัก!L53),1))) + IFERROR(_xlfn.NUMBERVALUE(LEFT(TRIM(ไฟล์หลัก!L54),2)),_xlfn.NUMBERVALUE(LEFT(TRIM(ไฟล์หลัก!L54),1)))),0)</f>
        <v>0</v>
      </c>
      <c r="C52" s="44"/>
      <c r="E52" s="66"/>
    </row>
    <row r="53" spans="2:5" ht="14.45">
      <c r="B53">
        <f>IF(ไฟล์หลัก!K55=ไฟล์หลัก!K54,IF(ไฟล์หลัก!K55=ไฟล์หลัก!K56,0,IFERROR(_xlfn.NUMBERVALUE(LEFT(TRIM(ไฟล์หลัก!L54),2)),_xlfn.NUMBERVALUE(LEFT(TRIM(ไฟล์หลัก!L54),1))) + IFERROR(_xlfn.NUMBERVALUE(LEFT(TRIM(ไฟล์หลัก!L55),2)),_xlfn.NUMBERVALUE(LEFT(TRIM(ไฟล์หลัก!L55),1)))),0)</f>
        <v>53</v>
      </c>
      <c r="C53" s="44"/>
      <c r="E53" s="66"/>
    </row>
    <row r="54" spans="2:5" ht="14.45">
      <c r="B54">
        <f>IF(ไฟล์หลัก!K56=ไฟล์หลัก!K55,IF(ไฟล์หลัก!K56=ไฟล์หลัก!K57,0,IFERROR(_xlfn.NUMBERVALUE(LEFT(TRIM(ไฟล์หลัก!L55),2)),_xlfn.NUMBERVALUE(LEFT(TRIM(ไฟล์หลัก!L55),1))) + IFERROR(_xlfn.NUMBERVALUE(LEFT(TRIM(ไฟล์หลัก!L56),2)),_xlfn.NUMBERVALUE(LEFT(TRIM(ไฟล์หลัก!L56),1)))),0)</f>
        <v>0</v>
      </c>
      <c r="C54" s="44"/>
      <c r="E54" s="66"/>
    </row>
    <row r="55" spans="2:5" ht="14.45">
      <c r="B55">
        <f>IF(ไฟล์หลัก!K57=ไฟล์หลัก!K56,IF(ไฟล์หลัก!K57=ไฟล์หลัก!K58,0,IFERROR(_xlfn.NUMBERVALUE(LEFT(TRIM(ไฟล์หลัก!L56),2)),_xlfn.NUMBERVALUE(LEFT(TRIM(ไฟล์หลัก!L56),1))) + IFERROR(_xlfn.NUMBERVALUE(LEFT(TRIM(ไฟล์หลัก!L57),2)),_xlfn.NUMBERVALUE(LEFT(TRIM(ไฟล์หลัก!L57),1)))),0)</f>
        <v>0</v>
      </c>
      <c r="C55" s="44"/>
      <c r="E55" s="66"/>
    </row>
    <row r="56" spans="2:5" ht="14.45">
      <c r="B56">
        <f>IF(ไฟล์หลัก!K58=ไฟล์หลัก!K57,IF(ไฟล์หลัก!K58=ไฟล์หลัก!K59,0,IFERROR(_xlfn.NUMBERVALUE(LEFT(TRIM(ไฟล์หลัก!L57),2)),_xlfn.NUMBERVALUE(LEFT(TRIM(ไฟล์หลัก!L57),1))) + IFERROR(_xlfn.NUMBERVALUE(LEFT(TRIM(ไฟล์หลัก!L58),2)),_xlfn.NUMBERVALUE(LEFT(TRIM(ไฟล์หลัก!L58),1)))),0)</f>
        <v>45</v>
      </c>
      <c r="C56" s="44"/>
      <c r="E56" s="66"/>
    </row>
    <row r="57" spans="2:5" ht="14.45">
      <c r="B57">
        <f>IF(ไฟล์หลัก!K59=ไฟล์หลัก!K58,IF(ไฟล์หลัก!K59=ไฟล์หลัก!K60,0,IFERROR(_xlfn.NUMBERVALUE(LEFT(TRIM(ไฟล์หลัก!L58),2)),_xlfn.NUMBERVALUE(LEFT(TRIM(ไฟล์หลัก!L58),1))) + IFERROR(_xlfn.NUMBERVALUE(LEFT(TRIM(ไฟล์หลัก!L59),2)),_xlfn.NUMBERVALUE(LEFT(TRIM(ไฟล์หลัก!L59),1)))),0)</f>
        <v>0</v>
      </c>
      <c r="C57" s="44"/>
      <c r="E57" s="66"/>
    </row>
    <row r="58" spans="2:5" ht="14.45">
      <c r="B58">
        <f>IF(ไฟล์หลัก!K60=ไฟล์หลัก!K59,IF(ไฟล์หลัก!K60=ไฟล์หลัก!K61,0,IFERROR(_xlfn.NUMBERVALUE(LEFT(TRIM(ไฟล์หลัก!L59),2)),_xlfn.NUMBERVALUE(LEFT(TRIM(ไฟล์หลัก!L59),1))) + IFERROR(_xlfn.NUMBERVALUE(LEFT(TRIM(ไฟล์หลัก!L60),2)),_xlfn.NUMBERVALUE(LEFT(TRIM(ไฟล์หลัก!L60),1)))),0)</f>
        <v>68</v>
      </c>
      <c r="C58" s="44"/>
      <c r="E58" s="66"/>
    </row>
    <row r="59" spans="2:5" ht="14.45">
      <c r="B59">
        <f>IF(ไฟล์หลัก!K61=ไฟล์หลัก!K60,IF(ไฟล์หลัก!K61=ไฟล์หลัก!K62,0,IFERROR(_xlfn.NUMBERVALUE(LEFT(TRIM(ไฟล์หลัก!L60),2)),_xlfn.NUMBERVALUE(LEFT(TRIM(ไฟล์หลัก!L60),1))) + IFERROR(_xlfn.NUMBERVALUE(LEFT(TRIM(ไฟล์หลัก!L61),2)),_xlfn.NUMBERVALUE(LEFT(TRIM(ไฟล์หลัก!L61),1)))),0)</f>
        <v>0</v>
      </c>
      <c r="C59" s="44"/>
      <c r="E59" s="66"/>
    </row>
    <row r="60" spans="2:5" ht="14.45">
      <c r="B60">
        <f>IF(ไฟล์หลัก!K62=ไฟล์หลัก!K61,IF(ไฟล์หลัก!K62=ไฟล์หลัก!K63,0,IFERROR(_xlfn.NUMBERVALUE(LEFT(TRIM(ไฟล์หลัก!L61),2)),_xlfn.NUMBERVALUE(LEFT(TRIM(ไฟล์หลัก!L61),1))) + IFERROR(_xlfn.NUMBERVALUE(LEFT(TRIM(ไฟล์หลัก!L62),2)),_xlfn.NUMBERVALUE(LEFT(TRIM(ไฟล์หลัก!L62),1)))),0)</f>
        <v>56</v>
      </c>
      <c r="C60" s="44"/>
      <c r="E60" s="66"/>
    </row>
    <row r="61" spans="2:5" ht="14.45">
      <c r="B61">
        <f>IF(ไฟล์หลัก!K63=ไฟล์หลัก!K62,IF(ไฟล์หลัก!K63=ไฟล์หลัก!K64,0,IFERROR(_xlfn.NUMBERVALUE(LEFT(TRIM(ไฟล์หลัก!L62),2)),_xlfn.NUMBERVALUE(LEFT(TRIM(ไฟล์หลัก!L62),1))) + IFERROR(_xlfn.NUMBERVALUE(LEFT(TRIM(ไฟล์หลัก!L63),2)),_xlfn.NUMBERVALUE(LEFT(TRIM(ไฟล์หลัก!L63),1)))),0)</f>
        <v>0</v>
      </c>
      <c r="C61" s="44"/>
      <c r="E61" s="66"/>
    </row>
    <row r="62" spans="2:5" ht="14.45">
      <c r="B62">
        <f>IF(ไฟล์หลัก!K64=ไฟล์หลัก!K63,IF(ไฟล์หลัก!K64=ไฟล์หลัก!K65,0,IFERROR(_xlfn.NUMBERVALUE(LEFT(TRIM(ไฟล์หลัก!L63),2)),_xlfn.NUMBERVALUE(LEFT(TRIM(ไฟล์หลัก!L63),1))) + IFERROR(_xlfn.NUMBERVALUE(LEFT(TRIM(ไฟล์หลัก!L64),2)),_xlfn.NUMBERVALUE(LEFT(TRIM(ไฟล์หลัก!L64),1)))),0)</f>
        <v>29</v>
      </c>
      <c r="C62" s="44"/>
      <c r="E62" s="66"/>
    </row>
    <row r="63" spans="2:5" ht="14.45">
      <c r="B63">
        <f>IF(ไฟล์หลัก!K65=ไฟล์หลัก!K64,IF(ไฟล์หลัก!K65=ไฟล์หลัก!K66,0,IFERROR(_xlfn.NUMBERVALUE(LEFT(TRIM(ไฟล์หลัก!L64),2)),_xlfn.NUMBERVALUE(LEFT(TRIM(ไฟล์หลัก!L64),1))) + IFERROR(_xlfn.NUMBERVALUE(LEFT(TRIM(ไฟล์หลัก!L65),2)),_xlfn.NUMBERVALUE(LEFT(TRIM(ไฟล์หลัก!L65),1)))),0)</f>
        <v>0</v>
      </c>
      <c r="C63" s="44"/>
      <c r="E63" s="66"/>
    </row>
    <row r="64" spans="2:5" ht="14.45">
      <c r="B64">
        <f>IF(ไฟล์หลัก!K66=ไฟล์หลัก!K65,IF(ไฟล์หลัก!K66=ไฟล์หลัก!K67,0,IFERROR(_xlfn.NUMBERVALUE(LEFT(TRIM(ไฟล์หลัก!L65),2)),_xlfn.NUMBERVALUE(LEFT(TRIM(ไฟล์หลัก!L65),1))) + IFERROR(_xlfn.NUMBERVALUE(LEFT(TRIM(ไฟล์หลัก!L66),2)),_xlfn.NUMBERVALUE(LEFT(TRIM(ไฟล์หลัก!L66),1)))),0)</f>
        <v>29</v>
      </c>
      <c r="C64" s="44"/>
      <c r="E64" s="66"/>
    </row>
    <row r="65" spans="2:5" ht="14.45">
      <c r="B65">
        <f>IF(ไฟล์หลัก!K67=ไฟล์หลัก!K66,IF(ไฟล์หลัก!K67=ไฟล์หลัก!K68,0,IFERROR(_xlfn.NUMBERVALUE(LEFT(TRIM(ไฟล์หลัก!L66),2)),_xlfn.NUMBERVALUE(LEFT(TRIM(ไฟล์หลัก!L66),1))) + IFERROR(_xlfn.NUMBERVALUE(LEFT(TRIM(ไฟล์หลัก!L67),2)),_xlfn.NUMBERVALUE(LEFT(TRIM(ไฟล์หลัก!L67),1)))),0)</f>
        <v>0</v>
      </c>
      <c r="C65" s="44"/>
      <c r="E65" s="66"/>
    </row>
    <row r="66" spans="2:5" ht="14.45">
      <c r="B66">
        <f>IF(ไฟล์หลัก!K68=ไฟล์หลัก!K67,IF(ไฟล์หลัก!K68=ไฟล์หลัก!K69,0,IFERROR(_xlfn.NUMBERVALUE(LEFT(TRIM(ไฟล์หลัก!L67),2)),_xlfn.NUMBERVALUE(LEFT(TRIM(ไฟล์หลัก!L67),1))) + IFERROR(_xlfn.NUMBERVALUE(LEFT(TRIM(ไฟล์หลัก!L68),2)),_xlfn.NUMBERVALUE(LEFT(TRIM(ไฟล์หลัก!L68),1)))),0)</f>
        <v>35</v>
      </c>
      <c r="C66" s="44"/>
      <c r="E66" s="66"/>
    </row>
    <row r="67" spans="2:5" ht="14.45">
      <c r="B67">
        <f>IF(ไฟล์หลัก!K69=ไฟล์หลัก!K68,IF(ไฟล์หลัก!K69=ไฟล์หลัก!K70,0,IFERROR(_xlfn.NUMBERVALUE(LEFT(TRIM(ไฟล์หลัก!L68),2)),_xlfn.NUMBERVALUE(LEFT(TRIM(ไฟล์หลัก!L68),1))) + IFERROR(_xlfn.NUMBERVALUE(LEFT(TRIM(ไฟล์หลัก!L69),2)),_xlfn.NUMBERVALUE(LEFT(TRIM(ไฟล์หลัก!L69),1)))),0)</f>
        <v>0</v>
      </c>
      <c r="C67" s="44"/>
      <c r="E67" s="66"/>
    </row>
    <row r="68" spans="2:5" ht="14.45">
      <c r="B68">
        <f>IF(ไฟล์หลัก!K70=ไฟล์หลัก!K69,IF(ไฟล์หลัก!K70=ไฟล์หลัก!K71,0,IFERROR(_xlfn.NUMBERVALUE(LEFT(TRIM(ไฟล์หลัก!L69),2)),_xlfn.NUMBERVALUE(LEFT(TRIM(ไฟล์หลัก!L69),1))) + IFERROR(_xlfn.NUMBERVALUE(LEFT(TRIM(ไฟล์หลัก!L70),2)),_xlfn.NUMBERVALUE(LEFT(TRIM(ไฟล์หลัก!L70),1)))),0)</f>
        <v>43</v>
      </c>
      <c r="C68" s="44"/>
      <c r="E68" s="66"/>
    </row>
    <row r="69" spans="2:5" ht="14.45">
      <c r="B69">
        <f>IF(ไฟล์หลัก!K71=ไฟล์หลัก!K70,IF(ไฟล์หลัก!K71=ไฟล์หลัก!K72,0,IFERROR(_xlfn.NUMBERVALUE(LEFT(TRIM(ไฟล์หลัก!L70),2)),_xlfn.NUMBERVALUE(LEFT(TRIM(ไฟล์หลัก!L70),1))) + IFERROR(_xlfn.NUMBERVALUE(LEFT(TRIM(ไฟล์หลัก!L71),2)),_xlfn.NUMBERVALUE(LEFT(TRIM(ไฟล์หลัก!L71),1)))),0)</f>
        <v>0</v>
      </c>
      <c r="C69" s="44"/>
      <c r="E69" s="66"/>
    </row>
    <row r="70" spans="2:5" ht="14.45">
      <c r="B70">
        <f>IF(ไฟล์หลัก!K72=ไฟล์หลัก!K71,IF(ไฟล์หลัก!K72=ไฟล์หลัก!K73,0,IFERROR(_xlfn.NUMBERVALUE(LEFT(TRIM(ไฟล์หลัก!L71),2)),_xlfn.NUMBERVALUE(LEFT(TRIM(ไฟล์หลัก!L71),1))) + IFERROR(_xlfn.NUMBERVALUE(LEFT(TRIM(ไฟล์หลัก!L72),2)),_xlfn.NUMBERVALUE(LEFT(TRIM(ไฟล์หลัก!L72),1)))),0)</f>
        <v>35</v>
      </c>
      <c r="C70" s="44"/>
      <c r="E70" s="66"/>
    </row>
    <row r="71" spans="2:5" ht="14.45">
      <c r="B71">
        <f>IF(ไฟล์หลัก!K73=ไฟล์หลัก!K72,IF(ไฟล์หลัก!K73=ไฟล์หลัก!K74,0,IFERROR(_xlfn.NUMBERVALUE(LEFT(TRIM(ไฟล์หลัก!L72),2)),_xlfn.NUMBERVALUE(LEFT(TRIM(ไฟล์หลัก!L72),1))) + IFERROR(_xlfn.NUMBERVALUE(LEFT(TRIM(ไฟล์หลัก!L73),2)),_xlfn.NUMBERVALUE(LEFT(TRIM(ไฟล์หลัก!L73),1)))),0)</f>
        <v>0</v>
      </c>
      <c r="C71" s="44"/>
      <c r="E71" s="66"/>
    </row>
    <row r="72" spans="2:5" ht="14.45">
      <c r="B72">
        <f>IF(ไฟล์หลัก!K74=ไฟล์หลัก!K73,IF(ไฟล์หลัก!K74=ไฟล์หลัก!K75,0,IFERROR(_xlfn.NUMBERVALUE(LEFT(TRIM(ไฟล์หลัก!L73),2)),_xlfn.NUMBERVALUE(LEFT(TRIM(ไฟล์หลัก!L73),1))) + IFERROR(_xlfn.NUMBERVALUE(LEFT(TRIM(ไฟล์หลัก!L74),2)),_xlfn.NUMBERVALUE(LEFT(TRIM(ไฟล์หลัก!L74),1)))),0)</f>
        <v>15</v>
      </c>
      <c r="C72" s="44"/>
      <c r="E72" s="66"/>
    </row>
    <row r="73" spans="2:5" ht="14.45">
      <c r="B73">
        <f>IF(ไฟล์หลัก!K75=ไฟล์หลัก!K74,IF(ไฟล์หลัก!K75=ไฟล์หลัก!K76,0,IFERROR(_xlfn.NUMBERVALUE(LEFT(TRIM(ไฟล์หลัก!L74),2)),_xlfn.NUMBERVALUE(LEFT(TRIM(ไฟล์หลัก!L74),1))) + IFERROR(_xlfn.NUMBERVALUE(LEFT(TRIM(ไฟล์หลัก!L75),2)),_xlfn.NUMBERVALUE(LEFT(TRIM(ไฟล์หลัก!L75),1)))),0)</f>
        <v>0</v>
      </c>
      <c r="C73" s="44"/>
      <c r="E73" s="66"/>
    </row>
    <row r="74" spans="2:5" ht="14.45">
      <c r="B74">
        <f>IF(ไฟล์หลัก!K76=ไฟล์หลัก!K75,IF(ไฟล์หลัก!K76=ไฟล์หลัก!K77,0,IFERROR(_xlfn.NUMBERVALUE(LEFT(TRIM(ไฟล์หลัก!L75),2)),_xlfn.NUMBERVALUE(LEFT(TRIM(ไฟล์หลัก!L75),1))) + IFERROR(_xlfn.NUMBERVALUE(LEFT(TRIM(ไฟล์หลัก!L76),2)),_xlfn.NUMBERVALUE(LEFT(TRIM(ไฟล์หลัก!L76),1)))),0)</f>
        <v>56</v>
      </c>
      <c r="C74" s="44"/>
      <c r="E74" s="66"/>
    </row>
    <row r="75" spans="2:5" ht="14.45">
      <c r="B75">
        <f>IF(ไฟล์หลัก!K77=ไฟล์หลัก!K76,IF(ไฟล์หลัก!K77=ไฟล์หลัก!K78,0,IFERROR(_xlfn.NUMBERVALUE(LEFT(TRIM(ไฟล์หลัก!L76),2)),_xlfn.NUMBERVALUE(LEFT(TRIM(ไฟล์หลัก!L76),1))) + IFERROR(_xlfn.NUMBERVALUE(LEFT(TRIM(ไฟล์หลัก!L77),2)),_xlfn.NUMBERVALUE(LEFT(TRIM(ไฟล์หลัก!L77),1)))),0)</f>
        <v>0</v>
      </c>
      <c r="C75" s="44"/>
      <c r="E75" s="66"/>
    </row>
    <row r="76" spans="2:5" ht="14.45">
      <c r="B76">
        <f>IF(ไฟล์หลัก!K78=ไฟล์หลัก!K77,IF(ไฟล์หลัก!K78=ไฟล์หลัก!K79,0,IFERROR(_xlfn.NUMBERVALUE(LEFT(TRIM(ไฟล์หลัก!L77),2)),_xlfn.NUMBERVALUE(LEFT(TRIM(ไฟล์หลัก!L77),1))) + IFERROR(_xlfn.NUMBERVALUE(LEFT(TRIM(ไฟล์หลัก!L78),2)),_xlfn.NUMBERVALUE(LEFT(TRIM(ไฟล์หลัก!L78),1)))),0)</f>
        <v>19</v>
      </c>
      <c r="C76" s="44"/>
      <c r="E76" s="66"/>
    </row>
    <row r="77" spans="2:5" ht="14.45">
      <c r="B77">
        <f>IF(ไฟล์หลัก!K79=ไฟล์หลัก!K78,IF(ไฟล์หลัก!K79=ไฟล์หลัก!K80,0,IFERROR(_xlfn.NUMBERVALUE(LEFT(TRIM(ไฟล์หลัก!L78),2)),_xlfn.NUMBERVALUE(LEFT(TRIM(ไฟล์หลัก!L78),1))) + IFERROR(_xlfn.NUMBERVALUE(LEFT(TRIM(ไฟล์หลัก!L79),2)),_xlfn.NUMBERVALUE(LEFT(TRIM(ไฟล์หลัก!L79),1)))),0)</f>
        <v>0</v>
      </c>
      <c r="C77" s="44"/>
      <c r="E77" s="66"/>
    </row>
    <row r="78" spans="2:5" ht="14.45">
      <c r="B78">
        <f>IF(ไฟล์หลัก!K80=ไฟล์หลัก!K79,IF(ไฟล์หลัก!K80=ไฟล์หลัก!K81,0,IFERROR(_xlfn.NUMBERVALUE(LEFT(TRIM(ไฟล์หลัก!L79),2)),_xlfn.NUMBERVALUE(LEFT(TRIM(ไฟล์หลัก!L79),1))) + IFERROR(_xlfn.NUMBERVALUE(LEFT(TRIM(ไฟล์หลัก!L80),2)),_xlfn.NUMBERVALUE(LEFT(TRIM(ไฟล์หลัก!L80),1)))),0)</f>
        <v>56</v>
      </c>
      <c r="C78" s="44"/>
      <c r="E78" s="66"/>
    </row>
    <row r="79" spans="2:5" ht="14.45">
      <c r="B79">
        <f>IF(ไฟล์หลัก!K81=ไฟล์หลัก!K80,IF(ไฟล์หลัก!K81=ไฟล์หลัก!K82,0,IFERROR(_xlfn.NUMBERVALUE(LEFT(TRIM(ไฟล์หลัก!L80),2)),_xlfn.NUMBERVALUE(LEFT(TRIM(ไฟล์หลัก!L80),1))) + IFERROR(_xlfn.NUMBERVALUE(LEFT(TRIM(ไฟล์หลัก!L81),2)),_xlfn.NUMBERVALUE(LEFT(TRIM(ไฟล์หลัก!L81),1)))),0)</f>
        <v>0</v>
      </c>
      <c r="C79" s="44"/>
      <c r="E79" s="66"/>
    </row>
    <row r="80" spans="2:5" ht="14.45">
      <c r="B80">
        <f>IF(ไฟล์หลัก!K82=ไฟล์หลัก!K81,IF(ไฟล์หลัก!K82=ไฟล์หลัก!K83,0,IFERROR(_xlfn.NUMBERVALUE(LEFT(TRIM(ไฟล์หลัก!L81),2)),_xlfn.NUMBERVALUE(LEFT(TRIM(ไฟล์หลัก!L81),1))) + IFERROR(_xlfn.NUMBERVALUE(LEFT(TRIM(ไฟล์หลัก!L82),2)),_xlfn.NUMBERVALUE(LEFT(TRIM(ไฟล์หลัก!L82),1)))),0)</f>
        <v>21</v>
      </c>
      <c r="C80" s="44"/>
      <c r="E80" s="66"/>
    </row>
    <row r="81" spans="2:5" ht="14.45">
      <c r="B81">
        <f>IF(ไฟล์หลัก!K83=ไฟล์หลัก!K82,IF(ไฟล์หลัก!K83=ไฟล์หลัก!K84,0,IFERROR(_xlfn.NUMBERVALUE(LEFT(TRIM(ไฟล์หลัก!L82),2)),_xlfn.NUMBERVALUE(LEFT(TRIM(ไฟล์หลัก!L82),1))) + IFERROR(_xlfn.NUMBERVALUE(LEFT(TRIM(ไฟล์หลัก!L83),2)),_xlfn.NUMBERVALUE(LEFT(TRIM(ไฟล์หลัก!L83),1)))),0)</f>
        <v>0</v>
      </c>
      <c r="C81" s="44"/>
      <c r="E81" s="66"/>
    </row>
    <row r="82" spans="2:5" ht="14.45">
      <c r="B82">
        <f>IF(ไฟล์หลัก!K84=ไฟล์หลัก!K83,IF(ไฟล์หลัก!K84=ไฟล์หลัก!K85,0,IFERROR(_xlfn.NUMBERVALUE(LEFT(TRIM(ไฟล์หลัก!L83),2)),_xlfn.NUMBERVALUE(LEFT(TRIM(ไฟล์หลัก!L83),1))) + IFERROR(_xlfn.NUMBERVALUE(LEFT(TRIM(ไฟล์หลัก!L84),2)),_xlfn.NUMBERVALUE(LEFT(TRIM(ไฟล์หลัก!L84),1)))),0)</f>
        <v>56</v>
      </c>
      <c r="C82" s="44"/>
      <c r="E82" s="66"/>
    </row>
    <row r="83" spans="2:5" ht="14.45">
      <c r="B83">
        <f>IF(ไฟล์หลัก!K85=ไฟล์หลัก!K84,IF(ไฟล์หลัก!K85=ไฟล์หลัก!K86,0,IFERROR(_xlfn.NUMBERVALUE(LEFT(TRIM(ไฟล์หลัก!L84),2)),_xlfn.NUMBERVALUE(LEFT(TRIM(ไฟล์หลัก!L84),1))) + IFERROR(_xlfn.NUMBERVALUE(LEFT(TRIM(ไฟล์หลัก!L85),2)),_xlfn.NUMBERVALUE(LEFT(TRIM(ไฟล์หลัก!L85),1)))),0)</f>
        <v>0</v>
      </c>
      <c r="C83" s="44"/>
      <c r="E83" s="66"/>
    </row>
    <row r="84" spans="2:5" ht="14.45">
      <c r="B84">
        <f>IF(ไฟล์หลัก!K86=ไฟล์หลัก!K85,IF(ไฟล์หลัก!K86=ไฟล์หลัก!K87,0,IFERROR(_xlfn.NUMBERVALUE(LEFT(TRIM(ไฟล์หลัก!L85),2)),_xlfn.NUMBERVALUE(LEFT(TRIM(ไฟล์หลัก!L85),1))) + IFERROR(_xlfn.NUMBERVALUE(LEFT(TRIM(ไฟล์หลัก!L86),2)),_xlfn.NUMBERVALUE(LEFT(TRIM(ไฟล์หลัก!L86),1)))),0)</f>
        <v>22</v>
      </c>
      <c r="C84" s="44"/>
      <c r="E84" s="66"/>
    </row>
    <row r="85" spans="2:5" ht="14.45">
      <c r="B85">
        <f>IF(ไฟล์หลัก!K87=ไฟล์หลัก!K86,IF(ไฟล์หลัก!K87=ไฟล์หลัก!K88,0,IFERROR(_xlfn.NUMBERVALUE(LEFT(TRIM(ไฟล์หลัก!L86),2)),_xlfn.NUMBERVALUE(LEFT(TRIM(ไฟล์หลัก!L86),1))) + IFERROR(_xlfn.NUMBERVALUE(LEFT(TRIM(ไฟล์หลัก!L87),2)),_xlfn.NUMBERVALUE(LEFT(TRIM(ไฟล์หลัก!L87),1)))),0)</f>
        <v>0</v>
      </c>
      <c r="C85" s="44"/>
      <c r="E85" s="66"/>
    </row>
    <row r="86" spans="2:5" ht="14.45">
      <c r="B86">
        <f>IF(ไฟล์หลัก!K88=ไฟล์หลัก!K87,IF(ไฟล์หลัก!K88=ไฟล์หลัก!K89,0,IFERROR(_xlfn.NUMBERVALUE(LEFT(TRIM(ไฟล์หลัก!L87),2)),_xlfn.NUMBERVALUE(LEFT(TRIM(ไฟล์หลัก!L87),1))) + IFERROR(_xlfn.NUMBERVALUE(LEFT(TRIM(ไฟล์หลัก!L88),2)),_xlfn.NUMBERVALUE(LEFT(TRIM(ไฟล์หลัก!L88),1)))),0)</f>
        <v>56</v>
      </c>
      <c r="C86" s="44"/>
      <c r="E86" s="66"/>
    </row>
    <row r="87" spans="2:5" ht="14.45">
      <c r="B87">
        <f>IF(ไฟล์หลัก!K89=ไฟล์หลัก!K88,IF(ไฟล์หลัก!K89=ไฟล์หลัก!K90,0,IFERROR(_xlfn.NUMBERVALUE(LEFT(TRIM(ไฟล์หลัก!L88),2)),_xlfn.NUMBERVALUE(LEFT(TRIM(ไฟล์หลัก!L88),1))) + IFERROR(_xlfn.NUMBERVALUE(LEFT(TRIM(ไฟล์หลัก!L89),2)),_xlfn.NUMBERVALUE(LEFT(TRIM(ไฟล์หลัก!L89),1)))),0)</f>
        <v>0</v>
      </c>
      <c r="C87" s="44"/>
      <c r="E87" s="66"/>
    </row>
    <row r="88" spans="2:5" ht="14.45">
      <c r="B88">
        <f>IF(ไฟล์หลัก!K90=ไฟล์หลัก!K89,IF(ไฟล์หลัก!K90=ไฟล์หลัก!K91,0,IFERROR(_xlfn.NUMBERVALUE(LEFT(TRIM(ไฟล์หลัก!L89),2)),_xlfn.NUMBERVALUE(LEFT(TRIM(ไฟล์หลัก!L89),1))) + IFERROR(_xlfn.NUMBERVALUE(LEFT(TRIM(ไฟล์หลัก!L90),2)),_xlfn.NUMBERVALUE(LEFT(TRIM(ไฟล์หลัก!L90),1)))),0)</f>
        <v>29</v>
      </c>
      <c r="C88" s="44"/>
      <c r="E88" s="66"/>
    </row>
    <row r="89" spans="2:5" ht="14.45">
      <c r="B89">
        <f>IF(ไฟล์หลัก!K91=ไฟล์หลัก!K90,IF(ไฟล์หลัก!K91=ไฟล์หลัก!K92,0,IFERROR(_xlfn.NUMBERVALUE(LEFT(TRIM(ไฟล์หลัก!L90),2)),_xlfn.NUMBERVALUE(LEFT(TRIM(ไฟล์หลัก!L90),1))) + IFERROR(_xlfn.NUMBERVALUE(LEFT(TRIM(ไฟล์หลัก!L91),2)),_xlfn.NUMBERVALUE(LEFT(TRIM(ไฟล์หลัก!L91),1)))),0)</f>
        <v>0</v>
      </c>
      <c r="C89" s="44"/>
      <c r="E89" s="66"/>
    </row>
    <row r="90" spans="2:5" ht="14.45">
      <c r="B90">
        <f>IF(ไฟล์หลัก!K92=ไฟล์หลัก!K91,IF(ไฟล์หลัก!K92=ไฟล์หลัก!K93,0,IFERROR(_xlfn.NUMBERVALUE(LEFT(TRIM(ไฟล์หลัก!L91),2)),_xlfn.NUMBERVALUE(LEFT(TRIM(ไฟล์หลัก!L91),1))) + IFERROR(_xlfn.NUMBERVALUE(LEFT(TRIM(ไฟล์หลัก!L92),2)),_xlfn.NUMBERVALUE(LEFT(TRIM(ไฟล์หลัก!L92),1)))),0)</f>
        <v>56</v>
      </c>
      <c r="C90" s="44"/>
      <c r="E90" s="66"/>
    </row>
    <row r="91" spans="2:5" ht="14.45">
      <c r="B91">
        <f>IF(ไฟล์หลัก!K93=ไฟล์หลัก!K92,IF(ไฟล์หลัก!K93=ไฟล์หลัก!K94,0,IFERROR(_xlfn.NUMBERVALUE(LEFT(TRIM(ไฟล์หลัก!L92),2)),_xlfn.NUMBERVALUE(LEFT(TRIM(ไฟล์หลัก!L92),1))) + IFERROR(_xlfn.NUMBERVALUE(LEFT(TRIM(ไฟล์หลัก!L93),2)),_xlfn.NUMBERVALUE(LEFT(TRIM(ไฟล์หลัก!L93),1)))),0)</f>
        <v>0</v>
      </c>
      <c r="C91" s="44"/>
      <c r="E91" s="66"/>
    </row>
    <row r="92" spans="2:5" ht="14.45">
      <c r="B92">
        <f>IF(ไฟล์หลัก!K94=ไฟล์หลัก!K93,IF(ไฟล์หลัก!K94=ไฟล์หลัก!K95,0,IFERROR(_xlfn.NUMBERVALUE(LEFT(TRIM(ไฟล์หลัก!L93),2)),_xlfn.NUMBERVALUE(LEFT(TRIM(ไฟล์หลัก!L93),1))) + IFERROR(_xlfn.NUMBERVALUE(LEFT(TRIM(ไฟล์หลัก!L94),2)),_xlfn.NUMBERVALUE(LEFT(TRIM(ไฟล์หลัก!L94),1)))),0)</f>
        <v>34</v>
      </c>
      <c r="C92" s="44"/>
      <c r="E92" s="66"/>
    </row>
    <row r="93" spans="2:5" ht="14.45">
      <c r="B93">
        <f>IF(ไฟล์หลัก!K95=ไฟล์หลัก!K94,IF(ไฟล์หลัก!K95=ไฟล์หลัก!K96,0,IFERROR(_xlfn.NUMBERVALUE(LEFT(TRIM(ไฟล์หลัก!L94),2)),_xlfn.NUMBERVALUE(LEFT(TRIM(ไฟล์หลัก!L94),1))) + IFERROR(_xlfn.NUMBERVALUE(LEFT(TRIM(ไฟล์หลัก!L95),2)),_xlfn.NUMBERVALUE(LEFT(TRIM(ไฟล์หลัก!L95),1)))),0)</f>
        <v>0</v>
      </c>
      <c r="C93" s="44"/>
      <c r="E93" s="66"/>
    </row>
    <row r="94" spans="2:5" ht="14.45">
      <c r="B94">
        <f>IF(ไฟล์หลัก!K96=ไฟล์หลัก!K95,IF(ไฟล์หลัก!K96=ไฟล์หลัก!K97,0,IFERROR(_xlfn.NUMBERVALUE(LEFT(TRIM(ไฟล์หลัก!L95),2)),_xlfn.NUMBERVALUE(LEFT(TRIM(ไฟล์หลัก!L95),1))) + IFERROR(_xlfn.NUMBERVALUE(LEFT(TRIM(ไฟล์หลัก!L96),2)),_xlfn.NUMBERVALUE(LEFT(TRIM(ไฟล์หลัก!L96),1)))),0)</f>
        <v>56</v>
      </c>
      <c r="C94" s="44"/>
      <c r="E94" s="66"/>
    </row>
    <row r="95" spans="2:5" ht="14.45">
      <c r="B95">
        <f>IF(ไฟล์หลัก!K97=ไฟล์หลัก!K96,IF(ไฟล์หลัก!K97=ไฟล์หลัก!K98,0,IFERROR(_xlfn.NUMBERVALUE(LEFT(TRIM(ไฟล์หลัก!L96),2)),_xlfn.NUMBERVALUE(LEFT(TRIM(ไฟล์หลัก!L96),1))) + IFERROR(_xlfn.NUMBERVALUE(LEFT(TRIM(ไฟล์หลัก!L97),2)),_xlfn.NUMBERVALUE(LEFT(TRIM(ไฟล์หลัก!L97),1)))),0)</f>
        <v>0</v>
      </c>
      <c r="C95" s="44"/>
      <c r="E95" s="66"/>
    </row>
    <row r="96" spans="2:5" ht="14.45">
      <c r="B96">
        <f>IF(ไฟล์หลัก!K98=ไฟล์หลัก!K97,IF(ไฟล์หลัก!K98=ไฟล์หลัก!K99,0,IFERROR(_xlfn.NUMBERVALUE(LEFT(TRIM(ไฟล์หลัก!L97),2)),_xlfn.NUMBERVALUE(LEFT(TRIM(ไฟล์หลัก!L97),1))) + IFERROR(_xlfn.NUMBERVALUE(LEFT(TRIM(ไฟล์หลัก!L98),2)),_xlfn.NUMBERVALUE(LEFT(TRIM(ไฟล์หลัก!L98),1)))),0)</f>
        <v>45</v>
      </c>
      <c r="C96" s="44"/>
      <c r="E96" s="66"/>
    </row>
    <row r="97" spans="2:5" ht="14.45">
      <c r="B97">
        <f>IF(ไฟล์หลัก!K99=ไฟล์หลัก!K98,IF(ไฟล์หลัก!K99=ไฟล์หลัก!K100,0,IFERROR(_xlfn.NUMBERVALUE(LEFT(TRIM(ไฟล์หลัก!L98),2)),_xlfn.NUMBERVALUE(LEFT(TRIM(ไฟล์หลัก!L98),1))) + IFERROR(_xlfn.NUMBERVALUE(LEFT(TRIM(ไฟล์หลัก!L99),2)),_xlfn.NUMBERVALUE(LEFT(TRIM(ไฟล์หลัก!L99),1)))),0)</f>
        <v>0</v>
      </c>
      <c r="C97" s="44"/>
      <c r="E97" s="66"/>
    </row>
    <row r="98" spans="2:5" ht="14.45">
      <c r="B98">
        <f>IF(ไฟล์หลัก!K100=ไฟล์หลัก!K99,IF(ไฟล์หลัก!K100=ไฟล์หลัก!K101,0,IFERROR(_xlfn.NUMBERVALUE(LEFT(TRIM(ไฟล์หลัก!L99),2)),_xlfn.NUMBERVALUE(LEFT(TRIM(ไฟล์หลัก!L99),1))) + IFERROR(_xlfn.NUMBERVALUE(LEFT(TRIM(ไฟล์หลัก!L100),2)),_xlfn.NUMBERVALUE(LEFT(TRIM(ไฟล์หลัก!L100),1)))),0)</f>
        <v>56</v>
      </c>
      <c r="C98" s="44"/>
      <c r="E98" s="66"/>
    </row>
    <row r="99" spans="2:5" ht="14.45">
      <c r="B99">
        <f>IF(ไฟล์หลัก!K101=ไฟล์หลัก!K100,IF(ไฟล์หลัก!K101=ไฟล์หลัก!K102,0,IFERROR(_xlfn.NUMBERVALUE(LEFT(TRIM(ไฟล์หลัก!L100),2)),_xlfn.NUMBERVALUE(LEFT(TRIM(ไฟล์หลัก!L100),1))) + IFERROR(_xlfn.NUMBERVALUE(LEFT(TRIM(ไฟล์หลัก!L101),2)),_xlfn.NUMBERVALUE(LEFT(TRIM(ไฟล์หลัก!L101),1)))),0)</f>
        <v>0</v>
      </c>
      <c r="C99" s="44"/>
      <c r="E99" s="66"/>
    </row>
    <row r="100" spans="2:5" ht="14.45">
      <c r="B100">
        <f>IF(ไฟล์หลัก!K102=ไฟล์หลัก!K101,IF(ไฟล์หลัก!K102=ไฟล์หลัก!K103,0,IFERROR(_xlfn.NUMBERVALUE(LEFT(TRIM(ไฟล์หลัก!L101),2)),_xlfn.NUMBERVALUE(LEFT(TRIM(ไฟล์หลัก!L101),1))) + IFERROR(_xlfn.NUMBERVALUE(LEFT(TRIM(ไฟล์หลัก!L102),2)),_xlfn.NUMBERVALUE(LEFT(TRIM(ไฟล์หลัก!L102),1)))),0)</f>
        <v>44</v>
      </c>
      <c r="C100" s="44"/>
      <c r="E100" s="66"/>
    </row>
    <row r="101" spans="2:5" ht="14.45">
      <c r="B101">
        <f>IF(ไฟล์หลัก!K103=ไฟล์หลัก!K102,IF(ไฟล์หลัก!K103=ไฟล์หลัก!K104,0,IFERROR(_xlfn.NUMBERVALUE(LEFT(TRIM(ไฟล์หลัก!L102),2)),_xlfn.NUMBERVALUE(LEFT(TRIM(ไฟล์หลัก!L102),1))) + IFERROR(_xlfn.NUMBERVALUE(LEFT(TRIM(ไฟล์หลัก!L103),2)),_xlfn.NUMBERVALUE(LEFT(TRIM(ไฟล์หลัก!L103),1)))),0)</f>
        <v>0</v>
      </c>
      <c r="C101" s="44"/>
      <c r="E101" s="66"/>
    </row>
    <row r="102" spans="2:5" ht="14.45">
      <c r="B102">
        <f>IF(ไฟล์หลัก!K104=ไฟล์หลัก!K103,IF(ไฟล์หลัก!K104=ไฟล์หลัก!K105,0,IFERROR(_xlfn.NUMBERVALUE(LEFT(TRIM(ไฟล์หลัก!L103),2)),_xlfn.NUMBERVALUE(LEFT(TRIM(ไฟล์หลัก!L103),1))) + IFERROR(_xlfn.NUMBERVALUE(LEFT(TRIM(ไฟล์หลัก!L104),2)),_xlfn.NUMBERVALUE(LEFT(TRIM(ไฟล์หลัก!L104),1)))),0)</f>
        <v>49</v>
      </c>
      <c r="C102" s="44"/>
      <c r="E102" s="66"/>
    </row>
    <row r="103" spans="2:5" ht="14.45">
      <c r="B103">
        <f>IF(ไฟล์หลัก!K105=ไฟล์หลัก!K104,IF(ไฟล์หลัก!K105=ไฟล์หลัก!K106,0,IFERROR(_xlfn.NUMBERVALUE(LEFT(TRIM(ไฟล์หลัก!L104),2)),_xlfn.NUMBERVALUE(LEFT(TRIM(ไฟล์หลัก!L104),1))) + IFERROR(_xlfn.NUMBERVALUE(LEFT(TRIM(ไฟล์หลัก!L105),2)),_xlfn.NUMBERVALUE(LEFT(TRIM(ไฟล์หลัก!L105),1)))),0)</f>
        <v>0</v>
      </c>
      <c r="C103" s="44"/>
      <c r="E103" s="66"/>
    </row>
    <row r="104" spans="2:5" ht="14.45">
      <c r="B104">
        <f>IF(ไฟล์หลัก!K106=ไฟล์หลัก!K105,IF(ไฟล์หลัก!K106=ไฟล์หลัก!K107,0,IFERROR(_xlfn.NUMBERVALUE(LEFT(TRIM(ไฟล์หลัก!L105),2)),_xlfn.NUMBERVALUE(LEFT(TRIM(ไฟล์หลัก!L105),1))) + IFERROR(_xlfn.NUMBERVALUE(LEFT(TRIM(ไฟล์หลัก!L106),2)),_xlfn.NUMBERVALUE(LEFT(TRIM(ไฟล์หลัก!L106),1)))),0)</f>
        <v>54</v>
      </c>
      <c r="C104" s="44"/>
      <c r="E104" s="66"/>
    </row>
    <row r="105" spans="2:5" ht="14.45">
      <c r="B105">
        <f>IF(ไฟล์หลัก!K107=ไฟล์หลัก!K106,IF(ไฟล์หลัก!K107=ไฟล์หลัก!K108,0,IFERROR(_xlfn.NUMBERVALUE(LEFT(TRIM(ไฟล์หลัก!L106),2)),_xlfn.NUMBERVALUE(LEFT(TRIM(ไฟล์หลัก!L106),1))) + IFERROR(_xlfn.NUMBERVALUE(LEFT(TRIM(ไฟล์หลัก!L107),2)),_xlfn.NUMBERVALUE(LEFT(TRIM(ไฟล์หลัก!L107),1)))),0)</f>
        <v>0</v>
      </c>
      <c r="C105" s="44"/>
      <c r="E105" s="66"/>
    </row>
    <row r="106" spans="2:5" ht="14.45">
      <c r="B106">
        <f>IF(ไฟล์หลัก!K108=ไฟล์หลัก!K107,IF(ไฟล์หลัก!K108=ไฟล์หลัก!K109,0,IFERROR(_xlfn.NUMBERVALUE(LEFT(TRIM(ไฟล์หลัก!L107),2)),_xlfn.NUMBERVALUE(LEFT(TRIM(ไฟล์หลัก!L107),1))) + IFERROR(_xlfn.NUMBERVALUE(LEFT(TRIM(ไฟล์หลัก!L108),2)),_xlfn.NUMBERVALUE(LEFT(TRIM(ไฟล์หลัก!L108),1)))),0)</f>
        <v>56</v>
      </c>
      <c r="C106" s="44"/>
      <c r="E106" s="66"/>
    </row>
    <row r="107" spans="2:5" ht="14.45">
      <c r="B107">
        <f>IF(ไฟล์หลัก!K109=ไฟล์หลัก!K108,IF(ไฟล์หลัก!K109=ไฟล์หลัก!K110,0,IFERROR(_xlfn.NUMBERVALUE(LEFT(TRIM(ไฟล์หลัก!L108),2)),_xlfn.NUMBERVALUE(LEFT(TRIM(ไฟล์หลัก!L108),1))) + IFERROR(_xlfn.NUMBERVALUE(LEFT(TRIM(ไฟล์หลัก!L109),2)),_xlfn.NUMBERVALUE(LEFT(TRIM(ไฟล์หลัก!L109),1)))),0)</f>
        <v>0</v>
      </c>
      <c r="C107" s="44"/>
      <c r="E107" s="66"/>
    </row>
    <row r="108" spans="2:5" ht="14.45">
      <c r="B108">
        <f>IF(ไฟล์หลัก!K110=ไฟล์หลัก!K109,IF(ไฟล์หลัก!K110=ไฟล์หลัก!K111,0,IFERROR(_xlfn.NUMBERVALUE(LEFT(TRIM(ไฟล์หลัก!L109),2)),_xlfn.NUMBERVALUE(LEFT(TRIM(ไฟล์หลัก!L109),1))) + IFERROR(_xlfn.NUMBERVALUE(LEFT(TRIM(ไฟล์หลัก!L110),2)),_xlfn.NUMBERVALUE(LEFT(TRIM(ไฟล์หลัก!L110),1)))),0)</f>
        <v>56</v>
      </c>
      <c r="C108" s="44"/>
      <c r="E108" s="66"/>
    </row>
    <row r="109" spans="2:5" ht="14.45">
      <c r="B109">
        <f>IF(ไฟล์หลัก!K111=ไฟล์หลัก!K110,IF(ไฟล์หลัก!K111=ไฟล์หลัก!K112,0,IFERROR(_xlfn.NUMBERVALUE(LEFT(TRIM(ไฟล์หลัก!L110),2)),_xlfn.NUMBERVALUE(LEFT(TRIM(ไฟล์หลัก!L110),1))) + IFERROR(_xlfn.NUMBERVALUE(LEFT(TRIM(ไฟล์หลัก!L111),2)),_xlfn.NUMBERVALUE(LEFT(TRIM(ไฟล์หลัก!L111),1)))),0)</f>
        <v>0</v>
      </c>
      <c r="C109" s="44"/>
      <c r="E109" s="66"/>
    </row>
    <row r="110" spans="2:5" ht="14.45">
      <c r="B110">
        <f>IF(ไฟล์หลัก!K112=ไฟล์หลัก!K111,IF(ไฟล์หลัก!K112=ไฟล์หลัก!K113,0,IFERROR(_xlfn.NUMBERVALUE(LEFT(TRIM(ไฟล์หลัก!L111),2)),_xlfn.NUMBERVALUE(LEFT(TRIM(ไฟล์หลัก!L111),1))) + IFERROR(_xlfn.NUMBERVALUE(LEFT(TRIM(ไฟล์หลัก!L112),2)),_xlfn.NUMBERVALUE(LEFT(TRIM(ไฟล์หลัก!L112),1)))),0)</f>
        <v>39</v>
      </c>
      <c r="C110" s="44"/>
      <c r="E110" s="66"/>
    </row>
    <row r="111" spans="2:5" ht="14.45">
      <c r="B111">
        <f>IF(ไฟล์หลัก!K113=ไฟล์หลัก!K112,IF(ไฟล์หลัก!K113=ไฟล์หลัก!K114,0,IFERROR(_xlfn.NUMBERVALUE(LEFT(TRIM(ไฟล์หลัก!L112),2)),_xlfn.NUMBERVALUE(LEFT(TRIM(ไฟล์หลัก!L112),1))) + IFERROR(_xlfn.NUMBERVALUE(LEFT(TRIM(ไฟล์หลัก!L113),2)),_xlfn.NUMBERVALUE(LEFT(TRIM(ไฟล์หลัก!L113),1)))),0)</f>
        <v>0</v>
      </c>
      <c r="C111" s="44"/>
      <c r="E111" s="66"/>
    </row>
    <row r="112" spans="2:5" ht="14.45">
      <c r="B112">
        <f>IF(ไฟล์หลัก!K114=ไฟล์หลัก!K113,IF(ไฟล์หลัก!K114=ไฟล์หลัก!K115,0,IFERROR(_xlfn.NUMBERVALUE(LEFT(TRIM(ไฟล์หลัก!L113),2)),_xlfn.NUMBERVALUE(LEFT(TRIM(ไฟล์หลัก!L113),1))) + IFERROR(_xlfn.NUMBERVALUE(LEFT(TRIM(ไฟล์หลัก!L114),2)),_xlfn.NUMBERVALUE(LEFT(TRIM(ไฟล์หลัก!L114),1)))),0)</f>
        <v>56</v>
      </c>
      <c r="C112" s="44"/>
      <c r="E112" s="66"/>
    </row>
    <row r="113" spans="2:5" ht="14.45">
      <c r="B113">
        <f>IF(ไฟล์หลัก!K115=ไฟล์หลัก!K114,IF(ไฟล์หลัก!K115=ไฟล์หลัก!K116,0,IFERROR(_xlfn.NUMBERVALUE(LEFT(TRIM(ไฟล์หลัก!L114),2)),_xlfn.NUMBERVALUE(LEFT(TRIM(ไฟล์หลัก!L114),1))) + IFERROR(_xlfn.NUMBERVALUE(LEFT(TRIM(ไฟล์หลัก!L115),2)),_xlfn.NUMBERVALUE(LEFT(TRIM(ไฟล์หลัก!L115),1)))),0)</f>
        <v>0</v>
      </c>
      <c r="C113" s="44"/>
      <c r="E113" s="66"/>
    </row>
    <row r="114" spans="2:5" ht="14.45">
      <c r="B114">
        <f>IF(ไฟล์หลัก!K116=ไฟล์หลัก!K115,IF(ไฟล์หลัก!K116=ไฟล์หลัก!K117,0,IFERROR(_xlfn.NUMBERVALUE(LEFT(TRIM(ไฟล์หลัก!L115),2)),_xlfn.NUMBERVALUE(LEFT(TRIM(ไฟล์หลัก!L115),1))) + IFERROR(_xlfn.NUMBERVALUE(LEFT(TRIM(ไฟล์หลัก!L116),2)),_xlfn.NUMBERVALUE(LEFT(TRIM(ไฟล์หลัก!L116),1)))),0)</f>
        <v>44</v>
      </c>
      <c r="C114" s="44"/>
      <c r="E114" s="66"/>
    </row>
    <row r="115" spans="2:5" ht="14.45">
      <c r="B115">
        <f>IF(ไฟล์หลัก!K117=ไฟล์หลัก!K116,IF(ไฟล์หลัก!K117=ไฟล์หลัก!K118,0,IFERROR(_xlfn.NUMBERVALUE(LEFT(TRIM(ไฟล์หลัก!L116),2)),_xlfn.NUMBERVALUE(LEFT(TRIM(ไฟล์หลัก!L116),1))) + IFERROR(_xlfn.NUMBERVALUE(LEFT(TRIM(ไฟล์หลัก!L117),2)),_xlfn.NUMBERVALUE(LEFT(TRIM(ไฟล์หลัก!L117),1)))),0)</f>
        <v>0</v>
      </c>
      <c r="C115" s="44"/>
      <c r="E115" s="66"/>
    </row>
    <row r="116" spans="2:5" ht="14.45">
      <c r="B116">
        <f>IF(ไฟล์หลัก!K118=ไฟล์หลัก!K117,IF(ไฟล์หลัก!K118=ไฟล์หลัก!K119,0,IFERROR(_xlfn.NUMBERVALUE(LEFT(TRIM(ไฟล์หลัก!L117),2)),_xlfn.NUMBERVALUE(LEFT(TRIM(ไฟล์หลัก!L117),1))) + IFERROR(_xlfn.NUMBERVALUE(LEFT(TRIM(ไฟล์หลัก!L118),2)),_xlfn.NUMBERVALUE(LEFT(TRIM(ไฟล์หลัก!L118),1)))),0)</f>
        <v>56</v>
      </c>
      <c r="C116" s="44"/>
      <c r="E116" s="66"/>
    </row>
    <row r="117" spans="2:5" ht="14.45">
      <c r="B117">
        <f>IF(ไฟล์หลัก!K119=ไฟล์หลัก!K118,IF(ไฟล์หลัก!K119=ไฟล์หลัก!K120,0,IFERROR(_xlfn.NUMBERVALUE(LEFT(TRIM(ไฟล์หลัก!L118),2)),_xlfn.NUMBERVALUE(LEFT(TRIM(ไฟล์หลัก!L118),1))) + IFERROR(_xlfn.NUMBERVALUE(LEFT(TRIM(ไฟล์หลัก!L119),2)),_xlfn.NUMBERVALUE(LEFT(TRIM(ไฟล์หลัก!L119),1)))),0)</f>
        <v>0</v>
      </c>
      <c r="C117" s="44"/>
      <c r="E117" s="66"/>
    </row>
    <row r="118" spans="2:5" ht="14.45">
      <c r="B118">
        <f>IF(ไฟล์หลัก!K120=ไฟล์หลัก!K119,IF(ไฟล์หลัก!K120=ไฟล์หลัก!K121,0,IFERROR(_xlfn.NUMBERVALUE(LEFT(TRIM(ไฟล์หลัก!L119),2)),_xlfn.NUMBERVALUE(LEFT(TRIM(ไฟล์หลัก!L119),1))) + IFERROR(_xlfn.NUMBERVALUE(LEFT(TRIM(ไฟล์หลัก!L120),2)),_xlfn.NUMBERVALUE(LEFT(TRIM(ไฟล์หลัก!L120),1)))),0)</f>
        <v>37</v>
      </c>
      <c r="C118" s="44"/>
      <c r="E118" s="66"/>
    </row>
    <row r="119" spans="2:5" ht="14.45">
      <c r="B119">
        <f>IF(ไฟล์หลัก!K121=ไฟล์หลัก!K120,IF(ไฟล์หลัก!K121=ไฟล์หลัก!K122,0,IFERROR(_xlfn.NUMBERVALUE(LEFT(TRIM(ไฟล์หลัก!L120),2)),_xlfn.NUMBERVALUE(LEFT(TRIM(ไฟล์หลัก!L120),1))) + IFERROR(_xlfn.NUMBERVALUE(LEFT(TRIM(ไฟล์หลัก!L121),2)),_xlfn.NUMBERVALUE(LEFT(TRIM(ไฟล์หลัก!L121),1)))),0)</f>
        <v>0</v>
      </c>
      <c r="C119" s="44"/>
      <c r="E119" s="66"/>
    </row>
    <row r="120" spans="2:5" ht="14.45">
      <c r="B120">
        <f>IF(ไฟล์หลัก!K122=ไฟล์หลัก!K121,IF(ไฟล์หลัก!K122=ไฟล์หลัก!K124,0,IFERROR(_xlfn.NUMBERVALUE(LEFT(TRIM(ไฟล์หลัก!L121),2)),_xlfn.NUMBERVALUE(LEFT(TRIM(ไฟล์หลัก!L121),1))) + IFERROR(_xlfn.NUMBERVALUE(LEFT(TRIM(ไฟล์หลัก!L122),2)),_xlfn.NUMBERVALUE(LEFT(TRIM(ไฟล์หลัก!L122),1)))),0)</f>
        <v>56</v>
      </c>
      <c r="C120" s="44"/>
      <c r="E120" s="66"/>
    </row>
    <row r="121" spans="2:5" ht="14.45">
      <c r="B121">
        <f>IF(ไฟล์หลัก!K124=ไฟล์หลัก!K122,IF(ไฟล์หลัก!K124=ไฟล์หลัก!K125,0,IFERROR(_xlfn.NUMBERVALUE(LEFT(TRIM(ไฟล์หลัก!L122),2)),_xlfn.NUMBERVALUE(LEFT(TRIM(ไฟล์หลัก!L122),1))) + IFERROR(_xlfn.NUMBERVALUE(LEFT(TRIM(ไฟล์หลัก!L124),2)),_xlfn.NUMBERVALUE(LEFT(TRIM(ไฟล์หลัก!L124),1)))),0)</f>
        <v>0</v>
      </c>
      <c r="C121" s="44"/>
      <c r="E121" s="66"/>
    </row>
    <row r="122" spans="2:5" ht="14.45">
      <c r="B122">
        <f>IF(ไฟล์หลัก!K125=ไฟล์หลัก!K124,IF(ไฟล์หลัก!K125=ไฟล์หลัก!K126,0,IFERROR(_xlfn.NUMBERVALUE(LEFT(TRIM(ไฟล์หลัก!L124),2)),_xlfn.NUMBERVALUE(LEFT(TRIM(ไฟล์หลัก!L124),1))) + IFERROR(_xlfn.NUMBERVALUE(LEFT(TRIM(ไฟล์หลัก!L125),2)),_xlfn.NUMBERVALUE(LEFT(TRIM(ไฟล์หลัก!L125),1)))),0)</f>
        <v>37</v>
      </c>
      <c r="C122" s="44"/>
      <c r="E122" s="66"/>
    </row>
    <row r="123" spans="2:5" ht="14.45">
      <c r="B123">
        <f>IF(ไฟล์หลัก!K126=ไฟล์หลัก!K125,IF(ไฟล์หลัก!K126=ไฟล์หลัก!K127,0,IFERROR(_xlfn.NUMBERVALUE(LEFT(TRIM(ไฟล์หลัก!L125),2)),_xlfn.NUMBERVALUE(LEFT(TRIM(ไฟล์หลัก!L125),1))) + IFERROR(_xlfn.NUMBERVALUE(LEFT(TRIM(ไฟล์หลัก!L126),2)),_xlfn.NUMBERVALUE(LEFT(TRIM(ไฟล์หลัก!L126),1)))),0)</f>
        <v>0</v>
      </c>
      <c r="C123" s="44"/>
      <c r="E123" s="66"/>
    </row>
    <row r="124" spans="2:5" ht="14.45">
      <c r="B124">
        <f>IF(ไฟล์หลัก!K127=ไฟล์หลัก!K126,IF(ไฟล์หลัก!K127=ไฟล์หลัก!K128,0,IFERROR(_xlfn.NUMBERVALUE(LEFT(TRIM(ไฟล์หลัก!L126),2)),_xlfn.NUMBERVALUE(LEFT(TRIM(ไฟล์หลัก!L126),1))) + IFERROR(_xlfn.NUMBERVALUE(LEFT(TRIM(ไฟล์หลัก!L127),2)),_xlfn.NUMBERVALUE(LEFT(TRIM(ไฟล์หลัก!L127),1)))),0)</f>
        <v>56</v>
      </c>
      <c r="C124" s="44"/>
      <c r="E124" s="66"/>
    </row>
    <row r="125" spans="2:5" ht="14.45">
      <c r="B125">
        <f>IF(ไฟล์หลัก!K128=ไฟล์หลัก!K127,IF(ไฟล์หลัก!K128=ไฟล์หลัก!K129,0,IFERROR(_xlfn.NUMBERVALUE(LEFT(TRIM(ไฟล์หลัก!L127),2)),_xlfn.NUMBERVALUE(LEFT(TRIM(ไฟล์หลัก!L127),1))) + IFERROR(_xlfn.NUMBERVALUE(LEFT(TRIM(ไฟล์หลัก!L128),2)),_xlfn.NUMBERVALUE(LEFT(TRIM(ไฟล์หลัก!L128),1)))),0)</f>
        <v>0</v>
      </c>
      <c r="C125" s="44"/>
      <c r="E125" s="66"/>
    </row>
    <row r="126" spans="2:5" ht="14.45">
      <c r="B126">
        <f>IF(ไฟล์หลัก!K129=ไฟล์หลัก!K128,IF(ไฟล์หลัก!K129=ไฟล์หลัก!K130,0,IFERROR(_xlfn.NUMBERVALUE(LEFT(TRIM(ไฟล์หลัก!L128),2)),_xlfn.NUMBERVALUE(LEFT(TRIM(ไฟล์หลัก!L128),1))) + IFERROR(_xlfn.NUMBERVALUE(LEFT(TRIM(ไฟล์หลัก!L129),2)),_xlfn.NUMBERVALUE(LEFT(TRIM(ไฟล์หลัก!L129),1)))),0)</f>
        <v>42</v>
      </c>
      <c r="C126" s="44"/>
      <c r="E126" s="66"/>
    </row>
    <row r="127" spans="2:5" ht="14.45">
      <c r="B127">
        <f>IF(ไฟล์หลัก!K130=ไฟล์หลัก!K129,IF(ไฟล์หลัก!K130=ไฟล์หลัก!K131,0,IFERROR(_xlfn.NUMBERVALUE(LEFT(TRIM(ไฟล์หลัก!L129),2)),_xlfn.NUMBERVALUE(LEFT(TRIM(ไฟล์หลัก!L129),1))) + IFERROR(_xlfn.NUMBERVALUE(LEFT(TRIM(ไฟล์หลัก!L130),2)),_xlfn.NUMBERVALUE(LEFT(TRIM(ไฟล์หลัก!L130),1)))),0)</f>
        <v>0</v>
      </c>
      <c r="C127" s="44"/>
      <c r="E127" s="66"/>
    </row>
    <row r="128" spans="2:5" ht="14.45">
      <c r="B128">
        <f>IF(ไฟล์หลัก!K131=ไฟล์หลัก!K130,IF(ไฟล์หลัก!K131=ไฟล์หลัก!K132,0,IFERROR(_xlfn.NUMBERVALUE(LEFT(TRIM(ไฟล์หลัก!L130),2)),_xlfn.NUMBERVALUE(LEFT(TRIM(ไฟล์หลัก!L130),1))) + IFERROR(_xlfn.NUMBERVALUE(LEFT(TRIM(ไฟล์หลัก!L131),2)),_xlfn.NUMBERVALUE(LEFT(TRIM(ไฟล์หลัก!L131),1)))),0)</f>
        <v>45</v>
      </c>
      <c r="C128" s="44"/>
      <c r="E128" s="66"/>
    </row>
    <row r="129" spans="2:5" ht="14.45">
      <c r="B129">
        <f>IF(ไฟล์หลัก!K132=ไฟล์หลัก!K131,IF(ไฟล์หลัก!K132=ไฟล์หลัก!K133,0,IFERROR(_xlfn.NUMBERVALUE(LEFT(TRIM(ไฟล์หลัก!L131),2)),_xlfn.NUMBERVALUE(LEFT(TRIM(ไฟล์หลัก!L131),1))) + IFERROR(_xlfn.NUMBERVALUE(LEFT(TRIM(ไฟล์หลัก!L132),2)),_xlfn.NUMBERVALUE(LEFT(TRIM(ไฟล์หลัก!L132),1)))),0)</f>
        <v>0</v>
      </c>
      <c r="C129" s="44"/>
      <c r="E129" s="66"/>
    </row>
    <row r="130" spans="2:5" ht="14.45">
      <c r="B130">
        <f>IF(ไฟล์หลัก!K133=ไฟล์หลัก!K132,IF(ไฟล์หลัก!K133=ไฟล์หลัก!K134,0,IFERROR(_xlfn.NUMBERVALUE(LEFT(TRIM(ไฟล์หลัก!L132),2)),_xlfn.NUMBERVALUE(LEFT(TRIM(ไฟล์หลัก!L132),1))) + IFERROR(_xlfn.NUMBERVALUE(LEFT(TRIM(ไฟล์หลัก!L133),2)),_xlfn.NUMBERVALUE(LEFT(TRIM(ไฟล์หลัก!L133),1)))),0)</f>
        <v>34</v>
      </c>
      <c r="C130" s="44"/>
      <c r="E130" s="66"/>
    </row>
    <row r="131" spans="2:5" ht="14.45">
      <c r="B131">
        <f>IF(ไฟล์หลัก!K134=ไฟล์หลัก!K133,IF(ไฟล์หลัก!K134=ไฟล์หลัก!K135,0,IFERROR(_xlfn.NUMBERVALUE(LEFT(TRIM(ไฟล์หลัก!L133),2)),_xlfn.NUMBERVALUE(LEFT(TRIM(ไฟล์หลัก!L133),1))) + IFERROR(_xlfn.NUMBERVALUE(LEFT(TRIM(ไฟล์หลัก!L134),2)),_xlfn.NUMBERVALUE(LEFT(TRIM(ไฟล์หลัก!L134),1)))),0)</f>
        <v>0</v>
      </c>
      <c r="C131" s="44"/>
      <c r="E131" s="66"/>
    </row>
    <row r="132" spans="2:5" ht="14.45">
      <c r="B132">
        <f>IF(ไฟล์หลัก!K135=ไฟล์หลัก!K134,IF(ไฟล์หลัก!K135=ไฟล์หลัก!K137,0,IFERROR(_xlfn.NUMBERVALUE(LEFT(TRIM(ไฟล์หลัก!L134),2)),_xlfn.NUMBERVALUE(LEFT(TRIM(ไฟล์หลัก!L134),1))) + IFERROR(_xlfn.NUMBERVALUE(LEFT(TRIM(ไฟล์หลัก!L135),2)),_xlfn.NUMBERVALUE(LEFT(TRIM(ไฟล์หลัก!L135),1)))),0)</f>
        <v>64</v>
      </c>
      <c r="C132" s="44"/>
      <c r="E132" s="66"/>
    </row>
    <row r="133" spans="2:5" ht="14.45">
      <c r="B133">
        <f>IF(ไฟล์หลัก!K137=ไฟล์หลัก!K135,IF(ไฟล์หลัก!K137=ไฟล์หลัก!K138,0,IFERROR(_xlfn.NUMBERVALUE(LEFT(TRIM(ไฟล์หลัก!L135),2)),_xlfn.NUMBERVALUE(LEFT(TRIM(ไฟล์หลัก!L135),1))) + IFERROR(_xlfn.NUMBERVALUE(LEFT(TRIM(ไฟล์หลัก!L137),2)),_xlfn.NUMBERVALUE(LEFT(TRIM(ไฟล์หลัก!L137),1)))),0)</f>
        <v>0</v>
      </c>
      <c r="C133" s="44"/>
      <c r="E133" s="66"/>
    </row>
    <row r="134" spans="2:5" ht="14.45">
      <c r="B134">
        <f>IF(ไฟล์หลัก!K138=ไฟล์หลัก!K137,IF(ไฟล์หลัก!K138=ไฟล์หลัก!K139,0,IFERROR(_xlfn.NUMBERVALUE(LEFT(TRIM(ไฟล์หลัก!L137),2)),_xlfn.NUMBERVALUE(LEFT(TRIM(ไฟล์หลัก!L137),1))) + IFERROR(_xlfn.NUMBERVALUE(LEFT(TRIM(ไฟล์หลัก!L138),2)),_xlfn.NUMBERVALUE(LEFT(TRIM(ไฟล์หลัก!L138),1)))),0)</f>
        <v>63</v>
      </c>
      <c r="C134" s="44"/>
      <c r="E134" s="66"/>
    </row>
    <row r="135" spans="2:5" ht="14.45">
      <c r="B135">
        <f>IF(ไฟล์หลัก!K139=ไฟล์หลัก!K138,IF(ไฟล์หลัก!K139=ไฟล์หลัก!K140,0,IFERROR(_xlfn.NUMBERVALUE(LEFT(TRIM(ไฟล์หลัก!L138),2)),_xlfn.NUMBERVALUE(LEFT(TRIM(ไฟล์หลัก!L138),1))) + IFERROR(_xlfn.NUMBERVALUE(LEFT(TRIM(ไฟล์หลัก!L139),2)),_xlfn.NUMBERVALUE(LEFT(TRIM(ไฟล์หลัก!L139),1)))),0)</f>
        <v>0</v>
      </c>
      <c r="C135" s="44"/>
      <c r="E135" s="66"/>
    </row>
    <row r="136" spans="2:5" ht="14.45">
      <c r="B136">
        <f>IF(ไฟล์หลัก!K140=ไฟล์หลัก!K139,IF(ไฟล์หลัก!K140=ไฟล์หลัก!K142,0,IFERROR(_xlfn.NUMBERVALUE(LEFT(TRIM(ไฟล์หลัก!L139),2)),_xlfn.NUMBERVALUE(LEFT(TRIM(ไฟล์หลัก!L139),1))) + IFERROR(_xlfn.NUMBERVALUE(LEFT(TRIM(ไฟล์หลัก!L140),2)),_xlfn.NUMBERVALUE(LEFT(TRIM(ไฟล์หลัก!L140),1)))),0)</f>
        <v>67</v>
      </c>
      <c r="C136" s="44"/>
      <c r="E136" s="66"/>
    </row>
    <row r="137" spans="2:5" ht="14.45">
      <c r="B137">
        <f>IF(ไฟล์หลัก!K142=ไฟล์หลัก!K140,IF(ไฟล์หลัก!K142=ไฟล์หลัก!K143,0,IFERROR(_xlfn.NUMBERVALUE(LEFT(TRIM(ไฟล์หลัก!L140),2)),_xlfn.NUMBERVALUE(LEFT(TRIM(ไฟล์หลัก!L140),1))) + IFERROR(_xlfn.NUMBERVALUE(LEFT(TRIM(ไฟล์หลัก!L142),2)),_xlfn.NUMBERVALUE(LEFT(TRIM(ไฟล์หลัก!L142),1)))),0)</f>
        <v>0</v>
      </c>
      <c r="C137" s="44"/>
      <c r="E137" s="66"/>
    </row>
    <row r="138" spans="2:5" ht="14.45">
      <c r="B138">
        <f>IF(ไฟล์หลัก!K143=ไฟล์หลัก!K142,IF(ไฟล์หลัก!K143=ไฟล์หลัก!K145,0,IFERROR(_xlfn.NUMBERVALUE(LEFT(TRIM(ไฟล์หลัก!L142),2)),_xlfn.NUMBERVALUE(LEFT(TRIM(ไฟล์หลัก!L142),1))) + IFERROR(_xlfn.NUMBERVALUE(LEFT(TRIM(ไฟล์หลัก!L143),2)),_xlfn.NUMBERVALUE(LEFT(TRIM(ไฟล์หลัก!L143),1)))),0)</f>
        <v>68</v>
      </c>
      <c r="C138" s="44"/>
      <c r="E138" s="66"/>
    </row>
    <row r="139" spans="2:5" ht="14.45">
      <c r="B139">
        <f>IF(ไฟล์หลัก!K145=ไฟล์หลัก!K143,IF(ไฟล์หลัก!K145=ไฟล์หลัก!K146,0,IFERROR(_xlfn.NUMBERVALUE(LEFT(TRIM(ไฟล์หลัก!L143),2)),_xlfn.NUMBERVALUE(LEFT(TRIM(ไฟล์หลัก!L143),1))) + IFERROR(_xlfn.NUMBERVALUE(LEFT(TRIM(ไฟล์หลัก!L145),2)),_xlfn.NUMBERVALUE(LEFT(TRIM(ไฟล์หลัก!L145),1)))),0)</f>
        <v>0</v>
      </c>
      <c r="C139" s="44"/>
      <c r="E139" s="66"/>
    </row>
    <row r="140" spans="2:5" ht="14.45">
      <c r="B140">
        <f>IF(ไฟล์หลัก!K146=ไฟล์หลัก!K145,IF(ไฟล์หลัก!K146=ไฟล์หลัก!K148,0,IFERROR(_xlfn.NUMBERVALUE(LEFT(TRIM(ไฟล์หลัก!L145),2)),_xlfn.NUMBERVALUE(LEFT(TRIM(ไฟล์หลัก!L145),1))) + IFERROR(_xlfn.NUMBERVALUE(LEFT(TRIM(ไฟล์หลัก!L146),2)),_xlfn.NUMBERVALUE(LEFT(TRIM(ไฟล์หลัก!L146),1)))),0)</f>
        <v>62</v>
      </c>
      <c r="C140" s="44"/>
      <c r="E140" s="66"/>
    </row>
    <row r="141" spans="2:5" ht="14.45">
      <c r="B141">
        <f>IF(ไฟล์หลัก!K148=ไฟล์หลัก!K146,IF(ไฟล์หลัก!K148=ไฟล์หลัก!K149,0,IFERROR(_xlfn.NUMBERVALUE(LEFT(TRIM(ไฟล์หลัก!L146),2)),_xlfn.NUMBERVALUE(LEFT(TRIM(ไฟล์หลัก!L146),1))) + IFERROR(_xlfn.NUMBERVALUE(LEFT(TRIM(ไฟล์หลัก!L148),2)),_xlfn.NUMBERVALUE(LEFT(TRIM(ไฟล์หลัก!L148),1)))),0)</f>
        <v>0</v>
      </c>
      <c r="C141" s="44"/>
      <c r="E141" s="66"/>
    </row>
    <row r="142" spans="2:5" ht="14.45">
      <c r="B142">
        <f>IF(ไฟล์หลัก!K149=ไฟล์หลัก!K148,IF(ไฟล์หลัก!K149=ไฟล์หลัก!K150,0,IFERROR(_xlfn.NUMBERVALUE(LEFT(TRIM(ไฟล์หลัก!L148),2)),_xlfn.NUMBERVALUE(LEFT(TRIM(ไฟล์หลัก!L148),1))) + IFERROR(_xlfn.NUMBERVALUE(LEFT(TRIM(ไฟล์หลัก!L149),2)),_xlfn.NUMBERVALUE(LEFT(TRIM(ไฟล์หลัก!L149),1)))),0)</f>
        <v>45</v>
      </c>
      <c r="C142" s="44"/>
      <c r="E142" s="66"/>
    </row>
    <row r="143" spans="2:5" ht="14.45">
      <c r="B143">
        <f>IF(ไฟล์หลัก!K150=ไฟล์หลัก!K149,IF(ไฟล์หลัก!K150=ไฟล์หลัก!K151,0,IFERROR(_xlfn.NUMBERVALUE(LEFT(TRIM(ไฟล์หลัก!L149),2)),_xlfn.NUMBERVALUE(LEFT(TRIM(ไฟล์หลัก!L149),1))) + IFERROR(_xlfn.NUMBERVALUE(LEFT(TRIM(ไฟล์หลัก!L150),2)),_xlfn.NUMBERVALUE(LEFT(TRIM(ไฟล์หลัก!L150),1)))),0)</f>
        <v>0</v>
      </c>
      <c r="C143" s="44"/>
      <c r="E143" s="66"/>
    </row>
    <row r="144" spans="2:5" ht="14.45">
      <c r="B144">
        <f>IF(ไฟล์หลัก!K151=ไฟล์หลัก!K150,IF(ไฟล์หลัก!K151=ไฟล์หลัก!K152,0,IFERROR(_xlfn.NUMBERVALUE(LEFT(TRIM(ไฟล์หลัก!L150),2)),_xlfn.NUMBERVALUE(LEFT(TRIM(ไฟล์หลัก!L150),1))) + IFERROR(_xlfn.NUMBERVALUE(LEFT(TRIM(ไฟล์หลัก!L151),2)),_xlfn.NUMBERVALUE(LEFT(TRIM(ไฟล์หลัก!L151),1)))),0)</f>
        <v>25</v>
      </c>
      <c r="C144" s="44"/>
      <c r="E144" s="66"/>
    </row>
    <row r="145" spans="2:5" ht="14.45">
      <c r="B145">
        <f>IF(ไฟล์หลัก!K152=ไฟล์หลัก!K151,IF(ไฟล์หลัก!K152=ไฟล์หลัก!K153,0,IFERROR(_xlfn.NUMBERVALUE(LEFT(TRIM(ไฟล์หลัก!L151),2)),_xlfn.NUMBERVALUE(LEFT(TRIM(ไฟล์หลัก!L151),1))) + IFERROR(_xlfn.NUMBERVALUE(LEFT(TRIM(ไฟล์หลัก!L152),2)),_xlfn.NUMBERVALUE(LEFT(TRIM(ไฟล์หลัก!L152),1)))),0)</f>
        <v>0</v>
      </c>
      <c r="C145" s="44"/>
      <c r="E145" s="66"/>
    </row>
    <row r="146" spans="2:5" ht="14.45">
      <c r="B146">
        <f>IF(ไฟล์หลัก!K153=ไฟล์หลัก!K152,IF(ไฟล์หลัก!K153=ไฟล์หลัก!K154,0,IFERROR(_xlfn.NUMBERVALUE(LEFT(TRIM(ไฟล์หลัก!L152),2)),_xlfn.NUMBERVALUE(LEFT(TRIM(ไฟล์หลัก!L152),1))) + IFERROR(_xlfn.NUMBERVALUE(LEFT(TRIM(ไฟล์หลัก!L153),2)),_xlfn.NUMBERVALUE(LEFT(TRIM(ไฟล์หลัก!L153),1)))),0)</f>
        <v>26</v>
      </c>
      <c r="C146" s="44"/>
      <c r="E146" s="66"/>
    </row>
    <row r="147" spans="2:5" ht="14.45">
      <c r="B147">
        <f>IF(ไฟล์หลัก!K154=ไฟล์หลัก!K153,IF(ไฟล์หลัก!K154=ไฟล์หลัก!K155,0,IFERROR(_xlfn.NUMBERVALUE(LEFT(TRIM(ไฟล์หลัก!L153),2)),_xlfn.NUMBERVALUE(LEFT(TRIM(ไฟล์หลัก!L153),1))) + IFERROR(_xlfn.NUMBERVALUE(LEFT(TRIM(ไฟล์หลัก!L154),2)),_xlfn.NUMBERVALUE(LEFT(TRIM(ไฟล์หลัก!L154),1)))),0)</f>
        <v>0</v>
      </c>
      <c r="C147" s="44"/>
      <c r="E147" s="66"/>
    </row>
    <row r="148" spans="2:5" ht="14.45">
      <c r="B148">
        <f>IF(ไฟล์หลัก!K155=ไฟล์หลัก!K154,IF(ไฟล์หลัก!K155=ไฟล์หลัก!K156,0,IFERROR(_xlfn.NUMBERVALUE(LEFT(TRIM(ไฟล์หลัก!L154),2)),_xlfn.NUMBERVALUE(LEFT(TRIM(ไฟล์หลัก!L154),1))) + IFERROR(_xlfn.NUMBERVALUE(LEFT(TRIM(ไฟล์หลัก!L155),2)),_xlfn.NUMBERVALUE(LEFT(TRIM(ไฟล์หลัก!L155),1)))),0)</f>
        <v>42</v>
      </c>
      <c r="C148" s="44"/>
      <c r="E148" s="66"/>
    </row>
    <row r="149" spans="2:5" ht="14.45">
      <c r="B149">
        <f>IF(ไฟล์หลัก!K156=ไฟล์หลัก!K155,IF(ไฟล์หลัก!K156=ไฟล์หลัก!K157,0,IFERROR(_xlfn.NUMBERVALUE(LEFT(TRIM(ไฟล์หลัก!L155),2)),_xlfn.NUMBERVALUE(LEFT(TRIM(ไฟล์หลัก!L155),1))) + IFERROR(_xlfn.NUMBERVALUE(LEFT(TRIM(ไฟล์หลัก!L156),2)),_xlfn.NUMBERVALUE(LEFT(TRIM(ไฟล์หลัก!L156),1)))),0)</f>
        <v>0</v>
      </c>
      <c r="C149" s="44"/>
      <c r="E149" s="66"/>
    </row>
    <row r="150" spans="2:5" ht="14.45">
      <c r="B150">
        <f>IF(ไฟล์หลัก!K157=ไฟล์หลัก!K156,IF(ไฟล์หลัก!K157=ไฟล์หลัก!K158,0,IFERROR(_xlfn.NUMBERVALUE(LEFT(TRIM(ไฟล์หลัก!L156),2)),_xlfn.NUMBERVALUE(LEFT(TRIM(ไฟล์หลัก!L156),1))) + IFERROR(_xlfn.NUMBERVALUE(LEFT(TRIM(ไฟล์หลัก!L157),2)),_xlfn.NUMBERVALUE(LEFT(TRIM(ไฟล์หลัก!L157),1)))),0)</f>
        <v>38</v>
      </c>
      <c r="C150" s="44"/>
      <c r="E150" s="66"/>
    </row>
    <row r="151" spans="2:5" ht="14.45">
      <c r="B151">
        <f>IF(ไฟล์หลัก!K158=ไฟล์หลัก!K157,IF(ไฟล์หลัก!K158=ไฟล์หลัก!K159,0,IFERROR(_xlfn.NUMBERVALUE(LEFT(TRIM(ไฟล์หลัก!L157),2)),_xlfn.NUMBERVALUE(LEFT(TRIM(ไฟล์หลัก!L157),1))) + IFERROR(_xlfn.NUMBERVALUE(LEFT(TRIM(ไฟล์หลัก!L158),2)),_xlfn.NUMBERVALUE(LEFT(TRIM(ไฟล์หลัก!L158),1)))),0)</f>
        <v>0</v>
      </c>
      <c r="C151" s="44"/>
      <c r="E151" s="66"/>
    </row>
    <row r="152" spans="2:5" ht="14.45">
      <c r="B152">
        <f>IF(ไฟล์หลัก!K159=ไฟล์หลัก!K158,IF(ไฟล์หลัก!K159=ไฟล์หลัก!K160,0,IFERROR(_xlfn.NUMBERVALUE(LEFT(TRIM(ไฟล์หลัก!L158),2)),_xlfn.NUMBERVALUE(LEFT(TRIM(ไฟล์หลัก!L158),1))) + IFERROR(_xlfn.NUMBERVALUE(LEFT(TRIM(ไฟล์หลัก!L159),2)),_xlfn.NUMBERVALUE(LEFT(TRIM(ไฟล์หลัก!L159),1)))),0)</f>
        <v>42</v>
      </c>
      <c r="C152" s="44"/>
      <c r="E152" s="66"/>
    </row>
    <row r="153" spans="2:5" ht="14.45">
      <c r="B153">
        <f>IF(ไฟล์หลัก!K160=ไฟล์หลัก!K159,IF(ไฟล์หลัก!K160=ไฟล์หลัก!K161,0,IFERROR(_xlfn.NUMBERVALUE(LEFT(TRIM(ไฟล์หลัก!L159),2)),_xlfn.NUMBERVALUE(LEFT(TRIM(ไฟล์หลัก!L159),1))) + IFERROR(_xlfn.NUMBERVALUE(LEFT(TRIM(ไฟล์หลัก!L160),2)),_xlfn.NUMBERVALUE(LEFT(TRIM(ไฟล์หลัก!L160),1)))),0)</f>
        <v>0</v>
      </c>
      <c r="C153" s="44"/>
      <c r="E153" s="66"/>
    </row>
    <row r="154" spans="2:5" ht="14.45">
      <c r="B154">
        <f>IF(ไฟล์หลัก!K161=ไฟล์หลัก!K160,IF(ไฟล์หลัก!K161=ไฟล์หลัก!K162,0,IFERROR(_xlfn.NUMBERVALUE(LEFT(TRIM(ไฟล์หลัก!L160),2)),_xlfn.NUMBERVALUE(LEFT(TRIM(ไฟล์หลัก!L160),1))) + IFERROR(_xlfn.NUMBERVALUE(LEFT(TRIM(ไฟล์หลัก!L161),2)),_xlfn.NUMBERVALUE(LEFT(TRIM(ไฟล์หลัก!L161),1)))),0)</f>
        <v>38</v>
      </c>
      <c r="C154" s="44"/>
      <c r="E154" s="66"/>
    </row>
    <row r="155" spans="2:5" ht="14.45">
      <c r="B155">
        <f>IF(ไฟล์หลัก!K162=ไฟล์หลัก!K161,IF(ไฟล์หลัก!K162=ไฟล์หลัก!K163,0,IFERROR(_xlfn.NUMBERVALUE(LEFT(TRIM(ไฟล์หลัก!L161),2)),_xlfn.NUMBERVALUE(LEFT(TRIM(ไฟล์หลัก!L161),1))) + IFERROR(_xlfn.NUMBERVALUE(LEFT(TRIM(ไฟล์หลัก!L162),2)),_xlfn.NUMBERVALUE(LEFT(TRIM(ไฟล์หลัก!L162),1)))),0)</f>
        <v>0</v>
      </c>
      <c r="C155" s="44"/>
      <c r="E155" s="66"/>
    </row>
    <row r="156" spans="2:5" ht="14.45">
      <c r="B156">
        <f>IF(ไฟล์หลัก!K163=ไฟล์หลัก!K162,IF(ไฟล์หลัก!K163=ไฟล์หลัก!K164,0,IFERROR(_xlfn.NUMBERVALUE(LEFT(TRIM(ไฟล์หลัก!L162),2)),_xlfn.NUMBERVALUE(LEFT(TRIM(ไฟล์หลัก!L162),1))) + IFERROR(_xlfn.NUMBERVALUE(LEFT(TRIM(ไฟล์หลัก!L163),2)),_xlfn.NUMBERVALUE(LEFT(TRIM(ไฟล์หลัก!L163),1)))),0)</f>
        <v>42</v>
      </c>
      <c r="C156" s="44"/>
      <c r="E156" s="66"/>
    </row>
    <row r="157" spans="2:5" ht="14.45">
      <c r="B157">
        <f>IF(ไฟล์หลัก!K164=ไฟล์หลัก!K163,IF(ไฟล์หลัก!K164=ไฟล์หลัก!K165,0,IFERROR(_xlfn.NUMBERVALUE(LEFT(TRIM(ไฟล์หลัก!L163),2)),_xlfn.NUMBERVALUE(LEFT(TRIM(ไฟล์หลัก!L163),1))) + IFERROR(_xlfn.NUMBERVALUE(LEFT(TRIM(ไฟล์หลัก!L164),2)),_xlfn.NUMBERVALUE(LEFT(TRIM(ไฟล์หลัก!L164),1)))),0)</f>
        <v>0</v>
      </c>
      <c r="C157" s="44"/>
      <c r="E157" s="66"/>
    </row>
    <row r="158" spans="2:5" ht="14.45">
      <c r="B158">
        <f>IF(ไฟล์หลัก!K165=ไฟล์หลัก!K164,IF(ไฟล์หลัก!K165=ไฟล์หลัก!K166,0,IFERROR(_xlfn.NUMBERVALUE(LEFT(TRIM(ไฟล์หลัก!L164),2)),_xlfn.NUMBERVALUE(LEFT(TRIM(ไฟล์หลัก!L164),1))) + IFERROR(_xlfn.NUMBERVALUE(LEFT(TRIM(ไฟล์หลัก!L165),2)),_xlfn.NUMBERVALUE(LEFT(TRIM(ไฟล์หลัก!L165),1)))),0)</f>
        <v>0</v>
      </c>
      <c r="C158" s="44"/>
      <c r="E158" s="66"/>
    </row>
    <row r="159" spans="2:5" ht="14.45">
      <c r="B159">
        <f>IF(ไฟล์หลัก!K166=ไฟล์หลัก!K165,IF(ไฟล์หลัก!K166=ไฟล์หลัก!K167,0,IFERROR(_xlfn.NUMBERVALUE(LEFT(TRIM(ไฟล์หลัก!L165),2)),_xlfn.NUMBERVALUE(LEFT(TRIM(ไฟล์หลัก!L165),1))) + IFERROR(_xlfn.NUMBERVALUE(LEFT(TRIM(ไฟล์หลัก!L166),2)),_xlfn.NUMBERVALUE(LEFT(TRIM(ไฟล์หลัก!L166),1)))),0)</f>
        <v>39</v>
      </c>
      <c r="C159" s="44"/>
      <c r="E159" s="66"/>
    </row>
    <row r="160" spans="2:5" ht="14.45">
      <c r="B160">
        <f>IF(ไฟล์หลัก!K167=ไฟล์หลัก!K166,IF(ไฟล์หลัก!K167=ไฟล์หลัก!K168,0,IFERROR(_xlfn.NUMBERVALUE(LEFT(TRIM(ไฟล์หลัก!L166),2)),_xlfn.NUMBERVALUE(LEFT(TRIM(ไฟล์หลัก!L166),1))) + IFERROR(_xlfn.NUMBERVALUE(LEFT(TRIM(ไฟล์หลัก!L167),2)),_xlfn.NUMBERVALUE(LEFT(TRIM(ไฟล์หลัก!L167),1)))),0)</f>
        <v>0</v>
      </c>
      <c r="C160" s="44"/>
      <c r="E160" s="66"/>
    </row>
    <row r="161" spans="2:5" ht="14.45">
      <c r="B161">
        <f>IF(ไฟล์หลัก!K168=ไฟล์หลัก!K167,IF(ไฟล์หลัก!K168=ไฟล์หลัก!K169,0,IFERROR(_xlfn.NUMBERVALUE(LEFT(TRIM(ไฟล์หลัก!L167),2)),_xlfn.NUMBERVALUE(LEFT(TRIM(ไฟล์หลัก!L167),1))) + IFERROR(_xlfn.NUMBERVALUE(LEFT(TRIM(ไฟล์หลัก!L168),2)),_xlfn.NUMBERVALUE(LEFT(TRIM(ไฟล์หลัก!L168),1)))),0)</f>
        <v>25</v>
      </c>
      <c r="C161" s="44"/>
      <c r="E161" s="66"/>
    </row>
    <row r="162" spans="2:5" ht="14.45">
      <c r="B162">
        <f>IF(ไฟล์หลัก!K169=ไฟล์หลัก!K168,IF(ไฟล์หลัก!K169=ไฟล์หลัก!K170,0,IFERROR(_xlfn.NUMBERVALUE(LEFT(TRIM(ไฟล์หลัก!L168),2)),_xlfn.NUMBERVALUE(LEFT(TRIM(ไฟล์หลัก!L168),1))) + IFERROR(_xlfn.NUMBERVALUE(LEFT(TRIM(ไฟล์หลัก!L169),2)),_xlfn.NUMBERVALUE(LEFT(TRIM(ไฟล์หลัก!L169),1)))),0)</f>
        <v>0</v>
      </c>
      <c r="C162" s="44"/>
      <c r="E162" s="66"/>
    </row>
    <row r="163" spans="2:5" ht="14.45">
      <c r="B163">
        <f>IF(ไฟล์หลัก!K170=ไฟล์หลัก!K169,IF(ไฟล์หลัก!K170=ไฟล์หลัก!K171,0,IFERROR(_xlfn.NUMBERVALUE(LEFT(TRIM(ไฟล์หลัก!L169),2)),_xlfn.NUMBERVALUE(LEFT(TRIM(ไฟล์หลัก!L169),1))) + IFERROR(_xlfn.NUMBERVALUE(LEFT(TRIM(ไฟล์หลัก!L170),2)),_xlfn.NUMBERVALUE(LEFT(TRIM(ไฟล์หลัก!L170),1)))),0)</f>
        <v>0</v>
      </c>
      <c r="C163" s="44"/>
      <c r="E163" s="66"/>
    </row>
    <row r="164" spans="2:5" ht="14.45">
      <c r="B164">
        <f>IF(ไฟล์หลัก!K171=ไฟล์หลัก!K170,IF(ไฟล์หลัก!K171=ไฟล์หลัก!K172,0,IFERROR(_xlfn.NUMBERVALUE(LEFT(TRIM(ไฟล์หลัก!L170),2)),_xlfn.NUMBERVALUE(LEFT(TRIM(ไฟล์หลัก!L170),1))) + IFERROR(_xlfn.NUMBERVALUE(LEFT(TRIM(ไฟล์หลัก!L171),2)),_xlfn.NUMBERVALUE(LEFT(TRIM(ไฟล์หลัก!L171),1)))),0)</f>
        <v>40</v>
      </c>
      <c r="C164" s="44"/>
      <c r="E164" s="66"/>
    </row>
    <row r="165" spans="2:5" ht="14.45">
      <c r="B165">
        <f>IF(ไฟล์หลัก!K172=ไฟล์หลัก!K171,IF(ไฟล์หลัก!K172=ไฟล์หลัก!K173,0,IFERROR(_xlfn.NUMBERVALUE(LEFT(TRIM(ไฟล์หลัก!L171),2)),_xlfn.NUMBERVALUE(LEFT(TRIM(ไฟล์หลัก!L171),1))) + IFERROR(_xlfn.NUMBERVALUE(LEFT(TRIM(ไฟล์หลัก!L172),2)),_xlfn.NUMBERVALUE(LEFT(TRIM(ไฟล์หลัก!L172),1)))),0)</f>
        <v>0</v>
      </c>
      <c r="C165" s="44"/>
      <c r="E165" s="66"/>
    </row>
    <row r="166" spans="2:5" ht="14.45">
      <c r="B166">
        <f>IF(ไฟล์หลัก!K173=ไฟล์หลัก!K172,IF(ไฟล์หลัก!K173=ไฟล์หลัก!K174,0,IFERROR(_xlfn.NUMBERVALUE(LEFT(TRIM(ไฟล์หลัก!L172),2)),_xlfn.NUMBERVALUE(LEFT(TRIM(ไฟล์หลัก!L172),1))) + IFERROR(_xlfn.NUMBERVALUE(LEFT(TRIM(ไฟล์หลัก!L173),2)),_xlfn.NUMBERVALUE(LEFT(TRIM(ไฟล์หลัก!L173),1)))),0)</f>
        <v>15</v>
      </c>
      <c r="C166" s="44"/>
      <c r="E166" s="66"/>
    </row>
    <row r="167" spans="2:5" ht="14.45">
      <c r="B167">
        <f>IF(ไฟล์หลัก!K174=ไฟล์หลัก!K173,IF(ไฟล์หลัก!K174=ไฟล์หลัก!K175,0,IFERROR(_xlfn.NUMBERVALUE(LEFT(TRIM(ไฟล์หลัก!L173),2)),_xlfn.NUMBERVALUE(LEFT(TRIM(ไฟล์หลัก!L173),1))) + IFERROR(_xlfn.NUMBERVALUE(LEFT(TRIM(ไฟล์หลัก!L174),2)),_xlfn.NUMBERVALUE(LEFT(TRIM(ไฟล์หลัก!L174),1)))),0)</f>
        <v>0</v>
      </c>
      <c r="C167" s="44"/>
      <c r="E167" s="66"/>
    </row>
    <row r="168" spans="2:5" ht="14.45">
      <c r="B168">
        <f>IF(ไฟล์หลัก!K175=ไฟล์หลัก!K174,IF(ไฟล์หลัก!K175=ไฟล์หลัก!K177,0,IFERROR(_xlfn.NUMBERVALUE(LEFT(TRIM(ไฟล์หลัก!L174),2)),_xlfn.NUMBERVALUE(LEFT(TRIM(ไฟล์หลัก!L174),1))) + IFERROR(_xlfn.NUMBERVALUE(LEFT(TRIM(ไฟล์หลัก!L175),2)),_xlfn.NUMBERVALUE(LEFT(TRIM(ไฟล์หลัก!L175),1)))),0)</f>
        <v>62</v>
      </c>
      <c r="C168" s="44"/>
      <c r="E168" s="66"/>
    </row>
    <row r="169" spans="2:5" ht="14.45">
      <c r="B169">
        <f>IF(ไฟล์หลัก!K177=ไฟล์หลัก!K175,IF(ไฟล์หลัก!K177=ไฟล์หลัก!K178,0,IFERROR(_xlfn.NUMBERVALUE(LEFT(TRIM(ไฟล์หลัก!L175),2)),_xlfn.NUMBERVALUE(LEFT(TRIM(ไฟล์หลัก!L175),1))) + IFERROR(_xlfn.NUMBERVALUE(LEFT(TRIM(ไฟล์หลัก!L177),2)),_xlfn.NUMBERVALUE(LEFT(TRIM(ไฟล์หลัก!L177),1)))),0)</f>
        <v>0</v>
      </c>
      <c r="C169" s="44"/>
      <c r="E169" s="66"/>
    </row>
    <row r="170" spans="2:5" ht="14.45">
      <c r="B170">
        <f>IF(ไฟล์หลัก!K178=ไฟล์หลัก!K177,IF(ไฟล์หลัก!K178=ไฟล์หลัก!K180,0,IFERROR(_xlfn.NUMBERVALUE(LEFT(TRIM(ไฟล์หลัก!L177),2)),_xlfn.NUMBERVALUE(LEFT(TRIM(ไฟล์หลัก!L177),1))) + IFERROR(_xlfn.NUMBERVALUE(LEFT(TRIM(ไฟล์หลัก!L178),2)),_xlfn.NUMBERVALUE(LEFT(TRIM(ไฟล์หลัก!L178),1)))),0)</f>
        <v>64</v>
      </c>
      <c r="C170" s="44"/>
      <c r="E170" s="66"/>
    </row>
    <row r="171" spans="2:5" ht="14.45">
      <c r="B171">
        <f>IF(ไฟล์หลัก!K180=ไฟล์หลัก!K178,IF(ไฟล์หลัก!K180=ไฟล์หลัก!K181,0,IFERROR(_xlfn.NUMBERVALUE(LEFT(TRIM(ไฟล์หลัก!L178),2)),_xlfn.NUMBERVALUE(LEFT(TRIM(ไฟล์หลัก!L178),1))) + IFERROR(_xlfn.NUMBERVALUE(LEFT(TRIM(ไฟล์หลัก!L180),2)),_xlfn.NUMBERVALUE(LEFT(TRIM(ไฟล์หลัก!L180),1)))),0)</f>
        <v>0</v>
      </c>
      <c r="C171" s="44"/>
      <c r="E171" s="66"/>
    </row>
    <row r="172" spans="2:5" ht="14.45">
      <c r="B172">
        <f>IF(ไฟล์หลัก!K181=ไฟล์หลัก!K180,IF(ไฟล์หลัก!K181=ไฟล์หลัก!K182,0,IFERROR(_xlfn.NUMBERVALUE(LEFT(TRIM(ไฟล์หลัก!L180),2)),_xlfn.NUMBERVALUE(LEFT(TRIM(ไฟล์หลัก!L180),1))) + IFERROR(_xlfn.NUMBERVALUE(LEFT(TRIM(ไฟล์หลัก!L181),2)),_xlfn.NUMBERVALUE(LEFT(TRIM(ไฟล์หลัก!L181),1)))),0)</f>
        <v>35</v>
      </c>
      <c r="C172" s="44"/>
      <c r="E172" s="66"/>
    </row>
    <row r="173" spans="2:5" ht="14.45">
      <c r="B173">
        <f>IF(ไฟล์หลัก!K182=ไฟล์หลัก!K181,IF(ไฟล์หลัก!K182=ไฟล์หลัก!K183,0,IFERROR(_xlfn.NUMBERVALUE(LEFT(TRIM(ไฟล์หลัก!L181),2)),_xlfn.NUMBERVALUE(LEFT(TRIM(ไฟล์หลัก!L181),1))) + IFERROR(_xlfn.NUMBERVALUE(LEFT(TRIM(ไฟล์หลัก!L182),2)),_xlfn.NUMBERVALUE(LEFT(TRIM(ไฟล์หลัก!L182),1)))),0)</f>
        <v>0</v>
      </c>
      <c r="C173" s="44"/>
      <c r="E173" s="66"/>
    </row>
    <row r="174" spans="2:5" ht="14.45">
      <c r="B174">
        <f>IF(ไฟล์หลัก!K183=ไฟล์หลัก!K182,IF(ไฟล์หลัก!K183=ไฟล์หลัก!K184,0,IFERROR(_xlfn.NUMBERVALUE(LEFT(TRIM(ไฟล์หลัก!L182),2)),_xlfn.NUMBERVALUE(LEFT(TRIM(ไฟล์หลัก!L182),1))) + IFERROR(_xlfn.NUMBERVALUE(LEFT(TRIM(ไฟล์หลัก!L183),2)),_xlfn.NUMBERVALUE(LEFT(TRIM(ไฟล์หลัก!L183),1)))),0)</f>
        <v>0</v>
      </c>
      <c r="C174" s="44"/>
      <c r="E174" s="66"/>
    </row>
    <row r="175" spans="2:5" ht="14.45">
      <c r="B175">
        <f>IF(ไฟล์หลัก!K184=ไฟล์หลัก!K183,IF(ไฟล์หลัก!K184=ไฟล์หลัก!K185,0,IFERROR(_xlfn.NUMBERVALUE(LEFT(TRIM(ไฟล์หลัก!L183),2)),_xlfn.NUMBERVALUE(LEFT(TRIM(ไฟล์หลัก!L183),1))) + IFERROR(_xlfn.NUMBERVALUE(LEFT(TRIM(ไฟล์หลัก!L184),2)),_xlfn.NUMBERVALUE(LEFT(TRIM(ไฟล์หลัก!L184),1)))),0)</f>
        <v>42</v>
      </c>
      <c r="C175" s="44"/>
      <c r="E175" s="66"/>
    </row>
    <row r="176" spans="2:5" ht="14.45">
      <c r="B176">
        <f>IF(ไฟล์หลัก!K185=ไฟล์หลัก!K184,IF(ไฟล์หลัก!K185=ไฟล์หลัก!K186,0,IFERROR(_xlfn.NUMBERVALUE(LEFT(TRIM(ไฟล์หลัก!L184),2)),_xlfn.NUMBERVALUE(LEFT(TRIM(ไฟล์หลัก!L184),1))) + IFERROR(_xlfn.NUMBERVALUE(LEFT(TRIM(ไฟล์หลัก!L185),2)),_xlfn.NUMBERVALUE(LEFT(TRIM(ไฟล์หลัก!L185),1)))),0)</f>
        <v>0</v>
      </c>
      <c r="C176" s="44"/>
      <c r="E176" s="66"/>
    </row>
    <row r="177" spans="2:5" ht="14.45">
      <c r="B177">
        <f>IF(ไฟล์หลัก!K186=ไฟล์หลัก!K185,IF(ไฟล์หลัก!K186=ไฟล์หลัก!K187,0,IFERROR(_xlfn.NUMBERVALUE(LEFT(TRIM(ไฟล์หลัก!L185),2)),_xlfn.NUMBERVALUE(LEFT(TRIM(ไฟล์หลัก!L185),1))) + IFERROR(_xlfn.NUMBERVALUE(LEFT(TRIM(ไฟล์หลัก!L186),2)),_xlfn.NUMBERVALUE(LEFT(TRIM(ไฟล์หลัก!L186),1)))),0)</f>
        <v>0</v>
      </c>
      <c r="C177" s="44"/>
      <c r="E177" s="66"/>
    </row>
    <row r="178" spans="2:5" ht="14.45">
      <c r="B178">
        <f>IF(ไฟล์หลัก!K187=ไฟล์หลัก!K186,IF(ไฟล์หลัก!K187=ไฟล์หลัก!K188,0,IFERROR(_xlfn.NUMBERVALUE(LEFT(TRIM(ไฟล์หลัก!L186),2)),_xlfn.NUMBERVALUE(LEFT(TRIM(ไฟล์หลัก!L186),1))) + IFERROR(_xlfn.NUMBERVALUE(LEFT(TRIM(ไฟล์หลัก!L187),2)),_xlfn.NUMBERVALUE(LEFT(TRIM(ไฟล์หลัก!L187),1)))),0)</f>
        <v>35</v>
      </c>
      <c r="C178" s="44"/>
      <c r="E178" s="66"/>
    </row>
    <row r="179" spans="2:5" ht="14.45">
      <c r="B179">
        <f>IF(ไฟล์หลัก!K188=ไฟล์หลัก!K187,IF(ไฟล์หลัก!K188=ไฟล์หลัก!K189,0,IFERROR(_xlfn.NUMBERVALUE(LEFT(TRIM(ไฟล์หลัก!L187),2)),_xlfn.NUMBERVALUE(LEFT(TRIM(ไฟล์หลัก!L187),1))) + IFERROR(_xlfn.NUMBERVALUE(LEFT(TRIM(ไฟล์หลัก!L188),2)),_xlfn.NUMBERVALUE(LEFT(TRIM(ไฟล์หลัก!L188),1)))),0)</f>
        <v>0</v>
      </c>
      <c r="C179" s="44"/>
      <c r="E179" s="66"/>
    </row>
    <row r="180" spans="2:5" ht="14.45">
      <c r="B180">
        <f>IF(ไฟล์หลัก!K189=ไฟล์หลัก!K188,IF(ไฟล์หลัก!K189=ไฟล์หลัก!K190,0,IFERROR(_xlfn.NUMBERVALUE(LEFT(TRIM(ไฟล์หลัก!L188),2)),_xlfn.NUMBERVALUE(LEFT(TRIM(ไฟล์หลัก!L188),1))) + IFERROR(_xlfn.NUMBERVALUE(LEFT(TRIM(ไฟล์หลัก!L189),2)),_xlfn.NUMBERVALUE(LEFT(TRIM(ไฟล์หลัก!L189),1)))),0)</f>
        <v>13</v>
      </c>
      <c r="C180" s="44"/>
      <c r="E180" s="66"/>
    </row>
    <row r="181" spans="2:5" ht="14.45">
      <c r="B181">
        <f>IF(ไฟล์หลัก!K190=ไฟล์หลัก!K189,IF(ไฟล์หลัก!K190=ไฟล์หลัก!K191,0,IFERROR(_xlfn.NUMBERVALUE(LEFT(TRIM(ไฟล์หลัก!L189),2)),_xlfn.NUMBERVALUE(LEFT(TRIM(ไฟล์หลัก!L189),1))) + IFERROR(_xlfn.NUMBERVALUE(LEFT(TRIM(ไฟล์หลัก!L190),2)),_xlfn.NUMBERVALUE(LEFT(TRIM(ไฟล์หลัก!L190),1)))),0)</f>
        <v>0</v>
      </c>
      <c r="C181" s="44"/>
      <c r="E181" s="66"/>
    </row>
    <row r="182" spans="2:5" ht="14.45">
      <c r="B182">
        <f>IF(ไฟล์หลัก!K191=ไฟล์หลัก!K190,IF(ไฟล์หลัก!K191=ไฟล์หลัก!K192,0,IFERROR(_xlfn.NUMBERVALUE(LEFT(TRIM(ไฟล์หลัก!L190),2)),_xlfn.NUMBERVALUE(LEFT(TRIM(ไฟล์หลัก!L190),1))) + IFERROR(_xlfn.NUMBERVALUE(LEFT(TRIM(ไฟล์หลัก!L191),2)),_xlfn.NUMBERVALUE(LEFT(TRIM(ไฟล์หลัก!L191),1)))),0)</f>
        <v>0</v>
      </c>
      <c r="C182" s="44"/>
      <c r="E182" s="66"/>
    </row>
    <row r="183" spans="2:5" ht="14.45">
      <c r="B183">
        <f>IF(ไฟล์หลัก!K192=ไฟล์หลัก!K191,IF(ไฟล์หลัก!K192=ไฟล์หลัก!K193,0,IFERROR(_xlfn.NUMBERVALUE(LEFT(TRIM(ไฟล์หลัก!L191),2)),_xlfn.NUMBERVALUE(LEFT(TRIM(ไฟล์หลัก!L191),1))) + IFERROR(_xlfn.NUMBERVALUE(LEFT(TRIM(ไฟล์หลัก!L192),2)),_xlfn.NUMBERVALUE(LEFT(TRIM(ไฟล์หลัก!L192),1)))),0)</f>
        <v>41</v>
      </c>
      <c r="C183" s="44"/>
      <c r="E183" s="66"/>
    </row>
    <row r="184" spans="2:5" ht="14.45">
      <c r="B184">
        <f>IF(ไฟล์หลัก!K193=ไฟล์หลัก!K192,IF(ไฟล์หลัก!K193=ไฟล์หลัก!K194,0,IFERROR(_xlfn.NUMBERVALUE(LEFT(TRIM(ไฟล์หลัก!L192),2)),_xlfn.NUMBERVALUE(LEFT(TRIM(ไฟล์หลัก!L192),1))) + IFERROR(_xlfn.NUMBERVALUE(LEFT(TRIM(ไฟล์หลัก!L193),2)),_xlfn.NUMBERVALUE(LEFT(TRIM(ไฟล์หลัก!L193),1)))),0)</f>
        <v>0</v>
      </c>
      <c r="C184" s="44"/>
      <c r="E184" s="66"/>
    </row>
    <row r="185" spans="2:5" ht="14.45">
      <c r="B185">
        <f>IF(ไฟล์หลัก!K194=ไฟล์หลัก!K193,IF(ไฟล์หลัก!K194=ไฟล์หลัก!K195,0,IFERROR(_xlfn.NUMBERVALUE(LEFT(TRIM(ไฟล์หลัก!L193),2)),_xlfn.NUMBERVALUE(LEFT(TRIM(ไฟล์หลัก!L193),1))) + IFERROR(_xlfn.NUMBERVALUE(LEFT(TRIM(ไฟล์หลัก!L194),2)),_xlfn.NUMBERVALUE(LEFT(TRIM(ไฟล์หลัก!L194),1)))),0)</f>
        <v>0</v>
      </c>
      <c r="C185" s="44"/>
      <c r="E185" s="66"/>
    </row>
    <row r="186" spans="2:5" ht="14.45">
      <c r="B186">
        <f>IF(ไฟล์หลัก!K195=ไฟล์หลัก!K194,IF(ไฟล์หลัก!K195=ไฟล์หลัก!K196,0,IFERROR(_xlfn.NUMBERVALUE(LEFT(TRIM(ไฟล์หลัก!L194),2)),_xlfn.NUMBERVALUE(LEFT(TRIM(ไฟล์หลัก!L194),1))) + IFERROR(_xlfn.NUMBERVALUE(LEFT(TRIM(ไฟล์หลัก!L195),2)),_xlfn.NUMBERVALUE(LEFT(TRIM(ไฟล์หลัก!L195),1)))),0)</f>
        <v>44</v>
      </c>
      <c r="C186" s="44"/>
      <c r="E186" s="66"/>
    </row>
    <row r="187" spans="2:5" ht="14.45">
      <c r="B187">
        <f>IF(ไฟล์หลัก!K196=ไฟล์หลัก!K195,IF(ไฟล์หลัก!K196=ไฟล์หลัก!K197,0,IFERROR(_xlfn.NUMBERVALUE(LEFT(TRIM(ไฟล์หลัก!L195),2)),_xlfn.NUMBERVALUE(LEFT(TRIM(ไฟล์หลัก!L195),1))) + IFERROR(_xlfn.NUMBERVALUE(LEFT(TRIM(ไฟล์หลัก!L196),2)),_xlfn.NUMBERVALUE(LEFT(TRIM(ไฟล์หลัก!L196),1)))),0)</f>
        <v>0</v>
      </c>
      <c r="C187" s="44"/>
      <c r="E187" s="66"/>
    </row>
    <row r="188" spans="2:5" ht="14.45">
      <c r="B188">
        <f>IF(ไฟล์หลัก!K197=ไฟล์หลัก!K196,IF(ไฟล์หลัก!K197=ไฟล์หลัก!K198,0,IFERROR(_xlfn.NUMBERVALUE(LEFT(TRIM(ไฟล์หลัก!L196),2)),_xlfn.NUMBERVALUE(LEFT(TRIM(ไฟล์หลัก!L196),1))) + IFERROR(_xlfn.NUMBERVALUE(LEFT(TRIM(ไฟล์หลัก!L197),2)),_xlfn.NUMBERVALUE(LEFT(TRIM(ไฟล์หลัก!L197),1)))),0)</f>
        <v>0</v>
      </c>
      <c r="C188" s="44"/>
      <c r="E188" s="66"/>
    </row>
    <row r="189" spans="2:5" ht="14.45">
      <c r="B189">
        <f>IF(ไฟล์หลัก!K198=ไฟล์หลัก!K197,IF(ไฟล์หลัก!K198=ไฟล์หลัก!K199,0,IFERROR(_xlfn.NUMBERVALUE(LEFT(TRIM(ไฟล์หลัก!L197),2)),_xlfn.NUMBERVALUE(LEFT(TRIM(ไฟล์หลัก!L197),1))) + IFERROR(_xlfn.NUMBERVALUE(LEFT(TRIM(ไฟล์หลัก!L198),2)),_xlfn.NUMBERVALUE(LEFT(TRIM(ไฟล์หลัก!L198),1)))),0)</f>
        <v>30</v>
      </c>
      <c r="C189" s="44"/>
      <c r="E189" s="66"/>
    </row>
    <row r="190" spans="2:5" ht="14.45">
      <c r="B190">
        <f>IF(ไฟล์หลัก!K199=ไฟล์หลัก!K198,IF(ไฟล์หลัก!K199=ไฟล์หลัก!K200,0,IFERROR(_xlfn.NUMBERVALUE(LEFT(TRIM(ไฟล์หลัก!L198),2)),_xlfn.NUMBERVALUE(LEFT(TRIM(ไฟล์หลัก!L198),1))) + IFERROR(_xlfn.NUMBERVALUE(LEFT(TRIM(ไฟล์หลัก!L199),2)),_xlfn.NUMBERVALUE(LEFT(TRIM(ไฟล์หลัก!L199),1)))),0)</f>
        <v>0</v>
      </c>
      <c r="C190" s="44"/>
      <c r="E190" s="66"/>
    </row>
    <row r="191" spans="2:5" ht="14.45">
      <c r="B191">
        <f>IF(ไฟล์หลัก!K200=ไฟล์หลัก!K199,IF(ไฟล์หลัก!K200=ไฟล์หลัก!K201,0,IFERROR(_xlfn.NUMBERVALUE(LEFT(TRIM(ไฟล์หลัก!L199),2)),_xlfn.NUMBERVALUE(LEFT(TRIM(ไฟล์หลัก!L199),1))) + IFERROR(_xlfn.NUMBERVALUE(LEFT(TRIM(ไฟล์หลัก!L200),2)),_xlfn.NUMBERVALUE(LEFT(TRIM(ไฟล์หลัก!L200),1)))),0)</f>
        <v>0</v>
      </c>
      <c r="C191" s="44"/>
      <c r="E191" s="66"/>
    </row>
    <row r="192" spans="2:5" ht="14.45">
      <c r="B192">
        <f>IF(ไฟล์หลัก!K201=ไฟล์หลัก!K200,IF(ไฟล์หลัก!K201=ไฟล์หลัก!K202,0,IFERROR(_xlfn.NUMBERVALUE(LEFT(TRIM(ไฟล์หลัก!L200),2)),_xlfn.NUMBERVALUE(LEFT(TRIM(ไฟล์หลัก!L200),1))) + IFERROR(_xlfn.NUMBERVALUE(LEFT(TRIM(ไฟล์หลัก!L201),2)),_xlfn.NUMBERVALUE(LEFT(TRIM(ไฟล์หลัก!L201),1)))),0)</f>
        <v>30</v>
      </c>
      <c r="C192" s="44"/>
      <c r="E192" s="66"/>
    </row>
    <row r="193" spans="2:5" ht="14.45">
      <c r="B193">
        <f>IF(ไฟล์หลัก!K202=ไฟล์หลัก!K201,IF(ไฟล์หลัก!K202=ไฟล์หลัก!K203,0,IFERROR(_xlfn.NUMBERVALUE(LEFT(TRIM(ไฟล์หลัก!L201),2)),_xlfn.NUMBERVALUE(LEFT(TRIM(ไฟล์หลัก!L201),1))) + IFERROR(_xlfn.NUMBERVALUE(LEFT(TRIM(ไฟล์หลัก!L202),2)),_xlfn.NUMBERVALUE(LEFT(TRIM(ไฟล์หลัก!L202),1)))),0)</f>
        <v>0</v>
      </c>
      <c r="C193" s="44"/>
      <c r="E193" s="66"/>
    </row>
    <row r="194" spans="2:5" ht="14.45">
      <c r="B194">
        <f>IF(ไฟล์หลัก!K203=ไฟล์หลัก!K202,IF(ไฟล์หลัก!K203=ไฟล์หลัก!K204,0,IFERROR(_xlfn.NUMBERVALUE(LEFT(TRIM(ไฟล์หลัก!L202),2)),_xlfn.NUMBERVALUE(LEFT(TRIM(ไฟล์หลัก!L202),1))) + IFERROR(_xlfn.NUMBERVALUE(LEFT(TRIM(ไฟล์หลัก!L203),2)),_xlfn.NUMBERVALUE(LEFT(TRIM(ไฟล์หลัก!L203),1)))),0)</f>
        <v>0</v>
      </c>
      <c r="C194" s="44"/>
      <c r="E194" s="66"/>
    </row>
    <row r="195" spans="2:5" ht="14.45">
      <c r="B195">
        <f>IF(ไฟล์หลัก!K204=ไฟล์หลัก!K203,IF(ไฟล์หลัก!K204=ไฟล์หลัก!K205,0,IFERROR(_xlfn.NUMBERVALUE(LEFT(TRIM(ไฟล์หลัก!L203),2)),_xlfn.NUMBERVALUE(LEFT(TRIM(ไฟล์หลัก!L203),1))) + IFERROR(_xlfn.NUMBERVALUE(LEFT(TRIM(ไฟล์หลัก!L204),2)),_xlfn.NUMBERVALUE(LEFT(TRIM(ไฟล์หลัก!L204),1)))),0)</f>
        <v>0</v>
      </c>
      <c r="C195" s="44"/>
      <c r="E195" s="66"/>
    </row>
    <row r="196" spans="2:5" ht="14.45">
      <c r="B196">
        <f>IF(ไฟล์หลัก!K205=ไฟล์หลัก!K204,IF(ไฟล์หลัก!K205=ไฟล์หลัก!K206,0,IFERROR(_xlfn.NUMBERVALUE(LEFT(TRIM(ไฟล์หลัก!L204),2)),_xlfn.NUMBERVALUE(LEFT(TRIM(ไฟล์หลัก!L204),1))) + IFERROR(_xlfn.NUMBERVALUE(LEFT(TRIM(ไฟล์หลัก!L205),2)),_xlfn.NUMBERVALUE(LEFT(TRIM(ไฟล์หลัก!L205),1)))),0)</f>
        <v>0</v>
      </c>
      <c r="C196" s="44"/>
      <c r="E196" s="66"/>
    </row>
    <row r="197" spans="2:5" ht="14.45">
      <c r="B197">
        <f>IF(ไฟล์หลัก!K206=ไฟล์หลัก!K205,IF(ไฟล์หลัก!K206=ไฟล์หลัก!K207,0,IFERROR(_xlfn.NUMBERVALUE(LEFT(TRIM(ไฟล์หลัก!L205),2)),_xlfn.NUMBERVALUE(LEFT(TRIM(ไฟล์หลัก!L205),1))) + IFERROR(_xlfn.NUMBERVALUE(LEFT(TRIM(ไฟล์หลัก!L206),2)),_xlfn.NUMBERVALUE(LEFT(TRIM(ไฟล์หลัก!L206),1)))),0)</f>
        <v>0</v>
      </c>
      <c r="C197" s="44"/>
      <c r="E197" s="66"/>
    </row>
    <row r="198" spans="2:5" ht="14.45">
      <c r="B198">
        <f>IF(ไฟล์หลัก!K207=ไฟล์หลัก!K206,IF(ไฟล์หลัก!K207=ไฟล์หลัก!K208,0,IFERROR(_xlfn.NUMBERVALUE(LEFT(TRIM(ไฟล์หลัก!L206),2)),_xlfn.NUMBERVALUE(LEFT(TRIM(ไฟล์หลัก!L206),1))) + IFERROR(_xlfn.NUMBERVALUE(LEFT(TRIM(ไฟล์หลัก!L207),2)),_xlfn.NUMBERVALUE(LEFT(TRIM(ไฟล์หลัก!L207),1)))),0)</f>
        <v>0</v>
      </c>
      <c r="C198" s="44"/>
      <c r="E198" s="66"/>
    </row>
    <row r="199" spans="2:5" ht="14.45">
      <c r="B199">
        <f>IF(ไฟล์หลัก!K208=ไฟล์หลัก!K207,IF(ไฟล์หลัก!K208=ไฟล์หลัก!K209,0,IFERROR(_xlfn.NUMBERVALUE(LEFT(TRIM(ไฟล์หลัก!L207),2)),_xlfn.NUMBERVALUE(LEFT(TRIM(ไฟล์หลัก!L207),1))) + IFERROR(_xlfn.NUMBERVALUE(LEFT(TRIM(ไฟล์หลัก!L208),2)),_xlfn.NUMBERVALUE(LEFT(TRIM(ไฟล์หลัก!L208),1)))),0)</f>
        <v>0</v>
      </c>
      <c r="C199" s="44"/>
      <c r="E199" s="66"/>
    </row>
    <row r="200" spans="2:5" ht="14.45">
      <c r="B200">
        <f>IF(ไฟล์หลัก!K209=ไฟล์หลัก!K208,IF(ไฟล์หลัก!K209=ไฟล์หลัก!K210,0,IFERROR(_xlfn.NUMBERVALUE(LEFT(TRIM(ไฟล์หลัก!L208),2)),_xlfn.NUMBERVALUE(LEFT(TRIM(ไฟล์หลัก!L208),1))) + IFERROR(_xlfn.NUMBERVALUE(LEFT(TRIM(ไฟล์หลัก!L209),2)),_xlfn.NUMBERVALUE(LEFT(TRIM(ไฟล์หลัก!L209),1)))),0)</f>
        <v>56</v>
      </c>
      <c r="C200" s="44"/>
      <c r="E200" s="66"/>
    </row>
    <row r="201" spans="2:5" ht="14.45">
      <c r="B201">
        <f>IF(ไฟล์หลัก!K210=ไฟล์หลัก!K209,IF(ไฟล์หลัก!K210=ไฟล์หลัก!K211,0,IFERROR(_xlfn.NUMBERVALUE(LEFT(TRIM(ไฟล์หลัก!L209),2)),_xlfn.NUMBERVALUE(LEFT(TRIM(ไฟล์หลัก!L209),1))) + IFERROR(_xlfn.NUMBERVALUE(LEFT(TRIM(ไฟล์หลัก!L210),2)),_xlfn.NUMBERVALUE(LEFT(TRIM(ไฟล์หลัก!L210),1)))),0)</f>
        <v>0</v>
      </c>
      <c r="C201" s="44"/>
      <c r="E201" s="66"/>
    </row>
    <row r="202" spans="2:5" ht="14.45">
      <c r="B202">
        <f>IF(ไฟล์หลัก!K211=ไฟล์หลัก!K210,IF(ไฟล์หลัก!K211=ไฟล์หลัก!K212,0,IFERROR(_xlfn.NUMBERVALUE(LEFT(TRIM(ไฟล์หลัก!L210),2)),_xlfn.NUMBERVALUE(LEFT(TRIM(ไฟล์หลัก!L210),1))) + IFERROR(_xlfn.NUMBERVALUE(LEFT(TRIM(ไฟล์หลัก!L211),2)),_xlfn.NUMBERVALUE(LEFT(TRIM(ไฟล์หลัก!L211),1)))),0)</f>
        <v>49</v>
      </c>
      <c r="C202" s="44"/>
      <c r="E202" s="66"/>
    </row>
    <row r="203" spans="2:5" ht="14.45">
      <c r="B203">
        <f>IF(ไฟล์หลัก!K212=ไฟล์หลัก!K211,IF(ไฟล์หลัก!K212=ไฟล์หลัก!K213,0,IFERROR(_xlfn.NUMBERVALUE(LEFT(TRIM(ไฟล์หลัก!L211),2)),_xlfn.NUMBERVALUE(LEFT(TRIM(ไฟล์หลัก!L211),1))) + IFERROR(_xlfn.NUMBERVALUE(LEFT(TRIM(ไฟล์หลัก!L212),2)),_xlfn.NUMBERVALUE(LEFT(TRIM(ไฟล์หลัก!L212),1)))),0)</f>
        <v>0</v>
      </c>
      <c r="C203" s="44"/>
      <c r="E203" s="66"/>
    </row>
    <row r="204" spans="2:5" ht="14.45">
      <c r="B204">
        <f>IF(ไฟล์หลัก!K213=ไฟล์หลัก!K212,IF(ไฟล์หลัก!K213=ไฟล์หลัก!K214,0,IFERROR(_xlfn.NUMBERVALUE(LEFT(TRIM(ไฟล์หลัก!L212),2)),_xlfn.NUMBERVALUE(LEFT(TRIM(ไฟล์หลัก!L212),1))) + IFERROR(_xlfn.NUMBERVALUE(LEFT(TRIM(ไฟล์หลัก!L213),2)),_xlfn.NUMBERVALUE(LEFT(TRIM(ไฟล์หลัก!L213),1)))),0)</f>
        <v>33</v>
      </c>
      <c r="C204" s="44"/>
      <c r="E204" s="66"/>
    </row>
    <row r="205" spans="2:5" ht="14.45">
      <c r="B205">
        <f>IF(ไฟล์หลัก!K214=ไฟล์หลัก!K213,IF(ไฟล์หลัก!K214=ไฟล์หลัก!K215,0,IFERROR(_xlfn.NUMBERVALUE(LEFT(TRIM(ไฟล์หลัก!L213),2)),_xlfn.NUMBERVALUE(LEFT(TRIM(ไฟล์หลัก!L213),1))) + IFERROR(_xlfn.NUMBERVALUE(LEFT(TRIM(ไฟล์หลัก!L214),2)),_xlfn.NUMBERVALUE(LEFT(TRIM(ไฟล์หลัก!L214),1)))),0)</f>
        <v>0</v>
      </c>
      <c r="C205" s="44"/>
      <c r="E205" s="66"/>
    </row>
    <row r="206" spans="2:5" ht="14.45">
      <c r="B206">
        <f>IF(ไฟล์หลัก!K215=ไฟล์หลัก!K214,IF(ไฟล์หลัก!K215=ไฟล์หลัก!K216,0,IFERROR(_xlfn.NUMBERVALUE(LEFT(TRIM(ไฟล์หลัก!L214),2)),_xlfn.NUMBERVALUE(LEFT(TRIM(ไฟล์หลัก!L214),1))) + IFERROR(_xlfn.NUMBERVALUE(LEFT(TRIM(ไฟล์หลัก!L215),2)),_xlfn.NUMBERVALUE(LEFT(TRIM(ไฟล์หลัก!L215),1)))),0)</f>
        <v>49</v>
      </c>
      <c r="C206" s="44"/>
      <c r="E206" s="66"/>
    </row>
    <row r="207" spans="2:5" ht="14.45">
      <c r="B207">
        <f>IF(ไฟล์หลัก!K216=ไฟล์หลัก!K215,IF(ไฟล์หลัก!K216=ไฟล์หลัก!K217,0,IFERROR(_xlfn.NUMBERVALUE(LEFT(TRIM(ไฟล์หลัก!L215),2)),_xlfn.NUMBERVALUE(LEFT(TRIM(ไฟล์หลัก!L215),1))) + IFERROR(_xlfn.NUMBERVALUE(LEFT(TRIM(ไฟล์หลัก!L216),2)),_xlfn.NUMBERVALUE(LEFT(TRIM(ไฟล์หลัก!L216),1)))),0)</f>
        <v>0</v>
      </c>
      <c r="C207" s="44"/>
      <c r="E207" s="66"/>
    </row>
    <row r="208" spans="2:5" ht="14.45">
      <c r="B208">
        <f>IF(ไฟล์หลัก!K217=ไฟล์หลัก!K216,IF(ไฟล์หลัก!K217=ไฟล์หลัก!K218,0,IFERROR(_xlfn.NUMBERVALUE(LEFT(TRIM(ไฟล์หลัก!L216),2)),_xlfn.NUMBERVALUE(LEFT(TRIM(ไฟล์หลัก!L216),1))) + IFERROR(_xlfn.NUMBERVALUE(LEFT(TRIM(ไฟล์หลัก!L217),2)),_xlfn.NUMBERVALUE(LEFT(TRIM(ไฟล์หลัก!L217),1)))),0)</f>
        <v>56</v>
      </c>
      <c r="C208" s="44"/>
      <c r="E208" s="66"/>
    </row>
    <row r="209" spans="2:5" ht="14.45">
      <c r="B209">
        <f>IF(ไฟล์หลัก!K218=ไฟล์หลัก!K217,IF(ไฟล์หลัก!K218=ไฟล์หลัก!K219,0,IFERROR(_xlfn.NUMBERVALUE(LEFT(TRIM(ไฟล์หลัก!L217),2)),_xlfn.NUMBERVALUE(LEFT(TRIM(ไฟล์หลัก!L217),1))) + IFERROR(_xlfn.NUMBERVALUE(LEFT(TRIM(ไฟล์หลัก!L218),2)),_xlfn.NUMBERVALUE(LEFT(TRIM(ไฟล์หลัก!L218),1)))),0)</f>
        <v>0</v>
      </c>
      <c r="C209" s="44"/>
      <c r="E209" s="66"/>
    </row>
    <row r="210" spans="2:5" ht="14.45">
      <c r="B210">
        <f>IF(ไฟล์หลัก!K219=ไฟล์หลัก!K218,IF(ไฟล์หลัก!K219=ไฟล์หลัก!K220,0,IFERROR(_xlfn.NUMBERVALUE(LEFT(TRIM(ไฟล์หลัก!L218),2)),_xlfn.NUMBERVALUE(LEFT(TRIM(ไฟล์หลัก!L218),1))) + IFERROR(_xlfn.NUMBERVALUE(LEFT(TRIM(ไฟล์หลัก!L219),2)),_xlfn.NUMBERVALUE(LEFT(TRIM(ไฟล์หลัก!L219),1)))),0)</f>
        <v>15</v>
      </c>
      <c r="C210" s="44"/>
      <c r="E210" s="66"/>
    </row>
    <row r="211" spans="2:5" ht="14.45">
      <c r="B211">
        <f>IF(ไฟล์หลัก!K220=ไฟล์หลัก!K219,IF(ไฟล์หลัก!K220=ไฟล์หลัก!K221,0,IFERROR(_xlfn.NUMBERVALUE(LEFT(TRIM(ไฟล์หลัก!L219),2)),_xlfn.NUMBERVALUE(LEFT(TRIM(ไฟล์หลัก!L219),1))) + IFERROR(_xlfn.NUMBERVALUE(LEFT(TRIM(ไฟล์หลัก!L220),2)),_xlfn.NUMBERVALUE(LEFT(TRIM(ไฟล์หลัก!L220),1)))),0)</f>
        <v>0</v>
      </c>
      <c r="C211" s="44"/>
      <c r="E211" s="66"/>
    </row>
    <row r="212" spans="2:5" ht="14.45">
      <c r="B212">
        <f>IF(ไฟล์หลัก!K221=ไฟล์หลัก!K220,IF(ไฟล์หลัก!K221=ไฟล์หลัก!K222,0,IFERROR(_xlfn.NUMBERVALUE(LEFT(TRIM(ไฟล์หลัก!L220),2)),_xlfn.NUMBERVALUE(LEFT(TRIM(ไฟล์หลัก!L220),1))) + IFERROR(_xlfn.NUMBERVALUE(LEFT(TRIM(ไฟล์หลัก!L221),2)),_xlfn.NUMBERVALUE(LEFT(TRIM(ไฟล์หลัก!L221),1)))),0)</f>
        <v>56</v>
      </c>
      <c r="C212" s="44"/>
      <c r="E212" s="66"/>
    </row>
    <row r="213" spans="2:5" ht="14.45">
      <c r="B213">
        <f>IF(ไฟล์หลัก!K222=ไฟล์หลัก!K221,IF(ไฟล์หลัก!K222=ไฟล์หลัก!K223,0,IFERROR(_xlfn.NUMBERVALUE(LEFT(TRIM(ไฟล์หลัก!L221),2)),_xlfn.NUMBERVALUE(LEFT(TRIM(ไฟล์หลัก!L221),1))) + IFERROR(_xlfn.NUMBERVALUE(LEFT(TRIM(ไฟล์หลัก!L222),2)),_xlfn.NUMBERVALUE(LEFT(TRIM(ไฟล์หลัก!L222),1)))),0)</f>
        <v>0</v>
      </c>
      <c r="C213" s="44"/>
      <c r="E213" s="66"/>
    </row>
    <row r="214" spans="2:5" ht="14.45">
      <c r="B214">
        <f>IF(ไฟล์หลัก!K223=ไฟล์หลัก!K222,IF(ไฟล์หลัก!K223=ไฟล์หลัก!K224,0,IFERROR(_xlfn.NUMBERVALUE(LEFT(TRIM(ไฟล์หลัก!L222),2)),_xlfn.NUMBERVALUE(LEFT(TRIM(ไฟล์หลัก!L222),1))) + IFERROR(_xlfn.NUMBERVALUE(LEFT(TRIM(ไฟล์หลัก!L223),2)),_xlfn.NUMBERVALUE(LEFT(TRIM(ไฟล์หลัก!L223),1)))),0)</f>
        <v>37</v>
      </c>
      <c r="C214" s="44"/>
      <c r="E214" s="66"/>
    </row>
    <row r="215" spans="2:5" ht="14.45">
      <c r="B215">
        <f>IF(ไฟล์หลัก!K224=ไฟล์หลัก!K223,IF(ไฟล์หลัก!K224=ไฟล์หลัก!K225,0,IFERROR(_xlfn.NUMBERVALUE(LEFT(TRIM(ไฟล์หลัก!L223),2)),_xlfn.NUMBERVALUE(LEFT(TRIM(ไฟล์หลัก!L223),1))) + IFERROR(_xlfn.NUMBERVALUE(LEFT(TRIM(ไฟล์หลัก!L224),2)),_xlfn.NUMBERVALUE(LEFT(TRIM(ไฟล์หลัก!L224),1)))),0)</f>
        <v>0</v>
      </c>
      <c r="C215" s="44"/>
      <c r="E215" s="66"/>
    </row>
    <row r="216" spans="2:5" ht="14.45">
      <c r="B216">
        <f>IF(ไฟล์หลัก!K225=ไฟล์หลัก!K224,IF(ไฟล์หลัก!K225=ไฟล์หลัก!K226,0,IFERROR(_xlfn.NUMBERVALUE(LEFT(TRIM(ไฟล์หลัก!L224),2)),_xlfn.NUMBERVALUE(LEFT(TRIM(ไฟล์หลัก!L224),1))) + IFERROR(_xlfn.NUMBERVALUE(LEFT(TRIM(ไฟล์หลัก!L225),2)),_xlfn.NUMBERVALUE(LEFT(TRIM(ไฟล์หลัก!L225),1)))),0)</f>
        <v>56</v>
      </c>
      <c r="C216" s="44"/>
      <c r="E216" s="66"/>
    </row>
    <row r="217" spans="2:5" ht="14.45">
      <c r="B217">
        <f>IF(ไฟล์หลัก!K226=ไฟล์หลัก!K225,IF(ไฟล์หลัก!K226=ไฟล์หลัก!K227,0,IFERROR(_xlfn.NUMBERVALUE(LEFT(TRIM(ไฟล์หลัก!L225),2)),_xlfn.NUMBERVALUE(LEFT(TRIM(ไฟล์หลัก!L225),1))) + IFERROR(_xlfn.NUMBERVALUE(LEFT(TRIM(ไฟล์หลัก!L226),2)),_xlfn.NUMBERVALUE(LEFT(TRIM(ไฟล์หลัก!L226),1)))),0)</f>
        <v>0</v>
      </c>
      <c r="C217" s="44"/>
      <c r="E217" s="66"/>
    </row>
    <row r="218" spans="2:5" ht="14.45">
      <c r="B218">
        <f>IF(ไฟล์หลัก!K227=ไฟล์หลัก!K226,IF(ไฟล์หลัก!K227=ไฟล์หลัก!K228,0,IFERROR(_xlfn.NUMBERVALUE(LEFT(TRIM(ไฟล์หลัก!L226),2)),_xlfn.NUMBERVALUE(LEFT(TRIM(ไฟล์หลัก!L226),1))) + IFERROR(_xlfn.NUMBERVALUE(LEFT(TRIM(ไฟล์หลัก!L227),2)),_xlfn.NUMBERVALUE(LEFT(TRIM(ไฟล์หลัก!L227),1)))),0)</f>
        <v>19</v>
      </c>
      <c r="C218" s="44"/>
      <c r="E218" s="66"/>
    </row>
    <row r="219" spans="2:5" ht="14.45">
      <c r="B219">
        <f>IF(ไฟล์หลัก!K228=ไฟล์หลัก!K227,IF(ไฟล์หลัก!K228=ไฟล์หลัก!K229,0,IFERROR(_xlfn.NUMBERVALUE(LEFT(TRIM(ไฟล์หลัก!L227),2)),_xlfn.NUMBERVALUE(LEFT(TRIM(ไฟล์หลัก!L227),1))) + IFERROR(_xlfn.NUMBERVALUE(LEFT(TRIM(ไฟล์หลัก!L228),2)),_xlfn.NUMBERVALUE(LEFT(TRIM(ไฟล์หลัก!L228),1)))),0)</f>
        <v>0</v>
      </c>
      <c r="C219" s="44"/>
      <c r="E219" s="66"/>
    </row>
    <row r="220" spans="2:5" ht="14.45">
      <c r="B220">
        <f>IF(ไฟล์หลัก!K229=ไฟล์หลัก!K228,IF(ไฟล์หลัก!K229=ไฟล์หลัก!K230,0,IFERROR(_xlfn.NUMBERVALUE(LEFT(TRIM(ไฟล์หลัก!L228),2)),_xlfn.NUMBERVALUE(LEFT(TRIM(ไฟล์หลัก!L228),1))) + IFERROR(_xlfn.NUMBERVALUE(LEFT(TRIM(ไฟล์หลัก!L229),2)),_xlfn.NUMBERVALUE(LEFT(TRIM(ไฟล์หลัก!L229),1)))),0)</f>
        <v>34</v>
      </c>
      <c r="C220" s="44"/>
      <c r="E220" s="66"/>
    </row>
    <row r="221" spans="2:5" ht="14.45">
      <c r="B221">
        <f>IF(ไฟล์หลัก!K230=ไฟล์หลัก!K229,IF(ไฟล์หลัก!K230=ไฟล์หลัก!K231,0,IFERROR(_xlfn.NUMBERVALUE(LEFT(TRIM(ไฟล์หลัก!L229),2)),_xlfn.NUMBERVALUE(LEFT(TRIM(ไฟล์หลัก!L229),1))) + IFERROR(_xlfn.NUMBERVALUE(LEFT(TRIM(ไฟล์หลัก!L230),2)),_xlfn.NUMBERVALUE(LEFT(TRIM(ไฟล์หลัก!L230),1)))),0)</f>
        <v>0</v>
      </c>
      <c r="C221" s="44"/>
      <c r="E221" s="66"/>
    </row>
    <row r="222" spans="2:5" ht="14.45">
      <c r="B222">
        <f>IF(ไฟล์หลัก!K231=ไฟล์หลัก!K230,IF(ไฟล์หลัก!K231=ไฟล์หลัก!K232,0,IFERROR(_xlfn.NUMBERVALUE(LEFT(TRIM(ไฟล์หลัก!L230),2)),_xlfn.NUMBERVALUE(LEFT(TRIM(ไฟล์หลัก!L230),1))) + IFERROR(_xlfn.NUMBERVALUE(LEFT(TRIM(ไฟล์หลัก!L231),2)),_xlfn.NUMBERVALUE(LEFT(TRIM(ไฟล์หลัก!L231),1)))),0)</f>
        <v>8</v>
      </c>
      <c r="C222" s="44"/>
      <c r="E222" s="66"/>
    </row>
    <row r="223" spans="2:5" ht="14.45">
      <c r="B223">
        <f>IF(ไฟล์หลัก!K232=ไฟล์หลัก!K231,IF(ไฟล์หลัก!K232=ไฟล์หลัก!K233,0,IFERROR(_xlfn.NUMBERVALUE(LEFT(TRIM(ไฟล์หลัก!L231),2)),_xlfn.NUMBERVALUE(LEFT(TRIM(ไฟล์หลัก!L231),1))) + IFERROR(_xlfn.NUMBERVALUE(LEFT(TRIM(ไฟล์หลัก!L232),2)),_xlfn.NUMBERVALUE(LEFT(TRIM(ไฟล์หลัก!L232),1)))),0)</f>
        <v>0</v>
      </c>
      <c r="C223" s="44"/>
      <c r="E223" s="66"/>
    </row>
    <row r="224" spans="2:5" ht="14.45">
      <c r="B224">
        <f>IF(ไฟล์หลัก!K233=ไฟล์หลัก!K232,IF(ไฟล์หลัก!K233=ไฟล์หลัก!K234,0,IFERROR(_xlfn.NUMBERVALUE(LEFT(TRIM(ไฟล์หลัก!L232),2)),_xlfn.NUMBERVALUE(LEFT(TRIM(ไฟล์หลัก!L232),1))) + IFERROR(_xlfn.NUMBERVALUE(LEFT(TRIM(ไฟล์หลัก!L233),2)),_xlfn.NUMBERVALUE(LEFT(TRIM(ไฟล์หลัก!L233),1)))),0)</f>
        <v>36</v>
      </c>
      <c r="C224" s="44"/>
      <c r="E224" s="66"/>
    </row>
    <row r="225" spans="2:5" ht="14.45">
      <c r="B225">
        <f>IF(ไฟล์หลัก!K234=ไฟล์หลัก!K233,IF(ไฟล์หลัก!K234=ไฟล์หลัก!K235,0,IFERROR(_xlfn.NUMBERVALUE(LEFT(TRIM(ไฟล์หลัก!L233),2)),_xlfn.NUMBERVALUE(LEFT(TRIM(ไฟล์หลัก!L233),1))) + IFERROR(_xlfn.NUMBERVALUE(LEFT(TRIM(ไฟล์หลัก!L234),2)),_xlfn.NUMBERVALUE(LEFT(TRIM(ไฟล์หลัก!L234),1)))),0)</f>
        <v>0</v>
      </c>
      <c r="C225" s="44"/>
      <c r="E225" s="66"/>
    </row>
    <row r="226" spans="2:5" ht="14.45">
      <c r="B226">
        <f>IF(ไฟล์หลัก!K235=ไฟล์หลัก!K234,IF(ไฟล์หลัก!K235=ไฟล์หลัก!K237,0,IFERROR(_xlfn.NUMBERVALUE(LEFT(TRIM(ไฟล์หลัก!L234),2)),_xlfn.NUMBERVALUE(LEFT(TRIM(ไฟล์หลัก!L234),1))) + IFERROR(_xlfn.NUMBERVALUE(LEFT(TRIM(ไฟล์หลัก!L235),2)),_xlfn.NUMBERVALUE(LEFT(TRIM(ไฟล์หลัก!L235),1)))),0)</f>
        <v>72</v>
      </c>
      <c r="C226" s="44"/>
      <c r="E226" s="66"/>
    </row>
    <row r="227" spans="2:5" ht="14.45">
      <c r="B227">
        <f>IF(ไฟล์หลัก!K237=ไฟล์หลัก!K235,IF(ไฟล์หลัก!K237=ไฟล์หลัก!K238,0,IFERROR(_xlfn.NUMBERVALUE(LEFT(TRIM(ไฟล์หลัก!L235),2)),_xlfn.NUMBERVALUE(LEFT(TRIM(ไฟล์หลัก!L235),1))) + IFERROR(_xlfn.NUMBERVALUE(LEFT(TRIM(ไฟล์หลัก!L237),2)),_xlfn.NUMBERVALUE(LEFT(TRIM(ไฟล์หลัก!L237),1)))),0)</f>
        <v>0</v>
      </c>
      <c r="C227" s="44"/>
      <c r="E227" s="66"/>
    </row>
    <row r="228" spans="2:5" ht="14.45">
      <c r="B228">
        <f>IF(ไฟล์หลัก!K238=ไฟล์หลัก!K237,IF(ไฟล์หลัก!K238=ไฟล์หลัก!K239,0,IFERROR(_xlfn.NUMBERVALUE(LEFT(TRIM(ไฟล์หลัก!L237),2)),_xlfn.NUMBERVALUE(LEFT(TRIM(ไฟล์หลัก!L237),1))) + IFERROR(_xlfn.NUMBERVALUE(LEFT(TRIM(ไฟล์หลัก!L238),2)),_xlfn.NUMBERVALUE(LEFT(TRIM(ไฟล์หลัก!L238),1)))),0)</f>
        <v>0</v>
      </c>
      <c r="C228" s="44"/>
      <c r="E228" s="66"/>
    </row>
    <row r="229" spans="2:5" ht="14.45">
      <c r="B229">
        <f>IF(ไฟล์หลัก!K239=ไฟล์หลัก!K238,IF(ไฟล์หลัก!K239=ไฟล์หลัก!K240,0,IFERROR(_xlfn.NUMBERVALUE(LEFT(TRIM(ไฟล์หลัก!L238),2)),_xlfn.NUMBERVALUE(LEFT(TRIM(ไฟล์หลัก!L238),1))) + IFERROR(_xlfn.NUMBERVALUE(LEFT(TRIM(ไฟล์หลัก!L239),2)),_xlfn.NUMBERVALUE(LEFT(TRIM(ไฟล์หลัก!L239),1)))),0)</f>
        <v>36</v>
      </c>
      <c r="C229" s="44"/>
      <c r="E229" s="66"/>
    </row>
    <row r="230" spans="2:5" ht="14.45">
      <c r="B230">
        <f>IF(ไฟล์หลัก!K240=ไฟล์หลัก!K239,IF(ไฟล์หลัก!K240=ไฟล์หลัก!K241,0,IFERROR(_xlfn.NUMBERVALUE(LEFT(TRIM(ไฟล์หลัก!L239),2)),_xlfn.NUMBERVALUE(LEFT(TRIM(ไฟล์หลัก!L239),1))) + IFERROR(_xlfn.NUMBERVALUE(LEFT(TRIM(ไฟล์หลัก!L240),2)),_xlfn.NUMBERVALUE(LEFT(TRIM(ไฟล์หลัก!L240),1)))),0)</f>
        <v>0</v>
      </c>
      <c r="C230" s="44"/>
      <c r="E230" s="66"/>
    </row>
    <row r="231" spans="2:5" ht="14.45">
      <c r="B231">
        <f>IF(ไฟล์หลัก!K241=ไฟล์หลัก!K240,IF(ไฟล์หลัก!K241=ไฟล์หลัก!K242,0,IFERROR(_xlfn.NUMBERVALUE(LEFT(TRIM(ไฟล์หลัก!L240),2)),_xlfn.NUMBERVALUE(LEFT(TRIM(ไฟล์หลัก!L240),1))) + IFERROR(_xlfn.NUMBERVALUE(LEFT(TRIM(ไฟล์หลัก!L241),2)),_xlfn.NUMBERVALUE(LEFT(TRIM(ไฟล์หลัก!L241),1)))),0)</f>
        <v>45</v>
      </c>
      <c r="C231" s="44"/>
      <c r="E231" s="66"/>
    </row>
    <row r="232" spans="2:5" ht="14.45">
      <c r="B232">
        <f>IF(ไฟล์หลัก!K242=ไฟล์หลัก!K241,IF(ไฟล์หลัก!K242=ไฟล์หลัก!K243,0,IFERROR(_xlfn.NUMBERVALUE(LEFT(TRIM(ไฟล์หลัก!L241),2)),_xlfn.NUMBERVALUE(LEFT(TRIM(ไฟล์หลัก!L241),1))) + IFERROR(_xlfn.NUMBERVALUE(LEFT(TRIM(ไฟล์หลัก!L242),2)),_xlfn.NUMBERVALUE(LEFT(TRIM(ไฟล์หลัก!L242),1)))),0)</f>
        <v>0</v>
      </c>
      <c r="C232" s="44"/>
      <c r="E232" s="66"/>
    </row>
    <row r="233" spans="2:5" ht="14.45">
      <c r="B233">
        <f>IF(ไฟล์หลัก!K243=ไฟล์หลัก!K242,IF(ไฟล์หลัก!K243=ไฟล์หลัก!K245,0,IFERROR(_xlfn.NUMBERVALUE(LEFT(TRIM(ไฟล์หลัก!L242),2)),_xlfn.NUMBERVALUE(LEFT(TRIM(ไฟล์หลัก!L242),1))) + IFERROR(_xlfn.NUMBERVALUE(LEFT(TRIM(ไฟล์หลัก!L243),2)),_xlfn.NUMBERVALUE(LEFT(TRIM(ไฟล์หลัก!L243),1)))),0)</f>
        <v>61</v>
      </c>
      <c r="C233" s="44"/>
      <c r="E233" s="66"/>
    </row>
    <row r="234" spans="2:5" ht="14.45">
      <c r="B234">
        <f>IF(ไฟล์หลัก!K245=ไฟล์หลัก!K243,IF(ไฟล์หลัก!K245=ไฟล์หลัก!K246,0,IFERROR(_xlfn.NUMBERVALUE(LEFT(TRIM(ไฟล์หลัก!L243),2)),_xlfn.NUMBERVALUE(LEFT(TRIM(ไฟล์หลัก!L243),1))) + IFERROR(_xlfn.NUMBERVALUE(LEFT(TRIM(ไฟล์หลัก!L245),2)),_xlfn.NUMBERVALUE(LEFT(TRIM(ไฟล์หลัก!L245),1)))),0)</f>
        <v>0</v>
      </c>
      <c r="C234" s="44"/>
      <c r="E234" s="66"/>
    </row>
    <row r="235" spans="2:5" ht="14.45">
      <c r="B235">
        <f>IF(ไฟล์หลัก!K246=ไฟล์หลัก!K245,IF(ไฟล์หลัก!K246=ไฟล์หลัก!K247,0,IFERROR(_xlfn.NUMBERVALUE(LEFT(TRIM(ไฟล์หลัก!L245),2)),_xlfn.NUMBERVALUE(LEFT(TRIM(ไฟล์หลัก!L245),1))) + IFERROR(_xlfn.NUMBERVALUE(LEFT(TRIM(ไฟล์หลัก!L246),2)),_xlfn.NUMBERVALUE(LEFT(TRIM(ไฟล์หลัก!L246),1)))),0)</f>
        <v>42</v>
      </c>
      <c r="C235" s="44"/>
      <c r="E235" s="66"/>
    </row>
    <row r="236" spans="2:5" ht="14.45">
      <c r="B236">
        <f>IF(ไฟล์หลัก!K247=ไฟล์หลัก!K246,IF(ไฟล์หลัก!K247=ไฟล์หลัก!K248,0,IFERROR(_xlfn.NUMBERVALUE(LEFT(TRIM(ไฟล์หลัก!L246),2)),_xlfn.NUMBERVALUE(LEFT(TRIM(ไฟล์หลัก!L246),1))) + IFERROR(_xlfn.NUMBERVALUE(LEFT(TRIM(ไฟล์หลัก!L247),2)),_xlfn.NUMBERVALUE(LEFT(TRIM(ไฟล์หลัก!L247),1)))),0)</f>
        <v>0</v>
      </c>
      <c r="C236" s="44"/>
      <c r="E236" s="66"/>
    </row>
    <row r="237" spans="2:5" ht="14.45">
      <c r="B237">
        <f>IF(ไฟล์หลัก!K248=ไฟล์หลัก!K247,IF(ไฟล์หลัก!K248=ไฟล์หลัก!K249,0,IFERROR(_xlfn.NUMBERVALUE(LEFT(TRIM(ไฟล์หลัก!L247),2)),_xlfn.NUMBERVALUE(LEFT(TRIM(ไฟล์หลัก!L247),1))) + IFERROR(_xlfn.NUMBERVALUE(LEFT(TRIM(ไฟล์หลัก!L248),2)),_xlfn.NUMBERVALUE(LEFT(TRIM(ไฟล์หลัก!L248),1)))),0)</f>
        <v>31</v>
      </c>
      <c r="C237" s="44"/>
      <c r="E237" s="66"/>
    </row>
    <row r="238" spans="2:5" ht="14.45">
      <c r="B238">
        <f>IF(ไฟล์หลัก!K249=ไฟล์หลัก!K248,IF(ไฟล์หลัก!K249=ไฟล์หลัก!K250,0,IFERROR(_xlfn.NUMBERVALUE(LEFT(TRIM(ไฟล์หลัก!L248),2)),_xlfn.NUMBERVALUE(LEFT(TRIM(ไฟล์หลัก!L248),1))) + IFERROR(_xlfn.NUMBERVALUE(LEFT(TRIM(ไฟล์หลัก!L249),2)),_xlfn.NUMBERVALUE(LEFT(TRIM(ไฟล์หลัก!L249),1)))),0)</f>
        <v>0</v>
      </c>
      <c r="C238" s="44"/>
      <c r="E238" s="66"/>
    </row>
    <row r="239" spans="2:5" ht="14.45">
      <c r="B239">
        <f>IF(ไฟล์หลัก!K250=ไฟล์หลัก!K249,IF(ไฟล์หลัก!K250=ไฟล์หลัก!K251,0,IFERROR(_xlfn.NUMBERVALUE(LEFT(TRIM(ไฟล์หลัก!L249),2)),_xlfn.NUMBERVALUE(LEFT(TRIM(ไฟล์หลัก!L249),1))) + IFERROR(_xlfn.NUMBERVALUE(LEFT(TRIM(ไฟล์หลัก!L250),2)),_xlfn.NUMBERVALUE(LEFT(TRIM(ไฟล์หลัก!L250),1)))),0)</f>
        <v>26</v>
      </c>
      <c r="C239" s="44"/>
      <c r="E239" s="66"/>
    </row>
    <row r="240" spans="2:5" ht="14.45">
      <c r="B240">
        <f>IF(ไฟล์หลัก!K251=ไฟล์หลัก!K250,IF(ไฟล์หลัก!K251=ไฟล์หลัก!K252,0,IFERROR(_xlfn.NUMBERVALUE(LEFT(TRIM(ไฟล์หลัก!L250),2)),_xlfn.NUMBERVALUE(LEFT(TRIM(ไฟล์หลัก!L250),1))) + IFERROR(_xlfn.NUMBERVALUE(LEFT(TRIM(ไฟล์หลัก!L251),2)),_xlfn.NUMBERVALUE(LEFT(TRIM(ไฟล์หลัก!L251),1)))),0)</f>
        <v>0</v>
      </c>
      <c r="C240" s="44"/>
      <c r="E240" s="66"/>
    </row>
    <row r="241" spans="2:5" ht="14.45">
      <c r="B241">
        <f>IF(ไฟล์หลัก!K252=ไฟล์หลัก!K251,IF(ไฟล์หลัก!K252=ไฟล์หลัก!K253,0,IFERROR(_xlfn.NUMBERVALUE(LEFT(TRIM(ไฟล์หลัก!L251),2)),_xlfn.NUMBERVALUE(LEFT(TRIM(ไฟล์หลัก!L251),1))) + IFERROR(_xlfn.NUMBERVALUE(LEFT(TRIM(ไฟล์หลัก!L252),2)),_xlfn.NUMBERVALUE(LEFT(TRIM(ไฟล์หลัก!L252),1)))),0)</f>
        <v>33</v>
      </c>
      <c r="C241" s="44"/>
      <c r="E241" s="66"/>
    </row>
    <row r="242" spans="2:5" ht="14.45">
      <c r="B242">
        <f>IF(ไฟล์หลัก!K253=ไฟล์หลัก!K252,IF(ไฟล์หลัก!K253=ไฟล์หลัก!K254,0,IFERROR(_xlfn.NUMBERVALUE(LEFT(TRIM(ไฟล์หลัก!L252),2)),_xlfn.NUMBERVALUE(LEFT(TRIM(ไฟล์หลัก!L252),1))) + IFERROR(_xlfn.NUMBERVALUE(LEFT(TRIM(ไฟล์หลัก!L253),2)),_xlfn.NUMBERVALUE(LEFT(TRIM(ไฟล์หลัก!L253),1)))),0)</f>
        <v>0</v>
      </c>
      <c r="C242" s="44"/>
      <c r="E242" s="66"/>
    </row>
    <row r="243" spans="2:5" ht="14.45">
      <c r="B243">
        <f>IF(ไฟล์หลัก!K254=ไฟล์หลัก!K253,IF(ไฟล์หลัก!K254=ไฟล์หลัก!K255,0,IFERROR(_xlfn.NUMBERVALUE(LEFT(TRIM(ไฟล์หลัก!L253),2)),_xlfn.NUMBERVALUE(LEFT(TRIM(ไฟล์หลัก!L253),1))) + IFERROR(_xlfn.NUMBERVALUE(LEFT(TRIM(ไฟล์หลัก!L254),2)),_xlfn.NUMBERVALUE(LEFT(TRIM(ไฟล์หลัก!L254),1)))),0)</f>
        <v>36</v>
      </c>
      <c r="C243" s="44"/>
      <c r="E243" s="66"/>
    </row>
    <row r="244" spans="2:5" ht="14.45">
      <c r="B244">
        <f>IF(ไฟล์หลัก!K255=ไฟล์หลัก!K254,IF(ไฟล์หลัก!K255=ไฟล์หลัก!K256,0,IFERROR(_xlfn.NUMBERVALUE(LEFT(TRIM(ไฟล์หลัก!L254),2)),_xlfn.NUMBERVALUE(LEFT(TRIM(ไฟล์หลัก!L254),1))) + IFERROR(_xlfn.NUMBERVALUE(LEFT(TRIM(ไฟล์หลัก!L255),2)),_xlfn.NUMBERVALUE(LEFT(TRIM(ไฟล์หลัก!L255),1)))),0)</f>
        <v>0</v>
      </c>
      <c r="C244" s="44"/>
      <c r="E244" s="66"/>
    </row>
    <row r="245" spans="2:5" ht="14.45">
      <c r="B245">
        <f>IF(ไฟล์หลัก!K256=ไฟล์หลัก!K255,IF(ไฟล์หลัก!K256=ไฟล์หลัก!K257,0,IFERROR(_xlfn.NUMBERVALUE(LEFT(TRIM(ไฟล์หลัก!L255),2)),_xlfn.NUMBERVALUE(LEFT(TRIM(ไฟล์หลัก!L255),1))) + IFERROR(_xlfn.NUMBERVALUE(LEFT(TRIM(ไฟล์หลัก!L256),2)),_xlfn.NUMBERVALUE(LEFT(TRIM(ไฟล์หลัก!L256),1)))),0)</f>
        <v>31</v>
      </c>
      <c r="C245" s="44"/>
      <c r="E245" s="66"/>
    </row>
    <row r="246" spans="2:5" ht="14.45">
      <c r="B246">
        <f>IF(ไฟล์หลัก!K257=ไฟล์หลัก!K256,IF(ไฟล์หลัก!K257=ไฟล์หลัก!K258,0,IFERROR(_xlfn.NUMBERVALUE(LEFT(TRIM(ไฟล์หลัก!L256),2)),_xlfn.NUMBERVALUE(LEFT(TRIM(ไฟล์หลัก!L256),1))) + IFERROR(_xlfn.NUMBERVALUE(LEFT(TRIM(ไฟล์หลัก!L257),2)),_xlfn.NUMBERVALUE(LEFT(TRIM(ไฟล์หลัก!L257),1)))),0)</f>
        <v>0</v>
      </c>
      <c r="C246" s="44"/>
      <c r="E246" s="66"/>
    </row>
    <row r="247" spans="2:5" ht="14.45">
      <c r="B247">
        <f>IF(ไฟล์หลัก!K258=ไฟล์หลัก!K257,IF(ไฟล์หลัก!K258=ไฟล์หลัก!K259,0,IFERROR(_xlfn.NUMBERVALUE(LEFT(TRIM(ไฟล์หลัก!L257),2)),_xlfn.NUMBERVALUE(LEFT(TRIM(ไฟล์หลัก!L257),1))) + IFERROR(_xlfn.NUMBERVALUE(LEFT(TRIM(ไฟล์หลัก!L258),2)),_xlfn.NUMBERVALUE(LEFT(TRIM(ไฟล์หลัก!L258),1)))),0)</f>
        <v>38</v>
      </c>
      <c r="C247" s="44"/>
      <c r="E247" s="66"/>
    </row>
    <row r="248" spans="2:5" ht="14.45">
      <c r="B248">
        <f>IF(ไฟล์หลัก!K259=ไฟล์หลัก!K258,IF(ไฟล์หลัก!K259=ไฟล์หลัก!K260,0,IFERROR(_xlfn.NUMBERVALUE(LEFT(TRIM(ไฟล์หลัก!L258),2)),_xlfn.NUMBERVALUE(LEFT(TRIM(ไฟล์หลัก!L258),1))) + IFERROR(_xlfn.NUMBERVALUE(LEFT(TRIM(ไฟล์หลัก!L259),2)),_xlfn.NUMBERVALUE(LEFT(TRIM(ไฟล์หลัก!L259),1)))),0)</f>
        <v>0</v>
      </c>
      <c r="C248" s="44"/>
      <c r="E248" s="66"/>
    </row>
    <row r="249" spans="2:5" ht="14.45">
      <c r="B249">
        <f>IF(ไฟล์หลัก!K260=ไฟล์หลัก!K259,IF(ไฟล์หลัก!K260=ไฟล์หลัก!K261,0,IFERROR(_xlfn.NUMBERVALUE(LEFT(TRIM(ไฟล์หลัก!L259),2)),_xlfn.NUMBERVALUE(LEFT(TRIM(ไฟล์หลัก!L259),1))) + IFERROR(_xlfn.NUMBERVALUE(LEFT(TRIM(ไฟล์หลัก!L260),2)),_xlfn.NUMBERVALUE(LEFT(TRIM(ไฟล์หลัก!L260),1)))),0)</f>
        <v>0</v>
      </c>
      <c r="C249" s="44"/>
      <c r="E249" s="66"/>
    </row>
    <row r="250" spans="2:5" ht="14.45">
      <c r="B250">
        <f>IF(ไฟล์หลัก!K261=ไฟล์หลัก!K260,IF(ไฟล์หลัก!K261=ไฟล์หลัก!K262,0,IFERROR(_xlfn.NUMBERVALUE(LEFT(TRIM(ไฟล์หลัก!L260),2)),_xlfn.NUMBERVALUE(LEFT(TRIM(ไฟล์หลัก!L260),1))) + IFERROR(_xlfn.NUMBERVALUE(LEFT(TRIM(ไฟล์หลัก!L261),2)),_xlfn.NUMBERVALUE(LEFT(TRIM(ไฟล์หลัก!L261),1)))),0)</f>
        <v>42</v>
      </c>
      <c r="C250" s="44"/>
      <c r="E250" s="66"/>
    </row>
    <row r="251" spans="2:5" ht="14.45">
      <c r="B251">
        <f>IF(ไฟล์หลัก!K262=ไฟล์หลัก!K261,IF(ไฟล์หลัก!K262=ไฟล์หลัก!K263,0,IFERROR(_xlfn.NUMBERVALUE(LEFT(TRIM(ไฟล์หลัก!L261),2)),_xlfn.NUMBERVALUE(LEFT(TRIM(ไฟล์หลัก!L261),1))) + IFERROR(_xlfn.NUMBERVALUE(LEFT(TRIM(ไฟล์หลัก!L262),2)),_xlfn.NUMBERVALUE(LEFT(TRIM(ไฟล์หลัก!L262),1)))),0)</f>
        <v>0</v>
      </c>
      <c r="C251" s="44"/>
      <c r="E251" s="66"/>
    </row>
    <row r="252" spans="2:5" ht="14.45">
      <c r="B252">
        <f>IF(ไฟล์หลัก!K263=ไฟล์หลัก!K262,IF(ไฟล์หลัก!K263=ไฟล์หลัก!K265,0,IFERROR(_xlfn.NUMBERVALUE(LEFT(TRIM(ไฟล์หลัก!L262),2)),_xlfn.NUMBERVALUE(LEFT(TRIM(ไฟล์หลัก!L262),1))) + IFERROR(_xlfn.NUMBERVALUE(LEFT(TRIM(ไฟล์หลัก!L263),2)),_xlfn.NUMBERVALUE(LEFT(TRIM(ไฟล์หลัก!L263),1)))),0)</f>
        <v>65</v>
      </c>
      <c r="C252" s="44"/>
      <c r="E252" s="66"/>
    </row>
    <row r="253" spans="2:5" ht="14.45">
      <c r="B253">
        <f>IF(ไฟล์หลัก!K265=ไฟล์หลัก!K263,IF(ไฟล์หลัก!K265=ไฟล์หลัก!K266,0,IFERROR(_xlfn.NUMBERVALUE(LEFT(TRIM(ไฟล์หลัก!L263),2)),_xlfn.NUMBERVALUE(LEFT(TRIM(ไฟล์หลัก!L263),1))) + IFERROR(_xlfn.NUMBERVALUE(LEFT(TRIM(ไฟล์หลัก!L265),2)),_xlfn.NUMBERVALUE(LEFT(TRIM(ไฟล์หลัก!L265),1)))),0)</f>
        <v>0</v>
      </c>
      <c r="C253" s="44"/>
      <c r="E253" s="66"/>
    </row>
    <row r="254" spans="2:5" ht="14.45">
      <c r="B254">
        <f>IF(ไฟล์หลัก!K266=ไฟล์หลัก!K265,IF(ไฟล์หลัก!K266=ไฟล์หลัก!K267,0,IFERROR(_xlfn.NUMBERVALUE(LEFT(TRIM(ไฟล์หลัก!L265),2)),_xlfn.NUMBERVALUE(LEFT(TRIM(ไฟล์หลัก!L265),1))) + IFERROR(_xlfn.NUMBERVALUE(LEFT(TRIM(ไฟล์หลัก!L266),2)),_xlfn.NUMBERVALUE(LEFT(TRIM(ไฟล์หลัก!L266),1)))),0)</f>
        <v>0</v>
      </c>
      <c r="C254" s="44"/>
      <c r="E254" s="66"/>
    </row>
    <row r="255" spans="2:5" ht="14.45">
      <c r="B255">
        <f>IF(ไฟล์หลัก!K267=ไฟล์หลัก!K266,IF(ไฟล์หลัก!K267=ไฟล์หลัก!K268,0,IFERROR(_xlfn.NUMBERVALUE(LEFT(TRIM(ไฟล์หลัก!L266),2)),_xlfn.NUMBERVALUE(LEFT(TRIM(ไฟล์หลัก!L266),1))) + IFERROR(_xlfn.NUMBERVALUE(LEFT(TRIM(ไฟล์หลัก!L267),2)),_xlfn.NUMBERVALUE(LEFT(TRIM(ไฟล์หลัก!L267),1)))),0)</f>
        <v>45</v>
      </c>
      <c r="C255" s="44"/>
      <c r="E255" s="66"/>
    </row>
    <row r="256" spans="2:5" ht="14.45">
      <c r="B256">
        <f>IF(ไฟล์หลัก!K268=ไฟล์หลัก!K267,IF(ไฟล์หลัก!K268=ไฟล์หลัก!K269,0,IFERROR(_xlfn.NUMBERVALUE(LEFT(TRIM(ไฟล์หลัก!L267),2)),_xlfn.NUMBERVALUE(LEFT(TRIM(ไฟล์หลัก!L267),1))) + IFERROR(_xlfn.NUMBERVALUE(LEFT(TRIM(ไฟล์หลัก!L268),2)),_xlfn.NUMBERVALUE(LEFT(TRIM(ไฟล์หลัก!L268),1)))),0)</f>
        <v>0</v>
      </c>
      <c r="C256" s="44"/>
      <c r="E256" s="66"/>
    </row>
    <row r="257" spans="2:5" ht="14.45">
      <c r="B257">
        <f>IF(ไฟล์หลัก!K269=ไฟล์หลัก!K268,IF(ไฟล์หลัก!K269=ไฟล์หลัก!K271,0,IFERROR(_xlfn.NUMBERVALUE(LEFT(TRIM(ไฟล์หลัก!L268),2)),_xlfn.NUMBERVALUE(LEFT(TRIM(ไฟล์หลัก!L268),1))) + IFERROR(_xlfn.NUMBERVALUE(LEFT(TRIM(ไฟล์หลัก!L269),2)),_xlfn.NUMBERVALUE(LEFT(TRIM(ไฟล์หลัก!L269),1)))),0)</f>
        <v>72</v>
      </c>
      <c r="C257" s="44"/>
      <c r="E257" s="66"/>
    </row>
    <row r="258" spans="2:5" ht="14.45">
      <c r="B258">
        <f>IF(ไฟล์หลัก!K271=ไฟล์หลัก!K269,IF(ไฟล์หลัก!K271=ไฟล์หลัก!K272,0,IFERROR(_xlfn.NUMBERVALUE(LEFT(TRIM(ไฟล์หลัก!L269),2)),_xlfn.NUMBERVALUE(LEFT(TRIM(ไฟล์หลัก!L269),1))) + IFERROR(_xlfn.NUMBERVALUE(LEFT(TRIM(ไฟล์หลัก!L271),2)),_xlfn.NUMBERVALUE(LEFT(TRIM(ไฟล์หลัก!L271),1)))),0)</f>
        <v>0</v>
      </c>
      <c r="C258" s="44"/>
      <c r="E258" s="66"/>
    </row>
    <row r="259" spans="2:5" ht="14.45">
      <c r="B259">
        <f>IF(ไฟล์หลัก!K272=ไฟล์หลัก!K271,IF(ไฟล์หลัก!K272=ไฟล์หลัก!K274,0,IFERROR(_xlfn.NUMBERVALUE(LEFT(TRIM(ไฟล์หลัก!L271),2)),_xlfn.NUMBERVALUE(LEFT(TRIM(ไฟล์หลัก!L271),1))) + IFERROR(_xlfn.NUMBERVALUE(LEFT(TRIM(ไฟล์หลัก!L272),2)),_xlfn.NUMBERVALUE(LEFT(TRIM(ไฟล์หลัก!L272),1)))),0)</f>
        <v>68</v>
      </c>
      <c r="C259" s="44"/>
      <c r="E259" s="66"/>
    </row>
    <row r="260" spans="2:5" ht="14.45">
      <c r="B260">
        <f>IF(ไฟล์หลัก!K274=ไฟล์หลัก!K272,IF(ไฟล์หลัก!K274=ไฟล์หลัก!K275,0,IFERROR(_xlfn.NUMBERVALUE(LEFT(TRIM(ไฟล์หลัก!L272),2)),_xlfn.NUMBERVALUE(LEFT(TRIM(ไฟล์หลัก!L272),1))) + IFERROR(_xlfn.NUMBERVALUE(LEFT(TRIM(ไฟล์หลัก!L274),2)),_xlfn.NUMBERVALUE(LEFT(TRIM(ไฟล์หลัก!L274),1)))),0)</f>
        <v>0</v>
      </c>
      <c r="C260" s="44"/>
      <c r="E260" s="66"/>
    </row>
    <row r="261" spans="2:5" ht="14.45">
      <c r="B261">
        <f>IF(ไฟล์หลัก!K275=ไฟล์หลัก!K274,IF(ไฟล์หลัก!K275=ไฟล์หลัก!K276,0,IFERROR(_xlfn.NUMBERVALUE(LEFT(TRIM(ไฟล์หลัก!L274),2)),_xlfn.NUMBERVALUE(LEFT(TRIM(ไฟล์หลัก!L274),1))) + IFERROR(_xlfn.NUMBERVALUE(LEFT(TRIM(ไฟล์หลัก!L275),2)),_xlfn.NUMBERVALUE(LEFT(TRIM(ไฟล์หลัก!L275),1)))),0)</f>
        <v>41</v>
      </c>
      <c r="C261" s="44"/>
      <c r="E261" s="66"/>
    </row>
    <row r="262" spans="2:5" ht="14.45">
      <c r="B262">
        <f>IF(ไฟล์หลัก!K276=ไฟล์หลัก!K275,IF(ไฟล์หลัก!K276=ไฟล์หลัก!K277,0,IFERROR(_xlfn.NUMBERVALUE(LEFT(TRIM(ไฟล์หลัก!L275),2)),_xlfn.NUMBERVALUE(LEFT(TRIM(ไฟล์หลัก!L275),1))) + IFERROR(_xlfn.NUMBERVALUE(LEFT(TRIM(ไฟล์หลัก!L276),2)),_xlfn.NUMBERVALUE(LEFT(TRIM(ไฟล์หลัก!L276),1)))),0)</f>
        <v>0</v>
      </c>
      <c r="C262" s="44"/>
      <c r="E262" s="66"/>
    </row>
    <row r="263" spans="2:5" ht="14.45">
      <c r="B263">
        <f>IF(ไฟล์หลัก!K277=ไฟล์หลัก!K276,IF(ไฟล์หลัก!K277=ไฟล์หลัก!K278,0,IFERROR(_xlfn.NUMBERVALUE(LEFT(TRIM(ไฟล์หลัก!L276),2)),_xlfn.NUMBERVALUE(LEFT(TRIM(ไฟล์หลัก!L276),1))) + IFERROR(_xlfn.NUMBERVALUE(LEFT(TRIM(ไฟล์หลัก!L277),2)),_xlfn.NUMBERVALUE(LEFT(TRIM(ไฟล์หลัก!L277),1)))),0)</f>
        <v>0</v>
      </c>
      <c r="C263" s="44"/>
      <c r="E263" s="66"/>
    </row>
    <row r="264" spans="2:5" ht="14.45">
      <c r="B264">
        <f>IF(ไฟล์หลัก!K278=ไฟล์หลัก!K277,IF(ไฟล์หลัก!K278=ไฟล์หลัก!K279,0,IFERROR(_xlfn.NUMBERVALUE(LEFT(TRIM(ไฟล์หลัก!L277),2)),_xlfn.NUMBERVALUE(LEFT(TRIM(ไฟล์หลัก!L277),1))) + IFERROR(_xlfn.NUMBERVALUE(LEFT(TRIM(ไฟล์หลัก!L278),2)),_xlfn.NUMBERVALUE(LEFT(TRIM(ไฟล์หลัก!L278),1)))),0)</f>
        <v>54</v>
      </c>
      <c r="C264" s="44"/>
      <c r="E264" s="66"/>
    </row>
    <row r="265" spans="2:5" ht="14.45">
      <c r="B265">
        <f>IF(ไฟล์หลัก!K279=ไฟล์หลัก!K278,IF(ไฟล์หลัก!K279=ไฟล์หลัก!K280,0,IFERROR(_xlfn.NUMBERVALUE(LEFT(TRIM(ไฟล์หลัก!L278),2)),_xlfn.NUMBERVALUE(LEFT(TRIM(ไฟล์หลัก!L278),1))) + IFERROR(_xlfn.NUMBERVALUE(LEFT(TRIM(ไฟล์หลัก!L279),2)),_xlfn.NUMBERVALUE(LEFT(TRIM(ไฟล์หลัก!L279),1)))),0)</f>
        <v>0</v>
      </c>
      <c r="C265" s="44"/>
      <c r="E265" s="66"/>
    </row>
    <row r="266" spans="2:5" ht="14.45">
      <c r="B266">
        <f>IF(ไฟล์หลัก!K280=ไฟล์หลัก!K279,IF(ไฟล์หลัก!K280=ไฟล์หลัก!K281,0,IFERROR(_xlfn.NUMBERVALUE(LEFT(TRIM(ไฟล์หลัก!L279),2)),_xlfn.NUMBERVALUE(LEFT(TRIM(ไฟล์หลัก!L279),1))) + IFERROR(_xlfn.NUMBERVALUE(LEFT(TRIM(ไฟล์หลัก!L280),2)),_xlfn.NUMBERVALUE(LEFT(TRIM(ไฟล์หลัก!L280),1)))),0)</f>
        <v>0</v>
      </c>
      <c r="C266" s="44"/>
      <c r="E266" s="66"/>
    </row>
    <row r="267" spans="2:5" ht="14.45">
      <c r="B267">
        <f>IF(ไฟล์หลัก!K281=ไฟล์หลัก!K280,IF(ไฟล์หลัก!K281=ไฟล์หลัก!K282,0,IFERROR(_xlfn.NUMBERVALUE(LEFT(TRIM(ไฟล์หลัก!L280),2)),_xlfn.NUMBERVALUE(LEFT(TRIM(ไฟล์หลัก!L280),1))) + IFERROR(_xlfn.NUMBERVALUE(LEFT(TRIM(ไฟล์หลัก!L281),2)),_xlfn.NUMBERVALUE(LEFT(TRIM(ไฟล์หลัก!L281),1)))),0)</f>
        <v>44</v>
      </c>
      <c r="C267" s="44"/>
      <c r="E267" s="66"/>
    </row>
    <row r="268" spans="2:5" ht="14.45">
      <c r="B268">
        <f>IF(ไฟล์หลัก!K282=ไฟล์หลัก!K281,IF(ไฟล์หลัก!K282=ไฟล์หลัก!K283,0,IFERROR(_xlfn.NUMBERVALUE(LEFT(TRIM(ไฟล์หลัก!L281),2)),_xlfn.NUMBERVALUE(LEFT(TRIM(ไฟล์หลัก!L281),1))) + IFERROR(_xlfn.NUMBERVALUE(LEFT(TRIM(ไฟล์หลัก!L282),2)),_xlfn.NUMBERVALUE(LEFT(TRIM(ไฟล์หลัก!L282),1)))),0)</f>
        <v>0</v>
      </c>
      <c r="C268" s="44"/>
      <c r="E268" s="66"/>
    </row>
    <row r="269" spans="2:5" ht="14.45">
      <c r="B269">
        <f>IF(ไฟล์หลัก!K283=ไฟล์หลัก!K282,IF(ไฟล์หลัก!K283=ไฟล์หลัก!K285,0,IFERROR(_xlfn.NUMBERVALUE(LEFT(TRIM(ไฟล์หลัก!L282),2)),_xlfn.NUMBERVALUE(LEFT(TRIM(ไฟล์หลัก!L282),1))) + IFERROR(_xlfn.NUMBERVALUE(LEFT(TRIM(ไฟล์หลัก!L283),2)),_xlfn.NUMBERVALUE(LEFT(TRIM(ไฟล์หลัก!L283),1)))),0)</f>
        <v>69</v>
      </c>
      <c r="C269" s="44"/>
      <c r="E269" s="66"/>
    </row>
    <row r="270" spans="2:5" ht="14.45">
      <c r="B270">
        <f>IF(ไฟล์หลัก!K285=ไฟล์หลัก!K283,IF(ไฟล์หลัก!K285=ไฟล์หลัก!K286,0,IFERROR(_xlfn.NUMBERVALUE(LEFT(TRIM(ไฟล์หลัก!L283),2)),_xlfn.NUMBERVALUE(LEFT(TRIM(ไฟล์หลัก!L283),1))) + IFERROR(_xlfn.NUMBERVALUE(LEFT(TRIM(ไฟล์หลัก!L285),2)),_xlfn.NUMBERVALUE(LEFT(TRIM(ไฟล์หลัก!L285),1)))),0)</f>
        <v>0</v>
      </c>
      <c r="C270" s="44"/>
      <c r="E270" s="66"/>
    </row>
    <row r="271" spans="2:5" ht="14.45">
      <c r="B271">
        <f>IF(ไฟล์หลัก!K286=ไฟล์หลัก!K285,IF(ไฟล์หลัก!K286=ไฟล์หลัก!K287,0,IFERROR(_xlfn.NUMBERVALUE(LEFT(TRIM(ไฟล์หลัก!L285),2)),_xlfn.NUMBERVALUE(LEFT(TRIM(ไฟล์หลัก!L285),1))) + IFERROR(_xlfn.NUMBERVALUE(LEFT(TRIM(ไฟล์หลัก!L286),2)),_xlfn.NUMBERVALUE(LEFT(TRIM(ไฟล์หลัก!L286),1)))),0)</f>
        <v>0</v>
      </c>
      <c r="C271" s="44"/>
      <c r="E271" s="66"/>
    </row>
    <row r="272" spans="2:5" ht="14.45">
      <c r="B272">
        <f>IF(ไฟล์หลัก!K287=ไฟล์หลัก!K286,IF(ไฟล์หลัก!K287=ไฟล์หลัก!K288,0,IFERROR(_xlfn.NUMBERVALUE(LEFT(TRIM(ไฟล์หลัก!L286),2)),_xlfn.NUMBERVALUE(LEFT(TRIM(ไฟล์หลัก!L286),1))) + IFERROR(_xlfn.NUMBERVALUE(LEFT(TRIM(ไฟล์หลัก!L287),2)),_xlfn.NUMBERVALUE(LEFT(TRIM(ไฟล์หลัก!L287),1)))),0)</f>
        <v>0</v>
      </c>
      <c r="C272" s="44"/>
      <c r="E272" s="66"/>
    </row>
    <row r="273" spans="2:5" ht="14.45">
      <c r="B273">
        <f>IF(ไฟล์หลัก!K288=ไฟล์หลัก!K287,IF(ไฟล์หลัก!K288=ไฟล์หลัก!K289,0,IFERROR(_xlfn.NUMBERVALUE(LEFT(TRIM(ไฟล์หลัก!L287),2)),_xlfn.NUMBERVALUE(LEFT(TRIM(ไฟล์หลัก!L287),1))) + IFERROR(_xlfn.NUMBERVALUE(LEFT(TRIM(ไฟล์หลัก!L288),2)),_xlfn.NUMBERVALUE(LEFT(TRIM(ไฟล์หลัก!L288),1)))),0)</f>
        <v>0</v>
      </c>
      <c r="C273" s="44"/>
      <c r="E273" s="66"/>
    </row>
    <row r="274" spans="2:5" ht="14.45">
      <c r="B274">
        <f>IF(ไฟล์หลัก!K289=ไฟล์หลัก!K288,IF(ไฟล์หลัก!K289=ไฟล์หลัก!K290,0,IFERROR(_xlfn.NUMBERVALUE(LEFT(TRIM(ไฟล์หลัก!L288),2)),_xlfn.NUMBERVALUE(LEFT(TRIM(ไฟล์หลัก!L288),1))) + IFERROR(_xlfn.NUMBERVALUE(LEFT(TRIM(ไฟล์หลัก!L289),2)),_xlfn.NUMBERVALUE(LEFT(TRIM(ไฟล์หลัก!L289),1)))),0)</f>
        <v>0</v>
      </c>
      <c r="C274" s="44"/>
      <c r="E274" s="66"/>
    </row>
    <row r="275" spans="2:5" ht="14.45">
      <c r="B275">
        <f>IF(ไฟล์หลัก!K290=ไฟล์หลัก!K289,IF(ไฟล์หลัก!K290=ไฟล์หลัก!K291,0,IFERROR(_xlfn.NUMBERVALUE(LEFT(TRIM(ไฟล์หลัก!L289),2)),_xlfn.NUMBERVALUE(LEFT(TRIM(ไฟล์หลัก!L289),1))) + IFERROR(_xlfn.NUMBERVALUE(LEFT(TRIM(ไฟล์หลัก!L290),2)),_xlfn.NUMBERVALUE(LEFT(TRIM(ไฟล์หลัก!L290),1)))),0)</f>
        <v>0</v>
      </c>
      <c r="C275" s="44"/>
      <c r="E275" s="66"/>
    </row>
    <row r="276" spans="2:5" ht="14.45">
      <c r="B276">
        <f>IF(ไฟล์หลัก!K291=ไฟล์หลัก!K290,IF(ไฟล์หลัก!K291=ไฟล์หลัก!K292,0,IFERROR(_xlfn.NUMBERVALUE(LEFT(TRIM(ไฟล์หลัก!L290),2)),_xlfn.NUMBERVALUE(LEFT(TRIM(ไฟล์หลัก!L290),1))) + IFERROR(_xlfn.NUMBERVALUE(LEFT(TRIM(ไฟล์หลัก!L291),2)),_xlfn.NUMBERVALUE(LEFT(TRIM(ไฟล์หลัก!L291),1)))),0)</f>
        <v>0</v>
      </c>
      <c r="C276" s="44"/>
      <c r="E276" s="66"/>
    </row>
    <row r="277" spans="2:5" ht="14.45">
      <c r="B277">
        <f>IF(ไฟล์หลัก!K292=ไฟล์หลัก!K291,IF(ไฟล์หลัก!K292=ไฟล์หลัก!K293,0,IFERROR(_xlfn.NUMBERVALUE(LEFT(TRIM(ไฟล์หลัก!L291),2)),_xlfn.NUMBERVALUE(LEFT(TRIM(ไฟล์หลัก!L291),1))) + IFERROR(_xlfn.NUMBERVALUE(LEFT(TRIM(ไฟล์หลัก!L292),2)),_xlfn.NUMBERVALUE(LEFT(TRIM(ไฟล์หลัก!L292),1)))),0)</f>
        <v>0</v>
      </c>
      <c r="C277" s="44"/>
      <c r="E277" s="66"/>
    </row>
    <row r="278" spans="2:5" ht="14.45">
      <c r="B278">
        <f>IF(ไฟล์หลัก!K293=ไฟล์หลัก!K292,IF(ไฟล์หลัก!K293=ไฟล์หลัก!K294,0,IFERROR(_xlfn.NUMBERVALUE(LEFT(TRIM(ไฟล์หลัก!L292),2)),_xlfn.NUMBERVALUE(LEFT(TRIM(ไฟล์หลัก!L292),1))) + IFERROR(_xlfn.NUMBERVALUE(LEFT(TRIM(ไฟล์หลัก!L293),2)),_xlfn.NUMBERVALUE(LEFT(TRIM(ไฟล์หลัก!L293),1)))),0)</f>
        <v>0</v>
      </c>
      <c r="C278" s="44"/>
      <c r="E278" s="66"/>
    </row>
    <row r="279" spans="2:5" ht="14.45">
      <c r="B279">
        <f>IF(ไฟล์หลัก!K294=ไฟล์หลัก!K293,IF(ไฟล์หลัก!K294=ไฟล์หลัก!K295,0,IFERROR(_xlfn.NUMBERVALUE(LEFT(TRIM(ไฟล์หลัก!L293),2)),_xlfn.NUMBERVALUE(LEFT(TRIM(ไฟล์หลัก!L293),1))) + IFERROR(_xlfn.NUMBERVALUE(LEFT(TRIM(ไฟล์หลัก!L294),2)),_xlfn.NUMBERVALUE(LEFT(TRIM(ไฟล์หลัก!L294),1)))),0)</f>
        <v>56</v>
      </c>
      <c r="C279" s="44"/>
      <c r="E279" s="66"/>
    </row>
    <row r="280" spans="2:5" ht="14.45">
      <c r="B280">
        <f>IF(ไฟล์หลัก!K295=ไฟล์หลัก!K294,IF(ไฟล์หลัก!K295=ไฟล์หลัก!K296,0,IFERROR(_xlfn.NUMBERVALUE(LEFT(TRIM(ไฟล์หลัก!L294),2)),_xlfn.NUMBERVALUE(LEFT(TRIM(ไฟล์หลัก!L294),1))) + IFERROR(_xlfn.NUMBERVALUE(LEFT(TRIM(ไฟล์หลัก!L295),2)),_xlfn.NUMBERVALUE(LEFT(TRIM(ไฟล์หลัก!L295),1)))),0)</f>
        <v>0</v>
      </c>
      <c r="C280" s="44"/>
      <c r="E280" s="66"/>
    </row>
    <row r="281" spans="2:5" ht="14.45">
      <c r="B281">
        <f>IF(ไฟล์หลัก!K296=ไฟล์หลัก!K295,IF(ไฟล์หลัก!K296=ไฟล์หลัก!K297,0,IFERROR(_xlfn.NUMBERVALUE(LEFT(TRIM(ไฟล์หลัก!L295),2)),_xlfn.NUMBERVALUE(LEFT(TRIM(ไฟล์หลัก!L295),1))) + IFERROR(_xlfn.NUMBERVALUE(LEFT(TRIM(ไฟล์หลัก!L296),2)),_xlfn.NUMBERVALUE(LEFT(TRIM(ไฟล์หลัก!L296),1)))),0)</f>
        <v>45</v>
      </c>
      <c r="C281" s="44"/>
      <c r="E281" s="66"/>
    </row>
    <row r="282" spans="2:5" ht="14.45">
      <c r="B282">
        <f>IF(ไฟล์หลัก!K297=ไฟล์หลัก!K296,IF(ไฟล์หลัก!K297=ไฟล์หลัก!K298,0,IFERROR(_xlfn.NUMBERVALUE(LEFT(TRIM(ไฟล์หลัก!L296),2)),_xlfn.NUMBERVALUE(LEFT(TRIM(ไฟล์หลัก!L296),1))) + IFERROR(_xlfn.NUMBERVALUE(LEFT(TRIM(ไฟล์หลัก!L297),2)),_xlfn.NUMBERVALUE(LEFT(TRIM(ไฟล์หลัก!L297),1)))),0)</f>
        <v>0</v>
      </c>
      <c r="C282" s="44"/>
      <c r="E282" s="66"/>
    </row>
    <row r="283" spans="2:5" ht="14.45">
      <c r="B283">
        <f>IF(ไฟล์หลัก!K298=ไฟล์หลัก!K297,IF(ไฟล์หลัก!K298=ไฟล์หลัก!K299,0,IFERROR(_xlfn.NUMBERVALUE(LEFT(TRIM(ไฟล์หลัก!L297),2)),_xlfn.NUMBERVALUE(LEFT(TRIM(ไฟล์หลัก!L297),1))) + IFERROR(_xlfn.NUMBERVALUE(LEFT(TRIM(ไฟล์หลัก!L298),2)),_xlfn.NUMBERVALUE(LEFT(TRIM(ไฟล์หลัก!L298),1)))),0)</f>
        <v>56</v>
      </c>
      <c r="C283" s="44"/>
      <c r="E283" s="66"/>
    </row>
    <row r="284" spans="2:5" ht="14.45">
      <c r="B284">
        <f>IF(ไฟล์หลัก!K299=ไฟล์หลัก!K298,IF(ไฟล์หลัก!K299=ไฟล์หลัก!K300,0,IFERROR(_xlfn.NUMBERVALUE(LEFT(TRIM(ไฟล์หลัก!L298),2)),_xlfn.NUMBERVALUE(LEFT(TRIM(ไฟล์หลัก!L298),1))) + IFERROR(_xlfn.NUMBERVALUE(LEFT(TRIM(ไฟล์หลัก!L299),2)),_xlfn.NUMBERVALUE(LEFT(TRIM(ไฟล์หลัก!L299),1)))),0)</f>
        <v>0</v>
      </c>
      <c r="C284" s="44"/>
      <c r="E284" s="66"/>
    </row>
    <row r="285" spans="2:5" ht="14.45">
      <c r="B285">
        <f>IF(ไฟล์หลัก!K300=ไฟล์หลัก!K299,IF(ไฟล์หลัก!K300=ไฟล์หลัก!K301,0,IFERROR(_xlfn.NUMBERVALUE(LEFT(TRIM(ไฟล์หลัก!L299),2)),_xlfn.NUMBERVALUE(LEFT(TRIM(ไฟล์หลัก!L299),1))) + IFERROR(_xlfn.NUMBERVALUE(LEFT(TRIM(ไฟล์หลัก!L300),2)),_xlfn.NUMBERVALUE(LEFT(TRIM(ไฟล์หลัก!L300),1)))),0)</f>
        <v>49</v>
      </c>
      <c r="C285" s="44"/>
      <c r="E285" s="66"/>
    </row>
    <row r="286" spans="2:5" ht="14.45">
      <c r="B286">
        <f>IF(ไฟล์หลัก!K301=ไฟล์หลัก!K300,IF(ไฟล์หลัก!K301=ไฟล์หลัก!K302,0,IFERROR(_xlfn.NUMBERVALUE(LEFT(TRIM(ไฟล์หลัก!L300),2)),_xlfn.NUMBERVALUE(LEFT(TRIM(ไฟล์หลัก!L300),1))) + IFERROR(_xlfn.NUMBERVALUE(LEFT(TRIM(ไฟล์หลัก!L301),2)),_xlfn.NUMBERVALUE(LEFT(TRIM(ไฟล์หลัก!L301),1)))),0)</f>
        <v>0</v>
      </c>
      <c r="C286" s="44"/>
      <c r="E286" s="66"/>
    </row>
    <row r="287" spans="2:5" ht="14.45">
      <c r="B287">
        <f>IF(ไฟล์หลัก!K302=ไฟล์หลัก!K301,IF(ไฟล์หลัก!K302=ไฟล์หลัก!K303,0,IFERROR(_xlfn.NUMBERVALUE(LEFT(TRIM(ไฟล์หลัก!L301),2)),_xlfn.NUMBERVALUE(LEFT(TRIM(ไฟล์หลัก!L301),1))) + IFERROR(_xlfn.NUMBERVALUE(LEFT(TRIM(ไฟล์หลัก!L302),2)),_xlfn.NUMBERVALUE(LEFT(TRIM(ไฟล์หลัก!L302),1)))),0)</f>
        <v>56</v>
      </c>
      <c r="C287" s="44"/>
      <c r="E287" s="66"/>
    </row>
    <row r="288" spans="2:5" ht="14.45">
      <c r="B288">
        <f>IF(ไฟล์หลัก!K303=ไฟล์หลัก!K302,IF(ไฟล์หลัก!K303=ไฟล์หลัก!K304,0,IFERROR(_xlfn.NUMBERVALUE(LEFT(TRIM(ไฟล์หลัก!L302),2)),_xlfn.NUMBERVALUE(LEFT(TRIM(ไฟล์หลัก!L302),1))) + IFERROR(_xlfn.NUMBERVALUE(LEFT(TRIM(ไฟล์หลัก!L303),2)),_xlfn.NUMBERVALUE(LEFT(TRIM(ไฟล์หลัก!L303),1)))),0)</f>
        <v>0</v>
      </c>
      <c r="C288" s="44"/>
      <c r="E288" s="66"/>
    </row>
    <row r="289" spans="2:5" ht="14.45">
      <c r="B289">
        <f>IF(ไฟล์หลัก!K304=ไฟล์หลัก!K303,IF(ไฟล์หลัก!K304=ไฟล์หลัก!K305,0,IFERROR(_xlfn.NUMBERVALUE(LEFT(TRIM(ไฟล์หลัก!L303),2)),_xlfn.NUMBERVALUE(LEFT(TRIM(ไฟล์หลัก!L303),1))) + IFERROR(_xlfn.NUMBERVALUE(LEFT(TRIM(ไฟล์หลัก!L304),2)),_xlfn.NUMBERVALUE(LEFT(TRIM(ไฟล์หลัก!L304),1)))),0)</f>
        <v>29</v>
      </c>
      <c r="C289" s="44"/>
      <c r="E289" s="66"/>
    </row>
    <row r="290" spans="2:5" ht="14.45">
      <c r="B290">
        <f>IF(ไฟล์หลัก!K305=ไฟล์หลัก!K304,IF(ไฟล์หลัก!K305=ไฟล์หลัก!K306,0,IFERROR(_xlfn.NUMBERVALUE(LEFT(TRIM(ไฟล์หลัก!L304),2)),_xlfn.NUMBERVALUE(LEFT(TRIM(ไฟล์หลัก!L304),1))) + IFERROR(_xlfn.NUMBERVALUE(LEFT(TRIM(ไฟล์หลัก!L305),2)),_xlfn.NUMBERVALUE(LEFT(TRIM(ไฟล์หลัก!L305),1)))),0)</f>
        <v>0</v>
      </c>
      <c r="C290" s="44"/>
      <c r="E290" s="66"/>
    </row>
    <row r="291" spans="2:5" ht="14.45">
      <c r="B291">
        <f>IF(ไฟล์หลัก!K306=ไฟล์หลัก!K305,IF(ไฟล์หลัก!K306=ไฟล์หลัก!K307,0,IFERROR(_xlfn.NUMBERVALUE(LEFT(TRIM(ไฟล์หลัก!L305),2)),_xlfn.NUMBERVALUE(LEFT(TRIM(ไฟล์หลัก!L305),1))) + IFERROR(_xlfn.NUMBERVALUE(LEFT(TRIM(ไฟล์หลัก!L306),2)),_xlfn.NUMBERVALUE(LEFT(TRIM(ไฟล์หลัก!L306),1)))),0)</f>
        <v>56</v>
      </c>
      <c r="C291" s="44"/>
      <c r="E291" s="66"/>
    </row>
    <row r="292" spans="2:5" ht="14.45">
      <c r="B292">
        <f>IF(ไฟล์หลัก!K307=ไฟล์หลัก!K306,IF(ไฟล์หลัก!K307=ไฟล์หลัก!K308,0,IFERROR(_xlfn.NUMBERVALUE(LEFT(TRIM(ไฟล์หลัก!L306),2)),_xlfn.NUMBERVALUE(LEFT(TRIM(ไฟล์หลัก!L306),1))) + IFERROR(_xlfn.NUMBERVALUE(LEFT(TRIM(ไฟล์หลัก!L307),2)),_xlfn.NUMBERVALUE(LEFT(TRIM(ไฟล์หลัก!L307),1)))),0)</f>
        <v>0</v>
      </c>
      <c r="C292" s="44"/>
      <c r="E292" s="66"/>
    </row>
    <row r="293" spans="2:5" ht="14.45">
      <c r="B293">
        <f>IF(ไฟล์หลัก!K308=ไฟล์หลัก!K307,IF(ไฟล์หลัก!K308=ไฟล์หลัก!K309,0,IFERROR(_xlfn.NUMBERVALUE(LEFT(TRIM(ไฟล์หลัก!L307),2)),_xlfn.NUMBERVALUE(LEFT(TRIM(ไฟล์หลัก!L307),1))) + IFERROR(_xlfn.NUMBERVALUE(LEFT(TRIM(ไฟล์หลัก!L308),2)),_xlfn.NUMBERVALUE(LEFT(TRIM(ไฟล์หลัก!L308),1)))),0)</f>
        <v>36</v>
      </c>
      <c r="C293" s="44"/>
      <c r="E293" s="66"/>
    </row>
    <row r="294" spans="2:5" ht="14.45">
      <c r="B294">
        <f>IF(ไฟล์หลัก!K309=ไฟล์หลัก!K308,IF(ไฟล์หลัก!K309=ไฟล์หลัก!K310,0,IFERROR(_xlfn.NUMBERVALUE(LEFT(TRIM(ไฟล์หลัก!L308),2)),_xlfn.NUMBERVALUE(LEFT(TRIM(ไฟล์หลัก!L308),1))) + IFERROR(_xlfn.NUMBERVALUE(LEFT(TRIM(ไฟล์หลัก!L309),2)),_xlfn.NUMBERVALUE(LEFT(TRIM(ไฟล์หลัก!L309),1)))),0)</f>
        <v>0</v>
      </c>
      <c r="C294" s="44"/>
      <c r="E294" s="66"/>
    </row>
    <row r="295" spans="2:5" ht="14.45">
      <c r="B295">
        <f>IF(ไฟล์หลัก!K310=ไฟล์หลัก!K309,IF(ไฟล์หลัก!K310=ไฟล์หลัก!K311,0,IFERROR(_xlfn.NUMBERVALUE(LEFT(TRIM(ไฟล์หลัก!L309),2)),_xlfn.NUMBERVALUE(LEFT(TRIM(ไฟล์หลัก!L309),1))) + IFERROR(_xlfn.NUMBERVALUE(LEFT(TRIM(ไฟล์หลัก!L310),2)),_xlfn.NUMBERVALUE(LEFT(TRIM(ไฟล์หลัก!L310),1)))),0)</f>
        <v>56</v>
      </c>
      <c r="C295" s="44"/>
      <c r="E295" s="66"/>
    </row>
    <row r="296" spans="2:5" ht="14.45">
      <c r="B296">
        <f>IF(ไฟล์หลัก!K311=ไฟล์หลัก!K310,IF(ไฟล์หลัก!K311=ไฟล์หลัก!K312,0,IFERROR(_xlfn.NUMBERVALUE(LEFT(TRIM(ไฟล์หลัก!L310),2)),_xlfn.NUMBERVALUE(LEFT(TRIM(ไฟล์หลัก!L310),1))) + IFERROR(_xlfn.NUMBERVALUE(LEFT(TRIM(ไฟล์หลัก!L311),2)),_xlfn.NUMBERVALUE(LEFT(TRIM(ไฟล์หลัก!L311),1)))),0)</f>
        <v>0</v>
      </c>
      <c r="C296" s="44"/>
      <c r="E296" s="66"/>
    </row>
    <row r="297" spans="2:5" ht="14.45">
      <c r="B297">
        <f>IF(ไฟล์หลัก!K312=ไฟล์หลัก!K311,IF(ไฟล์หลัก!K312=ไฟล์หลัก!K313,0,IFERROR(_xlfn.NUMBERVALUE(LEFT(TRIM(ไฟล์หลัก!L311),2)),_xlfn.NUMBERVALUE(LEFT(TRIM(ไฟล์หลัก!L311),1))) + IFERROR(_xlfn.NUMBERVALUE(LEFT(TRIM(ไฟล์หลัก!L312),2)),_xlfn.NUMBERVALUE(LEFT(TRIM(ไฟล์หลัก!L312),1)))),0)</f>
        <v>46</v>
      </c>
      <c r="C297" s="44"/>
      <c r="E297" s="66"/>
    </row>
    <row r="298" spans="2:5" ht="14.45">
      <c r="B298">
        <f>IF(ไฟล์หลัก!K313=ไฟล์หลัก!K312,IF(ไฟล์หลัก!K313=ไฟล์หลัก!K314,0,IFERROR(_xlfn.NUMBERVALUE(LEFT(TRIM(ไฟล์หลัก!L312),2)),_xlfn.NUMBERVALUE(LEFT(TRIM(ไฟล์หลัก!L312),1))) + IFERROR(_xlfn.NUMBERVALUE(LEFT(TRIM(ไฟล์หลัก!L313),2)),_xlfn.NUMBERVALUE(LEFT(TRIM(ไฟล์หลัก!L313),1)))),0)</f>
        <v>0</v>
      </c>
      <c r="C298" s="44"/>
      <c r="E298" s="66"/>
    </row>
    <row r="299" spans="2:5" ht="14.45">
      <c r="B299">
        <f>IF(ไฟล์หลัก!K314=ไฟล์หลัก!K313,IF(ไฟล์หลัก!K314=ไฟล์หลัก!K315,0,IFERROR(_xlfn.NUMBERVALUE(LEFT(TRIM(ไฟล์หลัก!L313),2)),_xlfn.NUMBERVALUE(LEFT(TRIM(ไฟล์หลัก!L313),1))) + IFERROR(_xlfn.NUMBERVALUE(LEFT(TRIM(ไฟล์หลัก!L314),2)),_xlfn.NUMBERVALUE(LEFT(TRIM(ไฟล์หลัก!L314),1)))),0)</f>
        <v>56</v>
      </c>
      <c r="C299" s="44"/>
      <c r="E299" s="66"/>
    </row>
    <row r="300" spans="2:5" ht="14.45">
      <c r="B300">
        <f>IF(ไฟล์หลัก!K315=ไฟล์หลัก!K314,IF(ไฟล์หลัก!K315=ไฟล์หลัก!K316,0,IFERROR(_xlfn.NUMBERVALUE(LEFT(TRIM(ไฟล์หลัก!L314),2)),_xlfn.NUMBERVALUE(LEFT(TRIM(ไฟล์หลัก!L314),1))) + IFERROR(_xlfn.NUMBERVALUE(LEFT(TRIM(ไฟล์หลัก!L315),2)),_xlfn.NUMBERVALUE(LEFT(TRIM(ไฟล์หลัก!L315),1)))),0)</f>
        <v>0</v>
      </c>
      <c r="C300" s="44"/>
      <c r="E300" s="66"/>
    </row>
    <row r="301" spans="2:5" ht="14.45">
      <c r="B301">
        <f>IF(ไฟล์หลัก!K316=ไฟล์หลัก!K315,IF(ไฟล์หลัก!K316=ไฟล์หลัก!K317,0,IFERROR(_xlfn.NUMBERVALUE(LEFT(TRIM(ไฟล์หลัก!L315),2)),_xlfn.NUMBERVALUE(LEFT(TRIM(ไฟล์หลัก!L315),1))) + IFERROR(_xlfn.NUMBERVALUE(LEFT(TRIM(ไฟล์หลัก!L316),2)),_xlfn.NUMBERVALUE(LEFT(TRIM(ไฟล์หลัก!L316),1)))),0)</f>
        <v>31</v>
      </c>
      <c r="C301" s="44"/>
      <c r="E301" s="66"/>
    </row>
    <row r="302" spans="2:5" ht="14.45">
      <c r="B302">
        <f>IF(ไฟล์หลัก!K317=ไฟล์หลัก!K316,IF(ไฟล์หลัก!K317=ไฟล์หลัก!K318,0,IFERROR(_xlfn.NUMBERVALUE(LEFT(TRIM(ไฟล์หลัก!L316),2)),_xlfn.NUMBERVALUE(LEFT(TRIM(ไฟล์หลัก!L316),1))) + IFERROR(_xlfn.NUMBERVALUE(LEFT(TRIM(ไฟล์หลัก!L317),2)),_xlfn.NUMBERVALUE(LEFT(TRIM(ไฟล์หลัก!L317),1)))),0)</f>
        <v>0</v>
      </c>
      <c r="C302" s="44"/>
      <c r="E302" s="66"/>
    </row>
    <row r="303" spans="2:5" ht="14.45">
      <c r="B303">
        <f>IF(ไฟล์หลัก!K318=ไฟล์หลัก!K317,IF(ไฟล์หลัก!K318=ไฟล์หลัก!K319,0,IFERROR(_xlfn.NUMBERVALUE(LEFT(TRIM(ไฟล์หลัก!L317),2)),_xlfn.NUMBERVALUE(LEFT(TRIM(ไฟล์หลัก!L317),1))) + IFERROR(_xlfn.NUMBERVALUE(LEFT(TRIM(ไฟล์หลัก!L318),2)),_xlfn.NUMBERVALUE(LEFT(TRIM(ไฟล์หลัก!L318),1)))),0)</f>
        <v>56</v>
      </c>
      <c r="C303" s="44"/>
      <c r="E303" s="66"/>
    </row>
    <row r="304" spans="2:5" ht="14.45">
      <c r="B304">
        <f>IF(ไฟล์หลัก!K319=ไฟล์หลัก!K318,IF(ไฟล์หลัก!K319=ไฟล์หลัก!K320,0,IFERROR(_xlfn.NUMBERVALUE(LEFT(TRIM(ไฟล์หลัก!L318),2)),_xlfn.NUMBERVALUE(LEFT(TRIM(ไฟล์หลัก!L318),1))) + IFERROR(_xlfn.NUMBERVALUE(LEFT(TRIM(ไฟล์หลัก!L319),2)),_xlfn.NUMBERVALUE(LEFT(TRIM(ไฟล์หลัก!L319),1)))),0)</f>
        <v>0</v>
      </c>
      <c r="C304" s="44"/>
      <c r="E304" s="66"/>
    </row>
    <row r="305" spans="2:5" ht="14.45">
      <c r="B305">
        <f>IF(ไฟล์หลัก!K320=ไฟล์หลัก!K319,IF(ไฟล์หลัก!K320=ไฟล์หลัก!K321,0,IFERROR(_xlfn.NUMBERVALUE(LEFT(TRIM(ไฟล์หลัก!L319),2)),_xlfn.NUMBERVALUE(LEFT(TRIM(ไฟล์หลัก!L319),1))) + IFERROR(_xlfn.NUMBERVALUE(LEFT(TRIM(ไฟล์หลัก!L320),2)),_xlfn.NUMBERVALUE(LEFT(TRIM(ไฟล์หลัก!L320),1)))),0)</f>
        <v>42</v>
      </c>
      <c r="C305" s="44"/>
      <c r="E305" s="66"/>
    </row>
    <row r="306" spans="2:5" ht="14.45">
      <c r="B306">
        <f>IF(ไฟล์หลัก!K321=ไฟล์หลัก!K320,IF(ไฟล์หลัก!K321=ไฟล์หลัก!K322,0,IFERROR(_xlfn.NUMBERVALUE(LEFT(TRIM(ไฟล์หลัก!L320),2)),_xlfn.NUMBERVALUE(LEFT(TRIM(ไฟล์หลัก!L320),1))) + IFERROR(_xlfn.NUMBERVALUE(LEFT(TRIM(ไฟล์หลัก!L321),2)),_xlfn.NUMBERVALUE(LEFT(TRIM(ไฟล์หลัก!L321),1)))),0)</f>
        <v>0</v>
      </c>
      <c r="C306" s="44"/>
      <c r="E306" s="66"/>
    </row>
    <row r="307" spans="2:5" ht="14.45">
      <c r="B307">
        <f>IF(ไฟล์หลัก!K322=ไฟล์หลัก!K321,IF(ไฟล์หลัก!K322=ไฟล์หลัก!K323,0,IFERROR(_xlfn.NUMBERVALUE(LEFT(TRIM(ไฟล์หลัก!L321),2)),_xlfn.NUMBERVALUE(LEFT(TRIM(ไฟล์หลัก!L321),1))) + IFERROR(_xlfn.NUMBERVALUE(LEFT(TRIM(ไฟล์หลัก!L322),2)),_xlfn.NUMBERVALUE(LEFT(TRIM(ไฟล์หลัก!L322),1)))),0)</f>
        <v>56</v>
      </c>
      <c r="C307" s="44"/>
      <c r="E307" s="66"/>
    </row>
    <row r="308" spans="2:5" ht="14.45">
      <c r="B308">
        <f>IF(ไฟล์หลัก!K323=ไฟล์หลัก!K322,IF(ไฟล์หลัก!K323=ไฟล์หลัก!K324,0,IFERROR(_xlfn.NUMBERVALUE(LEFT(TRIM(ไฟล์หลัก!L322),2)),_xlfn.NUMBERVALUE(LEFT(TRIM(ไฟล์หลัก!L322),1))) + IFERROR(_xlfn.NUMBERVALUE(LEFT(TRIM(ไฟล์หลัก!L323),2)),_xlfn.NUMBERVALUE(LEFT(TRIM(ไฟล์หลัก!L323),1)))),0)</f>
        <v>0</v>
      </c>
      <c r="C308" s="44"/>
      <c r="E308" s="66"/>
    </row>
    <row r="309" spans="2:5" ht="14.45">
      <c r="B309">
        <f>IF(ไฟล์หลัก!K324=ไฟล์หลัก!K323,IF(ไฟล์หลัก!K324=ไฟล์หลัก!K325,0,IFERROR(_xlfn.NUMBERVALUE(LEFT(TRIM(ไฟล์หลัก!L323),2)),_xlfn.NUMBERVALUE(LEFT(TRIM(ไฟล์หลัก!L323),1))) + IFERROR(_xlfn.NUMBERVALUE(LEFT(TRIM(ไฟล์หลัก!L324),2)),_xlfn.NUMBERVALUE(LEFT(TRIM(ไฟล์หลัก!L324),1)))),0)</f>
        <v>38</v>
      </c>
      <c r="C309" s="44"/>
      <c r="E309" s="66"/>
    </row>
    <row r="310" spans="2:5" ht="14.45">
      <c r="B310">
        <f>IF(ไฟล์หลัก!K325=ไฟล์หลัก!K324,IF(ไฟล์หลัก!K325=ไฟล์หลัก!K326,0,IFERROR(_xlfn.NUMBERVALUE(LEFT(TRIM(ไฟล์หลัก!L324),2)),_xlfn.NUMBERVALUE(LEFT(TRIM(ไฟล์หลัก!L324),1))) + IFERROR(_xlfn.NUMBERVALUE(LEFT(TRIM(ไฟล์หลัก!L325),2)),_xlfn.NUMBERVALUE(LEFT(TRIM(ไฟล์หลัก!L325),1)))),0)</f>
        <v>0</v>
      </c>
      <c r="C310" s="44"/>
      <c r="E310" s="66"/>
    </row>
    <row r="311" spans="2:5" ht="14.45">
      <c r="B311">
        <f>IF(ไฟล์หลัก!K326=ไฟล์หลัก!K325,IF(ไฟล์หลัก!K326=ไฟล์หลัก!K327,0,IFERROR(_xlfn.NUMBERVALUE(LEFT(TRIM(ไฟล์หลัก!L325),2)),_xlfn.NUMBERVALUE(LEFT(TRIM(ไฟล์หลัก!L325),1))) + IFERROR(_xlfn.NUMBERVALUE(LEFT(TRIM(ไฟล์หลัก!L326),2)),_xlfn.NUMBERVALUE(LEFT(TRIM(ไฟล์หลัก!L326),1)))),0)</f>
        <v>56</v>
      </c>
      <c r="C311" s="44"/>
      <c r="E311" s="66"/>
    </row>
    <row r="312" spans="2:5" ht="14.45">
      <c r="B312">
        <f>IF(ไฟล์หลัก!K327=ไฟล์หลัก!K326,IF(ไฟล์หลัก!K327=ไฟล์หลัก!K328,0,IFERROR(_xlfn.NUMBERVALUE(LEFT(TRIM(ไฟล์หลัก!L326),2)),_xlfn.NUMBERVALUE(LEFT(TRIM(ไฟล์หลัก!L326),1))) + IFERROR(_xlfn.NUMBERVALUE(LEFT(TRIM(ไฟล์หลัก!L327),2)),_xlfn.NUMBERVALUE(LEFT(TRIM(ไฟล์หลัก!L327),1)))),0)</f>
        <v>0</v>
      </c>
      <c r="C312" s="44"/>
      <c r="E312" s="66"/>
    </row>
    <row r="313" spans="2:5" ht="14.45">
      <c r="B313">
        <f>IF(ไฟล์หลัก!K328=ไฟล์หลัก!K327,IF(ไฟล์หลัก!K328=ไฟล์หลัก!K329,0,IFERROR(_xlfn.NUMBERVALUE(LEFT(TRIM(ไฟล์หลัก!L327),2)),_xlfn.NUMBERVALUE(LEFT(TRIM(ไฟล์หลัก!L327),1))) + IFERROR(_xlfn.NUMBERVALUE(LEFT(TRIM(ไฟล์หลัก!L328),2)),_xlfn.NUMBERVALUE(LEFT(TRIM(ไฟล์หลัก!L328),1)))),0)</f>
        <v>45</v>
      </c>
      <c r="C313" s="44"/>
      <c r="E313" s="66"/>
    </row>
    <row r="314" spans="2:5" ht="14.45">
      <c r="B314">
        <f>IF(ไฟล์หลัก!K329=ไฟล์หลัก!K328,IF(ไฟล์หลัก!K329=ไฟล์หลัก!K330,0,IFERROR(_xlfn.NUMBERVALUE(LEFT(TRIM(ไฟล์หลัก!L328),2)),_xlfn.NUMBERVALUE(LEFT(TRIM(ไฟล์หลัก!L328),1))) + IFERROR(_xlfn.NUMBERVALUE(LEFT(TRIM(ไฟล์หลัก!L329),2)),_xlfn.NUMBERVALUE(LEFT(TRIM(ไฟล์หลัก!L329),1)))),0)</f>
        <v>0</v>
      </c>
      <c r="C314" s="44"/>
      <c r="E314" s="66"/>
    </row>
    <row r="315" spans="2:5" ht="14.45">
      <c r="B315">
        <f>IF(ไฟล์หลัก!K330=ไฟล์หลัก!K329,IF(ไฟล์หลัก!K330=ไฟล์หลัก!K331,0,IFERROR(_xlfn.NUMBERVALUE(LEFT(TRIM(ไฟล์หลัก!L329),2)),_xlfn.NUMBERVALUE(LEFT(TRIM(ไฟล์หลัก!L329),1))) + IFERROR(_xlfn.NUMBERVALUE(LEFT(TRIM(ไฟล์หลัก!L330),2)),_xlfn.NUMBERVALUE(LEFT(TRIM(ไฟล์หลัก!L330),1)))),0)</f>
        <v>56</v>
      </c>
      <c r="C315" s="44"/>
      <c r="E315" s="66"/>
    </row>
    <row r="316" spans="2:5" ht="14.45">
      <c r="B316">
        <f>IF(ไฟล์หลัก!K331=ไฟล์หลัก!K330,IF(ไฟล์หลัก!K331=ไฟล์หลัก!K332,0,IFERROR(_xlfn.NUMBERVALUE(LEFT(TRIM(ไฟล์หลัก!L330),2)),_xlfn.NUMBERVALUE(LEFT(TRIM(ไฟล์หลัก!L330),1))) + IFERROR(_xlfn.NUMBERVALUE(LEFT(TRIM(ไฟล์หลัก!L331),2)),_xlfn.NUMBERVALUE(LEFT(TRIM(ไฟล์หลัก!L331),1)))),0)</f>
        <v>0</v>
      </c>
      <c r="C316" s="44"/>
      <c r="E316" s="66"/>
    </row>
    <row r="317" spans="2:5" ht="14.45">
      <c r="B317">
        <f>IF(ไฟล์หลัก!K332=ไฟล์หลัก!K331,IF(ไฟล์หลัก!K332=ไฟล์หลัก!K333,0,IFERROR(_xlfn.NUMBERVALUE(LEFT(TRIM(ไฟล์หลัก!L331),2)),_xlfn.NUMBERVALUE(LEFT(TRIM(ไฟล์หลัก!L331),1))) + IFERROR(_xlfn.NUMBERVALUE(LEFT(TRIM(ไฟล์หลัก!L332),2)),_xlfn.NUMBERVALUE(LEFT(TRIM(ไฟล์หลัก!L332),1)))),0)</f>
        <v>26</v>
      </c>
      <c r="C317" s="44"/>
      <c r="E317" s="66"/>
    </row>
    <row r="318" spans="2:5" ht="14.45">
      <c r="B318">
        <f>IF(ไฟล์หลัก!K333=ไฟล์หลัก!K332,IF(ไฟล์หลัก!K333=ไฟล์หลัก!K334,0,IFERROR(_xlfn.NUMBERVALUE(LEFT(TRIM(ไฟล์หลัก!L332),2)),_xlfn.NUMBERVALUE(LEFT(TRIM(ไฟล์หลัก!L332),1))) + IFERROR(_xlfn.NUMBERVALUE(LEFT(TRIM(ไฟล์หลัก!L333),2)),_xlfn.NUMBERVALUE(LEFT(TRIM(ไฟล์หลัก!L333),1)))),0)</f>
        <v>0</v>
      </c>
      <c r="C318" s="44"/>
      <c r="E318" s="66"/>
    </row>
    <row r="319" spans="2:5" ht="14.45">
      <c r="B319">
        <f>IF(ไฟล์หลัก!K334=ไฟล์หลัก!K333,IF(ไฟล์หลัก!K334=ไฟล์หลัก!K335,0,IFERROR(_xlfn.NUMBERVALUE(LEFT(TRIM(ไฟล์หลัก!L333),2)),_xlfn.NUMBERVALUE(LEFT(TRIM(ไฟล์หลัก!L333),1))) + IFERROR(_xlfn.NUMBERVALUE(LEFT(TRIM(ไฟล์หลัก!L334),2)),_xlfn.NUMBERVALUE(LEFT(TRIM(ไฟล์หลัก!L334),1)))),0)</f>
        <v>34</v>
      </c>
      <c r="C319" s="44"/>
      <c r="E319" s="66"/>
    </row>
    <row r="320" spans="2:5" ht="14.45">
      <c r="B320">
        <f>IF(ไฟล์หลัก!K335=ไฟล์หลัก!K334,IF(ไฟล์หลัก!K335=ไฟล์หลัก!K336,0,IFERROR(_xlfn.NUMBERVALUE(LEFT(TRIM(ไฟล์หลัก!L334),2)),_xlfn.NUMBERVALUE(LEFT(TRIM(ไฟล์หลัก!L334),1))) + IFERROR(_xlfn.NUMBERVALUE(LEFT(TRIM(ไฟล์หลัก!L335),2)),_xlfn.NUMBERVALUE(LEFT(TRIM(ไฟล์หลัก!L335),1)))),0)</f>
        <v>0</v>
      </c>
      <c r="C320" s="44"/>
      <c r="E320" s="66"/>
    </row>
    <row r="321" spans="2:5" ht="14.45">
      <c r="B321">
        <f>IF(ไฟล์หลัก!K336=ไฟล์หลัก!K335,IF(ไฟล์หลัก!K336=ไฟล์หลัก!K337,0,IFERROR(_xlfn.NUMBERVALUE(LEFT(TRIM(ไฟล์หลัก!L335),2)),_xlfn.NUMBERVALUE(LEFT(TRIM(ไฟล์หลัก!L335),1))) + IFERROR(_xlfn.NUMBERVALUE(LEFT(TRIM(ไฟล์หลัก!L336),2)),_xlfn.NUMBERVALUE(LEFT(TRIM(ไฟล์หลัก!L336),1)))),0)</f>
        <v>56</v>
      </c>
      <c r="C321" s="44"/>
      <c r="E321" s="66"/>
    </row>
    <row r="322" spans="2:5" ht="14.45">
      <c r="B322">
        <f>IF(ไฟล์หลัก!K337=ไฟล์หลัก!K336,IF(ไฟล์หลัก!K337=ไฟล์หลัก!K338,0,IFERROR(_xlfn.NUMBERVALUE(LEFT(TRIM(ไฟล์หลัก!L336),2)),_xlfn.NUMBERVALUE(LEFT(TRIM(ไฟล์หลัก!L336),1))) + IFERROR(_xlfn.NUMBERVALUE(LEFT(TRIM(ไฟล์หลัก!L337),2)),_xlfn.NUMBERVALUE(LEFT(TRIM(ไฟล์หลัก!L337),1)))),0)</f>
        <v>0</v>
      </c>
      <c r="C322" s="44"/>
      <c r="E322" s="66"/>
    </row>
    <row r="323" spans="2:5" ht="14.45">
      <c r="B323">
        <f>IF(ไฟล์หลัก!K338=ไฟล์หลัก!K337,IF(ไฟล์หลัก!K338=ไฟล์หลัก!K340,0,IFERROR(_xlfn.NUMBERVALUE(LEFT(TRIM(ไฟล์หลัก!L337),2)),_xlfn.NUMBERVALUE(LEFT(TRIM(ไฟล์หลัก!L337),1))) + IFERROR(_xlfn.NUMBERVALUE(LEFT(TRIM(ไฟล์หลัก!L338),2)),_xlfn.NUMBERVALUE(LEFT(TRIM(ไฟล์หลัก!L338),1)))),0)</f>
        <v>69</v>
      </c>
      <c r="C323" s="44"/>
      <c r="E323" s="66"/>
    </row>
    <row r="324" spans="2:5" ht="14.45">
      <c r="B324">
        <f>IF(ไฟล์หลัก!K340=ไฟล์หลัก!K338,IF(ไฟล์หลัก!K340=ไฟล์หลัก!K341,0,IFERROR(_xlfn.NUMBERVALUE(LEFT(TRIM(ไฟล์หลัก!L338),2)),_xlfn.NUMBERVALUE(LEFT(TRIM(ไฟล์หลัก!L338),1))) + IFERROR(_xlfn.NUMBERVALUE(LEFT(TRIM(ไฟล์หลัก!L340),2)),_xlfn.NUMBERVALUE(LEFT(TRIM(ไฟล์หลัก!L340),1)))),0)</f>
        <v>0</v>
      </c>
      <c r="C324" s="44"/>
      <c r="E324" s="66"/>
    </row>
    <row r="325" spans="2:5" ht="14.45">
      <c r="B325">
        <f>IF(ไฟล์หลัก!K341=ไฟล์หลัก!K340,IF(ไฟล์หลัก!K341=ไฟล์หลัก!K342,0,IFERROR(_xlfn.NUMBERVALUE(LEFT(TRIM(ไฟล์หลัก!L340),2)),_xlfn.NUMBERVALUE(LEFT(TRIM(ไฟล์หลัก!L340),1))) + IFERROR(_xlfn.NUMBERVALUE(LEFT(TRIM(ไฟล์หลัก!L341),2)),_xlfn.NUMBERVALUE(LEFT(TRIM(ไฟล์หลัก!L341),1)))),0)</f>
        <v>43</v>
      </c>
      <c r="C325" s="44"/>
      <c r="E325" s="66"/>
    </row>
    <row r="326" spans="2:5" ht="14.45">
      <c r="B326">
        <f>IF(ไฟล์หลัก!K342=ไฟล์หลัก!K341,IF(ไฟล์หลัก!K342=ไฟล์หลัก!K343,0,IFERROR(_xlfn.NUMBERVALUE(LEFT(TRIM(ไฟล์หลัก!L341),2)),_xlfn.NUMBERVALUE(LEFT(TRIM(ไฟล์หลัก!L341),1))) + IFERROR(_xlfn.NUMBERVALUE(LEFT(TRIM(ไฟล์หลัก!L342),2)),_xlfn.NUMBERVALUE(LEFT(TRIM(ไฟล์หลัก!L342),1)))),0)</f>
        <v>0</v>
      </c>
      <c r="C326" s="44"/>
      <c r="E326" s="66"/>
    </row>
    <row r="327" spans="2:5" ht="14.45">
      <c r="B327">
        <f>IF(ไฟล์หลัก!K343=ไฟล์หลัก!K342,IF(ไฟล์หลัก!K343=ไฟล์หลัก!K344,0,IFERROR(_xlfn.NUMBERVALUE(LEFT(TRIM(ไฟล์หลัก!L342),2)),_xlfn.NUMBERVALUE(LEFT(TRIM(ไฟล์หลัก!L342),1))) + IFERROR(_xlfn.NUMBERVALUE(LEFT(TRIM(ไฟล์หลัก!L343),2)),_xlfn.NUMBERVALUE(LEFT(TRIM(ไฟล์หลัก!L343),1)))),0)</f>
        <v>41</v>
      </c>
      <c r="C327" s="44"/>
      <c r="E327" s="66"/>
    </row>
    <row r="328" spans="2:5" ht="14.45">
      <c r="B328">
        <f>IF(ไฟล์หลัก!K344=ไฟล์หลัก!K343,IF(ไฟล์หลัก!K344=ไฟล์หลัก!K345,0,IFERROR(_xlfn.NUMBERVALUE(LEFT(TRIM(ไฟล์หลัก!L343),2)),_xlfn.NUMBERVALUE(LEFT(TRIM(ไฟล์หลัก!L343),1))) + IFERROR(_xlfn.NUMBERVALUE(LEFT(TRIM(ไฟล์หลัก!L344),2)),_xlfn.NUMBERVALUE(LEFT(TRIM(ไฟล์หลัก!L344),1)))),0)</f>
        <v>0</v>
      </c>
      <c r="C328" s="44"/>
      <c r="E328" s="66"/>
    </row>
    <row r="329" spans="2:5" ht="14.45">
      <c r="B329">
        <f>IF(ไฟล์หลัก!K345=ไฟล์หลัก!K344,IF(ไฟล์หลัก!K345=ไฟล์หลัก!K346,0,IFERROR(_xlfn.NUMBERVALUE(LEFT(TRIM(ไฟล์หลัก!L344),2)),_xlfn.NUMBERVALUE(LEFT(TRIM(ไฟล์หลัก!L344),1))) + IFERROR(_xlfn.NUMBERVALUE(LEFT(TRIM(ไฟล์หลัก!L345),2)),_xlfn.NUMBERVALUE(LEFT(TRIM(ไฟล์หลัก!L345),1)))),0)</f>
        <v>32</v>
      </c>
      <c r="C329" s="44"/>
      <c r="E329" s="66"/>
    </row>
    <row r="330" spans="2:5" ht="14.45">
      <c r="B330">
        <f>IF(ไฟล์หลัก!K346=ไฟล์หลัก!K345,IF(ไฟล์หลัก!K346=ไฟล์หลัก!K347,0,IFERROR(_xlfn.NUMBERVALUE(LEFT(TRIM(ไฟล์หลัก!L345),2)),_xlfn.NUMBERVALUE(LEFT(TRIM(ไฟล์หลัก!L345),1))) + IFERROR(_xlfn.NUMBERVALUE(LEFT(TRIM(ไฟล์หลัก!L346),2)),_xlfn.NUMBERVALUE(LEFT(TRIM(ไฟล์หลัก!L346),1)))),0)</f>
        <v>0</v>
      </c>
      <c r="C330" s="44"/>
      <c r="E330" s="66"/>
    </row>
    <row r="331" spans="2:5" ht="14.45">
      <c r="B331">
        <f>IF(ไฟล์หลัก!K347=ไฟล์หลัก!K346,IF(ไฟล์หลัก!K347=ไฟล์หลัก!K348,0,IFERROR(_xlfn.NUMBERVALUE(LEFT(TRIM(ไฟล์หลัก!L346),2)),_xlfn.NUMBERVALUE(LEFT(TRIM(ไฟล์หลัก!L346),1))) + IFERROR(_xlfn.NUMBERVALUE(LEFT(TRIM(ไฟล์หลัก!L347),2)),_xlfn.NUMBERVALUE(LEFT(TRIM(ไฟล์หลัก!L347),1)))),0)</f>
        <v>42</v>
      </c>
      <c r="C331" s="44"/>
      <c r="E331" s="66"/>
    </row>
    <row r="332" spans="2:5" ht="14.45">
      <c r="B332">
        <f>IF(ไฟล์หลัก!K348=ไฟล์หลัก!K347,IF(ไฟล์หลัก!K348=ไฟล์หลัก!K349,0,IFERROR(_xlfn.NUMBERVALUE(LEFT(TRIM(ไฟล์หลัก!L347),2)),_xlfn.NUMBERVALUE(LEFT(TRIM(ไฟล์หลัก!L347),1))) + IFERROR(_xlfn.NUMBERVALUE(LEFT(TRIM(ไฟล์หลัก!L348),2)),_xlfn.NUMBERVALUE(LEFT(TRIM(ไฟล์หลัก!L348),1)))),0)</f>
        <v>0</v>
      </c>
      <c r="C332" s="44"/>
      <c r="E332" s="66"/>
    </row>
    <row r="333" spans="2:5" ht="14.45">
      <c r="B333">
        <f>IF(ไฟล์หลัก!K349=ไฟล์หลัก!K348,IF(ไฟล์หลัก!K349=ไฟล์หลัก!K350,0,IFERROR(_xlfn.NUMBERVALUE(LEFT(TRIM(ไฟล์หลัก!L348),2)),_xlfn.NUMBERVALUE(LEFT(TRIM(ไฟล์หลัก!L348),1))) + IFERROR(_xlfn.NUMBERVALUE(LEFT(TRIM(ไฟล์หลัก!L349),2)),_xlfn.NUMBERVALUE(LEFT(TRIM(ไฟล์หลัก!L349),1)))),0)</f>
        <v>33</v>
      </c>
      <c r="C333" s="44"/>
      <c r="E333" s="66"/>
    </row>
    <row r="334" spans="2:5" ht="14.45">
      <c r="B334">
        <f>IF(ไฟล์หลัก!K350=ไฟล์หลัก!K349,IF(ไฟล์หลัก!K350=ไฟล์หลัก!K351,0,IFERROR(_xlfn.NUMBERVALUE(LEFT(TRIM(ไฟล์หลัก!L349),2)),_xlfn.NUMBERVALUE(LEFT(TRIM(ไฟล์หลัก!L349),1))) + IFERROR(_xlfn.NUMBERVALUE(LEFT(TRIM(ไฟล์หลัก!L350),2)),_xlfn.NUMBERVALUE(LEFT(TRIM(ไฟล์หลัก!L350),1)))),0)</f>
        <v>0</v>
      </c>
      <c r="C334" s="44"/>
      <c r="E334" s="66"/>
    </row>
    <row r="335" spans="2:5" ht="14.45">
      <c r="B335">
        <f>IF(ไฟล์หลัก!K351=ไฟล์หลัก!K350,IF(ไฟล์หลัก!K351=ไฟล์หลัก!K352,0,IFERROR(_xlfn.NUMBERVALUE(LEFT(TRIM(ไฟล์หลัก!L350),2)),_xlfn.NUMBERVALUE(LEFT(TRIM(ไฟล์หลัก!L350),1))) + IFERROR(_xlfn.NUMBERVALUE(LEFT(TRIM(ไฟล์หลัก!L351),2)),_xlfn.NUMBERVALUE(LEFT(TRIM(ไฟล์หลัก!L351),1)))),0)</f>
        <v>41</v>
      </c>
      <c r="C335" s="44"/>
      <c r="E335" s="66"/>
    </row>
    <row r="336" spans="2:5" ht="14.45">
      <c r="B336">
        <f>IF(ไฟล์หลัก!K352=ไฟล์หลัก!K351,IF(ไฟล์หลัก!K352=ไฟล์หลัก!K353,0,IFERROR(_xlfn.NUMBERVALUE(LEFT(TRIM(ไฟล์หลัก!L351),2)),_xlfn.NUMBERVALUE(LEFT(TRIM(ไฟล์หลัก!L351),1))) + IFERROR(_xlfn.NUMBERVALUE(LEFT(TRIM(ไฟล์หลัก!L352),2)),_xlfn.NUMBERVALUE(LEFT(TRIM(ไฟล์หลัก!L352),1)))),0)</f>
        <v>0</v>
      </c>
      <c r="C336" s="44"/>
      <c r="E336" s="66"/>
    </row>
    <row r="337" spans="2:5" ht="14.45">
      <c r="B337">
        <f>IF(ไฟล์หลัก!K353=ไฟล์หลัก!K352,IF(ไฟล์หลัก!K353=ไฟล์หลัก!K354,0,IFERROR(_xlfn.NUMBERVALUE(LEFT(TRIM(ไฟล์หลัก!L352),2)),_xlfn.NUMBERVALUE(LEFT(TRIM(ไฟล์หลัก!L352),1))) + IFERROR(_xlfn.NUMBERVALUE(LEFT(TRIM(ไฟล์หลัก!L353),2)),_xlfn.NUMBERVALUE(LEFT(TRIM(ไฟล์หลัก!L353),1)))),0)</f>
        <v>53</v>
      </c>
      <c r="C337" s="44"/>
      <c r="E337" s="66"/>
    </row>
    <row r="338" spans="2:5" ht="14.45">
      <c r="B338">
        <f>IF(ไฟล์หลัก!K354=ไฟล์หลัก!K353,IF(ไฟล์หลัก!K354=ไฟล์หลัก!K355,0,IFERROR(_xlfn.NUMBERVALUE(LEFT(TRIM(ไฟล์หลัก!L353),2)),_xlfn.NUMBERVALUE(LEFT(TRIM(ไฟล์หลัก!L353),1))) + IFERROR(_xlfn.NUMBERVALUE(LEFT(TRIM(ไฟล์หลัก!L354),2)),_xlfn.NUMBERVALUE(LEFT(TRIM(ไฟล์หลัก!L354),1)))),0)</f>
        <v>0</v>
      </c>
      <c r="C338" s="44"/>
      <c r="E338" s="66"/>
    </row>
    <row r="339" spans="2:5" ht="14.45">
      <c r="B339">
        <f>IF(ไฟล์หลัก!K355=ไฟล์หลัก!K354,IF(ไฟล์หลัก!K355=ไฟล์หลัก!K356,0,IFERROR(_xlfn.NUMBERVALUE(LEFT(TRIM(ไฟล์หลัก!L354),2)),_xlfn.NUMBERVALUE(LEFT(TRIM(ไฟล์หลัก!L354),1))) + IFERROR(_xlfn.NUMBERVALUE(LEFT(TRIM(ไฟล์หลัก!L355),2)),_xlfn.NUMBERVALUE(LEFT(TRIM(ไฟล์หลัก!L355),1)))),0)</f>
        <v>40</v>
      </c>
      <c r="C339" s="44"/>
      <c r="E339" s="66"/>
    </row>
    <row r="340" spans="2:5" ht="14.45">
      <c r="B340">
        <f>IF(ไฟล์หลัก!K356=ไฟล์หลัก!K355,IF(ไฟล์หลัก!K356=ไฟล์หลัก!K357,0,IFERROR(_xlfn.NUMBERVALUE(LEFT(TRIM(ไฟล์หลัก!L355),2)),_xlfn.NUMBERVALUE(LEFT(TRIM(ไฟล์หลัก!L355),1))) + IFERROR(_xlfn.NUMBERVALUE(LEFT(TRIM(ไฟล์หลัก!L356),2)),_xlfn.NUMBERVALUE(LEFT(TRIM(ไฟล์หลัก!L356),1)))),0)</f>
        <v>0</v>
      </c>
      <c r="C340" s="44"/>
      <c r="E340" s="66"/>
    </row>
    <row r="341" spans="2:5" ht="14.45">
      <c r="B341">
        <f>IF(ไฟล์หลัก!K357=ไฟล์หลัก!K356,IF(ไฟล์หลัก!K357=ไฟล์หลัก!K358,0,IFERROR(_xlfn.NUMBERVALUE(LEFT(TRIM(ไฟล์หลัก!L356),2)),_xlfn.NUMBERVALUE(LEFT(TRIM(ไฟล์หลัก!L356),1))) + IFERROR(_xlfn.NUMBERVALUE(LEFT(TRIM(ไฟล์หลัก!L357),2)),_xlfn.NUMBERVALUE(LEFT(TRIM(ไฟล์หลัก!L357),1)))),0)</f>
        <v>17</v>
      </c>
      <c r="C341" s="44"/>
      <c r="E341" s="66"/>
    </row>
    <row r="342" spans="2:5" ht="14.45">
      <c r="B342">
        <f>IF(ไฟล์หลัก!K358=ไฟล์หลัก!K357,IF(ไฟล์หลัก!K358=ไฟล์หลัก!K359,0,IFERROR(_xlfn.NUMBERVALUE(LEFT(TRIM(ไฟล์หลัก!L357),2)),_xlfn.NUMBERVALUE(LEFT(TRIM(ไฟล์หลัก!L357),1))) + IFERROR(_xlfn.NUMBERVALUE(LEFT(TRIM(ไฟล์หลัก!L358),2)),_xlfn.NUMBERVALUE(LEFT(TRIM(ไฟล์หลัก!L358),1)))),0)</f>
        <v>0</v>
      </c>
      <c r="C342" s="44"/>
      <c r="E342" s="66"/>
    </row>
    <row r="343" spans="2:5" ht="14.45">
      <c r="B343">
        <f>IF(ไฟล์หลัก!K359=ไฟล์หลัก!K358,IF(ไฟล์หลัก!K359=ไฟล์หลัก!K361,0,IFERROR(_xlfn.NUMBERVALUE(LEFT(TRIM(ไฟล์หลัก!L358),2)),_xlfn.NUMBERVALUE(LEFT(TRIM(ไฟล์หลัก!L358),1))) + IFERROR(_xlfn.NUMBERVALUE(LEFT(TRIM(ไฟล์หลัก!L359),2)),_xlfn.NUMBERVALUE(LEFT(TRIM(ไฟล์หลัก!L359),1)))),0)</f>
        <v>71</v>
      </c>
      <c r="C343" s="44"/>
      <c r="E343" s="66"/>
    </row>
    <row r="344" spans="2:5" ht="14.45">
      <c r="B344">
        <f>IF(ไฟล์หลัก!K361=ไฟล์หลัก!K359,IF(ไฟล์หลัก!K361=ไฟล์หลัก!K362,0,IFERROR(_xlfn.NUMBERVALUE(LEFT(TRIM(ไฟล์หลัก!L359),2)),_xlfn.NUMBERVALUE(LEFT(TRIM(ไฟล์หลัก!L359),1))) + IFERROR(_xlfn.NUMBERVALUE(LEFT(TRIM(ไฟล์หลัก!L361),2)),_xlfn.NUMBERVALUE(LEFT(TRIM(ไฟล์หลัก!L361),1)))),0)</f>
        <v>0</v>
      </c>
      <c r="C344" s="44"/>
      <c r="E344" s="66"/>
    </row>
    <row r="345" spans="2:5" ht="14.45">
      <c r="B345">
        <f>IF(ไฟล์หลัก!K362=ไฟล์หลัก!K361,IF(ไฟล์หลัก!K362=ไฟล์หลัก!K363,0,IFERROR(_xlfn.NUMBERVALUE(LEFT(TRIM(ไฟล์หลัก!L361),2)),_xlfn.NUMBERVALUE(LEFT(TRIM(ไฟล์หลัก!L361),1))) + IFERROR(_xlfn.NUMBERVALUE(LEFT(TRIM(ไฟล์หลัก!L362),2)),_xlfn.NUMBERVALUE(LEFT(TRIM(ไฟล์หลัก!L362),1)))),0)</f>
        <v>55</v>
      </c>
      <c r="C345" s="44"/>
      <c r="E345" s="66"/>
    </row>
    <row r="346" spans="2:5" ht="14.45">
      <c r="B346">
        <f>IF(ไฟล์หลัก!K363=ไฟล์หลัก!K362,IF(ไฟล์หลัก!K363=ไฟล์หลัก!K364,0,IFERROR(_xlfn.NUMBERVALUE(LEFT(TRIM(ไฟล์หลัก!L362),2)),_xlfn.NUMBERVALUE(LEFT(TRIM(ไฟล์หลัก!L362),1))) + IFERROR(_xlfn.NUMBERVALUE(LEFT(TRIM(ไฟล์หลัก!L363),2)),_xlfn.NUMBERVALUE(LEFT(TRIM(ไฟล์หลัก!L363),1)))),0)</f>
        <v>0</v>
      </c>
      <c r="C346" s="44"/>
      <c r="E346" s="66"/>
    </row>
    <row r="347" spans="2:5" ht="14.45">
      <c r="B347">
        <f>IF(ไฟล์หลัก!K364=ไฟล์หลัก!K363,IF(ไฟล์หลัก!K364=ไฟล์หลัก!K365,0,IFERROR(_xlfn.NUMBERVALUE(LEFT(TRIM(ไฟล์หลัก!L363),2)),_xlfn.NUMBERVALUE(LEFT(TRIM(ไฟล์หลัก!L363),1))) + IFERROR(_xlfn.NUMBERVALUE(LEFT(TRIM(ไฟล์หลัก!L364),2)),_xlfn.NUMBERVALUE(LEFT(TRIM(ไฟล์หลัก!L364),1)))),0)</f>
        <v>0</v>
      </c>
      <c r="C347" s="44"/>
      <c r="E347" s="66"/>
    </row>
    <row r="348" spans="2:5" ht="14.45">
      <c r="B348">
        <f>IF(ไฟล์หลัก!K365=ไฟล์หลัก!K364,IF(ไฟล์หลัก!K365=ไฟล์หลัก!K366,0,IFERROR(_xlfn.NUMBERVALUE(LEFT(TRIM(ไฟล์หลัก!L364),2)),_xlfn.NUMBERVALUE(LEFT(TRIM(ไฟล์หลัก!L364),1))) + IFERROR(_xlfn.NUMBERVALUE(LEFT(TRIM(ไฟล์หลัก!L365),2)),_xlfn.NUMBERVALUE(LEFT(TRIM(ไฟล์หลัก!L365),1)))),0)</f>
        <v>45</v>
      </c>
      <c r="C348" s="44"/>
      <c r="E348" s="66"/>
    </row>
    <row r="349" spans="2:5" ht="14.45">
      <c r="B349">
        <f>IF(ไฟล์หลัก!K366=ไฟล์หลัก!K365,IF(ไฟล์หลัก!K366=ไฟล์หลัก!K367,0,IFERROR(_xlfn.NUMBERVALUE(LEFT(TRIM(ไฟล์หลัก!L365),2)),_xlfn.NUMBERVALUE(LEFT(TRIM(ไฟล์หลัก!L365),1))) + IFERROR(_xlfn.NUMBERVALUE(LEFT(TRIM(ไฟล์หลัก!L366),2)),_xlfn.NUMBERVALUE(LEFT(TRIM(ไฟล์หลัก!L366),1)))),0)</f>
        <v>0</v>
      </c>
      <c r="C349" s="44"/>
      <c r="E349" s="66"/>
    </row>
    <row r="350" spans="2:5" ht="14.45">
      <c r="B350">
        <f>IF(ไฟล์หลัก!K367=ไฟล์หลัก!K366,IF(ไฟล์หลัก!K367=ไฟล์หลัก!K368,0,IFERROR(_xlfn.NUMBERVALUE(LEFT(TRIM(ไฟล์หลัก!L366),2)),_xlfn.NUMBERVALUE(LEFT(TRIM(ไฟล์หลัก!L366),1))) + IFERROR(_xlfn.NUMBERVALUE(LEFT(TRIM(ไฟล์หลัก!L367),2)),_xlfn.NUMBERVALUE(LEFT(TRIM(ไฟล์หลัก!L367),1)))),0)</f>
        <v>61</v>
      </c>
      <c r="C350" s="44"/>
      <c r="E350" s="66"/>
    </row>
    <row r="351" spans="2:5" ht="14.45">
      <c r="B351">
        <f>IF(ไฟล์หลัก!K368=ไฟล์หลัก!K367,IF(ไฟล์หลัก!K368=ไฟล์หลัก!K369,0,IFERROR(_xlfn.NUMBERVALUE(LEFT(TRIM(ไฟล์หลัก!L367),2)),_xlfn.NUMBERVALUE(LEFT(TRIM(ไฟล์หลัก!L367),1))) + IFERROR(_xlfn.NUMBERVALUE(LEFT(TRIM(ไฟล์หลัก!L368),2)),_xlfn.NUMBERVALUE(LEFT(TRIM(ไฟล์หลัก!L368),1)))),0)</f>
        <v>0</v>
      </c>
      <c r="C351" s="44"/>
      <c r="E351" s="66"/>
    </row>
    <row r="352" spans="2:5" ht="14.45">
      <c r="B352">
        <f>IF(ไฟล์หลัก!K369=ไฟล์หลัก!K368,IF(ไฟล์หลัก!K369=ไฟล์หลัก!K370,0,IFERROR(_xlfn.NUMBERVALUE(LEFT(TRIM(ไฟล์หลัก!L368),2)),_xlfn.NUMBERVALUE(LEFT(TRIM(ไฟล์หลัก!L368),1))) + IFERROR(_xlfn.NUMBERVALUE(LEFT(TRIM(ไฟล์หลัก!L369),2)),_xlfn.NUMBERVALUE(LEFT(TRIM(ไฟล์หลัก!L369),1)))),0)</f>
        <v>50</v>
      </c>
      <c r="C352" s="44"/>
      <c r="E352" s="66"/>
    </row>
    <row r="353" spans="2:5" ht="14.45">
      <c r="B353">
        <f>IF(ไฟล์หลัก!K370=ไฟล์หลัก!K369,IF(ไฟล์หลัก!K370=ไฟล์หลัก!K371,0,IFERROR(_xlfn.NUMBERVALUE(LEFT(TRIM(ไฟล์หลัก!L369),2)),_xlfn.NUMBERVALUE(LEFT(TRIM(ไฟล์หลัก!L369),1))) + IFERROR(_xlfn.NUMBERVALUE(LEFT(TRIM(ไฟล์หลัก!L370),2)),_xlfn.NUMBERVALUE(LEFT(TRIM(ไฟล์หลัก!L370),1)))),0)</f>
        <v>0</v>
      </c>
      <c r="C353" s="44"/>
      <c r="E353" s="66"/>
    </row>
    <row r="354" spans="2:5" ht="14.45">
      <c r="B354">
        <f>IF(ไฟล์หลัก!K371=ไฟล์หลัก!K370,IF(ไฟล์หลัก!K371=ไฟล์หลัก!K372,0,IFERROR(_xlfn.NUMBERVALUE(LEFT(TRIM(ไฟล์หลัก!L370),2)),_xlfn.NUMBERVALUE(LEFT(TRIM(ไฟล์หลัก!L370),1))) + IFERROR(_xlfn.NUMBERVALUE(LEFT(TRIM(ไฟล์หลัก!L371),2)),_xlfn.NUMBERVALUE(LEFT(TRIM(ไฟล์หลัก!L371),1)))),0)</f>
        <v>42</v>
      </c>
      <c r="C354" s="44"/>
      <c r="E354" s="66"/>
    </row>
    <row r="355" spans="2:5" ht="14.45">
      <c r="B355">
        <f>IF(ไฟล์หลัก!K372=ไฟล์หลัก!K371,IF(ไฟล์หลัก!K372=ไฟล์หลัก!K373,0,IFERROR(_xlfn.NUMBERVALUE(LEFT(TRIM(ไฟล์หลัก!L371),2)),_xlfn.NUMBERVALUE(LEFT(TRIM(ไฟล์หลัก!L371),1))) + IFERROR(_xlfn.NUMBERVALUE(LEFT(TRIM(ไฟล์หลัก!L372),2)),_xlfn.NUMBERVALUE(LEFT(TRIM(ไฟล์หลัก!L372),1)))),0)</f>
        <v>0</v>
      </c>
      <c r="C355" s="44"/>
      <c r="E355" s="66"/>
    </row>
    <row r="356" spans="2:5" ht="14.45">
      <c r="B356">
        <f>IF(ไฟล์หลัก!K373=ไฟล์หลัก!K372,IF(ไฟล์หลัก!K373=ไฟล์หลัก!K374,0,IFERROR(_xlfn.NUMBERVALUE(LEFT(TRIM(ไฟล์หลัก!L372),2)),_xlfn.NUMBERVALUE(LEFT(TRIM(ไฟล์หลัก!L372),1))) + IFERROR(_xlfn.NUMBERVALUE(LEFT(TRIM(ไฟล์หลัก!L373),2)),_xlfn.NUMBERVALUE(LEFT(TRIM(ไฟล์หลัก!L373),1)))),0)</f>
        <v>21</v>
      </c>
      <c r="C356" s="44"/>
      <c r="E356" s="66"/>
    </row>
    <row r="357" spans="2:5" ht="14.45">
      <c r="B357">
        <f>IF(ไฟล์หลัก!K374=ไฟล์หลัก!K373,IF(ไฟล์หลัก!K374=ไฟล์หลัก!K375,0,IFERROR(_xlfn.NUMBERVALUE(LEFT(TRIM(ไฟล์หลัก!L373),2)),_xlfn.NUMBERVALUE(LEFT(TRIM(ไฟล์หลัก!L373),1))) + IFERROR(_xlfn.NUMBERVALUE(LEFT(TRIM(ไฟล์หลัก!L374),2)),_xlfn.NUMBERVALUE(LEFT(TRIM(ไฟล์หลัก!L374),1)))),0)</f>
        <v>0</v>
      </c>
      <c r="C357" s="44"/>
      <c r="E357" s="66"/>
    </row>
    <row r="358" spans="2:5" ht="14.45">
      <c r="B358">
        <f>IF(ไฟล์หลัก!K375=ไฟล์หลัก!K374,IF(ไฟล์หลัก!K375=ไฟล์หลัก!K376,0,IFERROR(_xlfn.NUMBERVALUE(LEFT(TRIM(ไฟล์หลัก!L374),2)),_xlfn.NUMBERVALUE(LEFT(TRIM(ไฟล์หลัก!L374),1))) + IFERROR(_xlfn.NUMBERVALUE(LEFT(TRIM(ไฟล์หลัก!L375),2)),_xlfn.NUMBERVALUE(LEFT(TRIM(ไฟล์หลัก!L375),1)))),0)</f>
        <v>42</v>
      </c>
      <c r="C358" s="44"/>
      <c r="E358" s="66"/>
    </row>
    <row r="359" spans="2:5" ht="14.45">
      <c r="B359">
        <f>IF(ไฟล์หลัก!K376=ไฟล์หลัก!K375,IF(ไฟล์หลัก!K376=ไฟล์หลัก!K377,0,IFERROR(_xlfn.NUMBERVALUE(LEFT(TRIM(ไฟล์หลัก!L375),2)),_xlfn.NUMBERVALUE(LEFT(TRIM(ไฟล์หลัก!L375),1))) + IFERROR(_xlfn.NUMBERVALUE(LEFT(TRIM(ไฟล์หลัก!L376),2)),_xlfn.NUMBERVALUE(LEFT(TRIM(ไฟล์หลัก!L376),1)))),0)</f>
        <v>0</v>
      </c>
      <c r="C359" s="44"/>
      <c r="E359" s="66"/>
    </row>
    <row r="360" spans="2:5" ht="14.45">
      <c r="B360">
        <f>IF(ไฟล์หลัก!K377=ไฟล์หลัก!K376,IF(ไฟล์หลัก!K377=ไฟล์หลัก!K378,0,IFERROR(_xlfn.NUMBERVALUE(LEFT(TRIM(ไฟล์หลัก!L376),2)),_xlfn.NUMBERVALUE(LEFT(TRIM(ไฟล์หลัก!L376),1))) + IFERROR(_xlfn.NUMBERVALUE(LEFT(TRIM(ไฟล์หลัก!L377),2)),_xlfn.NUMBERVALUE(LEFT(TRIM(ไฟล์หลัก!L377),1)))),0)</f>
        <v>14</v>
      </c>
      <c r="C360" s="44"/>
      <c r="E360" s="66"/>
    </row>
    <row r="361" spans="2:5" ht="14.45">
      <c r="B361">
        <f>IF(ไฟล์หลัก!K378=ไฟล์หลัก!K377,IF(ไฟล์หลัก!K378=ไฟล์หลัก!K379,0,IFERROR(_xlfn.NUMBERVALUE(LEFT(TRIM(ไฟล์หลัก!L377),2)),_xlfn.NUMBERVALUE(LEFT(TRIM(ไฟล์หลัก!L377),1))) + IFERROR(_xlfn.NUMBERVALUE(LEFT(TRIM(ไฟล์หลัก!L378),2)),_xlfn.NUMBERVALUE(LEFT(TRIM(ไฟล์หลัก!L378),1)))),0)</f>
        <v>0</v>
      </c>
      <c r="C361" s="44"/>
      <c r="E361" s="66"/>
    </row>
    <row r="362" spans="2:5" ht="14.45">
      <c r="B362">
        <f>IF(ไฟล์หลัก!K379=ไฟล์หลัก!K378,IF(ไฟล์หลัก!K379=ไฟล์หลัก!K380,0,IFERROR(_xlfn.NUMBERVALUE(LEFT(TRIM(ไฟล์หลัก!L378),2)),_xlfn.NUMBERVALUE(LEFT(TRIM(ไฟล์หลัก!L378),1))) + IFERROR(_xlfn.NUMBERVALUE(LEFT(TRIM(ไฟล์หลัก!L379),2)),_xlfn.NUMBERVALUE(LEFT(TRIM(ไฟล์หลัก!L379),1)))),0)</f>
        <v>28</v>
      </c>
      <c r="C362" s="44"/>
      <c r="E362" s="66"/>
    </row>
    <row r="363" spans="2:5" ht="14.45">
      <c r="B363">
        <f>IF(ไฟล์หลัก!K380=ไฟล์หลัก!K379,IF(ไฟล์หลัก!K380=ไฟล์หลัก!K381,0,IFERROR(_xlfn.NUMBERVALUE(LEFT(TRIM(ไฟล์หลัก!L379),2)),_xlfn.NUMBERVALUE(LEFT(TRIM(ไฟล์หลัก!L379),1))) + IFERROR(_xlfn.NUMBERVALUE(LEFT(TRIM(ไฟล์หลัก!L380),2)),_xlfn.NUMBERVALUE(LEFT(TRIM(ไฟล์หลัก!L380),1)))),0)</f>
        <v>0</v>
      </c>
      <c r="C363" s="44"/>
      <c r="E363" s="66"/>
    </row>
    <row r="364" spans="2:5" ht="14.45">
      <c r="B364">
        <f>IF(ไฟล์หลัก!K381=ไฟล์หลัก!K380,IF(ไฟล์หลัก!K381=ไฟล์หลัก!K382,0,IFERROR(_xlfn.NUMBERVALUE(LEFT(TRIM(ไฟล์หลัก!L380),2)),_xlfn.NUMBERVALUE(LEFT(TRIM(ไฟล์หลัก!L380),1))) + IFERROR(_xlfn.NUMBERVALUE(LEFT(TRIM(ไฟล์หลัก!L381),2)),_xlfn.NUMBERVALUE(LEFT(TRIM(ไฟล์หลัก!L381),1)))),0)</f>
        <v>39</v>
      </c>
      <c r="C364" s="44"/>
      <c r="E364" s="66"/>
    </row>
    <row r="365" spans="2:5" ht="14.45">
      <c r="B365">
        <f>IF(ไฟล์หลัก!K382=ไฟล์หลัก!K381,IF(ไฟล์หลัก!K382=ไฟล์หลัก!K383,0,IFERROR(_xlfn.NUMBERVALUE(LEFT(TRIM(ไฟล์หลัก!L381),2)),_xlfn.NUMBERVALUE(LEFT(TRIM(ไฟล์หลัก!L381),1))) + IFERROR(_xlfn.NUMBERVALUE(LEFT(TRIM(ไฟล์หลัก!L382),2)),_xlfn.NUMBERVALUE(LEFT(TRIM(ไฟล์หลัก!L382),1)))),0)</f>
        <v>0</v>
      </c>
      <c r="C365" s="44"/>
      <c r="E365" s="66"/>
    </row>
    <row r="366" spans="2:5" ht="14.45">
      <c r="B366">
        <f>IF(ไฟล์หลัก!K383=ไฟล์หลัก!K382,IF(ไฟล์หลัก!K383=ไฟล์หลัก!K384,0,IFERROR(_xlfn.NUMBERVALUE(LEFT(TRIM(ไฟล์หลัก!L382),2)),_xlfn.NUMBERVALUE(LEFT(TRIM(ไฟล์หลัก!L382),1))) + IFERROR(_xlfn.NUMBERVALUE(LEFT(TRIM(ไฟล์หลัก!L383),2)),_xlfn.NUMBERVALUE(LEFT(TRIM(ไฟล์หลัก!L383),1)))),0)</f>
        <v>28</v>
      </c>
      <c r="C366" s="44"/>
      <c r="E366" s="66"/>
    </row>
    <row r="367" spans="2:5" ht="14.45">
      <c r="B367">
        <f>IF(ไฟล์หลัก!K384=ไฟล์หลัก!K383,IF(ไฟล์หลัก!K384=ไฟล์หลัก!K385,0,IFERROR(_xlfn.NUMBERVALUE(LEFT(TRIM(ไฟล์หลัก!L383),2)),_xlfn.NUMBERVALUE(LEFT(TRIM(ไฟล์หลัก!L383),1))) + IFERROR(_xlfn.NUMBERVALUE(LEFT(TRIM(ไฟล์หลัก!L384),2)),_xlfn.NUMBERVALUE(LEFT(TRIM(ไฟล์หลัก!L384),1)))),0)</f>
        <v>0</v>
      </c>
      <c r="C367" s="44"/>
      <c r="E367" s="66"/>
    </row>
    <row r="368" spans="2:5" ht="14.45">
      <c r="B368">
        <f>IF(ไฟล์หลัก!K385=ไฟล์หลัก!K384,IF(ไฟล์หลัก!K385=ไฟล์หลัก!K386,0,IFERROR(_xlfn.NUMBERVALUE(LEFT(TRIM(ไฟล์หลัก!L384),2)),_xlfn.NUMBERVALUE(LEFT(TRIM(ไฟล์หลัก!L384),1))) + IFERROR(_xlfn.NUMBERVALUE(LEFT(TRIM(ไฟล์หลัก!L385),2)),_xlfn.NUMBERVALUE(LEFT(TRIM(ไฟล์หลัก!L385),1)))),0)</f>
        <v>0</v>
      </c>
      <c r="C368" s="44"/>
      <c r="E368" s="66"/>
    </row>
    <row r="369" spans="2:5" ht="14.45">
      <c r="B369">
        <f>IF(ไฟล์หลัก!K386=ไฟล์หลัก!K385,IF(ไฟล์หลัก!K386=ไฟล์หลัก!K387,0,IFERROR(_xlfn.NUMBERVALUE(LEFT(TRIM(ไฟล์หลัก!L385),2)),_xlfn.NUMBERVALUE(LEFT(TRIM(ไฟล์หลัก!L385),1))) + IFERROR(_xlfn.NUMBERVALUE(LEFT(TRIM(ไฟล์หลัก!L386),2)),_xlfn.NUMBERVALUE(LEFT(TRIM(ไฟล์หลัก!L386),1)))),0)</f>
        <v>42</v>
      </c>
      <c r="C369" s="44"/>
      <c r="E369" s="66"/>
    </row>
    <row r="370" spans="2:5" ht="14.45">
      <c r="B370">
        <f>IF(ไฟล์หลัก!K387=ไฟล์หลัก!K386,IF(ไฟล์หลัก!K387=ไฟล์หลัก!K388,0,IFERROR(_xlfn.NUMBERVALUE(LEFT(TRIM(ไฟล์หลัก!L386),2)),_xlfn.NUMBERVALUE(LEFT(TRIM(ไฟล์หลัก!L386),1))) + IFERROR(_xlfn.NUMBERVALUE(LEFT(TRIM(ไฟล์หลัก!L387),2)),_xlfn.NUMBERVALUE(LEFT(TRIM(ไฟล์หลัก!L387),1)))),0)</f>
        <v>0</v>
      </c>
      <c r="C370" s="44"/>
      <c r="E370" s="66"/>
    </row>
    <row r="371" spans="2:5" ht="14.45">
      <c r="B371">
        <f>IF(ไฟล์หลัก!K388=ไฟล์หลัก!K387,IF(ไฟล์หลัก!K388=ไฟล์หลัก!K389,0,IFERROR(_xlfn.NUMBERVALUE(LEFT(TRIM(ไฟล์หลัก!L387),2)),_xlfn.NUMBERVALUE(LEFT(TRIM(ไฟล์หลัก!L387),1))) + IFERROR(_xlfn.NUMBERVALUE(LEFT(TRIM(ไฟล์หลัก!L388),2)),_xlfn.NUMBERVALUE(LEFT(TRIM(ไฟล์หลัก!L388),1)))),0)</f>
        <v>36</v>
      </c>
      <c r="C371" s="44"/>
      <c r="E371" s="66"/>
    </row>
    <row r="372" spans="2:5" ht="14.45">
      <c r="B372">
        <f>IF(ไฟล์หลัก!K389=ไฟล์หลัก!K388,IF(ไฟล์หลัก!K389=ไฟล์หลัก!K390,0,IFERROR(_xlfn.NUMBERVALUE(LEFT(TRIM(ไฟล์หลัก!L388),2)),_xlfn.NUMBERVALUE(LEFT(TRIM(ไฟล์หลัก!L388),1))) + IFERROR(_xlfn.NUMBERVALUE(LEFT(TRIM(ไฟล์หลัก!L389),2)),_xlfn.NUMBERVALUE(LEFT(TRIM(ไฟล์หลัก!L389),1)))),0)</f>
        <v>0</v>
      </c>
      <c r="C372" s="44"/>
      <c r="E372" s="66"/>
    </row>
    <row r="373" spans="2:5" ht="14.45">
      <c r="B373">
        <f>IF(ไฟล์หลัก!K390=ไฟล์หลัก!K389,IF(ไฟล์หลัก!K390=ไฟล์หลัก!K391,0,IFERROR(_xlfn.NUMBERVALUE(LEFT(TRIM(ไฟล์หลัก!L389),2)),_xlfn.NUMBERVALUE(LEFT(TRIM(ไฟล์หลัก!L389),1))) + IFERROR(_xlfn.NUMBERVALUE(LEFT(TRIM(ไฟล์หลัก!L390),2)),_xlfn.NUMBERVALUE(LEFT(TRIM(ไฟล์หลัก!L390),1)))),0)</f>
        <v>25</v>
      </c>
      <c r="C373" s="44"/>
      <c r="E373" s="66"/>
    </row>
    <row r="374" spans="2:5" ht="14.45">
      <c r="B374">
        <f>IF(ไฟล์หลัก!K391=ไฟล์หลัก!K390,IF(ไฟล์หลัก!K391=ไฟล์หลัก!K392,0,IFERROR(_xlfn.NUMBERVALUE(LEFT(TRIM(ไฟล์หลัก!L390),2)),_xlfn.NUMBERVALUE(LEFT(TRIM(ไฟล์หลัก!L390),1))) + IFERROR(_xlfn.NUMBERVALUE(LEFT(TRIM(ไฟล์หลัก!L391),2)),_xlfn.NUMBERVALUE(LEFT(TRIM(ไฟล์หลัก!L391),1)))),0)</f>
        <v>0</v>
      </c>
      <c r="C374" s="44"/>
      <c r="E374" s="66"/>
    </row>
    <row r="375" spans="2:5" ht="14.45">
      <c r="B375">
        <f>IF(ไฟล์หลัก!K392=ไฟล์หลัก!K391,IF(ไฟล์หลัก!K392=ไฟล์หลัก!K394,0,IFERROR(_xlfn.NUMBERVALUE(LEFT(TRIM(ไฟล์หลัก!L391),2)),_xlfn.NUMBERVALUE(LEFT(TRIM(ไฟล์หลัก!L391),1))) + IFERROR(_xlfn.NUMBERVALUE(LEFT(TRIM(ไฟล์หลัก!L392),2)),_xlfn.NUMBERVALUE(LEFT(TRIM(ไฟล์หลัก!L392),1)))),0)</f>
        <v>65</v>
      </c>
      <c r="C375" s="44"/>
      <c r="E375" s="66"/>
    </row>
    <row r="376" spans="2:5" ht="14.45">
      <c r="B376">
        <f>IF(ไฟล์หลัก!K394=ไฟล์หลัก!K392,IF(ไฟล์หลัก!K394=ไฟล์หลัก!K395,0,IFERROR(_xlfn.NUMBERVALUE(LEFT(TRIM(ไฟล์หลัก!L392),2)),_xlfn.NUMBERVALUE(LEFT(TRIM(ไฟล์หลัก!L392),1))) + IFERROR(_xlfn.NUMBERVALUE(LEFT(TRIM(ไฟล์หลัก!L394),2)),_xlfn.NUMBERVALUE(LEFT(TRIM(ไฟล์หลัก!L394),1)))),0)</f>
        <v>0</v>
      </c>
      <c r="C376" s="44"/>
      <c r="E376" s="66"/>
    </row>
    <row r="377" spans="2:5" ht="14.45">
      <c r="B377">
        <f>IF(ไฟล์หลัก!K395=ไฟล์หลัก!K394,IF(ไฟล์หลัก!K395=ไฟล์หลัก!K396,0,IFERROR(_xlfn.NUMBERVALUE(LEFT(TRIM(ไฟล์หลัก!L394),2)),_xlfn.NUMBERVALUE(LEFT(TRIM(ไฟล์หลัก!L394),1))) + IFERROR(_xlfn.NUMBERVALUE(LEFT(TRIM(ไฟล์หลัก!L395),2)),_xlfn.NUMBERVALUE(LEFT(TRIM(ไฟล์หลัก!L395),1)))),0)</f>
        <v>0</v>
      </c>
      <c r="C377" s="44"/>
      <c r="E377" s="66"/>
    </row>
    <row r="378" spans="2:5" ht="14.45">
      <c r="B378">
        <f>IF(ไฟล์หลัก!K396=ไฟล์หลัก!K395,IF(ไฟล์หลัก!K396=ไฟล์หลัก!K397,0,IFERROR(_xlfn.NUMBERVALUE(LEFT(TRIM(ไฟล์หลัก!L395),2)),_xlfn.NUMBERVALUE(LEFT(TRIM(ไฟล์หลัก!L395),1))) + IFERROR(_xlfn.NUMBERVALUE(LEFT(TRIM(ไฟล์หลัก!L396),2)),_xlfn.NUMBERVALUE(LEFT(TRIM(ไฟล์หลัก!L396),1)))),0)</f>
        <v>40</v>
      </c>
      <c r="C378" s="44"/>
      <c r="E378" s="66"/>
    </row>
    <row r="379" spans="2:5" ht="14.45">
      <c r="B379">
        <f>IF(ไฟล์หลัก!K397=ไฟล์หลัก!K396,IF(ไฟล์หลัก!K397=ไฟล์หลัก!K398,0,IFERROR(_xlfn.NUMBERVALUE(LEFT(TRIM(ไฟล์หลัก!L396),2)),_xlfn.NUMBERVALUE(LEFT(TRIM(ไฟล์หลัก!L396),1))) + IFERROR(_xlfn.NUMBERVALUE(LEFT(TRIM(ไฟล์หลัก!L397),2)),_xlfn.NUMBERVALUE(LEFT(TRIM(ไฟล์หลัก!L397),1)))),0)</f>
        <v>0</v>
      </c>
      <c r="C379" s="44"/>
      <c r="E379" s="66"/>
    </row>
    <row r="380" spans="2:5" ht="14.45">
      <c r="B380">
        <f>IF(ไฟล์หลัก!K398=ไฟล์หลัก!K397,IF(ไฟล์หลัก!K398=ไฟล์หลัก!K399,0,IFERROR(_xlfn.NUMBERVALUE(LEFT(TRIM(ไฟล์หลัก!L397),2)),_xlfn.NUMBERVALUE(LEFT(TRIM(ไฟล์หลัก!L397),1))) + IFERROR(_xlfn.NUMBERVALUE(LEFT(TRIM(ไฟล์หลัก!L398),2)),_xlfn.NUMBERVALUE(LEFT(TRIM(ไฟล์หลัก!L398),1)))),0)</f>
        <v>0</v>
      </c>
      <c r="C380" s="44"/>
      <c r="E380" s="66"/>
    </row>
    <row r="381" spans="2:5" ht="14.45">
      <c r="B381">
        <f>IF(ไฟล์หลัก!K399=ไฟล์หลัก!K398,IF(ไฟล์หลัก!K399=ไฟล์หลัก!K400,0,IFERROR(_xlfn.NUMBERVALUE(LEFT(TRIM(ไฟล์หลัก!L398),2)),_xlfn.NUMBERVALUE(LEFT(TRIM(ไฟล์หลัก!L398),1))) + IFERROR(_xlfn.NUMBERVALUE(LEFT(TRIM(ไฟล์หลัก!L399),2)),_xlfn.NUMBERVALUE(LEFT(TRIM(ไฟล์หลัก!L399),1)))),0)</f>
        <v>51</v>
      </c>
      <c r="C381" s="44"/>
      <c r="E381" s="66"/>
    </row>
    <row r="382" spans="2:5" ht="14.45">
      <c r="B382">
        <f>IF(ไฟล์หลัก!K400=ไฟล์หลัก!K399,IF(ไฟล์หลัก!K400=ไฟล์หลัก!K401,0,IFERROR(_xlfn.NUMBERVALUE(LEFT(TRIM(ไฟล์หลัก!L399),2)),_xlfn.NUMBERVALUE(LEFT(TRIM(ไฟล์หลัก!L399),1))) + IFERROR(_xlfn.NUMBERVALUE(LEFT(TRIM(ไฟล์หลัก!L400),2)),_xlfn.NUMBERVALUE(LEFT(TRIM(ไฟล์หลัก!L400),1)))),0)</f>
        <v>0</v>
      </c>
      <c r="C382" s="44"/>
      <c r="E382" s="66"/>
    </row>
    <row r="383" spans="2:5" ht="14.45">
      <c r="B383">
        <f>IF(ไฟล์หลัก!K401=ไฟล์หลัก!K400,IF(ไฟล์หลัก!K401=ไฟล์หลัก!K402,0,IFERROR(_xlfn.NUMBERVALUE(LEFT(TRIM(ไฟล์หลัก!L400),2)),_xlfn.NUMBERVALUE(LEFT(TRIM(ไฟล์หลัก!L400),1))) + IFERROR(_xlfn.NUMBERVALUE(LEFT(TRIM(ไฟล์หลัก!L401),2)),_xlfn.NUMBERVALUE(LEFT(TRIM(ไฟล์หลัก!L401),1)))),0)</f>
        <v>0</v>
      </c>
      <c r="C383" s="44"/>
      <c r="E383" s="66"/>
    </row>
    <row r="384" spans="2:5" ht="14.45">
      <c r="B384">
        <f>IF(ไฟล์หลัก!K402=ไฟล์หลัก!K401,IF(ไฟล์หลัก!K402=ไฟล์หลัก!K403,0,IFERROR(_xlfn.NUMBERVALUE(LEFT(TRIM(ไฟล์หลัก!L401),2)),_xlfn.NUMBERVALUE(LEFT(TRIM(ไฟล์หลัก!L401),1))) + IFERROR(_xlfn.NUMBERVALUE(LEFT(TRIM(ไฟล์หลัก!L402),2)),_xlfn.NUMBERVALUE(LEFT(TRIM(ไฟล์หลัก!L402),1)))),0)</f>
        <v>40</v>
      </c>
      <c r="C384" s="44"/>
      <c r="E384" s="66"/>
    </row>
    <row r="385" spans="2:5" ht="14.45">
      <c r="B385">
        <f>IF(ไฟล์หลัก!K403=ไฟล์หลัก!K402,IF(ไฟล์หลัก!K403=ไฟล์หลัก!K404,0,IFERROR(_xlfn.NUMBERVALUE(LEFT(TRIM(ไฟล์หลัก!L402),2)),_xlfn.NUMBERVALUE(LEFT(TRIM(ไฟล์หลัก!L402),1))) + IFERROR(_xlfn.NUMBERVALUE(LEFT(TRIM(ไฟล์หลัก!L403),2)),_xlfn.NUMBERVALUE(LEFT(TRIM(ไฟล์หลัก!L403),1)))),0)</f>
        <v>0</v>
      </c>
      <c r="C385" s="44"/>
      <c r="E385" s="66"/>
    </row>
    <row r="386" spans="2:5" ht="14.45">
      <c r="B386">
        <f>IF(ไฟล์หลัก!K404=ไฟล์หลัก!K403,IF(ไฟล์หลัก!K404=ไฟล์หลัก!K405,0,IFERROR(_xlfn.NUMBERVALUE(LEFT(TRIM(ไฟล์หลัก!L403),2)),_xlfn.NUMBERVALUE(LEFT(TRIM(ไฟล์หลัก!L403),1))) + IFERROR(_xlfn.NUMBERVALUE(LEFT(TRIM(ไฟล์หลัก!L404),2)),_xlfn.NUMBERVALUE(LEFT(TRIM(ไฟล์หลัก!L404),1)))),0)</f>
        <v>56</v>
      </c>
      <c r="C386" s="44"/>
      <c r="E386" s="66"/>
    </row>
    <row r="387" spans="2:5" ht="14.45">
      <c r="B387">
        <f>IF(ไฟล์หลัก!K405=ไฟล์หลัก!K404,IF(ไฟล์หลัก!K405=ไฟล์หลัก!K406,0,IFERROR(_xlfn.NUMBERVALUE(LEFT(TRIM(ไฟล์หลัก!L404),2)),_xlfn.NUMBERVALUE(LEFT(TRIM(ไฟล์หลัก!L404),1))) + IFERROR(_xlfn.NUMBERVALUE(LEFT(TRIM(ไฟล์หลัก!L405),2)),_xlfn.NUMBERVALUE(LEFT(TRIM(ไฟล์หลัก!L405),1)))),0)</f>
        <v>0</v>
      </c>
      <c r="C387" s="44"/>
      <c r="E387" s="66"/>
    </row>
    <row r="388" spans="2:5" ht="14.45">
      <c r="B388">
        <f>IF(ไฟล์หลัก!K406=ไฟล์หลัก!K405,IF(ไฟล์หลัก!K406=ไฟล์หลัก!K407,0,IFERROR(_xlfn.NUMBERVALUE(LEFT(TRIM(ไฟล์หลัก!L405),2)),_xlfn.NUMBERVALUE(LEFT(TRIM(ไฟล์หลัก!L405),1))) + IFERROR(_xlfn.NUMBERVALUE(LEFT(TRIM(ไฟล์หลัก!L406),2)),_xlfn.NUMBERVALUE(LEFT(TRIM(ไฟล์หลัก!L406),1)))),0)</f>
        <v>53</v>
      </c>
      <c r="C388" s="44"/>
      <c r="E388" s="66"/>
    </row>
    <row r="389" spans="2:5" ht="14.45">
      <c r="B389">
        <f>IF(ไฟล์หลัก!K407=ไฟล์หลัก!K406,IF(ไฟล์หลัก!K407=ไฟล์หลัก!K408,0,IFERROR(_xlfn.NUMBERVALUE(LEFT(TRIM(ไฟล์หลัก!L406),2)),_xlfn.NUMBERVALUE(LEFT(TRIM(ไฟล์หลัก!L406),1))) + IFERROR(_xlfn.NUMBERVALUE(LEFT(TRIM(ไฟล์หลัก!L407),2)),_xlfn.NUMBERVALUE(LEFT(TRIM(ไฟล์หลัก!L407),1)))),0)</f>
        <v>0</v>
      </c>
      <c r="C389" s="44"/>
      <c r="E389" s="66"/>
    </row>
    <row r="390" spans="2:5" ht="14.45">
      <c r="B390">
        <f>IF(ไฟล์หลัก!K408=ไฟล์หลัก!K407,IF(ไฟล์หลัก!K408=ไฟล์หลัก!K409,0,IFERROR(_xlfn.NUMBERVALUE(LEFT(TRIM(ไฟล์หลัก!L407),2)),_xlfn.NUMBERVALUE(LEFT(TRIM(ไฟล์หลัก!L407),1))) + IFERROR(_xlfn.NUMBERVALUE(LEFT(TRIM(ไฟล์หลัก!L408),2)),_xlfn.NUMBERVALUE(LEFT(TRIM(ไฟล์หลัก!L408),1)))),0)</f>
        <v>35</v>
      </c>
      <c r="C390" s="44"/>
      <c r="E390" s="66"/>
    </row>
    <row r="391" spans="2:5" ht="14.45">
      <c r="B391">
        <f>IF(ไฟล์หลัก!K409=ไฟล์หลัก!K408,IF(ไฟล์หลัก!K409=ไฟล์หลัก!K410,0,IFERROR(_xlfn.NUMBERVALUE(LEFT(TRIM(ไฟล์หลัก!L408),2)),_xlfn.NUMBERVALUE(LEFT(TRIM(ไฟล์หลัก!L408),1))) + IFERROR(_xlfn.NUMBERVALUE(LEFT(TRIM(ไฟล์หลัก!L409),2)),_xlfn.NUMBERVALUE(LEFT(TRIM(ไฟล์หลัก!L409),1)))),0)</f>
        <v>0</v>
      </c>
      <c r="C391" s="44"/>
      <c r="E391" s="66"/>
    </row>
    <row r="392" spans="2:5" ht="14.45">
      <c r="B392">
        <f>IF(ไฟล์หลัก!K410=ไฟล์หลัก!K409,IF(ไฟล์หลัก!K410=ไฟล์หลัก!K411,0,IFERROR(_xlfn.NUMBERVALUE(LEFT(TRIM(ไฟล์หลัก!L409),2)),_xlfn.NUMBERVALUE(LEFT(TRIM(ไฟล์หลัก!L409),1))) + IFERROR(_xlfn.NUMBERVALUE(LEFT(TRIM(ไฟล์หลัก!L410),2)),_xlfn.NUMBERVALUE(LEFT(TRIM(ไฟล์หลัก!L410),1)))),0)</f>
        <v>50</v>
      </c>
      <c r="C392" s="44"/>
      <c r="E392" s="66"/>
    </row>
    <row r="393" spans="2:5" ht="14.45">
      <c r="B393">
        <f>IF(ไฟล์หลัก!K411=ไฟล์หลัก!K410,IF(ไฟล์หลัก!K411=ไฟล์หลัก!K412,0,IFERROR(_xlfn.NUMBERVALUE(LEFT(TRIM(ไฟล์หลัก!L410),2)),_xlfn.NUMBERVALUE(LEFT(TRIM(ไฟล์หลัก!L410),1))) + IFERROR(_xlfn.NUMBERVALUE(LEFT(TRIM(ไฟล์หลัก!L411),2)),_xlfn.NUMBERVALUE(LEFT(TRIM(ไฟล์หลัก!L411),1)))),0)</f>
        <v>0</v>
      </c>
      <c r="C393" s="44"/>
      <c r="E393" s="66"/>
    </row>
    <row r="394" spans="2:5" ht="14.45">
      <c r="B394">
        <f>IF(ไฟล์หลัก!K412=ไฟล์หลัก!K411,IF(ไฟล์หลัก!K412=ไฟล์หลัก!K413,0,IFERROR(_xlfn.NUMBERVALUE(LEFT(TRIM(ไฟล์หลัก!L411),2)),_xlfn.NUMBERVALUE(LEFT(TRIM(ไฟล์หลัก!L411),1))) + IFERROR(_xlfn.NUMBERVALUE(LEFT(TRIM(ไฟล์หลัก!L412),2)),_xlfn.NUMBERVALUE(LEFT(TRIM(ไฟล์หลัก!L412),1)))),0)</f>
        <v>56</v>
      </c>
      <c r="C394" s="44"/>
      <c r="E394" s="66"/>
    </row>
    <row r="395" spans="2:5" ht="14.45">
      <c r="B395">
        <f>IF(ไฟล์หลัก!K413=ไฟล์หลัก!K412,IF(ไฟล์หลัก!K413=ไฟล์หลัก!K414,0,IFERROR(_xlfn.NUMBERVALUE(LEFT(TRIM(ไฟล์หลัก!L412),2)),_xlfn.NUMBERVALUE(LEFT(TRIM(ไฟล์หลัก!L412),1))) + IFERROR(_xlfn.NUMBERVALUE(LEFT(TRIM(ไฟล์หลัก!L413),2)),_xlfn.NUMBERVALUE(LEFT(TRIM(ไฟล์หลัก!L413),1)))),0)</f>
        <v>0</v>
      </c>
      <c r="C395" s="44"/>
      <c r="E395" s="66"/>
    </row>
    <row r="396" spans="2:5" ht="14.45">
      <c r="B396">
        <f>IF(ไฟล์หลัก!K414=ไฟล์หลัก!K413,IF(ไฟล์หลัก!K414=ไฟล์หลัก!K415,0,IFERROR(_xlfn.NUMBERVALUE(LEFT(TRIM(ไฟล์หลัก!L413),2)),_xlfn.NUMBERVALUE(LEFT(TRIM(ไฟล์หลัก!L413),1))) + IFERROR(_xlfn.NUMBERVALUE(LEFT(TRIM(ไฟล์หลัก!L414),2)),_xlfn.NUMBERVALUE(LEFT(TRIM(ไฟล์หลัก!L414),1)))),0)</f>
        <v>22</v>
      </c>
      <c r="C396" s="44"/>
      <c r="E396" s="66"/>
    </row>
    <row r="397" spans="2:5" ht="14.45">
      <c r="B397">
        <f>IF(ไฟล์หลัก!K415=ไฟล์หลัก!K414,IF(ไฟล์หลัก!K415=ไฟล์หลัก!K416,0,IFERROR(_xlfn.NUMBERVALUE(LEFT(TRIM(ไฟล์หลัก!L414),2)),_xlfn.NUMBERVALUE(LEFT(TRIM(ไฟล์หลัก!L414),1))) + IFERROR(_xlfn.NUMBERVALUE(LEFT(TRIM(ไฟล์หลัก!L415),2)),_xlfn.NUMBERVALUE(LEFT(TRIM(ไฟล์หลัก!L415),1)))),0)</f>
        <v>0</v>
      </c>
      <c r="C397" s="44"/>
      <c r="E397" s="66"/>
    </row>
    <row r="398" spans="2:5" ht="14.45">
      <c r="B398">
        <f>IF(ไฟล์หลัก!K416=ไฟล์หลัก!K415,IF(ไฟล์หลัก!K416=ไฟล์หลัก!K417,0,IFERROR(_xlfn.NUMBERVALUE(LEFT(TRIM(ไฟล์หลัก!L415),2)),_xlfn.NUMBERVALUE(LEFT(TRIM(ไฟล์หลัก!L415),1))) + IFERROR(_xlfn.NUMBERVALUE(LEFT(TRIM(ไฟล์หลัก!L416),2)),_xlfn.NUMBERVALUE(LEFT(TRIM(ไฟล์หลัก!L416),1)))),0)</f>
        <v>56</v>
      </c>
      <c r="C398" s="44"/>
      <c r="E398" s="66"/>
    </row>
    <row r="399" spans="2:5" ht="14.45">
      <c r="B399">
        <f>IF(ไฟล์หลัก!K417=ไฟล์หลัก!K416,IF(ไฟล์หลัก!K417=ไฟล์หลัก!K418,0,IFERROR(_xlfn.NUMBERVALUE(LEFT(TRIM(ไฟล์หลัก!L416),2)),_xlfn.NUMBERVALUE(LEFT(TRIM(ไฟล์หลัก!L416),1))) + IFERROR(_xlfn.NUMBERVALUE(LEFT(TRIM(ไฟล์หลัก!L417),2)),_xlfn.NUMBERVALUE(LEFT(TRIM(ไฟล์หลัก!L417),1)))),0)</f>
        <v>0</v>
      </c>
      <c r="C399" s="44"/>
      <c r="E399" s="66"/>
    </row>
    <row r="400" spans="2:5" ht="14.45">
      <c r="B400">
        <f>IF(ไฟล์หลัก!K418=ไฟล์หลัก!K417,IF(ไฟล์หลัก!K418=ไฟล์หลัก!K419,0,IFERROR(_xlfn.NUMBERVALUE(LEFT(TRIM(ไฟล์หลัก!L417),2)),_xlfn.NUMBERVALUE(LEFT(TRIM(ไฟล์หลัก!L417),1))) + IFERROR(_xlfn.NUMBERVALUE(LEFT(TRIM(ไฟล์หลัก!L418),2)),_xlfn.NUMBERVALUE(LEFT(TRIM(ไฟล์หลัก!L418),1)))),0)</f>
        <v>39</v>
      </c>
      <c r="C400" s="44"/>
      <c r="E400" s="66"/>
    </row>
    <row r="401" spans="2:5" ht="14.45">
      <c r="B401">
        <f>IF(ไฟล์หลัก!K419=ไฟล์หลัก!K418,IF(ไฟล์หลัก!K419=ไฟล์หลัก!K420,0,IFERROR(_xlfn.NUMBERVALUE(LEFT(TRIM(ไฟล์หลัก!L418),2)),_xlfn.NUMBERVALUE(LEFT(TRIM(ไฟล์หลัก!L418),1))) + IFERROR(_xlfn.NUMBERVALUE(LEFT(TRIM(ไฟล์หลัก!L419),2)),_xlfn.NUMBERVALUE(LEFT(TRIM(ไฟล์หลัก!L419),1)))),0)</f>
        <v>0</v>
      </c>
      <c r="C401" s="44"/>
      <c r="E401" s="66"/>
    </row>
    <row r="402" spans="2:5" ht="14.45">
      <c r="B402">
        <f>IF(ไฟล์หลัก!K420=ไฟล์หลัก!K419,IF(ไฟล์หลัก!K420=ไฟล์หลัก!K421,0,IFERROR(_xlfn.NUMBERVALUE(LEFT(TRIM(ไฟล์หลัก!L419),2)),_xlfn.NUMBERVALUE(LEFT(TRIM(ไฟล์หลัก!L419),1))) + IFERROR(_xlfn.NUMBERVALUE(LEFT(TRIM(ไฟล์หลัก!L420),2)),_xlfn.NUMBERVALUE(LEFT(TRIM(ไฟล์หลัก!L420),1)))),0)</f>
        <v>56</v>
      </c>
      <c r="C402" s="44"/>
      <c r="E402" s="66"/>
    </row>
    <row r="403" spans="2:5" ht="14.45">
      <c r="B403">
        <f>IF(ไฟล์หลัก!K421=ไฟล์หลัก!K420,IF(ไฟล์หลัก!K421=ไฟล์หลัก!K422,0,IFERROR(_xlfn.NUMBERVALUE(LEFT(TRIM(ไฟล์หลัก!L420),2)),_xlfn.NUMBERVALUE(LEFT(TRIM(ไฟล์หลัก!L420),1))) + IFERROR(_xlfn.NUMBERVALUE(LEFT(TRIM(ไฟล์หลัก!L421),2)),_xlfn.NUMBERVALUE(LEFT(TRIM(ไฟล์หลัก!L421),1)))),0)</f>
        <v>0</v>
      </c>
      <c r="C403" s="44"/>
      <c r="E403" s="66"/>
    </row>
    <row r="404" spans="2:5" ht="14.45">
      <c r="B404">
        <f>IF(ไฟล์หลัก!K422=ไฟล์หลัก!K421,IF(ไฟล์หลัก!K422=ไฟล์หลัก!K423,0,IFERROR(_xlfn.NUMBERVALUE(LEFT(TRIM(ไฟล์หลัก!L421),2)),_xlfn.NUMBERVALUE(LEFT(TRIM(ไฟล์หลัก!L421),1))) + IFERROR(_xlfn.NUMBERVALUE(LEFT(TRIM(ไฟล์หลัก!L422),2)),_xlfn.NUMBERVALUE(LEFT(TRIM(ไฟล์หลัก!L422),1)))),0)</f>
        <v>40</v>
      </c>
      <c r="C404" s="44"/>
      <c r="E404" s="66"/>
    </row>
    <row r="405" spans="2:5" ht="14.45">
      <c r="B405">
        <f>IF(ไฟล์หลัก!K423=ไฟล์หลัก!K422,IF(ไฟล์หลัก!K423=ไฟล์หลัก!K424,0,IFERROR(_xlfn.NUMBERVALUE(LEFT(TRIM(ไฟล์หลัก!L422),2)),_xlfn.NUMBERVALUE(LEFT(TRIM(ไฟล์หลัก!L422),1))) + IFERROR(_xlfn.NUMBERVALUE(LEFT(TRIM(ไฟล์หลัก!L423),2)),_xlfn.NUMBERVALUE(LEFT(TRIM(ไฟล์หลัก!L423),1)))),0)</f>
        <v>0</v>
      </c>
      <c r="C405" s="44"/>
      <c r="E405" s="66"/>
    </row>
    <row r="406" spans="2:5" ht="14.45">
      <c r="B406">
        <f>IF(ไฟล์หลัก!K424=ไฟล์หลัก!K423,IF(ไฟล์หลัก!K424=ไฟล์หลัก!K425,0,IFERROR(_xlfn.NUMBERVALUE(LEFT(TRIM(ไฟล์หลัก!L423),2)),_xlfn.NUMBERVALUE(LEFT(TRIM(ไฟล์หลัก!L423),1))) + IFERROR(_xlfn.NUMBERVALUE(LEFT(TRIM(ไฟล์หลัก!L424),2)),_xlfn.NUMBERVALUE(LEFT(TRIM(ไฟล์หลัก!L424),1)))),0)</f>
        <v>29</v>
      </c>
      <c r="C406" s="44"/>
      <c r="E406" s="66"/>
    </row>
    <row r="407" spans="2:5" ht="14.45">
      <c r="B407">
        <f>IF(ไฟล์หลัก!K425=ไฟล์หลัก!K424,IF(ไฟล์หลัก!K425=ไฟล์หลัก!K426,0,IFERROR(_xlfn.NUMBERVALUE(LEFT(TRIM(ไฟล์หลัก!L424),2)),_xlfn.NUMBERVALUE(LEFT(TRIM(ไฟล์หลัก!L424),1))) + IFERROR(_xlfn.NUMBERVALUE(LEFT(TRIM(ไฟล์หลัก!L425),2)),_xlfn.NUMBERVALUE(LEFT(TRIM(ไฟล์หลัก!L425),1)))),0)</f>
        <v>0</v>
      </c>
      <c r="C407" s="44"/>
      <c r="E407" s="66"/>
    </row>
    <row r="408" spans="2:5" ht="14.45">
      <c r="B408">
        <f>IF(ไฟล์หลัก!K426=ไฟล์หลัก!K425,IF(ไฟล์หลัก!K426=ไฟล์หลัก!K427,0,IFERROR(_xlfn.NUMBERVALUE(LEFT(TRIM(ไฟล์หลัก!L425),2)),_xlfn.NUMBERVALUE(LEFT(TRIM(ไฟล์หลัก!L425),1))) + IFERROR(_xlfn.NUMBERVALUE(LEFT(TRIM(ไฟล์หลัก!L426),2)),_xlfn.NUMBERVALUE(LEFT(TRIM(ไฟล์หลัก!L426),1)))),0)</f>
        <v>39</v>
      </c>
      <c r="C408" s="44"/>
      <c r="E408" s="66"/>
    </row>
    <row r="409" spans="2:5" ht="14.45">
      <c r="B409">
        <f>IF(ไฟล์หลัก!K427=ไฟล์หลัก!K426,IF(ไฟล์หลัก!K427=ไฟล์หลัก!K428,0,IFERROR(_xlfn.NUMBERVALUE(LEFT(TRIM(ไฟล์หลัก!L426),2)),_xlfn.NUMBERVALUE(LEFT(TRIM(ไฟล์หลัก!L426),1))) + IFERROR(_xlfn.NUMBERVALUE(LEFT(TRIM(ไฟล์หลัก!L427),2)),_xlfn.NUMBERVALUE(LEFT(TRIM(ไฟล์หลัก!L427),1)))),0)</f>
        <v>0</v>
      </c>
      <c r="C409" s="44"/>
      <c r="E409" s="66"/>
    </row>
    <row r="410" spans="2:5" ht="14.45">
      <c r="B410">
        <f>IF(ไฟล์หลัก!K428=ไฟล์หลัก!K427,IF(ไฟล์หลัก!K428=ไฟล์หลัก!K429,0,IFERROR(_xlfn.NUMBERVALUE(LEFT(TRIM(ไฟล์หลัก!L427),2)),_xlfn.NUMBERVALUE(LEFT(TRIM(ไฟล์หลัก!L427),1))) + IFERROR(_xlfn.NUMBERVALUE(LEFT(TRIM(ไฟล์หลัก!L428),2)),_xlfn.NUMBERVALUE(LEFT(TRIM(ไฟล์หลัก!L428),1)))),0)</f>
        <v>36</v>
      </c>
      <c r="C410" s="44"/>
      <c r="E410" s="66"/>
    </row>
    <row r="411" spans="2:5" ht="14.45">
      <c r="B411">
        <f>IF(ไฟล์หลัก!K429=ไฟล์หลัก!K428,IF(ไฟล์หลัก!K429=ไฟล์หลัก!K430,0,IFERROR(_xlfn.NUMBERVALUE(LEFT(TRIM(ไฟล์หลัก!L428),2)),_xlfn.NUMBERVALUE(LEFT(TRIM(ไฟล์หลัก!L428),1))) + IFERROR(_xlfn.NUMBERVALUE(LEFT(TRIM(ไฟล์หลัก!L429),2)),_xlfn.NUMBERVALUE(LEFT(TRIM(ไฟล์หลัก!L429),1)))),0)</f>
        <v>0</v>
      </c>
      <c r="C411" s="44"/>
      <c r="E411" s="66"/>
    </row>
    <row r="412" spans="2:5" ht="14.45">
      <c r="B412">
        <f>IF(ไฟล์หลัก!K430=ไฟล์หลัก!K429,IF(ไฟล์หลัก!K430=ไฟล์หลัก!K431,0,IFERROR(_xlfn.NUMBERVALUE(LEFT(TRIM(ไฟล์หลัก!L429),2)),_xlfn.NUMBERVALUE(LEFT(TRIM(ไฟล์หลัก!L429),1))) + IFERROR(_xlfn.NUMBERVALUE(LEFT(TRIM(ไฟล์หลัก!L430),2)),_xlfn.NUMBERVALUE(LEFT(TRIM(ไฟล์หลัก!L430),1)))),0)</f>
        <v>36</v>
      </c>
      <c r="C412" s="44"/>
      <c r="E412" s="66"/>
    </row>
    <row r="413" spans="2:5" ht="14.45">
      <c r="B413">
        <f>IF(ไฟล์หลัก!K431=ไฟล์หลัก!K430,IF(ไฟล์หลัก!K431=ไฟล์หลัก!K432,0,IFERROR(_xlfn.NUMBERVALUE(LEFT(TRIM(ไฟล์หลัก!L430),2)),_xlfn.NUMBERVALUE(LEFT(TRIM(ไฟล์หลัก!L430),1))) + IFERROR(_xlfn.NUMBERVALUE(LEFT(TRIM(ไฟล์หลัก!L431),2)),_xlfn.NUMBERVALUE(LEFT(TRIM(ไฟล์หลัก!L431),1)))),0)</f>
        <v>0</v>
      </c>
      <c r="C413" s="44"/>
      <c r="E413" s="66"/>
    </row>
    <row r="414" spans="2:5" ht="14.45">
      <c r="B414">
        <f>IF(ไฟล์หลัก!K432=ไฟล์หลัก!K431,IF(ไฟล์หลัก!K432=ไฟล์หลัก!K433,0,IFERROR(_xlfn.NUMBERVALUE(LEFT(TRIM(ไฟล์หลัก!L431),2)),_xlfn.NUMBERVALUE(LEFT(TRIM(ไฟล์หลัก!L431),1))) + IFERROR(_xlfn.NUMBERVALUE(LEFT(TRIM(ไฟล์หลัก!L432),2)),_xlfn.NUMBERVALUE(LEFT(TRIM(ไฟล์หลัก!L432),1)))),0)</f>
        <v>52</v>
      </c>
      <c r="C414" s="44"/>
      <c r="E414" s="66"/>
    </row>
    <row r="415" spans="2:5" ht="14.45">
      <c r="B415">
        <f>IF(ไฟล์หลัก!K433=ไฟล์หลัก!K432,IF(ไฟล์หลัก!K433=ไฟล์หลัก!K434,0,IFERROR(_xlfn.NUMBERVALUE(LEFT(TRIM(ไฟล์หลัก!L432),2)),_xlfn.NUMBERVALUE(LEFT(TRIM(ไฟล์หลัก!L432),1))) + IFERROR(_xlfn.NUMBERVALUE(LEFT(TRIM(ไฟล์หลัก!L433),2)),_xlfn.NUMBERVALUE(LEFT(TRIM(ไฟล์หลัก!L433),1)))),0)</f>
        <v>0</v>
      </c>
      <c r="C415" s="44"/>
      <c r="E415" s="66"/>
    </row>
    <row r="416" spans="2:5" ht="14.45">
      <c r="B416">
        <f>IF(ไฟล์หลัก!K434=ไฟล์หลัก!K433,IF(ไฟล์หลัก!K434=ไฟล์หลัก!K435,0,IFERROR(_xlfn.NUMBERVALUE(LEFT(TRIM(ไฟล์หลัก!L433),2)),_xlfn.NUMBERVALUE(LEFT(TRIM(ไฟล์หลัก!L433),1))) + IFERROR(_xlfn.NUMBERVALUE(LEFT(TRIM(ไฟล์หลัก!L434),2)),_xlfn.NUMBERVALUE(LEFT(TRIM(ไฟล์หลัก!L434),1)))),0)</f>
        <v>49</v>
      </c>
      <c r="C416" s="44"/>
      <c r="E416" s="66"/>
    </row>
    <row r="417" spans="2:5" ht="14.45">
      <c r="B417">
        <f>IF(ไฟล์หลัก!K435=ไฟล์หลัก!K434,IF(ไฟล์หลัก!K435=ไฟล์หลัก!K436,0,IFERROR(_xlfn.NUMBERVALUE(LEFT(TRIM(ไฟล์หลัก!L434),2)),_xlfn.NUMBERVALUE(LEFT(TRIM(ไฟล์หลัก!L434),1))) + IFERROR(_xlfn.NUMBERVALUE(LEFT(TRIM(ไฟล์หลัก!L435),2)),_xlfn.NUMBERVALUE(LEFT(TRIM(ไฟล์หลัก!L435),1)))),0)</f>
        <v>0</v>
      </c>
      <c r="C417" s="44"/>
      <c r="E417" s="66"/>
    </row>
    <row r="418" spans="2:5" ht="14.45">
      <c r="B418">
        <f>IF(ไฟล์หลัก!K436=ไฟล์หลัก!K435,IF(ไฟล์หลัก!K436=ไฟล์หลัก!K437,0,IFERROR(_xlfn.NUMBERVALUE(LEFT(TRIM(ไฟล์หลัก!L435),2)),_xlfn.NUMBERVALUE(LEFT(TRIM(ไฟล์หลัก!L435),1))) + IFERROR(_xlfn.NUMBERVALUE(LEFT(TRIM(ไฟล์หลัก!L436),2)),_xlfn.NUMBERVALUE(LEFT(TRIM(ไฟล์หลัก!L436),1)))),0)</f>
        <v>56</v>
      </c>
      <c r="C418" s="44"/>
      <c r="E418" s="66"/>
    </row>
    <row r="419" spans="2:5" ht="14.45">
      <c r="B419">
        <f>IF(ไฟล์หลัก!K437=ไฟล์หลัก!K436,IF(ไฟล์หลัก!K437=ไฟล์หลัก!K438,0,IFERROR(_xlfn.NUMBERVALUE(LEFT(TRIM(ไฟล์หลัก!L436),2)),_xlfn.NUMBERVALUE(LEFT(TRIM(ไฟล์หลัก!L436),1))) + IFERROR(_xlfn.NUMBERVALUE(LEFT(TRIM(ไฟล์หลัก!L437),2)),_xlfn.NUMBERVALUE(LEFT(TRIM(ไฟล์หลัก!L437),1)))),0)</f>
        <v>0</v>
      </c>
      <c r="C419" s="44"/>
      <c r="E419" s="66"/>
    </row>
    <row r="420" spans="2:5" ht="14.45">
      <c r="B420">
        <f>IF(ไฟล์หลัก!K438=ไฟล์หลัก!K437,IF(ไฟล์หลัก!K438=ไฟล์หลัก!K439,0,IFERROR(_xlfn.NUMBERVALUE(LEFT(TRIM(ไฟล์หลัก!L437),2)),_xlfn.NUMBERVALUE(LEFT(TRIM(ไฟล์หลัก!L437),1))) + IFERROR(_xlfn.NUMBERVALUE(LEFT(TRIM(ไฟล์หลัก!L438),2)),_xlfn.NUMBERVALUE(LEFT(TRIM(ไฟล์หลัก!L438),1)))),0)</f>
        <v>19</v>
      </c>
      <c r="C420" s="44"/>
      <c r="E420" s="66"/>
    </row>
    <row r="421" spans="2:5" ht="14.45">
      <c r="B421">
        <f>IF(ไฟล์หลัก!K439=ไฟล์หลัก!K438,IF(ไฟล์หลัก!K439=ไฟล์หลัก!K440,0,IFERROR(_xlfn.NUMBERVALUE(LEFT(TRIM(ไฟล์หลัก!L438),2)),_xlfn.NUMBERVALUE(LEFT(TRIM(ไฟล์หลัก!L438),1))) + IFERROR(_xlfn.NUMBERVALUE(LEFT(TRIM(ไฟล์หลัก!L439),2)),_xlfn.NUMBERVALUE(LEFT(TRIM(ไฟล์หลัก!L439),1)))),0)</f>
        <v>0</v>
      </c>
      <c r="C421" s="44"/>
      <c r="E421" s="66"/>
    </row>
    <row r="422" spans="2:5" ht="14.45">
      <c r="B422">
        <f>IF(ไฟล์หลัก!K440=ไฟล์หลัก!K439,IF(ไฟล์หลัก!K440=ไฟล์หลัก!K441,0,IFERROR(_xlfn.NUMBERVALUE(LEFT(TRIM(ไฟล์หลัก!L439),2)),_xlfn.NUMBERVALUE(LEFT(TRIM(ไฟล์หลัก!L439),1))) + IFERROR(_xlfn.NUMBERVALUE(LEFT(TRIM(ไฟล์หลัก!L440),2)),_xlfn.NUMBERVALUE(LEFT(TRIM(ไฟล์หลัก!L440),1)))),0)</f>
        <v>28</v>
      </c>
      <c r="C422" s="44"/>
      <c r="E422" s="66"/>
    </row>
    <row r="423" spans="2:5" ht="14.45">
      <c r="B423">
        <f>IF(ไฟล์หลัก!K441=ไฟล์หลัก!K440,IF(ไฟล์หลัก!K441=ไฟล์หลัก!K442,0,IFERROR(_xlfn.NUMBERVALUE(LEFT(TRIM(ไฟล์หลัก!L440),2)),_xlfn.NUMBERVALUE(LEFT(TRIM(ไฟล์หลัก!L440),1))) + IFERROR(_xlfn.NUMBERVALUE(LEFT(TRIM(ไฟล์หลัก!L441),2)),_xlfn.NUMBERVALUE(LEFT(TRIM(ไฟล์หลัก!L441),1)))),0)</f>
        <v>0</v>
      </c>
      <c r="C423" s="44"/>
      <c r="E423" s="66"/>
    </row>
    <row r="424" spans="2:5" ht="14.45">
      <c r="B424">
        <f>IF(ไฟล์หลัก!K442=ไฟล์หลัก!K441,IF(ไฟล์หลัก!K442=ไฟล์หลัก!K443,0,IFERROR(_xlfn.NUMBERVALUE(LEFT(TRIM(ไฟล์หลัก!L441),2)),_xlfn.NUMBERVALUE(LEFT(TRIM(ไฟล์หลัก!L441),1))) + IFERROR(_xlfn.NUMBERVALUE(LEFT(TRIM(ไฟล์หลัก!L442),2)),_xlfn.NUMBERVALUE(LEFT(TRIM(ไฟล์หลัก!L442),1)))),0)</f>
        <v>8</v>
      </c>
      <c r="C424" s="44"/>
      <c r="E424" s="66"/>
    </row>
    <row r="425" spans="2:5" ht="14.45">
      <c r="B425">
        <f>IF(ไฟล์หลัก!K443=ไฟล์หลัก!K442,IF(ไฟล์หลัก!K443=ไฟล์หลัก!K444,0,IFERROR(_xlfn.NUMBERVALUE(LEFT(TRIM(ไฟล์หลัก!L442),2)),_xlfn.NUMBERVALUE(LEFT(TRIM(ไฟล์หลัก!L442),1))) + IFERROR(_xlfn.NUMBERVALUE(LEFT(TRIM(ไฟล์หลัก!L443),2)),_xlfn.NUMBERVALUE(LEFT(TRIM(ไฟล์หลัก!L443),1)))),0)</f>
        <v>0</v>
      </c>
      <c r="C425" s="44"/>
      <c r="E425" s="66"/>
    </row>
    <row r="426" spans="2:5" ht="14.45">
      <c r="B426">
        <f>IF(ไฟล์หลัก!K444=ไฟล์หลัก!K443,IF(ไฟล์หลัก!K444=ไฟล์หลัก!K445,0,IFERROR(_xlfn.NUMBERVALUE(LEFT(TRIM(ไฟล์หลัก!L443),2)),_xlfn.NUMBERVALUE(LEFT(TRIM(ไฟล์หลัก!L443),1))) + IFERROR(_xlfn.NUMBERVALUE(LEFT(TRIM(ไฟล์หลัก!L444),2)),_xlfn.NUMBERVALUE(LEFT(TRIM(ไฟล์หลัก!L444),1)))),0)</f>
        <v>36</v>
      </c>
      <c r="C426" s="44"/>
      <c r="E426" s="66"/>
    </row>
    <row r="427" spans="2:5" ht="14.45">
      <c r="B427">
        <f>IF(ไฟล์หลัก!K445=ไฟล์หลัก!K444,IF(ไฟล์หลัก!K445=ไฟล์หลัก!K446,0,IFERROR(_xlfn.NUMBERVALUE(LEFT(TRIM(ไฟล์หลัก!L444),2)),_xlfn.NUMBERVALUE(LEFT(TRIM(ไฟล์หลัก!L444),1))) + IFERROR(_xlfn.NUMBERVALUE(LEFT(TRIM(ไฟล์หลัก!L445),2)),_xlfn.NUMBERVALUE(LEFT(TRIM(ไฟล์หลัก!L445),1)))),0)</f>
        <v>0</v>
      </c>
      <c r="C427" s="44"/>
      <c r="E427" s="66"/>
    </row>
    <row r="428" spans="2:5" ht="14.45">
      <c r="B428">
        <f>IF(ไฟล์หลัก!K446=ไฟล์หลัก!K445,IF(ไฟล์หลัก!K446=ไฟล์หลัก!K447,0,IFERROR(_xlfn.NUMBERVALUE(LEFT(TRIM(ไฟล์หลัก!L445),2)),_xlfn.NUMBERVALUE(LEFT(TRIM(ไฟล์หลัก!L445),1))) + IFERROR(_xlfn.NUMBERVALUE(LEFT(TRIM(ไฟล์หลัก!L446),2)),_xlfn.NUMBERVALUE(LEFT(TRIM(ไฟล์หลัก!L446),1)))),0)</f>
        <v>0</v>
      </c>
      <c r="C428" s="44"/>
      <c r="E428" s="66"/>
    </row>
    <row r="429" spans="2:5" ht="14.45">
      <c r="B429">
        <f>IF(ไฟล์หลัก!K447=ไฟล์หลัก!K446,IF(ไฟล์หลัก!K447=ไฟล์หลัก!K448,0,IFERROR(_xlfn.NUMBERVALUE(LEFT(TRIM(ไฟล์หลัก!L446),2)),_xlfn.NUMBERVALUE(LEFT(TRIM(ไฟล์หลัก!L446),1))) + IFERROR(_xlfn.NUMBERVALUE(LEFT(TRIM(ไฟล์หลัก!L447),2)),_xlfn.NUMBERVALUE(LEFT(TRIM(ไฟล์หลัก!L447),1)))),0)</f>
        <v>39</v>
      </c>
      <c r="C429" s="44"/>
      <c r="E429" s="66"/>
    </row>
    <row r="430" spans="2:5" ht="14.45">
      <c r="B430">
        <f>IF(ไฟล์หลัก!K448=ไฟล์หลัก!K447,IF(ไฟล์หลัก!K448=ไฟล์หลัก!K449,0,IFERROR(_xlfn.NUMBERVALUE(LEFT(TRIM(ไฟล์หลัก!L447),2)),_xlfn.NUMBERVALUE(LEFT(TRIM(ไฟล์หลัก!L447),1))) + IFERROR(_xlfn.NUMBERVALUE(LEFT(TRIM(ไฟล์หลัก!L448),2)),_xlfn.NUMBERVALUE(LEFT(TRIM(ไฟล์หลัก!L448),1)))),0)</f>
        <v>0</v>
      </c>
      <c r="C430" s="44"/>
      <c r="E430" s="66"/>
    </row>
    <row r="431" spans="2:5" ht="14.45">
      <c r="B431">
        <f>IF(ไฟล์หลัก!K449=ไฟล์หลัก!K448,IF(ไฟล์หลัก!K449=ไฟล์หลัก!K451,0,IFERROR(_xlfn.NUMBERVALUE(LEFT(TRIM(ไฟล์หลัก!L448),2)),_xlfn.NUMBERVALUE(LEFT(TRIM(ไฟล์หลัก!L448),1))) + IFERROR(_xlfn.NUMBERVALUE(LEFT(TRIM(ไฟล์หลัก!L449),2)),_xlfn.NUMBERVALUE(LEFT(TRIM(ไฟล์หลัก!L449),1)))),0)</f>
        <v>69</v>
      </c>
      <c r="C431" s="44"/>
      <c r="E431" s="66"/>
    </row>
    <row r="432" spans="2:5" ht="14.45">
      <c r="B432">
        <f>IF(ไฟล์หลัก!K451=ไฟล์หลัก!K449,IF(ไฟล์หลัก!K451=ไฟล์หลัก!K452,0,IFERROR(_xlfn.NUMBERVALUE(LEFT(TRIM(ไฟล์หลัก!L449),2)),_xlfn.NUMBERVALUE(LEFT(TRIM(ไฟล์หลัก!L449),1))) + IFERROR(_xlfn.NUMBERVALUE(LEFT(TRIM(ไฟล์หลัก!L451),2)),_xlfn.NUMBERVALUE(LEFT(TRIM(ไฟล์หลัก!L451),1)))),0)</f>
        <v>0</v>
      </c>
      <c r="C432" s="44"/>
      <c r="E432" s="66"/>
    </row>
    <row r="433" spans="2:5" ht="14.45">
      <c r="B433">
        <f>IF(ไฟล์หลัก!K452=ไฟล์หลัก!K451,IF(ไฟล์หลัก!K452=ไฟล์หลัก!K454,0,IFERROR(_xlfn.NUMBERVALUE(LEFT(TRIM(ไฟล์หลัก!L451),2)),_xlfn.NUMBERVALUE(LEFT(TRIM(ไฟล์หลัก!L451),1))) + IFERROR(_xlfn.NUMBERVALUE(LEFT(TRIM(ไฟล์หลัก!L452),2)),_xlfn.NUMBERVALUE(LEFT(TRIM(ไฟล์หลัก!L452),1)))),0)</f>
        <v>68</v>
      </c>
      <c r="C433" s="44"/>
      <c r="E433" s="66"/>
    </row>
    <row r="434" spans="2:5" ht="14.45">
      <c r="B434">
        <f>IF(ไฟล์หลัก!K454=ไฟล์หลัก!K452,IF(ไฟล์หลัก!K454=ไฟล์หลัก!K455,0,IFERROR(_xlfn.NUMBERVALUE(LEFT(TRIM(ไฟล์หลัก!L452),2)),_xlfn.NUMBERVALUE(LEFT(TRIM(ไฟล์หลัก!L452),1))) + IFERROR(_xlfn.NUMBERVALUE(LEFT(TRIM(ไฟล์หลัก!L454),2)),_xlfn.NUMBERVALUE(LEFT(TRIM(ไฟล์หลัก!L454),1)))),0)</f>
        <v>0</v>
      </c>
      <c r="C434" s="44"/>
      <c r="E434" s="66"/>
    </row>
    <row r="435" spans="2:5" ht="14.45">
      <c r="B435">
        <f>IF(ไฟล์หลัก!K455=ไฟล์หลัก!K454,IF(ไฟล์หลัก!K455=ไฟล์หลัก!K456,0,IFERROR(_xlfn.NUMBERVALUE(LEFT(TRIM(ไฟล์หลัก!L454),2)),_xlfn.NUMBERVALUE(LEFT(TRIM(ไฟล์หลัก!L454),1))) + IFERROR(_xlfn.NUMBERVALUE(LEFT(TRIM(ไฟล์หลัก!L455),2)),_xlfn.NUMBERVALUE(LEFT(TRIM(ไฟล์หลัก!L455),1)))),0)</f>
        <v>0</v>
      </c>
      <c r="C435" s="44"/>
      <c r="E435" s="66"/>
    </row>
    <row r="436" spans="2:5" ht="14.45">
      <c r="B436">
        <f>IF(ไฟล์หลัก!K456=ไฟล์หลัก!K455,IF(ไฟล์หลัก!K456=ไฟล์หลัก!K457,0,IFERROR(_xlfn.NUMBERVALUE(LEFT(TRIM(ไฟล์หลัก!L455),2)),_xlfn.NUMBERVALUE(LEFT(TRIM(ไฟล์หลัก!L455),1))) + IFERROR(_xlfn.NUMBERVALUE(LEFT(TRIM(ไฟล์หลัก!L456),2)),_xlfn.NUMBERVALUE(LEFT(TRIM(ไฟล์หลัก!L456),1)))),0)</f>
        <v>45</v>
      </c>
      <c r="C436" s="44"/>
      <c r="E436" s="66"/>
    </row>
    <row r="437" spans="2:5" ht="14.45">
      <c r="B437">
        <f>IF(ไฟล์หลัก!K457=ไฟล์หลัก!K456,IF(ไฟล์หลัก!K457=ไฟล์หลัก!K458,0,IFERROR(_xlfn.NUMBERVALUE(LEFT(TRIM(ไฟล์หลัก!L456),2)),_xlfn.NUMBERVALUE(LEFT(TRIM(ไฟล์หลัก!L456),1))) + IFERROR(_xlfn.NUMBERVALUE(LEFT(TRIM(ไฟล์หลัก!L457),2)),_xlfn.NUMBERVALUE(LEFT(TRIM(ไฟล์หลัก!L457),1)))),0)</f>
        <v>0</v>
      </c>
      <c r="C437" s="44"/>
      <c r="E437" s="66"/>
    </row>
    <row r="438" spans="2:5" ht="14.45">
      <c r="B438">
        <f>IF(ไฟล์หลัก!K458=ไฟล์หลัก!K457,IF(ไฟล์หลัก!K458=ไฟล์หลัก!K459,0,IFERROR(_xlfn.NUMBERVALUE(LEFT(TRIM(ไฟล์หลัก!L457),2)),_xlfn.NUMBERVALUE(LEFT(TRIM(ไฟล์หลัก!L457),1))) + IFERROR(_xlfn.NUMBERVALUE(LEFT(TRIM(ไฟล์หลัก!L458),2)),_xlfn.NUMBERVALUE(LEFT(TRIM(ไฟล์หลัก!L458),1)))),0)</f>
        <v>52</v>
      </c>
      <c r="C438" s="44"/>
      <c r="E438" s="66"/>
    </row>
    <row r="439" spans="2:5" ht="14.45">
      <c r="B439">
        <f>IF(ไฟล์หลัก!K459=ไฟล์หลัก!K458,IF(ไฟล์หลัก!K459=ไฟล์หลัก!K460,0,IFERROR(_xlfn.NUMBERVALUE(LEFT(TRIM(ไฟล์หลัก!L458),2)),_xlfn.NUMBERVALUE(LEFT(TRIM(ไฟล์หลัก!L458),1))) + IFERROR(_xlfn.NUMBERVALUE(LEFT(TRIM(ไฟล์หลัก!L459),2)),_xlfn.NUMBERVALUE(LEFT(TRIM(ไฟล์หลัก!L459),1)))),0)</f>
        <v>0</v>
      </c>
      <c r="C439" s="44"/>
      <c r="E439" s="66"/>
    </row>
    <row r="440" spans="2:5" ht="14.45">
      <c r="B440">
        <f>IF(ไฟล์หลัก!K460=ไฟล์หลัก!K459,IF(ไฟล์หลัก!K460=ไฟล์หลัก!K461,0,IFERROR(_xlfn.NUMBERVALUE(LEFT(TRIM(ไฟล์หลัก!L459),2)),_xlfn.NUMBERVALUE(LEFT(TRIM(ไฟล์หลัก!L459),1))) + IFERROR(_xlfn.NUMBERVALUE(LEFT(TRIM(ไฟล์หลัก!L460),2)),_xlfn.NUMBERVALUE(LEFT(TRIM(ไฟล์หลัก!L460),1)))),0)</f>
        <v>42</v>
      </c>
      <c r="C440" s="44"/>
      <c r="E440" s="66"/>
    </row>
    <row r="441" spans="2:5" ht="14.45">
      <c r="B441">
        <f>IF(ไฟล์หลัก!K461=ไฟล์หลัก!K460,IF(ไฟล์หลัก!K461=ไฟล์หลัก!K462,0,IFERROR(_xlfn.NUMBERVALUE(LEFT(TRIM(ไฟล์หลัก!L460),2)),_xlfn.NUMBERVALUE(LEFT(TRIM(ไฟล์หลัก!L460),1))) + IFERROR(_xlfn.NUMBERVALUE(LEFT(TRIM(ไฟล์หลัก!L461),2)),_xlfn.NUMBERVALUE(LEFT(TRIM(ไฟล์หลัก!L461),1)))),0)</f>
        <v>0</v>
      </c>
      <c r="C441" s="44"/>
      <c r="E441" s="66"/>
    </row>
    <row r="442" spans="2:5" ht="14.45">
      <c r="B442">
        <f>IF(ไฟล์หลัก!K462=ไฟล์หลัก!K461,IF(ไฟล์หลัก!K462=ไฟล์หลัก!K463,0,IFERROR(_xlfn.NUMBERVALUE(LEFT(TRIM(ไฟล์หลัก!L461),2)),_xlfn.NUMBERVALUE(LEFT(TRIM(ไฟล์หลัก!L461),1))) + IFERROR(_xlfn.NUMBERVALUE(LEFT(TRIM(ไฟล์หลัก!L462),2)),_xlfn.NUMBERVALUE(LEFT(TRIM(ไฟล์หลัก!L462),1)))),0)</f>
        <v>33</v>
      </c>
      <c r="C442" s="44"/>
      <c r="E442" s="66"/>
    </row>
    <row r="443" spans="2:5" ht="14.45">
      <c r="B443">
        <f>IF(ไฟล์หลัก!K463=ไฟล์หลัก!K462,IF(ไฟล์หลัก!K463=ไฟล์หลัก!K464,0,IFERROR(_xlfn.NUMBERVALUE(LEFT(TRIM(ไฟล์หลัก!L462),2)),_xlfn.NUMBERVALUE(LEFT(TRIM(ไฟล์หลัก!L462),1))) + IFERROR(_xlfn.NUMBERVALUE(LEFT(TRIM(ไฟล์หลัก!L463),2)),_xlfn.NUMBERVALUE(LEFT(TRIM(ไฟล์หลัก!L463),1)))),0)</f>
        <v>0</v>
      </c>
      <c r="C443" s="44"/>
      <c r="E443" s="66"/>
    </row>
    <row r="444" spans="2:5" ht="14.45">
      <c r="B444">
        <f>IF(ไฟล์หลัก!K464=ไฟล์หลัก!K463,IF(ไฟล์หลัก!K464=ไฟล์หลัก!K465,0,IFERROR(_xlfn.NUMBERVALUE(LEFT(TRIM(ไฟล์หลัก!L463),2)),_xlfn.NUMBERVALUE(LEFT(TRIM(ไฟล์หลัก!L463),1))) + IFERROR(_xlfn.NUMBERVALUE(LEFT(TRIM(ไฟล์หลัก!L464),2)),_xlfn.NUMBERVALUE(LEFT(TRIM(ไฟล์หลัก!L464),1)))),0)</f>
        <v>42</v>
      </c>
      <c r="C444" s="44"/>
      <c r="E444" s="66"/>
    </row>
    <row r="445" spans="2:5" ht="14.45">
      <c r="B445">
        <f>IF(ไฟล์หลัก!K465=ไฟล์หลัก!K464,IF(ไฟล์หลัก!K465=ไฟล์หลัก!K466,0,IFERROR(_xlfn.NUMBERVALUE(LEFT(TRIM(ไฟล์หลัก!L464),2)),_xlfn.NUMBERVALUE(LEFT(TRIM(ไฟล์หลัก!L464),1))) + IFERROR(_xlfn.NUMBERVALUE(LEFT(TRIM(ไฟล์หลัก!L465),2)),_xlfn.NUMBERVALUE(LEFT(TRIM(ไฟล์หลัก!L465),1)))),0)</f>
        <v>0</v>
      </c>
      <c r="C445" s="44"/>
      <c r="E445" s="66"/>
    </row>
    <row r="446" spans="2:5" ht="14.45">
      <c r="B446">
        <f>IF(ไฟล์หลัก!K466=ไฟล์หลัก!K465,IF(ไฟล์หลัก!K466=ไฟล์หลัก!K467,0,IFERROR(_xlfn.NUMBERVALUE(LEFT(TRIM(ไฟล์หลัก!L465),2)),_xlfn.NUMBERVALUE(LEFT(TRIM(ไฟล์หลัก!L465),1))) + IFERROR(_xlfn.NUMBERVALUE(LEFT(TRIM(ไฟล์หลัก!L466),2)),_xlfn.NUMBERVALUE(LEFT(TRIM(ไฟล์หลัก!L466),1)))),0)</f>
        <v>41</v>
      </c>
      <c r="C446" s="44"/>
      <c r="E446" s="66"/>
    </row>
    <row r="447" spans="2:5" ht="14.45">
      <c r="B447">
        <f>IF(ไฟล์หลัก!K467=ไฟล์หลัก!K466,IF(ไฟล์หลัก!K467=ไฟล์หลัก!K468,0,IFERROR(_xlfn.NUMBERVALUE(LEFT(TRIM(ไฟล์หลัก!L466),2)),_xlfn.NUMBERVALUE(LEFT(TRIM(ไฟล์หลัก!L466),1))) + IFERROR(_xlfn.NUMBERVALUE(LEFT(TRIM(ไฟล์หลัก!L467),2)),_xlfn.NUMBERVALUE(LEFT(TRIM(ไฟล์หลัก!L467),1)))),0)</f>
        <v>0</v>
      </c>
      <c r="C447" s="44"/>
      <c r="E447" s="66"/>
    </row>
    <row r="448" spans="2:5" ht="14.45">
      <c r="B448">
        <f>IF(ไฟล์หลัก!K468=ไฟล์หลัก!K467,IF(ไฟล์หลัก!K468=ไฟล์หลัก!K469,0,IFERROR(_xlfn.NUMBERVALUE(LEFT(TRIM(ไฟล์หลัก!L467),2)),_xlfn.NUMBERVALUE(LEFT(TRIM(ไฟล์หลัก!L467),1))) + IFERROR(_xlfn.NUMBERVALUE(LEFT(TRIM(ไฟล์หลัก!L468),2)),_xlfn.NUMBERVALUE(LEFT(TRIM(ไฟล์หลัก!L468),1)))),0)</f>
        <v>37</v>
      </c>
      <c r="C448" s="44"/>
      <c r="E448" s="66"/>
    </row>
    <row r="449" spans="2:5" ht="14.45">
      <c r="B449">
        <f>IF(ไฟล์หลัก!K469=ไฟล์หลัก!K468,IF(ไฟล์หลัก!K469=ไฟล์หลัก!K470,0,IFERROR(_xlfn.NUMBERVALUE(LEFT(TRIM(ไฟล์หลัก!L468),2)),_xlfn.NUMBERVALUE(LEFT(TRIM(ไฟล์หลัก!L468),1))) + IFERROR(_xlfn.NUMBERVALUE(LEFT(TRIM(ไฟล์หลัก!L469),2)),_xlfn.NUMBERVALUE(LEFT(TRIM(ไฟล์หลัก!L469),1)))),0)</f>
        <v>0</v>
      </c>
      <c r="C449" s="44"/>
      <c r="E449" s="66"/>
    </row>
    <row r="450" spans="2:5" ht="14.45">
      <c r="B450">
        <f>IF(ไฟล์หลัก!K470=ไฟล์หลัก!K469,IF(ไฟล์หลัก!K470=ไฟล์หลัก!K471,0,IFERROR(_xlfn.NUMBERVALUE(LEFT(TRIM(ไฟล์หลัก!L469),2)),_xlfn.NUMBERVALUE(LEFT(TRIM(ไฟล์หลัก!L469),1))) + IFERROR(_xlfn.NUMBERVALUE(LEFT(TRIM(ไฟล์หลัก!L470),2)),_xlfn.NUMBERVALUE(LEFT(TRIM(ไฟล์หลัก!L470),1)))),0)</f>
        <v>12</v>
      </c>
      <c r="C450" s="44"/>
      <c r="E450" s="66"/>
    </row>
    <row r="451" spans="2:5" ht="14.45">
      <c r="B451">
        <f>IF(ไฟล์หลัก!K471=ไฟล์หลัก!K470,IF(ไฟล์หลัก!K471=ไฟล์หลัก!K472,0,IFERROR(_xlfn.NUMBERVALUE(LEFT(TRIM(ไฟล์หลัก!L470),2)),_xlfn.NUMBERVALUE(LEFT(TRIM(ไฟล์หลัก!L470),1))) + IFERROR(_xlfn.NUMBERVALUE(LEFT(TRIM(ไฟล์หลัก!L471),2)),_xlfn.NUMBERVALUE(LEFT(TRIM(ไฟล์หลัก!L471),1)))),0)</f>
        <v>0</v>
      </c>
      <c r="C451" s="44"/>
      <c r="E451" s="66"/>
    </row>
    <row r="452" spans="2:5" ht="14.45">
      <c r="B452">
        <f>IF(ไฟล์หลัก!K472=ไฟล์หลัก!K471,IF(ไฟล์หลัก!K472=ไฟล์หลัก!K473,0,IFERROR(_xlfn.NUMBERVALUE(LEFT(TRIM(ไฟล์หลัก!L471),2)),_xlfn.NUMBERVALUE(LEFT(TRIM(ไฟล์หลัก!L471),1))) + IFERROR(_xlfn.NUMBERVALUE(LEFT(TRIM(ไฟล์หลัก!L472),2)),_xlfn.NUMBERVALUE(LEFT(TRIM(ไฟล์หลัก!L472),1)))),0)</f>
        <v>20</v>
      </c>
      <c r="C452" s="44"/>
      <c r="E452" s="66"/>
    </row>
    <row r="453" spans="2:5" ht="14.45">
      <c r="B453">
        <f>IF(ไฟล์หลัก!K473=ไฟล์หลัก!K472,IF(ไฟล์หลัก!K473=ไฟล์หลัก!K474,0,IFERROR(_xlfn.NUMBERVALUE(LEFT(TRIM(ไฟล์หลัก!L472),2)),_xlfn.NUMBERVALUE(LEFT(TRIM(ไฟล์หลัก!L472),1))) + IFERROR(_xlfn.NUMBERVALUE(LEFT(TRIM(ไฟล์หลัก!L473),2)),_xlfn.NUMBERVALUE(LEFT(TRIM(ไฟล์หลัก!L473),1)))),0)</f>
        <v>0</v>
      </c>
      <c r="C453" s="44"/>
      <c r="E453" s="66"/>
    </row>
    <row r="454" spans="2:5" ht="14.45">
      <c r="B454">
        <f>IF(ไฟล์หลัก!K474=ไฟล์หลัก!K473,IF(ไฟล์หลัก!K474=ไฟล์หลัก!K476,0,IFERROR(_xlfn.NUMBERVALUE(LEFT(TRIM(ไฟล์หลัก!L473),2)),_xlfn.NUMBERVALUE(LEFT(TRIM(ไฟล์หลัก!L473),1))) + IFERROR(_xlfn.NUMBERVALUE(LEFT(TRIM(ไฟล์หลัก!L474),2)),_xlfn.NUMBERVALUE(LEFT(TRIM(ไฟล์หลัก!L474),1)))),0)</f>
        <v>67</v>
      </c>
      <c r="C454" s="44"/>
      <c r="E454" s="66"/>
    </row>
    <row r="455" spans="2:5" ht="14.45">
      <c r="B455">
        <f>IF(ไฟล์หลัก!K476=ไฟล์หลัก!K474,IF(ไฟล์หลัก!K476=ไฟล์หลัก!K477,0,IFERROR(_xlfn.NUMBERVALUE(LEFT(TRIM(ไฟล์หลัก!L474),2)),_xlfn.NUMBERVALUE(LEFT(TRIM(ไฟล์หลัก!L474),1))) + IFERROR(_xlfn.NUMBERVALUE(LEFT(TRIM(ไฟล์หลัก!L476),2)),_xlfn.NUMBERVALUE(LEFT(TRIM(ไฟล์หลัก!L476),1)))),0)</f>
        <v>0</v>
      </c>
      <c r="C455" s="44"/>
      <c r="E455" s="66"/>
    </row>
    <row r="456" spans="2:5" ht="14.45">
      <c r="B456">
        <f>IF(ไฟล์หลัก!K477=ไฟล์หลัก!K476,IF(ไฟล์หลัก!K477=ไฟล์หลัก!K479,0,IFERROR(_xlfn.NUMBERVALUE(LEFT(TRIM(ไฟล์หลัก!L476),2)),_xlfn.NUMBERVALUE(LEFT(TRIM(ไฟล์หลัก!L476),1))) + IFERROR(_xlfn.NUMBERVALUE(LEFT(TRIM(ไฟล์หลัก!L477),2)),_xlfn.NUMBERVALUE(LEFT(TRIM(ไฟล์หลัก!L477),1)))),0)</f>
        <v>66</v>
      </c>
      <c r="C456" s="44"/>
      <c r="E456" s="66"/>
    </row>
    <row r="457" spans="2:5" ht="14.45">
      <c r="B457">
        <f>IF(ไฟล์หลัก!K479=ไฟล์หลัก!K477,IF(ไฟล์หลัก!K479=ไฟล์หลัก!K480,0,IFERROR(_xlfn.NUMBERVALUE(LEFT(TRIM(ไฟล์หลัก!L477),2)),_xlfn.NUMBERVALUE(LEFT(TRIM(ไฟล์หลัก!L477),1))) + IFERROR(_xlfn.NUMBERVALUE(LEFT(TRIM(ไฟล์หลัก!L479),2)),_xlfn.NUMBERVALUE(LEFT(TRIM(ไฟล์หลัก!L479),1)))),0)</f>
        <v>0</v>
      </c>
      <c r="C457" s="44"/>
      <c r="E457" s="66"/>
    </row>
    <row r="458" spans="2:5" ht="14.45">
      <c r="B458">
        <f>IF(ไฟล์หลัก!K480=ไฟล์หลัก!K479,IF(ไฟล์หลัก!K480=ไฟล์หลัก!K481,0,IFERROR(_xlfn.NUMBERVALUE(LEFT(TRIM(ไฟล์หลัก!L479),2)),_xlfn.NUMBERVALUE(LEFT(TRIM(ไฟล์หลัก!L479),1))) + IFERROR(_xlfn.NUMBERVALUE(LEFT(TRIM(ไฟล์หลัก!L480),2)),_xlfn.NUMBERVALUE(LEFT(TRIM(ไฟล์หลัก!L480),1)))),0)</f>
        <v>0</v>
      </c>
      <c r="C458" s="44"/>
      <c r="E458" s="66"/>
    </row>
    <row r="459" spans="2:5" ht="14.45">
      <c r="B459">
        <f>IF(ไฟล์หลัก!K481=ไฟล์หลัก!K480,IF(ไฟล์หลัก!K481=ไฟล์หลัก!K482,0,IFERROR(_xlfn.NUMBERVALUE(LEFT(TRIM(ไฟล์หลัก!L480),2)),_xlfn.NUMBERVALUE(LEFT(TRIM(ไฟล์หลัก!L480),1))) + IFERROR(_xlfn.NUMBERVALUE(LEFT(TRIM(ไฟล์หลัก!L481),2)),_xlfn.NUMBERVALUE(LEFT(TRIM(ไฟล์หลัก!L481),1)))),0)</f>
        <v>52</v>
      </c>
      <c r="C459" s="44"/>
      <c r="E459" s="66"/>
    </row>
    <row r="460" spans="2:5" ht="14.45">
      <c r="B460">
        <f>IF(ไฟล์หลัก!K482=ไฟล์หลัก!K481,IF(ไฟล์หลัก!K482=ไฟล์หลัก!K483,0,IFERROR(_xlfn.NUMBERVALUE(LEFT(TRIM(ไฟล์หลัก!L481),2)),_xlfn.NUMBERVALUE(LEFT(TRIM(ไฟล์หลัก!L481),1))) + IFERROR(_xlfn.NUMBERVALUE(LEFT(TRIM(ไฟล์หลัก!L482),2)),_xlfn.NUMBERVALUE(LEFT(TRIM(ไฟล์หลัก!L482),1)))),0)</f>
        <v>0</v>
      </c>
      <c r="C460" s="44"/>
      <c r="E460" s="66"/>
    </row>
    <row r="461" spans="2:5" ht="14.45">
      <c r="B461">
        <f>IF(ไฟล์หลัก!K483=ไฟล์หลัก!K482,IF(ไฟล์หลัก!K483=ไฟล์หลัก!K487,0,IFERROR(_xlfn.NUMBERVALUE(LEFT(TRIM(ไฟล์หลัก!L482),2)),_xlfn.NUMBERVALUE(LEFT(TRIM(ไฟล์หลัก!L482),1))) + IFERROR(_xlfn.NUMBERVALUE(LEFT(TRIM(ไฟล์หลัก!L483),2)),_xlfn.NUMBERVALUE(LEFT(TRIM(ไฟล์หลัก!L483),1)))),0)</f>
        <v>68</v>
      </c>
      <c r="C461" s="44"/>
      <c r="E461" s="66"/>
    </row>
    <row r="462" spans="2:5" ht="14.45">
      <c r="B462">
        <f>IF(ไฟล์หลัก!K487=ไฟล์หลัก!K483,IF(ไฟล์หลัก!K487=ไฟล์หลัก!K488,0,IFERROR(_xlfn.NUMBERVALUE(LEFT(TRIM(ไฟล์หลัก!L483),2)),_xlfn.NUMBERVALUE(LEFT(TRIM(ไฟล์หลัก!L483),1))) + IFERROR(_xlfn.NUMBERVALUE(LEFT(TRIM(ไฟล์หลัก!L487),2)),_xlfn.NUMBERVALUE(LEFT(TRIM(ไฟล์หลัก!L487),1)))),0)</f>
        <v>0</v>
      </c>
      <c r="C462" s="44"/>
      <c r="E462" s="66"/>
    </row>
    <row r="463" spans="2:5" ht="14.45">
      <c r="B463">
        <f>IF(ไฟล์หลัก!K488=ไฟล์หลัก!K487,IF(ไฟล์หลัก!K488=ไฟล์หลัก!K489,0,IFERROR(_xlfn.NUMBERVALUE(LEFT(TRIM(ไฟล์หลัก!L487),2)),_xlfn.NUMBERVALUE(LEFT(TRIM(ไฟล์หลัก!L487),1))) + IFERROR(_xlfn.NUMBERVALUE(LEFT(TRIM(ไฟล์หลัก!L488),2)),_xlfn.NUMBERVALUE(LEFT(TRIM(ไฟล์หลัก!L488),1)))),0)</f>
        <v>0</v>
      </c>
      <c r="C463" s="44"/>
      <c r="E463" s="66"/>
    </row>
    <row r="464" spans="2:5" ht="14.45">
      <c r="B464">
        <f>IF(ไฟล์หลัก!K489=ไฟล์หลัก!K488,IF(ไฟล์หลัก!K489=ไฟล์หลัก!K490,0,IFERROR(_xlfn.NUMBERVALUE(LEFT(TRIM(ไฟล์หลัก!L488),2)),_xlfn.NUMBERVALUE(LEFT(TRIM(ไฟล์หลัก!L488),1))) + IFERROR(_xlfn.NUMBERVALUE(LEFT(TRIM(ไฟล์หลัก!L489),2)),_xlfn.NUMBERVALUE(LEFT(TRIM(ไฟล์หลัก!L489),1)))),0)</f>
        <v>48</v>
      </c>
      <c r="C464" s="44"/>
      <c r="E464" s="66"/>
    </row>
    <row r="465" spans="2:5" ht="14.45">
      <c r="B465">
        <f>IF(ไฟล์หลัก!K490=ไฟล์หลัก!K489,IF(ไฟล์หลัก!K490=ไฟล์หลัก!K491,0,IFERROR(_xlfn.NUMBERVALUE(LEFT(TRIM(ไฟล์หลัก!L489),2)),_xlfn.NUMBERVALUE(LEFT(TRIM(ไฟล์หลัก!L489),1))) + IFERROR(_xlfn.NUMBERVALUE(LEFT(TRIM(ไฟล์หลัก!L490),2)),_xlfn.NUMBERVALUE(LEFT(TRIM(ไฟล์หลัก!L490),1)))),0)</f>
        <v>0</v>
      </c>
      <c r="C465" s="44"/>
      <c r="E465" s="66"/>
    </row>
    <row r="466" spans="2:5" ht="14.45">
      <c r="B466">
        <f>IF(ไฟล์หลัก!K491=ไฟล์หลัก!K490,IF(ไฟล์หลัก!K491=ไฟล์หลัก!K492,0,IFERROR(_xlfn.NUMBERVALUE(LEFT(TRIM(ไฟล์หลัก!L490),2)),_xlfn.NUMBERVALUE(LEFT(TRIM(ไฟล์หลัก!L490),1))) + IFERROR(_xlfn.NUMBERVALUE(LEFT(TRIM(ไฟล์หลัก!L491),2)),_xlfn.NUMBERVALUE(LEFT(TRIM(ไฟล์หลัก!L491),1)))),0)</f>
        <v>0</v>
      </c>
      <c r="C466" s="44"/>
      <c r="E466" s="66"/>
    </row>
    <row r="467" spans="2:5" ht="14.45">
      <c r="B467">
        <f>IF(ไฟล์หลัก!K492=ไฟล์หลัก!K491,IF(ไฟล์หลัก!K492=ไฟล์หลัก!K493,0,IFERROR(_xlfn.NUMBERVALUE(LEFT(TRIM(ไฟล์หลัก!L491),2)),_xlfn.NUMBERVALUE(LEFT(TRIM(ไฟล์หลัก!L491),1))) + IFERROR(_xlfn.NUMBERVALUE(LEFT(TRIM(ไฟล์หลัก!L492),2)),_xlfn.NUMBERVALUE(LEFT(TRIM(ไฟล์หลัก!L492),1)))),0)</f>
        <v>41</v>
      </c>
      <c r="C467" s="44"/>
      <c r="E467" s="66"/>
    </row>
    <row r="468" spans="2:5" ht="14.45">
      <c r="B468">
        <f>IF(ไฟล์หลัก!K493=ไฟล์หลัก!K492,IF(ไฟล์หลัก!K493=ไฟล์หลัก!K494,0,IFERROR(_xlfn.NUMBERVALUE(LEFT(TRIM(ไฟล์หลัก!L492),2)),_xlfn.NUMBERVALUE(LEFT(TRIM(ไฟล์หลัก!L492),1))) + IFERROR(_xlfn.NUMBERVALUE(LEFT(TRIM(ไฟล์หลัก!L493),2)),_xlfn.NUMBERVALUE(LEFT(TRIM(ไฟล์หลัก!L493),1)))),0)</f>
        <v>0</v>
      </c>
      <c r="C468" s="44"/>
      <c r="E468" s="66"/>
    </row>
    <row r="469" spans="2:5" ht="14.45">
      <c r="B469">
        <f>IF(ไฟล์หลัก!K494=ไฟล์หลัก!K493,IF(ไฟล์หลัก!K494=ไฟล์หลัก!K495,0,IFERROR(_xlfn.NUMBERVALUE(LEFT(TRIM(ไฟล์หลัก!L493),2)),_xlfn.NUMBERVALUE(LEFT(TRIM(ไฟล์หลัก!L493),1))) + IFERROR(_xlfn.NUMBERVALUE(LEFT(TRIM(ไฟล์หลัก!L494),2)),_xlfn.NUMBERVALUE(LEFT(TRIM(ไฟล์หลัก!L494),1)))),0)</f>
        <v>0</v>
      </c>
      <c r="C469" s="44"/>
      <c r="E469" s="66"/>
    </row>
    <row r="470" spans="2:5" ht="14.45">
      <c r="B470">
        <f>IF(ไฟล์หลัก!K495=ไฟล์หลัก!K494,IF(ไฟล์หลัก!K495=ไฟล์หลัก!K496,0,IFERROR(_xlfn.NUMBERVALUE(LEFT(TRIM(ไฟล์หลัก!L494),2)),_xlfn.NUMBERVALUE(LEFT(TRIM(ไฟล์หลัก!L494),1))) + IFERROR(_xlfn.NUMBERVALUE(LEFT(TRIM(ไฟล์หลัก!L495),2)),_xlfn.NUMBERVALUE(LEFT(TRIM(ไฟล์หลัก!L495),1)))),0)</f>
        <v>44</v>
      </c>
      <c r="C470" s="44"/>
      <c r="E470" s="66"/>
    </row>
    <row r="471" spans="2:5" ht="14.45">
      <c r="B471">
        <f>IF(ไฟล์หลัก!K496=ไฟล์หลัก!K495,IF(ไฟล์หลัก!K496=ไฟล์หลัก!K497,0,IFERROR(_xlfn.NUMBERVALUE(LEFT(TRIM(ไฟล์หลัก!L495),2)),_xlfn.NUMBERVALUE(LEFT(TRIM(ไฟล์หลัก!L495),1))) + IFERROR(_xlfn.NUMBERVALUE(LEFT(TRIM(ไฟล์หลัก!L496),2)),_xlfn.NUMBERVALUE(LEFT(TRIM(ไฟล์หลัก!L496),1)))),0)</f>
        <v>0</v>
      </c>
      <c r="C471" s="44"/>
      <c r="E471" s="66"/>
    </row>
    <row r="472" spans="2:5" ht="14.45">
      <c r="B472">
        <f>IF(ไฟล์หลัก!K497=ไฟล์หลัก!K496,IF(ไฟล์หลัก!K497=ไฟล์หลัก!K498,0,IFERROR(_xlfn.NUMBERVALUE(LEFT(TRIM(ไฟล์หลัก!L496),2)),_xlfn.NUMBERVALUE(LEFT(TRIM(ไฟล์หลัก!L496),1))) + IFERROR(_xlfn.NUMBERVALUE(LEFT(TRIM(ไฟล์หลัก!L497),2)),_xlfn.NUMBERVALUE(LEFT(TRIM(ไฟล์หลัก!L497),1)))),0)</f>
        <v>56</v>
      </c>
      <c r="C472" s="44"/>
      <c r="E472" s="66"/>
    </row>
    <row r="473" spans="2:5" ht="14.45">
      <c r="B473">
        <f>IF(ไฟล์หลัก!K498=ไฟล์หลัก!K497,IF(ไฟล์หลัก!K498=ไฟล์หลัก!K499,0,IFERROR(_xlfn.NUMBERVALUE(LEFT(TRIM(ไฟล์หลัก!L497),2)),_xlfn.NUMBERVALUE(LEFT(TRIM(ไฟล์หลัก!L497),1))) + IFERROR(_xlfn.NUMBERVALUE(LEFT(TRIM(ไฟล์หลัก!L498),2)),_xlfn.NUMBERVALUE(LEFT(TRIM(ไฟล์หลัก!L498),1)))),0)</f>
        <v>0</v>
      </c>
      <c r="C473" s="44"/>
      <c r="E473" s="66"/>
    </row>
    <row r="474" spans="2:5" ht="14.45">
      <c r="B474">
        <f>IF(ไฟล์หลัก!K499=ไฟล์หลัก!K498,IF(ไฟล์หลัก!K499=ไฟล์หลัก!K500,0,IFERROR(_xlfn.NUMBERVALUE(LEFT(TRIM(ไฟล์หลัก!L498),2)),_xlfn.NUMBERVALUE(LEFT(TRIM(ไฟล์หลัก!L498),1))) + IFERROR(_xlfn.NUMBERVALUE(LEFT(TRIM(ไฟล์หลัก!L499),2)),_xlfn.NUMBERVALUE(LEFT(TRIM(ไฟล์หลัก!L499),1)))),0)</f>
        <v>47</v>
      </c>
      <c r="C474" s="44"/>
      <c r="E474" s="66"/>
    </row>
    <row r="475" spans="2:5" ht="14.45">
      <c r="B475">
        <f>IF(ไฟล์หลัก!K500=ไฟล์หลัก!K499,IF(ไฟล์หลัก!K500=ไฟล์หลัก!K501,0,IFERROR(_xlfn.NUMBERVALUE(LEFT(TRIM(ไฟล์หลัก!L499),2)),_xlfn.NUMBERVALUE(LEFT(TRIM(ไฟล์หลัก!L499),1))) + IFERROR(_xlfn.NUMBERVALUE(LEFT(TRIM(ไฟล์หลัก!L500),2)),_xlfn.NUMBERVALUE(LEFT(TRIM(ไฟล์หลัก!L500),1)))),0)</f>
        <v>0</v>
      </c>
      <c r="C475" s="44"/>
      <c r="E475" s="66"/>
    </row>
    <row r="476" spans="2:5" ht="14.45">
      <c r="B476">
        <f>IF(ไฟล์หลัก!K501=ไฟล์หลัก!K500,IF(ไฟล์หลัก!K501=ไฟล์หลัก!K502,0,IFERROR(_xlfn.NUMBERVALUE(LEFT(TRIM(ไฟล์หลัก!L500),2)),_xlfn.NUMBERVALUE(LEFT(TRIM(ไฟล์หลัก!L500),1))) + IFERROR(_xlfn.NUMBERVALUE(LEFT(TRIM(ไฟล์หลัก!L501),2)),_xlfn.NUMBERVALUE(LEFT(TRIM(ไฟล์หลัก!L501),1)))),0)</f>
        <v>56</v>
      </c>
      <c r="C476" s="44"/>
      <c r="E476" s="66"/>
    </row>
    <row r="477" spans="2:5" ht="14.45">
      <c r="B477">
        <f>IF(ไฟล์หลัก!K502=ไฟล์หลัก!K501,IF(ไฟล์หลัก!K502=ไฟล์หลัก!K503,0,IFERROR(_xlfn.NUMBERVALUE(LEFT(TRIM(ไฟล์หลัก!L501),2)),_xlfn.NUMBERVALUE(LEFT(TRIM(ไฟล์หลัก!L501),1))) + IFERROR(_xlfn.NUMBERVALUE(LEFT(TRIM(ไฟล์หลัก!L502),2)),_xlfn.NUMBERVALUE(LEFT(TRIM(ไฟล์หลัก!L502),1)))),0)</f>
        <v>0</v>
      </c>
      <c r="C477" s="44"/>
      <c r="E477" s="66"/>
    </row>
    <row r="478" spans="2:5" ht="14.45">
      <c r="B478">
        <f>IF(ไฟล์หลัก!K503=ไฟล์หลัก!K502,IF(ไฟล์หลัก!K503=ไฟล์หลัก!K504,0,IFERROR(_xlfn.NUMBERVALUE(LEFT(TRIM(ไฟล์หลัก!L502),2)),_xlfn.NUMBERVALUE(LEFT(TRIM(ไฟล์หลัก!L502),1))) + IFERROR(_xlfn.NUMBERVALUE(LEFT(TRIM(ไฟล์หลัก!L503),2)),_xlfn.NUMBERVALUE(LEFT(TRIM(ไฟล์หลัก!L503),1)))),0)</f>
        <v>46</v>
      </c>
      <c r="C478" s="44"/>
      <c r="E478" s="66"/>
    </row>
    <row r="479" spans="2:5" ht="14.45">
      <c r="B479">
        <f>IF(ไฟล์หลัก!K504=ไฟล์หลัก!K503,IF(ไฟล์หลัก!K504=ไฟล์หลัก!K505,0,IFERROR(_xlfn.NUMBERVALUE(LEFT(TRIM(ไฟล์หลัก!L503),2)),_xlfn.NUMBERVALUE(LEFT(TRIM(ไฟล์หลัก!L503),1))) + IFERROR(_xlfn.NUMBERVALUE(LEFT(TRIM(ไฟล์หลัก!L504),2)),_xlfn.NUMBERVALUE(LEFT(TRIM(ไฟล์หลัก!L504),1)))),0)</f>
        <v>0</v>
      </c>
      <c r="C479" s="44"/>
      <c r="E479" s="66"/>
    </row>
    <row r="480" spans="2:5" ht="14.45">
      <c r="B480">
        <f>IF(ไฟล์หลัก!K505=ไฟล์หลัก!K504,IF(ไฟล์หลัก!K505=ไฟล์หลัก!K506,0,IFERROR(_xlfn.NUMBERVALUE(LEFT(TRIM(ไฟล์หลัก!L504),2)),_xlfn.NUMBERVALUE(LEFT(TRIM(ไฟล์หลัก!L504),1))) + IFERROR(_xlfn.NUMBERVALUE(LEFT(TRIM(ไฟล์หลัก!L505),2)),_xlfn.NUMBERVALUE(LEFT(TRIM(ไฟล์หลัก!L505),1)))),0)</f>
        <v>56</v>
      </c>
      <c r="C480" s="44"/>
      <c r="E480" s="66"/>
    </row>
    <row r="481" spans="2:5" ht="14.45">
      <c r="B481">
        <f>IF(ไฟล์หลัก!K506=ไฟล์หลัก!K505,IF(ไฟล์หลัก!K506=ไฟล์หลัก!K507,0,IFERROR(_xlfn.NUMBERVALUE(LEFT(TRIM(ไฟล์หลัก!L505),2)),_xlfn.NUMBERVALUE(LEFT(TRIM(ไฟล์หลัก!L505),1))) + IFERROR(_xlfn.NUMBERVALUE(LEFT(TRIM(ไฟล์หลัก!L506),2)),_xlfn.NUMBERVALUE(LEFT(TRIM(ไฟล์หลัก!L506),1)))),0)</f>
        <v>0</v>
      </c>
      <c r="C481" s="44"/>
      <c r="E481" s="66"/>
    </row>
    <row r="482" spans="2:5" ht="14.45">
      <c r="B482">
        <f>IF(ไฟล์หลัก!K507=ไฟล์หลัก!K506,IF(ไฟล์หลัก!K507=ไฟล์หลัก!K508,0,IFERROR(_xlfn.NUMBERVALUE(LEFT(TRIM(ไฟล์หลัก!L506),2)),_xlfn.NUMBERVALUE(LEFT(TRIM(ไฟล์หลัก!L506),1))) + IFERROR(_xlfn.NUMBERVALUE(LEFT(TRIM(ไฟล์หลัก!L507),2)),_xlfn.NUMBERVALUE(LEFT(TRIM(ไฟล์หลัก!L507),1)))),0)</f>
        <v>49</v>
      </c>
      <c r="C482" s="44"/>
      <c r="E482" s="66"/>
    </row>
    <row r="483" spans="2:5" ht="14.45">
      <c r="B483">
        <f>IF(ไฟล์หลัก!K508=ไฟล์หลัก!K507,IF(ไฟล์หลัก!K508=ไฟล์หลัก!K509,0,IFERROR(_xlfn.NUMBERVALUE(LEFT(TRIM(ไฟล์หลัก!L507),2)),_xlfn.NUMBERVALUE(LEFT(TRIM(ไฟล์หลัก!L507),1))) + IFERROR(_xlfn.NUMBERVALUE(LEFT(TRIM(ไฟล์หลัก!L508),2)),_xlfn.NUMBERVALUE(LEFT(TRIM(ไฟล์หลัก!L508),1)))),0)</f>
        <v>0</v>
      </c>
      <c r="C483" s="44"/>
      <c r="E483" s="66"/>
    </row>
    <row r="484" spans="2:5" ht="14.45">
      <c r="B484">
        <f>IF(ไฟล์หลัก!K509=ไฟล์หลัก!K508,IF(ไฟล์หลัก!K509=ไฟล์หลัก!K510,0,IFERROR(_xlfn.NUMBERVALUE(LEFT(TRIM(ไฟล์หลัก!L508),2)),_xlfn.NUMBERVALUE(LEFT(TRIM(ไฟล์หลัก!L508),1))) + IFERROR(_xlfn.NUMBERVALUE(LEFT(TRIM(ไฟล์หลัก!L509),2)),_xlfn.NUMBERVALUE(LEFT(TRIM(ไฟล์หลัก!L509),1)))),0)</f>
        <v>56</v>
      </c>
      <c r="C484" s="44"/>
      <c r="E484" s="66"/>
    </row>
    <row r="485" spans="2:5" ht="14.45">
      <c r="B485">
        <f>IF(ไฟล์หลัก!K510=ไฟล์หลัก!K509,IF(ไฟล์หลัก!K510=ไฟล์หลัก!K511,0,IFERROR(_xlfn.NUMBERVALUE(LEFT(TRIM(ไฟล์หลัก!L509),2)),_xlfn.NUMBERVALUE(LEFT(TRIM(ไฟล์หลัก!L509),1))) + IFERROR(_xlfn.NUMBERVALUE(LEFT(TRIM(ไฟล์หลัก!L510),2)),_xlfn.NUMBERVALUE(LEFT(TRIM(ไฟล์หลัก!L510),1)))),0)</f>
        <v>0</v>
      </c>
      <c r="C485" s="44"/>
      <c r="E485" s="66"/>
    </row>
    <row r="486" spans="2:5" ht="14.45">
      <c r="B486">
        <f>IF(ไฟล์หลัก!K511=ไฟล์หลัก!K510,IF(ไฟล์หลัก!K511=ไฟล์หลัก!K512,0,IFERROR(_xlfn.NUMBERVALUE(LEFT(TRIM(ไฟล์หลัก!L510),2)),_xlfn.NUMBERVALUE(LEFT(TRIM(ไฟล์หลัก!L510),1))) + IFERROR(_xlfn.NUMBERVALUE(LEFT(TRIM(ไฟล์หลัก!L511),2)),_xlfn.NUMBERVALUE(LEFT(TRIM(ไฟล์หลัก!L511),1)))),0)</f>
        <v>30</v>
      </c>
      <c r="C486" s="44"/>
      <c r="E486" s="66"/>
    </row>
    <row r="487" spans="2:5" ht="14.45">
      <c r="B487">
        <f>IF(ไฟล์หลัก!K512=ไฟล์หลัก!K511,IF(ไฟล์หลัก!K512=ไฟล์หลัก!K513,0,IFERROR(_xlfn.NUMBERVALUE(LEFT(TRIM(ไฟล์หลัก!L511),2)),_xlfn.NUMBERVALUE(LEFT(TRIM(ไฟล์หลัก!L511),1))) + IFERROR(_xlfn.NUMBERVALUE(LEFT(TRIM(ไฟล์หลัก!L512),2)),_xlfn.NUMBERVALUE(LEFT(TRIM(ไฟล์หลัก!L512),1)))),0)</f>
        <v>0</v>
      </c>
      <c r="C487" s="44"/>
      <c r="E487" s="66"/>
    </row>
    <row r="488" spans="2:5" ht="14.45">
      <c r="B488">
        <f>IF(ไฟล์หลัก!K513=ไฟล์หลัก!K512,IF(ไฟล์หลัก!K513=ไฟล์หลัก!K514,0,IFERROR(_xlfn.NUMBERVALUE(LEFT(TRIM(ไฟล์หลัก!L512),2)),_xlfn.NUMBERVALUE(LEFT(TRIM(ไฟล์หลัก!L512),1))) + IFERROR(_xlfn.NUMBERVALUE(LEFT(TRIM(ไฟล์หลัก!L513),2)),_xlfn.NUMBERVALUE(LEFT(TRIM(ไฟล์หลัก!L513),1)))),0)</f>
        <v>56</v>
      </c>
      <c r="C488" s="44"/>
      <c r="E488" s="66"/>
    </row>
    <row r="489" spans="2:5" ht="14.45">
      <c r="B489">
        <f>IF(ไฟล์หลัก!K514=ไฟล์หลัก!K513,IF(ไฟล์หลัก!K514=ไฟล์หลัก!K515,0,IFERROR(_xlfn.NUMBERVALUE(LEFT(TRIM(ไฟล์หลัก!L513),2)),_xlfn.NUMBERVALUE(LEFT(TRIM(ไฟล์หลัก!L513),1))) + IFERROR(_xlfn.NUMBERVALUE(LEFT(TRIM(ไฟล์หลัก!L514),2)),_xlfn.NUMBERVALUE(LEFT(TRIM(ไฟล์หลัก!L514),1)))),0)</f>
        <v>0</v>
      </c>
      <c r="C489" s="44"/>
      <c r="E489" s="66"/>
    </row>
    <row r="490" spans="2:5" ht="14.45">
      <c r="B490">
        <f>IF(ไฟล์หลัก!K515=ไฟล์หลัก!K514,IF(ไฟล์หลัก!K515=ไฟล์หลัก!K516,0,IFERROR(_xlfn.NUMBERVALUE(LEFT(TRIM(ไฟล์หลัก!L514),2)),_xlfn.NUMBERVALUE(LEFT(TRIM(ไฟล์หลัก!L514),1))) + IFERROR(_xlfn.NUMBERVALUE(LEFT(TRIM(ไฟล์หลัก!L515),2)),_xlfn.NUMBERVALUE(LEFT(TRIM(ไฟล์หลัก!L515),1)))),0)</f>
        <v>45</v>
      </c>
      <c r="C490" s="44"/>
      <c r="E490" s="66"/>
    </row>
    <row r="491" spans="2:5" ht="14.45">
      <c r="B491">
        <f>IF(ไฟล์หลัก!K516=ไฟล์หลัก!K515,IF(ไฟล์หลัก!K516=ไฟล์หลัก!K517,0,IFERROR(_xlfn.NUMBERVALUE(LEFT(TRIM(ไฟล์หลัก!L515),2)),_xlfn.NUMBERVALUE(LEFT(TRIM(ไฟล์หลัก!L515),1))) + IFERROR(_xlfn.NUMBERVALUE(LEFT(TRIM(ไฟล์หลัก!L516),2)),_xlfn.NUMBERVALUE(LEFT(TRIM(ไฟล์หลัก!L516),1)))),0)</f>
        <v>0</v>
      </c>
      <c r="C491" s="44"/>
      <c r="E491" s="66"/>
    </row>
    <row r="492" spans="2:5" ht="14.45">
      <c r="B492">
        <f>IF(ไฟล์หลัก!K517=ไฟล์หลัก!K516,IF(ไฟล์หลัก!K517=ไฟล์หลัก!K518,0,IFERROR(_xlfn.NUMBERVALUE(LEFT(TRIM(ไฟล์หลัก!L516),2)),_xlfn.NUMBERVALUE(LEFT(TRIM(ไฟล์หลัก!L516),1))) + IFERROR(_xlfn.NUMBERVALUE(LEFT(TRIM(ไฟล์หลัก!L517),2)),_xlfn.NUMBERVALUE(LEFT(TRIM(ไฟล์หลัก!L517),1)))),0)</f>
        <v>47</v>
      </c>
      <c r="C492" s="44"/>
      <c r="E492" s="66"/>
    </row>
    <row r="493" spans="2:5" ht="14.45">
      <c r="B493">
        <f>IF(ไฟล์หลัก!K518=ไฟล์หลัก!K517,IF(ไฟล์หลัก!K518=ไฟล์หลัก!K519,0,IFERROR(_xlfn.NUMBERVALUE(LEFT(TRIM(ไฟล์หลัก!L517),2)),_xlfn.NUMBERVALUE(LEFT(TRIM(ไฟล์หลัก!L517),1))) + IFERROR(_xlfn.NUMBERVALUE(LEFT(TRIM(ไฟล์หลัก!L518),2)),_xlfn.NUMBERVALUE(LEFT(TRIM(ไฟล์หลัก!L518),1)))),0)</f>
        <v>0</v>
      </c>
      <c r="C493" s="44"/>
      <c r="E493" s="66"/>
    </row>
    <row r="494" spans="2:5" ht="14.45">
      <c r="B494">
        <f>IF(ไฟล์หลัก!K519=ไฟล์หลัก!K518,IF(ไฟล์หลัก!K519=ไฟล์หลัก!K520,0,IFERROR(_xlfn.NUMBERVALUE(LEFT(TRIM(ไฟล์หลัก!L518),2)),_xlfn.NUMBERVALUE(LEFT(TRIM(ไฟล์หลัก!L518),1))) + IFERROR(_xlfn.NUMBERVALUE(LEFT(TRIM(ไฟล์หลัก!L519),2)),_xlfn.NUMBERVALUE(LEFT(TRIM(ไฟล์หลัก!L519),1)))),0)</f>
        <v>56</v>
      </c>
      <c r="C494" s="44"/>
      <c r="E494" s="66"/>
    </row>
    <row r="495" spans="2:5" ht="14.45">
      <c r="B495">
        <f>IF(ไฟล์หลัก!K520=ไฟล์หลัก!K519,IF(ไฟล์หลัก!K520=ไฟล์หลัก!K521,0,IFERROR(_xlfn.NUMBERVALUE(LEFT(TRIM(ไฟล์หลัก!L519),2)),_xlfn.NUMBERVALUE(LEFT(TRIM(ไฟล์หลัก!L519),1))) + IFERROR(_xlfn.NUMBERVALUE(LEFT(TRIM(ไฟล์หลัก!L520),2)),_xlfn.NUMBERVALUE(LEFT(TRIM(ไฟล์หลัก!L520),1)))),0)</f>
        <v>0</v>
      </c>
      <c r="C495" s="44"/>
      <c r="E495" s="66"/>
    </row>
    <row r="496" spans="2:5" ht="14.45">
      <c r="B496">
        <f>IF(ไฟล์หลัก!K521=ไฟล์หลัก!K520,IF(ไฟล์หลัก!K521=ไฟล์หลัก!K522,0,IFERROR(_xlfn.NUMBERVALUE(LEFT(TRIM(ไฟล์หลัก!L520),2)),_xlfn.NUMBERVALUE(LEFT(TRIM(ไฟล์หลัก!L520),1))) + IFERROR(_xlfn.NUMBERVALUE(LEFT(TRIM(ไฟล์หลัก!L521),2)),_xlfn.NUMBERVALUE(LEFT(TRIM(ไฟล์หลัก!L521),1)))),0)</f>
        <v>23</v>
      </c>
      <c r="C496" s="44"/>
      <c r="E496" s="66"/>
    </row>
    <row r="497" spans="2:5" ht="14.45">
      <c r="B497">
        <f>IF(ไฟล์หลัก!K522=ไฟล์หลัก!K521,IF(ไฟล์หลัก!K522=ไฟล์หลัก!K523,0,IFERROR(_xlfn.NUMBERVALUE(LEFT(TRIM(ไฟล์หลัก!L521),2)),_xlfn.NUMBERVALUE(LEFT(TRIM(ไฟล์หลัก!L521),1))) + IFERROR(_xlfn.NUMBERVALUE(LEFT(TRIM(ไฟล์หลัก!L522),2)),_xlfn.NUMBERVALUE(LEFT(TRIM(ไฟล์หลัก!L522),1)))),0)</f>
        <v>0</v>
      </c>
      <c r="C497" s="44"/>
      <c r="E497" s="66"/>
    </row>
    <row r="498" spans="2:5" ht="14.45">
      <c r="B498">
        <f>IF(ไฟล์หลัก!K523=ไฟล์หลัก!K522,IF(ไฟล์หลัก!K523=ไฟล์หลัก!K524,0,IFERROR(_xlfn.NUMBERVALUE(LEFT(TRIM(ไฟล์หลัก!L522),2)),_xlfn.NUMBERVALUE(LEFT(TRIM(ไฟล์หลัก!L522),1))) + IFERROR(_xlfn.NUMBERVALUE(LEFT(TRIM(ไฟล์หลัก!L523),2)),_xlfn.NUMBERVALUE(LEFT(TRIM(ไฟล์หลัก!L523),1)))),0)</f>
        <v>56</v>
      </c>
      <c r="C498" s="44"/>
      <c r="E498" s="66"/>
    </row>
    <row r="499" spans="2:5" ht="14.45">
      <c r="B499">
        <f>IF(ไฟล์หลัก!K524=ไฟล์หลัก!K523,IF(ไฟล์หลัก!K524=ไฟล์หลัก!K525,0,IFERROR(_xlfn.NUMBERVALUE(LEFT(TRIM(ไฟล์หลัก!L523),2)),_xlfn.NUMBERVALUE(LEFT(TRIM(ไฟล์หลัก!L523),1))) + IFERROR(_xlfn.NUMBERVALUE(LEFT(TRIM(ไฟล์หลัก!L524),2)),_xlfn.NUMBERVALUE(LEFT(TRIM(ไฟล์หลัก!L524),1)))),0)</f>
        <v>0</v>
      </c>
      <c r="C499" s="44"/>
      <c r="E499" s="66"/>
    </row>
    <row r="500" spans="2:5" ht="14.45">
      <c r="B500">
        <f>IF(ไฟล์หลัก!K525=ไฟล์หลัก!K524,IF(ไฟล์หลัก!K525=ไฟล์หลัก!K526,0,IFERROR(_xlfn.NUMBERVALUE(LEFT(TRIM(ไฟล์หลัก!L524),2)),_xlfn.NUMBERVALUE(LEFT(TRIM(ไฟล์หลัก!L524),1))) + IFERROR(_xlfn.NUMBERVALUE(LEFT(TRIM(ไฟล์หลัก!L525),2)),_xlfn.NUMBERVALUE(LEFT(TRIM(ไฟล์หลัก!L525),1)))),0)</f>
        <v>40</v>
      </c>
      <c r="C500" s="44"/>
      <c r="E500" s="66"/>
    </row>
    <row r="501" spans="2:5" ht="14.45">
      <c r="B501">
        <f>IF(ไฟล์หลัก!K526=ไฟล์หลัก!K525,IF(ไฟล์หลัก!K526=ไฟล์หลัก!K527,0,IFERROR(_xlfn.NUMBERVALUE(LEFT(TRIM(ไฟล์หลัก!L525),2)),_xlfn.NUMBERVALUE(LEFT(TRIM(ไฟล์หลัก!L525),1))) + IFERROR(_xlfn.NUMBERVALUE(LEFT(TRIM(ไฟล์หลัก!L526),2)),_xlfn.NUMBERVALUE(LEFT(TRIM(ไฟล์หลัก!L526),1)))),0)</f>
        <v>0</v>
      </c>
      <c r="C501" s="44"/>
      <c r="E501" s="66"/>
    </row>
    <row r="502" spans="2:5" ht="14.45">
      <c r="B502">
        <f>IF(ไฟล์หลัก!K527=ไฟล์หลัก!K526,IF(ไฟล์หลัก!K527=ไฟล์หลัก!K528,0,IFERROR(_xlfn.NUMBERVALUE(LEFT(TRIM(ไฟล์หลัก!L526),2)),_xlfn.NUMBERVALUE(LEFT(TRIM(ไฟล์หลัก!L526),1))) + IFERROR(_xlfn.NUMBERVALUE(LEFT(TRIM(ไฟล์หลัก!L527),2)),_xlfn.NUMBERVALUE(LEFT(TRIM(ไฟล์หลัก!L527),1)))),0)</f>
        <v>56</v>
      </c>
      <c r="C502" s="44"/>
      <c r="E502" s="66"/>
    </row>
    <row r="503" spans="2:5" ht="14.45">
      <c r="B503">
        <f>IF(ไฟล์หลัก!K528=ไฟล์หลัก!K527,IF(ไฟล์หลัก!K528=ไฟล์หลัก!K529,0,IFERROR(_xlfn.NUMBERVALUE(LEFT(TRIM(ไฟล์หลัก!L527),2)),_xlfn.NUMBERVALUE(LEFT(TRIM(ไฟล์หลัก!L527),1))) + IFERROR(_xlfn.NUMBERVALUE(LEFT(TRIM(ไฟล์หลัก!L528),2)),_xlfn.NUMBERVALUE(LEFT(TRIM(ไฟล์หลัก!L528),1)))),0)</f>
        <v>0</v>
      </c>
      <c r="C503" s="44"/>
      <c r="E503" s="66"/>
    </row>
    <row r="504" spans="2:5" ht="14.45">
      <c r="B504">
        <f>IF(ไฟล์หลัก!K529=ไฟล์หลัก!K528,IF(ไฟล์หลัก!K529=ไฟล์หลัก!K530,0,IFERROR(_xlfn.NUMBERVALUE(LEFT(TRIM(ไฟล์หลัก!L528),2)),_xlfn.NUMBERVALUE(LEFT(TRIM(ไฟล์หลัก!L528),1))) + IFERROR(_xlfn.NUMBERVALUE(LEFT(TRIM(ไฟล์หลัก!L529),2)),_xlfn.NUMBERVALUE(LEFT(TRIM(ไฟล์หลัก!L529),1)))),0)</f>
        <v>41</v>
      </c>
      <c r="C504" s="44"/>
      <c r="E504" s="66"/>
    </row>
    <row r="505" spans="2:5" ht="14.45">
      <c r="B505">
        <f>IF(ไฟล์หลัก!K530=ไฟล์หลัก!K529,IF(ไฟล์หลัก!K530=ไฟล์หลัก!K531,0,IFERROR(_xlfn.NUMBERVALUE(LEFT(TRIM(ไฟล์หลัก!L529),2)),_xlfn.NUMBERVALUE(LEFT(TRIM(ไฟล์หลัก!L529),1))) + IFERROR(_xlfn.NUMBERVALUE(LEFT(TRIM(ไฟล์หลัก!L530),2)),_xlfn.NUMBERVALUE(LEFT(TRIM(ไฟล์หลัก!L530),1)))),0)</f>
        <v>0</v>
      </c>
      <c r="C505" s="44"/>
      <c r="E505" s="66"/>
    </row>
    <row r="506" spans="2:5" ht="14.45">
      <c r="B506">
        <f>IF(ไฟล์หลัก!K531=ไฟล์หลัก!K530,IF(ไฟล์หลัก!K531=ไฟล์หลัก!K532,0,IFERROR(_xlfn.NUMBERVALUE(LEFT(TRIM(ไฟล์หลัก!L530),2)),_xlfn.NUMBERVALUE(LEFT(TRIM(ไฟล์หลัก!L530),1))) + IFERROR(_xlfn.NUMBERVALUE(LEFT(TRIM(ไฟล์หลัก!L531),2)),_xlfn.NUMBERVALUE(LEFT(TRIM(ไฟล์หลัก!L531),1)))),0)</f>
        <v>56</v>
      </c>
      <c r="C506" s="44"/>
      <c r="E506" s="66"/>
    </row>
    <row r="507" spans="2:5" ht="14.45">
      <c r="B507">
        <f>IF(ไฟล์หลัก!K532=ไฟล์หลัก!K531,IF(ไฟล์หลัก!K532=ไฟล์หลัก!K533,0,IFERROR(_xlfn.NUMBERVALUE(LEFT(TRIM(ไฟล์หลัก!L531),2)),_xlfn.NUMBERVALUE(LEFT(TRIM(ไฟล์หลัก!L531),1))) + IFERROR(_xlfn.NUMBERVALUE(LEFT(TRIM(ไฟล์หลัก!L532),2)),_xlfn.NUMBERVALUE(LEFT(TRIM(ไฟล์หลัก!L532),1)))),0)</f>
        <v>0</v>
      </c>
      <c r="C507" s="44"/>
      <c r="E507" s="66"/>
    </row>
    <row r="508" spans="2:5" ht="14.45">
      <c r="B508">
        <f>IF(ไฟล์หลัก!K533=ไฟล์หลัก!K532,IF(ไฟล์หลัก!K533=ไฟล์หลัก!K534,0,IFERROR(_xlfn.NUMBERVALUE(LEFT(TRIM(ไฟล์หลัก!L532),2)),_xlfn.NUMBERVALUE(LEFT(TRIM(ไฟล์หลัก!L532),1))) + IFERROR(_xlfn.NUMBERVALUE(LEFT(TRIM(ไฟล์หลัก!L533),2)),_xlfn.NUMBERVALUE(LEFT(TRIM(ไฟล์หลัก!L533),1)))),0)</f>
        <v>40</v>
      </c>
      <c r="C508" s="44"/>
      <c r="E508" s="66"/>
    </row>
    <row r="509" spans="2:5" ht="14.45">
      <c r="B509">
        <f>IF(ไฟล์หลัก!K534=ไฟล์หลัก!K533,IF(ไฟล์หลัก!K534=ไฟล์หลัก!K535,0,IFERROR(_xlfn.NUMBERVALUE(LEFT(TRIM(ไฟล์หลัก!L533),2)),_xlfn.NUMBERVALUE(LEFT(TRIM(ไฟล์หลัก!L533),1))) + IFERROR(_xlfn.NUMBERVALUE(LEFT(TRIM(ไฟล์หลัก!L534),2)),_xlfn.NUMBERVALUE(LEFT(TRIM(ไฟล์หลัก!L534),1)))),0)</f>
        <v>0</v>
      </c>
      <c r="C509" s="44"/>
      <c r="E509" s="66"/>
    </row>
    <row r="510" spans="2:5" ht="14.45">
      <c r="B510">
        <f>IF(ไฟล์หลัก!K535=ไฟล์หลัก!K534,IF(ไฟล์หลัก!K535=ไฟล์หลัก!K536,0,IFERROR(_xlfn.NUMBERVALUE(LEFT(TRIM(ไฟล์หลัก!L534),2)),_xlfn.NUMBERVALUE(LEFT(TRIM(ไฟล์หลัก!L534),1))) + IFERROR(_xlfn.NUMBERVALUE(LEFT(TRIM(ไฟล์หลัก!L535),2)),_xlfn.NUMBERVALUE(LEFT(TRIM(ไฟล์หลัก!L535),1)))),0)</f>
        <v>53</v>
      </c>
      <c r="C510" s="44"/>
      <c r="E510" s="66"/>
    </row>
    <row r="511" spans="2:5" ht="14.45">
      <c r="B511">
        <f>IF(ไฟล์หลัก!K536=ไฟล์หลัก!K535,IF(ไฟล์หลัก!K536=ไฟล์หลัก!K537,0,IFERROR(_xlfn.NUMBERVALUE(LEFT(TRIM(ไฟล์หลัก!L535),2)),_xlfn.NUMBERVALUE(LEFT(TRIM(ไฟล์หลัก!L535),1))) + IFERROR(_xlfn.NUMBERVALUE(LEFT(TRIM(ไฟล์หลัก!L536),2)),_xlfn.NUMBERVALUE(LEFT(TRIM(ไฟล์หลัก!L536),1)))),0)</f>
        <v>0</v>
      </c>
      <c r="C511" s="44"/>
      <c r="E511" s="66"/>
    </row>
    <row r="512" spans="2:5" ht="14.45">
      <c r="B512">
        <f>IF(ไฟล์หลัก!K537=ไฟล์หลัก!K536,IF(ไฟล์หลัก!K537=ไฟล์หลัก!K538,0,IFERROR(_xlfn.NUMBERVALUE(LEFT(TRIM(ไฟล์หลัก!L536),2)),_xlfn.NUMBERVALUE(LEFT(TRIM(ไฟล์หลัก!L536),1))) + IFERROR(_xlfn.NUMBERVALUE(LEFT(TRIM(ไฟล์หลัก!L537),2)),_xlfn.NUMBERVALUE(LEFT(TRIM(ไฟล์หลัก!L537),1)))),0)</f>
        <v>16</v>
      </c>
      <c r="C512" s="44"/>
      <c r="E512" s="66"/>
    </row>
    <row r="513" spans="2:5" ht="14.45">
      <c r="B513">
        <f>IF(ไฟล์หลัก!K538=ไฟล์หลัก!K537,IF(ไฟล์หลัก!K538=ไฟล์หลัก!K539,0,IFERROR(_xlfn.NUMBERVALUE(LEFT(TRIM(ไฟล์หลัก!L537),2)),_xlfn.NUMBERVALUE(LEFT(TRIM(ไฟล์หลัก!L537),1))) + IFERROR(_xlfn.NUMBERVALUE(LEFT(TRIM(ไฟล์หลัก!L538),2)),_xlfn.NUMBERVALUE(LEFT(TRIM(ไฟล์หลัก!L538),1)))),0)</f>
        <v>0</v>
      </c>
      <c r="C513" s="44"/>
      <c r="E513" s="66"/>
    </row>
    <row r="514" spans="2:5" ht="14.45">
      <c r="B514">
        <f>IF(ไฟล์หลัก!K539=ไฟล์หลัก!K538,IF(ไฟล์หลัก!K539=ไฟล์หลัก!K540,0,IFERROR(_xlfn.NUMBERVALUE(LEFT(TRIM(ไฟล์หลัก!L538),2)),_xlfn.NUMBERVALUE(LEFT(TRIM(ไฟล์หลัก!L538),1))) + IFERROR(_xlfn.NUMBERVALUE(LEFT(TRIM(ไฟล์หลัก!L539),2)),_xlfn.NUMBERVALUE(LEFT(TRIM(ไฟล์หลัก!L539),1)))),0)</f>
        <v>56</v>
      </c>
      <c r="C514" s="44"/>
      <c r="E514" s="66"/>
    </row>
    <row r="515" spans="2:5" ht="14.45">
      <c r="B515">
        <f>IF(ไฟล์หลัก!K540=ไฟล์หลัก!K539,IF(ไฟล์หลัก!K540=ไฟล์หลัก!K541,0,IFERROR(_xlfn.NUMBERVALUE(LEFT(TRIM(ไฟล์หลัก!L539),2)),_xlfn.NUMBERVALUE(LEFT(TRIM(ไฟล์หลัก!L539),1))) + IFERROR(_xlfn.NUMBERVALUE(LEFT(TRIM(ไฟล์หลัก!L540),2)),_xlfn.NUMBERVALUE(LEFT(TRIM(ไฟล์หลัก!L540),1)))),0)</f>
        <v>0</v>
      </c>
      <c r="C515" s="44"/>
      <c r="E515" s="66"/>
    </row>
    <row r="516" spans="2:5" ht="14.45">
      <c r="B516">
        <f>IF(ไฟล์หลัก!K541=ไฟล์หลัก!K540,IF(ไฟล์หลัก!K541=ไฟล์หลัก!K542,0,IFERROR(_xlfn.NUMBERVALUE(LEFT(TRIM(ไฟล์หลัก!L540),2)),_xlfn.NUMBERVALUE(LEFT(TRIM(ไฟล์หลัก!L540),1))) + IFERROR(_xlfn.NUMBERVALUE(LEFT(TRIM(ไฟล์หลัก!L541),2)),_xlfn.NUMBERVALUE(LEFT(TRIM(ไฟล์หลัก!L541),1)))),0)</f>
        <v>32</v>
      </c>
      <c r="C516" s="44"/>
      <c r="E516" s="66"/>
    </row>
    <row r="517" spans="2:5" ht="14.45">
      <c r="B517">
        <f>IF(ไฟล์หลัก!K542=ไฟล์หลัก!K541,IF(ไฟล์หลัก!K542=ไฟล์หลัก!K543,0,IFERROR(_xlfn.NUMBERVALUE(LEFT(TRIM(ไฟล์หลัก!L541),2)),_xlfn.NUMBERVALUE(LEFT(TRIM(ไฟล์หลัก!L541),1))) + IFERROR(_xlfn.NUMBERVALUE(LEFT(TRIM(ไฟล์หลัก!L542),2)),_xlfn.NUMBERVALUE(LEFT(TRIM(ไฟล์หลัก!L542),1)))),0)</f>
        <v>0</v>
      </c>
      <c r="C517" s="44"/>
      <c r="E517" s="66"/>
    </row>
    <row r="518" spans="2:5" ht="14.45">
      <c r="B518">
        <f>IF(ไฟล์หลัก!K543=ไฟล์หลัก!K542,IF(ไฟล์หลัก!K543=ไฟล์หลัก!K544,0,IFERROR(_xlfn.NUMBERVALUE(LEFT(TRIM(ไฟล์หลัก!L542),2)),_xlfn.NUMBERVALUE(LEFT(TRIM(ไฟล์หลัก!L542),1))) + IFERROR(_xlfn.NUMBERVALUE(LEFT(TRIM(ไฟล์หลัก!L543),2)),_xlfn.NUMBERVALUE(LEFT(TRIM(ไฟล์หลัก!L543),1)))),0)</f>
        <v>56</v>
      </c>
      <c r="C518" s="44"/>
      <c r="E518" s="66"/>
    </row>
    <row r="519" spans="2:5" ht="14.45">
      <c r="B519">
        <f>IF(ไฟล์หลัก!K544=ไฟล์หลัก!K543,IF(ไฟล์หลัก!K544=ไฟล์หลัก!K545,0,IFERROR(_xlfn.NUMBERVALUE(LEFT(TRIM(ไฟล์หลัก!L543),2)),_xlfn.NUMBERVALUE(LEFT(TRIM(ไฟล์หลัก!L543),1))) + IFERROR(_xlfn.NUMBERVALUE(LEFT(TRIM(ไฟล์หลัก!L544),2)),_xlfn.NUMBERVALUE(LEFT(TRIM(ไฟล์หลัก!L544),1)))),0)</f>
        <v>0</v>
      </c>
      <c r="C519" s="44"/>
      <c r="E519" s="66"/>
    </row>
    <row r="520" spans="2:5" ht="14.45">
      <c r="B520">
        <f>IF(ไฟล์หลัก!K545=ไฟล์หลัก!K544,IF(ไฟล์หลัก!K545=ไฟล์หลัก!K546,0,IFERROR(_xlfn.NUMBERVALUE(LEFT(TRIM(ไฟล์หลัก!L544),2)),_xlfn.NUMBERVALUE(LEFT(TRIM(ไฟล์หลัก!L544),1))) + IFERROR(_xlfn.NUMBERVALUE(LEFT(TRIM(ไฟล์หลัก!L545),2)),_xlfn.NUMBERVALUE(LEFT(TRIM(ไฟล์หลัก!L545),1)))),0)</f>
        <v>31</v>
      </c>
      <c r="C520" s="44"/>
      <c r="E520" s="66"/>
    </row>
    <row r="521" spans="2:5" ht="14.45">
      <c r="B521">
        <f>IF(ไฟล์หลัก!K546=ไฟล์หลัก!K545,IF(ไฟล์หลัก!K546=ไฟล์หลัก!K547,0,IFERROR(_xlfn.NUMBERVALUE(LEFT(TRIM(ไฟล์หลัก!L545),2)),_xlfn.NUMBERVALUE(LEFT(TRIM(ไฟล์หลัก!L545),1))) + IFERROR(_xlfn.NUMBERVALUE(LEFT(TRIM(ไฟล์หลัก!L546),2)),_xlfn.NUMBERVALUE(LEFT(TRIM(ไฟล์หลัก!L546),1)))),0)</f>
        <v>0</v>
      </c>
      <c r="C521" s="44"/>
      <c r="E521" s="66"/>
    </row>
    <row r="522" spans="2:5" ht="14.45">
      <c r="B522">
        <f>IF(ไฟล์หลัก!K547=ไฟล์หลัก!K546,IF(ไฟล์หลัก!K547=ไฟล์หลัก!K548,0,IFERROR(_xlfn.NUMBERVALUE(LEFT(TRIM(ไฟล์หลัก!L546),2)),_xlfn.NUMBERVALUE(LEFT(TRIM(ไฟล์หลัก!L546),1))) + IFERROR(_xlfn.NUMBERVALUE(LEFT(TRIM(ไฟล์หลัก!L547),2)),_xlfn.NUMBERVALUE(LEFT(TRIM(ไฟล์หลัก!L547),1)))),0)</f>
        <v>15</v>
      </c>
      <c r="C522" s="44"/>
      <c r="E522" s="66"/>
    </row>
    <row r="523" spans="2:5" ht="14.45">
      <c r="B523">
        <f>IF(ไฟล์หลัก!K548=ไฟล์หลัก!K547,IF(ไฟล์หลัก!K548=ไฟล์หลัก!K549,0,IFERROR(_xlfn.NUMBERVALUE(LEFT(TRIM(ไฟล์หลัก!L547),2)),_xlfn.NUMBERVALUE(LEFT(TRIM(ไฟล์หลัก!L547),1))) + IFERROR(_xlfn.NUMBERVALUE(LEFT(TRIM(ไฟล์หลัก!L548),2)),_xlfn.NUMBERVALUE(LEFT(TRIM(ไฟล์หลัก!L548),1)))),0)</f>
        <v>0</v>
      </c>
      <c r="C523" s="44"/>
      <c r="E523" s="66"/>
    </row>
    <row r="524" spans="2:5" ht="14.45">
      <c r="B524">
        <f>IF(ไฟล์หลัก!K549=ไฟล์หลัก!K548,IF(ไฟล์หลัก!K549=ไฟล์หลัก!K550,0,IFERROR(_xlfn.NUMBERVALUE(LEFT(TRIM(ไฟล์หลัก!L548),2)),_xlfn.NUMBERVALUE(LEFT(TRIM(ไฟล์หลัก!L548),1))) + IFERROR(_xlfn.NUMBERVALUE(LEFT(TRIM(ไฟล์หลัก!L549),2)),_xlfn.NUMBERVALUE(LEFT(TRIM(ไฟล์หลัก!L549),1)))),0)</f>
        <v>63</v>
      </c>
      <c r="C524" s="44"/>
      <c r="E524" s="66"/>
    </row>
    <row r="525" spans="2:5" ht="14.45">
      <c r="B525">
        <f>IF(ไฟล์หลัก!K550=ไฟล์หลัก!K549,IF(ไฟล์หลัก!K550=ไฟล์หลัก!K551,0,IFERROR(_xlfn.NUMBERVALUE(LEFT(TRIM(ไฟล์หลัก!L549),2)),_xlfn.NUMBERVALUE(LEFT(TRIM(ไฟล์หลัก!L549),1))) + IFERROR(_xlfn.NUMBERVALUE(LEFT(TRIM(ไฟล์หลัก!L550),2)),_xlfn.NUMBERVALUE(LEFT(TRIM(ไฟล์หลัก!L550),1)))),0)</f>
        <v>0</v>
      </c>
      <c r="C525" s="44"/>
      <c r="E525" s="66"/>
    </row>
    <row r="526" spans="2:5" ht="14.45">
      <c r="B526">
        <f>IF(ไฟล์หลัก!K551=ไฟล์หลัก!K550,IF(ไฟล์หลัก!K551=ไฟล์หลัก!K552,0,IFERROR(_xlfn.NUMBERVALUE(LEFT(TRIM(ไฟล์หลัก!L550),2)),_xlfn.NUMBERVALUE(LEFT(TRIM(ไฟล์หลัก!L550),1))) + IFERROR(_xlfn.NUMBERVALUE(LEFT(TRIM(ไฟล์หลัก!L551),2)),_xlfn.NUMBERVALUE(LEFT(TRIM(ไฟล์หลัก!L551),1)))),0)</f>
        <v>0</v>
      </c>
      <c r="C526" s="44"/>
      <c r="E526" s="66"/>
    </row>
    <row r="527" spans="2:5" ht="14.45">
      <c r="B527">
        <f>IF(ไฟล์หลัก!K552=ไฟล์หลัก!K551,IF(ไฟล์หลัก!K552=ไฟล์หลัก!K553,0,IFERROR(_xlfn.NUMBERVALUE(LEFT(TRIM(ไฟล์หลัก!L551),2)),_xlfn.NUMBERVALUE(LEFT(TRIM(ไฟล์หลัก!L551),1))) + IFERROR(_xlfn.NUMBERVALUE(LEFT(TRIM(ไฟล์หลัก!L552),2)),_xlfn.NUMBERVALUE(LEFT(TRIM(ไฟล์หลัก!L552),1)))),0)</f>
        <v>44</v>
      </c>
      <c r="C527" s="44"/>
      <c r="E527" s="66"/>
    </row>
    <row r="528" spans="2:5" ht="14.45">
      <c r="B528">
        <f>IF(ไฟล์หลัก!K553=ไฟล์หลัก!K552,IF(ไฟล์หลัก!K553=ไฟล์หลัก!K554,0,IFERROR(_xlfn.NUMBERVALUE(LEFT(TRIM(ไฟล์หลัก!L552),2)),_xlfn.NUMBERVALUE(LEFT(TRIM(ไฟล์หลัก!L552),1))) + IFERROR(_xlfn.NUMBERVALUE(LEFT(TRIM(ไฟล์หลัก!L553),2)),_xlfn.NUMBERVALUE(LEFT(TRIM(ไฟล์หลัก!L553),1)))),0)</f>
        <v>0</v>
      </c>
      <c r="C528" s="44"/>
      <c r="E528" s="66"/>
    </row>
    <row r="529" spans="2:5" ht="14.45">
      <c r="B529">
        <f>IF(ไฟล์หลัก!K554=ไฟล์หลัก!K553,IF(ไฟล์หลัก!K554=ไฟล์หลัก!K555,0,IFERROR(_xlfn.NUMBERVALUE(LEFT(TRIM(ไฟล์หลัก!L553),2)),_xlfn.NUMBERVALUE(LEFT(TRIM(ไฟล์หลัก!L553),1))) + IFERROR(_xlfn.NUMBERVALUE(LEFT(TRIM(ไฟล์หลัก!L554),2)),_xlfn.NUMBERVALUE(LEFT(TRIM(ไฟล์หลัก!L554),1)))),0)</f>
        <v>55</v>
      </c>
      <c r="C529" s="44"/>
      <c r="E529" s="66"/>
    </row>
    <row r="530" spans="2:5" ht="14.45">
      <c r="B530">
        <f>IF(ไฟล์หลัก!K555=ไฟล์หลัก!K554,IF(ไฟล์หลัก!K555=ไฟล์หลัก!K556,0,IFERROR(_xlfn.NUMBERVALUE(LEFT(TRIM(ไฟล์หลัก!L554),2)),_xlfn.NUMBERVALUE(LEFT(TRIM(ไฟล์หลัก!L554),1))) + IFERROR(_xlfn.NUMBERVALUE(LEFT(TRIM(ไฟล์หลัก!L555),2)),_xlfn.NUMBERVALUE(LEFT(TRIM(ไฟล์หลัก!L555),1)))),0)</f>
        <v>0</v>
      </c>
      <c r="C530" s="44"/>
      <c r="E530" s="66"/>
    </row>
    <row r="531" spans="2:5" ht="14.45">
      <c r="B531">
        <f>IF(ไฟล์หลัก!K556=ไฟล์หลัก!K555,IF(ไฟล์หลัก!K556=ไฟล์หลัก!K557,0,IFERROR(_xlfn.NUMBERVALUE(LEFT(TRIM(ไฟล์หลัก!L555),2)),_xlfn.NUMBERVALUE(LEFT(TRIM(ไฟล์หลัก!L555),1))) + IFERROR(_xlfn.NUMBERVALUE(LEFT(TRIM(ไฟล์หลัก!L556),2)),_xlfn.NUMBERVALUE(LEFT(TRIM(ไฟล์หลัก!L556),1)))),0)</f>
        <v>41</v>
      </c>
      <c r="C531" s="44"/>
      <c r="E531" s="66"/>
    </row>
    <row r="532" spans="2:5" ht="14.45">
      <c r="B532">
        <f>IF(ไฟล์หลัก!K557=ไฟล์หลัก!K556,IF(ไฟล์หลัก!K557=ไฟล์หลัก!K558,0,IFERROR(_xlfn.NUMBERVALUE(LEFT(TRIM(ไฟล์หลัก!L556),2)),_xlfn.NUMBERVALUE(LEFT(TRIM(ไฟล์หลัก!L556),1))) + IFERROR(_xlfn.NUMBERVALUE(LEFT(TRIM(ไฟล์หลัก!L557),2)),_xlfn.NUMBERVALUE(LEFT(TRIM(ไฟล์หลัก!L557),1)))),0)</f>
        <v>0</v>
      </c>
      <c r="C532" s="44"/>
      <c r="E532" s="66"/>
    </row>
    <row r="533" spans="2:5" ht="14.45">
      <c r="B533">
        <f>IF(ไฟล์หลัก!K558=ไฟล์หลัก!K557,IF(ไฟล์หลัก!K558=ไฟล์หลัก!K559,0,IFERROR(_xlfn.NUMBERVALUE(LEFT(TRIM(ไฟล์หลัก!L557),2)),_xlfn.NUMBERVALUE(LEFT(TRIM(ไฟล์หลัก!L557),1))) + IFERROR(_xlfn.NUMBERVALUE(LEFT(TRIM(ไฟล์หลัก!L558),2)),_xlfn.NUMBERVALUE(LEFT(TRIM(ไฟล์หลัก!L558),1)))),0)</f>
        <v>34</v>
      </c>
      <c r="C533" s="44"/>
      <c r="E533" s="66"/>
    </row>
    <row r="534" spans="2:5" ht="14.45">
      <c r="B534">
        <f>IF(ไฟล์หลัก!K559=ไฟล์หลัก!K558,IF(ไฟล์หลัก!K559=ไฟล์หลัก!K560,0,IFERROR(_xlfn.NUMBERVALUE(LEFT(TRIM(ไฟล์หลัก!L558),2)),_xlfn.NUMBERVALUE(LEFT(TRIM(ไฟล์หลัก!L558),1))) + IFERROR(_xlfn.NUMBERVALUE(LEFT(TRIM(ไฟล์หลัก!L559),2)),_xlfn.NUMBERVALUE(LEFT(TRIM(ไฟล์หลัก!L559),1)))),0)</f>
        <v>0</v>
      </c>
      <c r="C534" s="44"/>
      <c r="E534" s="66"/>
    </row>
    <row r="535" spans="2:5" ht="14.45">
      <c r="B535">
        <f>IF(ไฟล์หลัก!K560=ไฟล์หลัก!K559,IF(ไฟล์หลัก!K560=ไฟล์หลัก!K561,0,IFERROR(_xlfn.NUMBERVALUE(LEFT(TRIM(ไฟล์หลัก!L559),2)),_xlfn.NUMBERVALUE(LEFT(TRIM(ไฟล์หลัก!L559),1))) + IFERROR(_xlfn.NUMBERVALUE(LEFT(TRIM(ไฟล์หลัก!L560),2)),_xlfn.NUMBERVALUE(LEFT(TRIM(ไฟล์หลัก!L560),1)))),0)</f>
        <v>28</v>
      </c>
      <c r="C535" s="44"/>
      <c r="E535" s="66"/>
    </row>
    <row r="536" spans="2:5" ht="14.45">
      <c r="B536">
        <f>IF(ไฟล์หลัก!K561=ไฟล์หลัก!K560,IF(ไฟล์หลัก!K561=ไฟล์หลัก!K562,0,IFERROR(_xlfn.NUMBERVALUE(LEFT(TRIM(ไฟล์หลัก!L560),2)),_xlfn.NUMBERVALUE(LEFT(TRIM(ไฟล์หลัก!L560),1))) + IFERROR(_xlfn.NUMBERVALUE(LEFT(TRIM(ไฟล์หลัก!L561),2)),_xlfn.NUMBERVALUE(LEFT(TRIM(ไฟล์หลัก!L561),1)))),0)</f>
        <v>0</v>
      </c>
      <c r="C536" s="44"/>
      <c r="E536" s="66"/>
    </row>
    <row r="537" spans="2:5" ht="14.45">
      <c r="B537">
        <f>IF(ไฟล์หลัก!K562=ไฟล์หลัก!K561,IF(ไฟล์หลัก!K562=ไฟล์หลัก!K563,0,IFERROR(_xlfn.NUMBERVALUE(LEFT(TRIM(ไฟล์หลัก!L561),2)),_xlfn.NUMBERVALUE(LEFT(TRIM(ไฟล์หลัก!L561),1))) + IFERROR(_xlfn.NUMBERVALUE(LEFT(TRIM(ไฟล์หลัก!L562),2)),_xlfn.NUMBERVALUE(LEFT(TRIM(ไฟล์หลัก!L562),1)))),0)</f>
        <v>42</v>
      </c>
      <c r="C537" s="44"/>
      <c r="E537" s="66"/>
    </row>
    <row r="538" spans="2:5" ht="14.45">
      <c r="B538">
        <f>IF(ไฟล์หลัก!K563=ไฟล์หลัก!K562,IF(ไฟล์หลัก!K563=ไฟล์หลัก!K564,0,IFERROR(_xlfn.NUMBERVALUE(LEFT(TRIM(ไฟล์หลัก!L562),2)),_xlfn.NUMBERVALUE(LEFT(TRIM(ไฟล์หลัก!L562),1))) + IFERROR(_xlfn.NUMBERVALUE(LEFT(TRIM(ไฟล์หลัก!L563),2)),_xlfn.NUMBERVALUE(LEFT(TRIM(ไฟล์หลัก!L563),1)))),0)</f>
        <v>0</v>
      </c>
      <c r="C538" s="44"/>
      <c r="E538" s="66"/>
    </row>
    <row r="539" spans="2:5" ht="14.45">
      <c r="B539">
        <f>IF(ไฟล์หลัก!K564=ไฟล์หลัก!K563,IF(ไฟล์หลัก!K564=ไฟล์หลัก!K565,0,IFERROR(_xlfn.NUMBERVALUE(LEFT(TRIM(ไฟล์หลัก!L563),2)),_xlfn.NUMBERVALUE(LEFT(TRIM(ไฟล์หลัก!L563),1))) + IFERROR(_xlfn.NUMBERVALUE(LEFT(TRIM(ไฟล์หลัก!L564),2)),_xlfn.NUMBERVALUE(LEFT(TRIM(ไฟล์หลัก!L564),1)))),0)</f>
        <v>42</v>
      </c>
      <c r="C539" s="44"/>
      <c r="E539" s="66"/>
    </row>
    <row r="540" spans="2:5" ht="14.45">
      <c r="B540">
        <f>IF(ไฟล์หลัก!K565=ไฟล์หลัก!K564,IF(ไฟล์หลัก!K565=ไฟล์หลัก!K566,0,IFERROR(_xlfn.NUMBERVALUE(LEFT(TRIM(ไฟล์หลัก!L564),2)),_xlfn.NUMBERVALUE(LEFT(TRIM(ไฟล์หลัก!L564),1))) + IFERROR(_xlfn.NUMBERVALUE(LEFT(TRIM(ไฟล์หลัก!L565),2)),_xlfn.NUMBERVALUE(LEFT(TRIM(ไฟล์หลัก!L565),1)))),0)</f>
        <v>0</v>
      </c>
      <c r="C540" s="44"/>
      <c r="E540" s="66"/>
    </row>
    <row r="541" spans="2:5" ht="14.45">
      <c r="B541">
        <f>IF(ไฟล์หลัก!K566=ไฟล์หลัก!K565,IF(ไฟล์หลัก!K566=ไฟล์หลัก!K567,0,IFERROR(_xlfn.NUMBERVALUE(LEFT(TRIM(ไฟล์หลัก!L565),2)),_xlfn.NUMBERVALUE(LEFT(TRIM(ไฟล์หลัก!L565),1))) + IFERROR(_xlfn.NUMBERVALUE(LEFT(TRIM(ไฟล์หลัก!L566),2)),_xlfn.NUMBERVALUE(LEFT(TRIM(ไฟล์หลัก!L566),1)))),0)</f>
        <v>26</v>
      </c>
      <c r="C541" s="44"/>
      <c r="E541" s="66"/>
    </row>
    <row r="542" spans="2:5" ht="14.45">
      <c r="B542">
        <f>IF(ไฟล์หลัก!K567=ไฟล์หลัก!K566,IF(ไฟล์หลัก!K567=ไฟล์หลัก!K568,0,IFERROR(_xlfn.NUMBERVALUE(LEFT(TRIM(ไฟล์หลัก!L566),2)),_xlfn.NUMBERVALUE(LEFT(TRIM(ไฟล์หลัก!L566),1))) + IFERROR(_xlfn.NUMBERVALUE(LEFT(TRIM(ไฟล์หลัก!L567),2)),_xlfn.NUMBERVALUE(LEFT(TRIM(ไฟล์หลัก!L567),1)))),0)</f>
        <v>0</v>
      </c>
      <c r="C542" s="44"/>
      <c r="E542" s="66"/>
    </row>
    <row r="543" spans="2:5" ht="14.45">
      <c r="B543">
        <f>IF(ไฟล์หลัก!K568=ไฟล์หลัก!K567,IF(ไฟล์หลัก!K568=ไฟล์หลัก!K569,0,IFERROR(_xlfn.NUMBERVALUE(LEFT(TRIM(ไฟล์หลัก!L567),2)),_xlfn.NUMBERVALUE(LEFT(TRIM(ไฟล์หลัก!L567),1))) + IFERROR(_xlfn.NUMBERVALUE(LEFT(TRIM(ไฟล์หลัก!L568),2)),_xlfn.NUMBERVALUE(LEFT(TRIM(ไฟล์หลัก!L568),1)))),0)</f>
        <v>0</v>
      </c>
      <c r="C543" s="44"/>
      <c r="E543" s="66"/>
    </row>
    <row r="544" spans="2:5" ht="14.45">
      <c r="B544">
        <f>IF(ไฟล์หลัก!K569=ไฟล์หลัก!K568,IF(ไฟล์หลัก!K569=ไฟล์หลัก!K570,0,IFERROR(_xlfn.NUMBERVALUE(LEFT(TRIM(ไฟล์หลัก!L568),2)),_xlfn.NUMBERVALUE(LEFT(TRIM(ไฟล์หลัก!L568),1))) + IFERROR(_xlfn.NUMBERVALUE(LEFT(TRIM(ไฟล์หลัก!L569),2)),_xlfn.NUMBERVALUE(LEFT(TRIM(ไฟล์หลัก!L569),1)))),0)</f>
        <v>38</v>
      </c>
      <c r="C544" s="44"/>
      <c r="E544" s="66"/>
    </row>
    <row r="545" spans="2:5" ht="14.45">
      <c r="B545">
        <f>IF(ไฟล์หลัก!K570=ไฟล์หลัก!K569,IF(ไฟล์หลัก!K570=ไฟล์หลัก!K571,0,IFERROR(_xlfn.NUMBERVALUE(LEFT(TRIM(ไฟล์หลัก!L569),2)),_xlfn.NUMBERVALUE(LEFT(TRIM(ไฟล์หลัก!L569),1))) + IFERROR(_xlfn.NUMBERVALUE(LEFT(TRIM(ไฟล์หลัก!L570),2)),_xlfn.NUMBERVALUE(LEFT(TRIM(ไฟล์หลัก!L570),1)))),0)</f>
        <v>0</v>
      </c>
      <c r="C545" s="44"/>
      <c r="E545" s="66"/>
    </row>
    <row r="546" spans="2:5" ht="14.45">
      <c r="B546">
        <f>IF(ไฟล์หลัก!K571=ไฟล์หลัก!K570,IF(ไฟล์หลัก!K571=ไฟล์หลัก!K573,0,IFERROR(_xlfn.NUMBERVALUE(LEFT(TRIM(ไฟล์หลัก!L570),2)),_xlfn.NUMBERVALUE(LEFT(TRIM(ไฟล์หลัก!L570),1))) + IFERROR(_xlfn.NUMBERVALUE(LEFT(TRIM(ไฟล์หลัก!L571),2)),_xlfn.NUMBERVALUE(LEFT(TRIM(ไฟล์หลัก!L571),1)))),0)</f>
        <v>73</v>
      </c>
      <c r="C546" s="44"/>
      <c r="E546" s="66"/>
    </row>
    <row r="547" spans="2:5" ht="14.45">
      <c r="B547">
        <f>IF(ไฟล์หลัก!K573=ไฟล์หลัก!K571,IF(ไฟล์หลัก!K573=ไฟล์หลัก!K574,0,IFERROR(_xlfn.NUMBERVALUE(LEFT(TRIM(ไฟล์หลัก!L571),2)),_xlfn.NUMBERVALUE(LEFT(TRIM(ไฟล์หลัก!L571),1))) + IFERROR(_xlfn.NUMBERVALUE(LEFT(TRIM(ไฟล์หลัก!L573),2)),_xlfn.NUMBERVALUE(LEFT(TRIM(ไฟล์หลัก!L573),1)))),0)</f>
        <v>0</v>
      </c>
      <c r="C547" s="44"/>
      <c r="E547" s="66"/>
    </row>
    <row r="548" spans="2:5" ht="14.45">
      <c r="B548">
        <f>IF(ไฟล์หลัก!K574=ไฟล์หลัก!K573,IF(ไฟล์หลัก!K574=ไฟล์หลัก!K576,0,IFERROR(_xlfn.NUMBERVALUE(LEFT(TRIM(ไฟล์หลัก!L573),2)),_xlfn.NUMBERVALUE(LEFT(TRIM(ไฟล์หลัก!L573),1))) + IFERROR(_xlfn.NUMBERVALUE(LEFT(TRIM(ไฟล์หลัก!L574),2)),_xlfn.NUMBERVALUE(LEFT(TRIM(ไฟล์หลัก!L574),1)))),0)</f>
        <v>69</v>
      </c>
      <c r="C548" s="44"/>
      <c r="E548" s="66"/>
    </row>
    <row r="549" spans="2:5" ht="14.45">
      <c r="B549">
        <f>IF(ไฟล์หลัก!K576=ไฟล์หลัก!K574,IF(ไฟล์หลัก!K576=ไฟล์หลัก!K577,0,IFERROR(_xlfn.NUMBERVALUE(LEFT(TRIM(ไฟล์หลัก!L574),2)),_xlfn.NUMBERVALUE(LEFT(TRIM(ไฟล์หลัก!L574),1))) + IFERROR(_xlfn.NUMBERVALUE(LEFT(TRIM(ไฟล์หลัก!L576),2)),_xlfn.NUMBERVALUE(LEFT(TRIM(ไฟล์หลัก!L576),1)))),0)</f>
        <v>0</v>
      </c>
      <c r="C549" s="44"/>
      <c r="E549" s="66"/>
    </row>
    <row r="550" spans="2:5" ht="14.45">
      <c r="B550">
        <f>IF(ไฟล์หลัก!K577=ไฟล์หลัก!K576,IF(ไฟล์หลัก!K577=ไฟล์หลัก!K578,0,IFERROR(_xlfn.NUMBERVALUE(LEFT(TRIM(ไฟล์หลัก!L576),2)),_xlfn.NUMBERVALUE(LEFT(TRIM(ไฟล์หลัก!L576),1))) + IFERROR(_xlfn.NUMBERVALUE(LEFT(TRIM(ไฟล์หลัก!L577),2)),_xlfn.NUMBERVALUE(LEFT(TRIM(ไฟล์หลัก!L577),1)))),0)</f>
        <v>0</v>
      </c>
      <c r="C550" s="44"/>
      <c r="E550" s="66"/>
    </row>
    <row r="551" spans="2:5" ht="14.45">
      <c r="B551">
        <f>IF(ไฟล์หลัก!K578=ไฟล์หลัก!K577,IF(ไฟล์หลัก!K578=ไฟล์หลัก!K579,0,IFERROR(_xlfn.NUMBERVALUE(LEFT(TRIM(ไฟล์หลัก!L577),2)),_xlfn.NUMBERVALUE(LEFT(TRIM(ไฟล์หลัก!L577),1))) + IFERROR(_xlfn.NUMBERVALUE(LEFT(TRIM(ไฟล์หลัก!L578),2)),_xlfn.NUMBERVALUE(LEFT(TRIM(ไฟล์หลัก!L578),1)))),0)</f>
        <v>39</v>
      </c>
      <c r="C551" s="44"/>
      <c r="E551" s="66"/>
    </row>
    <row r="552" spans="2:5" ht="14.45">
      <c r="B552">
        <f>IF(ไฟล์หลัก!K579=ไฟล์หลัก!K578,IF(ไฟล์หลัก!K579=ไฟล์หลัก!K580,0,IFERROR(_xlfn.NUMBERVALUE(LEFT(TRIM(ไฟล์หลัก!L578),2)),_xlfn.NUMBERVALUE(LEFT(TRIM(ไฟล์หลัก!L578),1))) + IFERROR(_xlfn.NUMBERVALUE(LEFT(TRIM(ไฟล์หลัก!L579),2)),_xlfn.NUMBERVALUE(LEFT(TRIM(ไฟล์หลัก!L579),1)))),0)</f>
        <v>0</v>
      </c>
      <c r="C552" s="44"/>
      <c r="E552" s="66"/>
    </row>
    <row r="553" spans="2:5" ht="14.45">
      <c r="B553">
        <f>IF(ไฟล์หลัก!K580=ไฟล์หลัก!K579,IF(ไฟล์หลัก!K580=ไฟล์หลัก!K581,0,IFERROR(_xlfn.NUMBERVALUE(LEFT(TRIM(ไฟล์หลัก!L579),2)),_xlfn.NUMBERVALUE(LEFT(TRIM(ไฟล์หลัก!L579),1))) + IFERROR(_xlfn.NUMBERVALUE(LEFT(TRIM(ไฟล์หลัก!L580),2)),_xlfn.NUMBERVALUE(LEFT(TRIM(ไฟล์หลัก!L580),1)))),0)</f>
        <v>0</v>
      </c>
      <c r="C553" s="44"/>
      <c r="E553" s="66"/>
    </row>
    <row r="554" spans="2:5" ht="14.45">
      <c r="B554">
        <f>IF(ไฟล์หลัก!K581=ไฟล์หลัก!K580,IF(ไฟล์หลัก!K581=ไฟล์หลัก!K582,0,IFERROR(_xlfn.NUMBERVALUE(LEFT(TRIM(ไฟล์หลัก!L580),2)),_xlfn.NUMBERVALUE(LEFT(TRIM(ไฟล์หลัก!L580),1))) + IFERROR(_xlfn.NUMBERVALUE(LEFT(TRIM(ไฟล์หลัก!L581),2)),_xlfn.NUMBERVALUE(LEFT(TRIM(ไฟล์หลัก!L581),1)))),0)</f>
        <v>40</v>
      </c>
      <c r="C554" s="44"/>
      <c r="E554" s="66"/>
    </row>
    <row r="555" spans="2:5" ht="14.45">
      <c r="B555">
        <f>IF(ไฟล์หลัก!K582=ไฟล์หลัก!K581,IF(ไฟล์หลัก!K582=ไฟล์หลัก!K583,0,IFERROR(_xlfn.NUMBERVALUE(LEFT(TRIM(ไฟล์หลัก!L581),2)),_xlfn.NUMBERVALUE(LEFT(TRIM(ไฟล์หลัก!L581),1))) + IFERROR(_xlfn.NUMBERVALUE(LEFT(TRIM(ไฟล์หลัก!L582),2)),_xlfn.NUMBERVALUE(LEFT(TRIM(ไฟล์หลัก!L582),1)))),0)</f>
        <v>0</v>
      </c>
      <c r="C555" s="44"/>
      <c r="E555" s="66"/>
    </row>
    <row r="556" spans="2:5" ht="14.45">
      <c r="B556">
        <f>IF(ไฟล์หลัก!K583=ไฟล์หลัก!K582,IF(ไฟล์หลัก!K583=ไฟล์หลัก!K584,0,IFERROR(_xlfn.NUMBERVALUE(LEFT(TRIM(ไฟล์หลัก!L582),2)),_xlfn.NUMBERVALUE(LEFT(TRIM(ไฟล์หลัก!L582),1))) + IFERROR(_xlfn.NUMBERVALUE(LEFT(TRIM(ไฟล์หลัก!L583),2)),_xlfn.NUMBERVALUE(LEFT(TRIM(ไฟล์หลัก!L583),1)))),0)</f>
        <v>52</v>
      </c>
      <c r="C556" s="44"/>
      <c r="E556" s="66"/>
    </row>
    <row r="557" spans="2:5" ht="14.45">
      <c r="B557">
        <f>IF(ไฟล์หลัก!K584=ไฟล์หลัก!K583,IF(ไฟล์หลัก!K584=ไฟล์หลัก!K585,0,IFERROR(_xlfn.NUMBERVALUE(LEFT(TRIM(ไฟล์หลัก!L583),2)),_xlfn.NUMBERVALUE(LEFT(TRIM(ไฟล์หลัก!L583),1))) + IFERROR(_xlfn.NUMBERVALUE(LEFT(TRIM(ไฟล์หลัก!L584),2)),_xlfn.NUMBERVALUE(LEFT(TRIM(ไฟล์หลัก!L584),1)))),0)</f>
        <v>0</v>
      </c>
      <c r="C557" s="44"/>
      <c r="E557" s="66"/>
    </row>
    <row r="558" spans="2:5" ht="14.45">
      <c r="B558">
        <f>IF(ไฟล์หลัก!K585=ไฟล์หลัก!K584,IF(ไฟล์หลัก!K585=ไฟล์หลัก!K586,0,IFERROR(_xlfn.NUMBERVALUE(LEFT(TRIM(ไฟล์หลัก!L584),2)),_xlfn.NUMBERVALUE(LEFT(TRIM(ไฟล์หลัก!L584),1))) + IFERROR(_xlfn.NUMBERVALUE(LEFT(TRIM(ไฟล์หลัก!L585),2)),_xlfn.NUMBERVALUE(LEFT(TRIM(ไฟล์หลัก!L585),1)))),0)</f>
        <v>0</v>
      </c>
      <c r="C558" s="44"/>
      <c r="E558" s="66"/>
    </row>
    <row r="559" spans="2:5" ht="14.45">
      <c r="B559">
        <f>IF(ไฟล์หลัก!K586=ไฟล์หลัก!K585,IF(ไฟล์หลัก!K586=ไฟล์หลัก!K587,0,IFERROR(_xlfn.NUMBERVALUE(LEFT(TRIM(ไฟล์หลัก!L585),2)),_xlfn.NUMBERVALUE(LEFT(TRIM(ไฟล์หลัก!L585),1))) + IFERROR(_xlfn.NUMBERVALUE(LEFT(TRIM(ไฟล์หลัก!L586),2)),_xlfn.NUMBERVALUE(LEFT(TRIM(ไฟล์หลัก!L586),1)))),0)</f>
        <v>0</v>
      </c>
      <c r="C559" s="44"/>
      <c r="E559" s="66"/>
    </row>
    <row r="560" spans="2:5" ht="14.45">
      <c r="B560">
        <f>IF(ไฟล์หลัก!K587=ไฟล์หลัก!K586,IF(ไฟล์หลัก!K587=ไฟล์หลัก!K588,0,IFERROR(_xlfn.NUMBERVALUE(LEFT(TRIM(ไฟล์หลัก!L586),2)),_xlfn.NUMBERVALUE(LEFT(TRIM(ไฟล์หลัก!L586),1))) + IFERROR(_xlfn.NUMBERVALUE(LEFT(TRIM(ไฟล์หลัก!L587),2)),_xlfn.NUMBERVALUE(LEFT(TRIM(ไฟล์หลัก!L587),1)))),0)</f>
        <v>0</v>
      </c>
      <c r="C560" s="44"/>
      <c r="E560" s="66"/>
    </row>
    <row r="561" spans="2:5" ht="14.45">
      <c r="B561">
        <f>IF(ไฟล์หลัก!K588=ไฟล์หลัก!K587,IF(ไฟล์หลัก!K588=ไฟล์หลัก!K589,0,IFERROR(_xlfn.NUMBERVALUE(LEFT(TRIM(ไฟล์หลัก!L587),2)),_xlfn.NUMBERVALUE(LEFT(TRIM(ไฟล์หลัก!L587),1))) + IFERROR(_xlfn.NUMBERVALUE(LEFT(TRIM(ไฟล์หลัก!L588),2)),_xlfn.NUMBERVALUE(LEFT(TRIM(ไฟล์หลัก!L588),1)))),0)</f>
        <v>0</v>
      </c>
      <c r="C561" s="44"/>
      <c r="E561" s="66"/>
    </row>
    <row r="562" spans="2:5" ht="14.45">
      <c r="B562">
        <f>IF(ไฟล์หลัก!K589=ไฟล์หลัก!K588,IF(ไฟล์หลัก!K589=ไฟล์หลัก!K590,0,IFERROR(_xlfn.NUMBERVALUE(LEFT(TRIM(ไฟล์หลัก!L588),2)),_xlfn.NUMBERVALUE(LEFT(TRIM(ไฟล์หลัก!L588),1))) + IFERROR(_xlfn.NUMBERVALUE(LEFT(TRIM(ไฟล์หลัก!L589),2)),_xlfn.NUMBERVALUE(LEFT(TRIM(ไฟล์หลัก!L589),1)))),0)</f>
        <v>56</v>
      </c>
      <c r="C562" s="44"/>
      <c r="E562" s="66"/>
    </row>
    <row r="563" spans="2:5" ht="14.45">
      <c r="B563">
        <f>IF(ไฟล์หลัก!K590=ไฟล์หลัก!K589,IF(ไฟล์หลัก!K590=ไฟล์หลัก!K591,0,IFERROR(_xlfn.NUMBERVALUE(LEFT(TRIM(ไฟล์หลัก!L589),2)),_xlfn.NUMBERVALUE(LEFT(TRIM(ไฟล์หลัก!L589),1))) + IFERROR(_xlfn.NUMBERVALUE(LEFT(TRIM(ไฟล์หลัก!L590),2)),_xlfn.NUMBERVALUE(LEFT(TRIM(ไฟล์หลัก!L590),1)))),0)</f>
        <v>0</v>
      </c>
      <c r="C563" s="44"/>
      <c r="E563" s="66"/>
    </row>
    <row r="564" spans="2:5" ht="14.45">
      <c r="B564">
        <f>IF(ไฟล์หลัก!K591=ไฟล์หลัก!K590,IF(ไฟล์หลัก!K591=ไฟล์หลัก!K592,0,IFERROR(_xlfn.NUMBERVALUE(LEFT(TRIM(ไฟล์หลัก!L590),2)),_xlfn.NUMBERVALUE(LEFT(TRIM(ไฟล์หลัก!L590),1))) + IFERROR(_xlfn.NUMBERVALUE(LEFT(TRIM(ไฟล์หลัก!L591),2)),_xlfn.NUMBERVALUE(LEFT(TRIM(ไฟล์หลัก!L591),1)))),0)</f>
        <v>38</v>
      </c>
      <c r="C564" s="44"/>
      <c r="E564" s="66"/>
    </row>
    <row r="565" spans="2:5" ht="14.45">
      <c r="B565">
        <f>IF(ไฟล์หลัก!K592=ไฟล์หลัก!K591,IF(ไฟล์หลัก!K592=ไฟล์หลัก!K593,0,IFERROR(_xlfn.NUMBERVALUE(LEFT(TRIM(ไฟล์หลัก!L591),2)),_xlfn.NUMBERVALUE(LEFT(TRIM(ไฟล์หลัก!L591),1))) + IFERROR(_xlfn.NUMBERVALUE(LEFT(TRIM(ไฟล์หลัก!L592),2)),_xlfn.NUMBERVALUE(LEFT(TRIM(ไฟล์หลัก!L592),1)))),0)</f>
        <v>0</v>
      </c>
      <c r="C565" s="44"/>
      <c r="E565" s="66"/>
    </row>
    <row r="566" spans="2:5" ht="14.45">
      <c r="B566">
        <f>IF(ไฟล์หลัก!K593=ไฟล์หลัก!K592,IF(ไฟล์หลัก!K593=ไฟล์หลัก!K594,0,IFERROR(_xlfn.NUMBERVALUE(LEFT(TRIM(ไฟล์หลัก!L592),2)),_xlfn.NUMBERVALUE(LEFT(TRIM(ไฟล์หลัก!L592),1))) + IFERROR(_xlfn.NUMBERVALUE(LEFT(TRIM(ไฟล์หลัก!L593),2)),_xlfn.NUMBERVALUE(LEFT(TRIM(ไฟล์หลัก!L593),1)))),0)</f>
        <v>56</v>
      </c>
      <c r="C566" s="44"/>
      <c r="E566" s="66"/>
    </row>
    <row r="567" spans="2:5" ht="14.45">
      <c r="B567">
        <f>IF(ไฟล์หลัก!K594=ไฟล์หลัก!K593,IF(ไฟล์หลัก!K594=ไฟล์หลัก!K595,0,IFERROR(_xlfn.NUMBERVALUE(LEFT(TRIM(ไฟล์หลัก!L593),2)),_xlfn.NUMBERVALUE(LEFT(TRIM(ไฟล์หลัก!L593),1))) + IFERROR(_xlfn.NUMBERVALUE(LEFT(TRIM(ไฟล์หลัก!L594),2)),_xlfn.NUMBERVALUE(LEFT(TRIM(ไฟล์หลัก!L594),1)))),0)</f>
        <v>0</v>
      </c>
      <c r="C567" s="44"/>
      <c r="E567" s="66"/>
    </row>
    <row r="568" spans="2:5" ht="14.45">
      <c r="B568">
        <f>IF(ไฟล์หลัก!K595=ไฟล์หลัก!K594,IF(ไฟล์หลัก!K595=ไฟล์หลัก!K596,0,IFERROR(_xlfn.NUMBERVALUE(LEFT(TRIM(ไฟล์หลัก!L594),2)),_xlfn.NUMBERVALUE(LEFT(TRIM(ไฟล์หลัก!L594),1))) + IFERROR(_xlfn.NUMBERVALUE(LEFT(TRIM(ไฟล์หลัก!L595),2)),_xlfn.NUMBERVALUE(LEFT(TRIM(ไฟล์หลัก!L595),1)))),0)</f>
        <v>44</v>
      </c>
      <c r="C568" s="44"/>
      <c r="E568" s="66"/>
    </row>
    <row r="569" spans="2:5" ht="14.45">
      <c r="B569">
        <f>IF(ไฟล์หลัก!K596=ไฟล์หลัก!K595,IF(ไฟล์หลัก!K596=ไฟล์หลัก!K597,0,IFERROR(_xlfn.NUMBERVALUE(LEFT(TRIM(ไฟล์หลัก!L595),2)),_xlfn.NUMBERVALUE(LEFT(TRIM(ไฟล์หลัก!L595),1))) + IFERROR(_xlfn.NUMBERVALUE(LEFT(TRIM(ไฟล์หลัก!L596),2)),_xlfn.NUMBERVALUE(LEFT(TRIM(ไฟล์หลัก!L596),1)))),0)</f>
        <v>0</v>
      </c>
      <c r="C569" s="44"/>
      <c r="E569" s="66"/>
    </row>
    <row r="570" spans="2:5" ht="14.45">
      <c r="B570">
        <f>IF(ไฟล์หลัก!K597=ไฟล์หลัก!K596,IF(ไฟล์หลัก!K597=ไฟล์หลัก!K598,0,IFERROR(_xlfn.NUMBERVALUE(LEFT(TRIM(ไฟล์หลัก!L596),2)),_xlfn.NUMBERVALUE(LEFT(TRIM(ไฟล์หลัก!L596),1))) + IFERROR(_xlfn.NUMBERVALUE(LEFT(TRIM(ไฟล์หลัก!L597),2)),_xlfn.NUMBERVALUE(LEFT(TRIM(ไฟล์หลัก!L597),1)))),0)</f>
        <v>56</v>
      </c>
      <c r="C570" s="44"/>
      <c r="E570" s="66"/>
    </row>
    <row r="571" spans="2:5" ht="14.45">
      <c r="B571">
        <f>IF(ไฟล์หลัก!K598=ไฟล์หลัก!K597,IF(ไฟล์หลัก!K598=ไฟล์หลัก!K599,0,IFERROR(_xlfn.NUMBERVALUE(LEFT(TRIM(ไฟล์หลัก!L597),2)),_xlfn.NUMBERVALUE(LEFT(TRIM(ไฟล์หลัก!L597),1))) + IFERROR(_xlfn.NUMBERVALUE(LEFT(TRIM(ไฟล์หลัก!L598),2)),_xlfn.NUMBERVALUE(LEFT(TRIM(ไฟล์หลัก!L598),1)))),0)</f>
        <v>0</v>
      </c>
      <c r="C571" s="44"/>
      <c r="E571" s="66"/>
    </row>
    <row r="572" spans="2:5" ht="14.45">
      <c r="B572">
        <f>IF(ไฟล์หลัก!K599=ไฟล์หลัก!K598,IF(ไฟล์หลัก!K599=ไฟล์หลัก!K600,0,IFERROR(_xlfn.NUMBERVALUE(LEFT(TRIM(ไฟล์หลัก!L598),2)),_xlfn.NUMBERVALUE(LEFT(TRIM(ไฟล์หลัก!L598),1))) + IFERROR(_xlfn.NUMBERVALUE(LEFT(TRIM(ไฟล์หลัก!L599),2)),_xlfn.NUMBERVALUE(LEFT(TRIM(ไฟล์หลัก!L599),1)))),0)</f>
        <v>30</v>
      </c>
      <c r="C572" s="44"/>
      <c r="E572" s="66"/>
    </row>
    <row r="573" spans="2:5" ht="14.45">
      <c r="B573">
        <f>IF(ไฟล์หลัก!K600=ไฟล์หลัก!K599,IF(ไฟล์หลัก!K600=ไฟล์หลัก!K601,0,IFERROR(_xlfn.NUMBERVALUE(LEFT(TRIM(ไฟล์หลัก!L599),2)),_xlfn.NUMBERVALUE(LEFT(TRIM(ไฟล์หลัก!L599),1))) + IFERROR(_xlfn.NUMBERVALUE(LEFT(TRIM(ไฟล์หลัก!L600),2)),_xlfn.NUMBERVALUE(LEFT(TRIM(ไฟล์หลัก!L600),1)))),0)</f>
        <v>0</v>
      </c>
      <c r="C573" s="44"/>
      <c r="E573" s="66"/>
    </row>
    <row r="574" spans="2:5" ht="14.45">
      <c r="B574">
        <f>IF(ไฟล์หลัก!K601=ไฟล์หลัก!K600,IF(ไฟล์หลัก!K601=ไฟล์หลัก!K602,0,IFERROR(_xlfn.NUMBERVALUE(LEFT(TRIM(ไฟล์หลัก!L600),2)),_xlfn.NUMBERVALUE(LEFT(TRIM(ไฟล์หลัก!L600),1))) + IFERROR(_xlfn.NUMBERVALUE(LEFT(TRIM(ไฟล์หลัก!L601),2)),_xlfn.NUMBERVALUE(LEFT(TRIM(ไฟล์หลัก!L601),1)))),0)</f>
        <v>56</v>
      </c>
      <c r="C574" s="44"/>
      <c r="E574" s="66"/>
    </row>
    <row r="575" spans="2:5" ht="14.45">
      <c r="B575">
        <f>IF(ไฟล์หลัก!K602=ไฟล์หลัก!K601,IF(ไฟล์หลัก!K602=ไฟล์หลัก!K603,0,IFERROR(_xlfn.NUMBERVALUE(LEFT(TRIM(ไฟล์หลัก!L601),2)),_xlfn.NUMBERVALUE(LEFT(TRIM(ไฟล์หลัก!L601),1))) + IFERROR(_xlfn.NUMBERVALUE(LEFT(TRIM(ไฟล์หลัก!L602),2)),_xlfn.NUMBERVALUE(LEFT(TRIM(ไฟล์หลัก!L602),1)))),0)</f>
        <v>0</v>
      </c>
      <c r="C575" s="44"/>
      <c r="E575" s="66"/>
    </row>
    <row r="576" spans="2:5" ht="14.45">
      <c r="B576">
        <f>IF(ไฟล์หลัก!K603=ไฟล์หลัก!K602,IF(ไฟล์หลัก!K603=ไฟล์หลัก!K604,0,IFERROR(_xlfn.NUMBERVALUE(LEFT(TRIM(ไฟล์หลัก!L602),2)),_xlfn.NUMBERVALUE(LEFT(TRIM(ไฟล์หลัก!L602),1))) + IFERROR(_xlfn.NUMBERVALUE(LEFT(TRIM(ไฟล์หลัก!L603),2)),_xlfn.NUMBERVALUE(LEFT(TRIM(ไฟล์หลัก!L603),1)))),0)</f>
        <v>22</v>
      </c>
      <c r="C576" s="44"/>
      <c r="E576" s="66"/>
    </row>
    <row r="577" spans="2:5" ht="14.45">
      <c r="B577">
        <f>IF(ไฟล์หลัก!K604=ไฟล์หลัก!K603,IF(ไฟล์หลัก!K604=ไฟล์หลัก!K605,0,IFERROR(_xlfn.NUMBERVALUE(LEFT(TRIM(ไฟล์หลัก!L603),2)),_xlfn.NUMBERVALUE(LEFT(TRIM(ไฟล์หลัก!L603),1))) + IFERROR(_xlfn.NUMBERVALUE(LEFT(TRIM(ไฟล์หลัก!L604),2)),_xlfn.NUMBERVALUE(LEFT(TRIM(ไฟล์หลัก!L604),1)))),0)</f>
        <v>0</v>
      </c>
      <c r="C577" s="44"/>
      <c r="E577" s="66"/>
    </row>
    <row r="578" spans="2:5" ht="14.45">
      <c r="B578">
        <f>IF(ไฟล์หลัก!K605=ไฟล์หลัก!K604,IF(ไฟล์หลัก!K605=ไฟล์หลัก!K606,0,IFERROR(_xlfn.NUMBERVALUE(LEFT(TRIM(ไฟล์หลัก!L604),2)),_xlfn.NUMBERVALUE(LEFT(TRIM(ไฟล์หลัก!L604),1))) + IFERROR(_xlfn.NUMBERVALUE(LEFT(TRIM(ไฟล์หลัก!L605),2)),_xlfn.NUMBERVALUE(LEFT(TRIM(ไฟล์หลัก!L605),1)))),0)</f>
        <v>56</v>
      </c>
      <c r="C578" s="44"/>
      <c r="E578" s="66"/>
    </row>
    <row r="579" spans="2:5" ht="14.45">
      <c r="B579">
        <f>IF(ไฟล์หลัก!K606=ไฟล์หลัก!K605,IF(ไฟล์หลัก!K606=ไฟล์หลัก!K607,0,IFERROR(_xlfn.NUMBERVALUE(LEFT(TRIM(ไฟล์หลัก!L605),2)),_xlfn.NUMBERVALUE(LEFT(TRIM(ไฟล์หลัก!L605),1))) + IFERROR(_xlfn.NUMBERVALUE(LEFT(TRIM(ไฟล์หลัก!L606),2)),_xlfn.NUMBERVALUE(LEFT(TRIM(ไฟล์หลัก!L606),1)))),0)</f>
        <v>0</v>
      </c>
      <c r="C579" s="44"/>
      <c r="E579" s="66"/>
    </row>
    <row r="580" spans="2:5" ht="14.45">
      <c r="B580">
        <f>IF(ไฟล์หลัก!K607=ไฟล์หลัก!K606,IF(ไฟล์หลัก!K607=ไฟล์หลัก!K608,0,IFERROR(_xlfn.NUMBERVALUE(LEFT(TRIM(ไฟล์หลัก!L606),2)),_xlfn.NUMBERVALUE(LEFT(TRIM(ไฟล์หลัก!L606),1))) + IFERROR(_xlfn.NUMBERVALUE(LEFT(TRIM(ไฟล์หลัก!L607),2)),_xlfn.NUMBERVALUE(LEFT(TRIM(ไฟล์หลัก!L607),1)))),0)</f>
        <v>33</v>
      </c>
      <c r="C580" s="44"/>
      <c r="E580" s="66"/>
    </row>
    <row r="581" spans="2:5" ht="14.45">
      <c r="B581">
        <f>IF(ไฟล์หลัก!K608=ไฟล์หลัก!K607,IF(ไฟล์หลัก!K608=ไฟล์หลัก!K609,0,IFERROR(_xlfn.NUMBERVALUE(LEFT(TRIM(ไฟล์หลัก!L607),2)),_xlfn.NUMBERVALUE(LEFT(TRIM(ไฟล์หลัก!L607),1))) + IFERROR(_xlfn.NUMBERVALUE(LEFT(TRIM(ไฟล์หลัก!L608),2)),_xlfn.NUMBERVALUE(LEFT(TRIM(ไฟล์หลัก!L608),1)))),0)</f>
        <v>0</v>
      </c>
      <c r="C581" s="44"/>
      <c r="E581" s="66"/>
    </row>
    <row r="582" spans="2:5" ht="14.45">
      <c r="B582">
        <f>IF(ไฟล์หลัก!K609=ไฟล์หลัก!K608,IF(ไฟล์หลัก!K609=ไฟล์หลัก!K610,0,IFERROR(_xlfn.NUMBERVALUE(LEFT(TRIM(ไฟล์หลัก!L608),2)),_xlfn.NUMBERVALUE(LEFT(TRIM(ไฟล์หลัก!L608),1))) + IFERROR(_xlfn.NUMBERVALUE(LEFT(TRIM(ไฟล์หลัก!L609),2)),_xlfn.NUMBERVALUE(LEFT(TRIM(ไฟล์หลัก!L609),1)))),0)</f>
        <v>49</v>
      </c>
      <c r="C582" s="44"/>
      <c r="E582" s="66"/>
    </row>
    <row r="583" spans="2:5" ht="14.45">
      <c r="B583">
        <f>IF(ไฟล์หลัก!K610=ไฟล์หลัก!K609,IF(ไฟล์หลัก!K610=ไฟล์หลัก!K611,0,IFERROR(_xlfn.NUMBERVALUE(LEFT(TRIM(ไฟล์หลัก!L609),2)),_xlfn.NUMBERVALUE(LEFT(TRIM(ไฟล์หลัก!L609),1))) + IFERROR(_xlfn.NUMBERVALUE(LEFT(TRIM(ไฟล์หลัก!L610),2)),_xlfn.NUMBERVALUE(LEFT(TRIM(ไฟล์หลัก!L610),1)))),0)</f>
        <v>0</v>
      </c>
      <c r="C583" s="44"/>
      <c r="E583" s="66"/>
    </row>
    <row r="584" spans="2:5" ht="14.45">
      <c r="B584">
        <f>IF(ไฟล์หลัก!K611=ไฟล์หลัก!K610,IF(ไฟล์หลัก!K611=ไฟล์หลัก!K612,0,IFERROR(_xlfn.NUMBERVALUE(LEFT(TRIM(ไฟล์หลัก!L610),2)),_xlfn.NUMBERVALUE(LEFT(TRIM(ไฟล์หลัก!L610),1))) + IFERROR(_xlfn.NUMBERVALUE(LEFT(TRIM(ไฟล์หลัก!L611),2)),_xlfn.NUMBERVALUE(LEFT(TRIM(ไฟล์หลัก!L611),1)))),0)</f>
        <v>48</v>
      </c>
      <c r="C584" s="44"/>
      <c r="E584" s="66"/>
    </row>
    <row r="585" spans="2:5" ht="14.45">
      <c r="B585">
        <f>IF(ไฟล์หลัก!K612=ไฟล์หลัก!K611,IF(ไฟล์หลัก!K612=ไฟล์หลัก!K613,0,IFERROR(_xlfn.NUMBERVALUE(LEFT(TRIM(ไฟล์หลัก!L611),2)),_xlfn.NUMBERVALUE(LEFT(TRIM(ไฟล์หลัก!L611),1))) + IFERROR(_xlfn.NUMBERVALUE(LEFT(TRIM(ไฟล์หลัก!L612),2)),_xlfn.NUMBERVALUE(LEFT(TRIM(ไฟล์หลัก!L612),1)))),0)</f>
        <v>0</v>
      </c>
      <c r="C585" s="44"/>
      <c r="E585" s="66"/>
    </row>
    <row r="586" spans="2:5" ht="14.45">
      <c r="B586">
        <f>IF(ไฟล์หลัก!K613=ไฟล์หลัก!K612,IF(ไฟล์หลัก!K613=ไฟล์หลัก!K614,0,IFERROR(_xlfn.NUMBERVALUE(LEFT(TRIM(ไฟล์หลัก!L612),2)),_xlfn.NUMBERVALUE(LEFT(TRIM(ไฟล์หลัก!L612),1))) + IFERROR(_xlfn.NUMBERVALUE(LEFT(TRIM(ไฟล์หลัก!L613),2)),_xlfn.NUMBERVALUE(LEFT(TRIM(ไฟล์หลัก!L613),1)))),0)</f>
        <v>17</v>
      </c>
      <c r="C586" s="44"/>
      <c r="E586" s="66"/>
    </row>
    <row r="587" spans="2:5" ht="14.45">
      <c r="B587">
        <f>IF(ไฟล์หลัก!K614=ไฟล์หลัก!K613,IF(ไฟล์หลัก!K614=ไฟล์หลัก!K615,0,IFERROR(_xlfn.NUMBERVALUE(LEFT(TRIM(ไฟล์หลัก!L613),2)),_xlfn.NUMBERVALUE(LEFT(TRIM(ไฟล์หลัก!L613),1))) + IFERROR(_xlfn.NUMBERVALUE(LEFT(TRIM(ไฟล์หลัก!L614),2)),_xlfn.NUMBERVALUE(LEFT(TRIM(ไฟล์หลัก!L614),1)))),0)</f>
        <v>0</v>
      </c>
      <c r="C587" s="44"/>
      <c r="E587" s="66"/>
    </row>
    <row r="588" spans="2:5" ht="14.45">
      <c r="B588">
        <f>IF(ไฟล์หลัก!K615=ไฟล์หลัก!K614,IF(ไฟล์หลัก!K615=ไฟล์หลัก!K617,0,IFERROR(_xlfn.NUMBERVALUE(LEFT(TRIM(ไฟล์หลัก!L614),2)),_xlfn.NUMBERVALUE(LEFT(TRIM(ไฟล์หลัก!L614),1))) + IFERROR(_xlfn.NUMBERVALUE(LEFT(TRIM(ไฟล์หลัก!L615),2)),_xlfn.NUMBERVALUE(LEFT(TRIM(ไฟล์หลัก!L615),1)))),0)</f>
        <v>56</v>
      </c>
      <c r="C588" s="44"/>
      <c r="E588" s="66"/>
    </row>
    <row r="589" spans="2:5" ht="14.45">
      <c r="B589">
        <f>IF(ไฟล์หลัก!K617=ไฟล์หลัก!K615,IF(ไฟล์หลัก!K617=ไฟล์หลัก!K618,0,IFERROR(_xlfn.NUMBERVALUE(LEFT(TRIM(ไฟล์หลัก!L615),2)),_xlfn.NUMBERVALUE(LEFT(TRIM(ไฟล์หลัก!L615),1))) + IFERROR(_xlfn.NUMBERVALUE(LEFT(TRIM(ไฟล์หลัก!L617),2)),_xlfn.NUMBERVALUE(LEFT(TRIM(ไฟล์หลัก!L617),1)))),0)</f>
        <v>0</v>
      </c>
      <c r="C589" s="44"/>
      <c r="E589" s="66"/>
    </row>
    <row r="590" spans="2:5" ht="14.45">
      <c r="B590">
        <f>IF(ไฟล์หลัก!K618=ไฟล์หลัก!K617,IF(ไฟล์หลัก!K618=ไฟล์หลัก!K619,0,IFERROR(_xlfn.NUMBERVALUE(LEFT(TRIM(ไฟล์หลัก!L617),2)),_xlfn.NUMBERVALUE(LEFT(TRIM(ไฟล์หลัก!L617),1))) + IFERROR(_xlfn.NUMBERVALUE(LEFT(TRIM(ไฟล์หลัก!L618),2)),_xlfn.NUMBERVALUE(LEFT(TRIM(ไฟล์หลัก!L618),1)))),0)</f>
        <v>16</v>
      </c>
      <c r="C590" s="44"/>
      <c r="E590" s="66"/>
    </row>
    <row r="591" spans="2:5" ht="14.45">
      <c r="B591">
        <f>IF(ไฟล์หลัก!K619=ไฟล์หลัก!K618,IF(ไฟล์หลัก!K619=ไฟล์หลัก!K620,0,IFERROR(_xlfn.NUMBERVALUE(LEFT(TRIM(ไฟล์หลัก!L618),2)),_xlfn.NUMBERVALUE(LEFT(TRIM(ไฟล์หลัก!L618),1))) + IFERROR(_xlfn.NUMBERVALUE(LEFT(TRIM(ไฟล์หลัก!L619),2)),_xlfn.NUMBERVALUE(LEFT(TRIM(ไฟล์หลัก!L619),1)))),0)</f>
        <v>0</v>
      </c>
      <c r="C591" s="44"/>
      <c r="E591" s="66"/>
    </row>
    <row r="592" spans="2:5" ht="14.45">
      <c r="B592">
        <f>IF(ไฟล์หลัก!K620=ไฟล์หลัก!K619,IF(ไฟล์หลัก!K620=ไฟล์หลัก!K621,0,IFERROR(_xlfn.NUMBERVALUE(LEFT(TRIM(ไฟล์หลัก!L619),2)),_xlfn.NUMBERVALUE(LEFT(TRIM(ไฟล์หลัก!L619),1))) + IFERROR(_xlfn.NUMBERVALUE(LEFT(TRIM(ไฟล์หลัก!L620),2)),_xlfn.NUMBERVALUE(LEFT(TRIM(ไฟล์หลัก!L620),1)))),0)</f>
        <v>56</v>
      </c>
      <c r="C592" s="44"/>
      <c r="E592" s="66"/>
    </row>
    <row r="593" spans="2:5" ht="14.45">
      <c r="B593">
        <f>IF(ไฟล์หลัก!K621=ไฟล์หลัก!K620,IF(ไฟล์หลัก!K621=ไฟล์หลัก!K622,0,IFERROR(_xlfn.NUMBERVALUE(LEFT(TRIM(ไฟล์หลัก!L620),2)),_xlfn.NUMBERVALUE(LEFT(TRIM(ไฟล์หลัก!L620),1))) + IFERROR(_xlfn.NUMBERVALUE(LEFT(TRIM(ไฟล์หลัก!L621),2)),_xlfn.NUMBERVALUE(LEFT(TRIM(ไฟล์หลัก!L621),1)))),0)</f>
        <v>0</v>
      </c>
      <c r="C593" s="44"/>
      <c r="E593" s="66"/>
    </row>
    <row r="594" spans="2:5" ht="14.45">
      <c r="B594">
        <f>IF(ไฟล์หลัก!K622=ไฟล์หลัก!K621,IF(ไฟล์หลัก!K622=ไฟล์หลัก!K623,0,IFERROR(_xlfn.NUMBERVALUE(LEFT(TRIM(ไฟล์หลัก!L621),2)),_xlfn.NUMBERVALUE(LEFT(TRIM(ไฟล์หลัก!L621),1))) + IFERROR(_xlfn.NUMBERVALUE(LEFT(TRIM(ไฟล์หลัก!L622),2)),_xlfn.NUMBERVALUE(LEFT(TRIM(ไฟล์หลัก!L622),1)))),0)</f>
        <v>36</v>
      </c>
      <c r="C594" s="44"/>
      <c r="E594" s="66"/>
    </row>
    <row r="595" spans="2:5" ht="14.45">
      <c r="B595">
        <f>IF(ไฟล์หลัก!K623=ไฟล์หลัก!K622,IF(ไฟล์หลัก!K623=ไฟล์หลัก!K624,0,IFERROR(_xlfn.NUMBERVALUE(LEFT(TRIM(ไฟล์หลัก!L622),2)),_xlfn.NUMBERVALUE(LEFT(TRIM(ไฟล์หลัก!L622),1))) + IFERROR(_xlfn.NUMBERVALUE(LEFT(TRIM(ไฟล์หลัก!L623),2)),_xlfn.NUMBERVALUE(LEFT(TRIM(ไฟล์หลัก!L623),1)))),0)</f>
        <v>0</v>
      </c>
      <c r="C595" s="44"/>
      <c r="E595" s="66"/>
    </row>
    <row r="596" spans="2:5" ht="14.45">
      <c r="B596">
        <f>IF(ไฟล์หลัก!K624=ไฟล์หลัก!K623,IF(ไฟล์หลัก!K624=ไฟล์หลัก!K625,0,IFERROR(_xlfn.NUMBERVALUE(LEFT(TRIM(ไฟล์หลัก!L623),2)),_xlfn.NUMBERVALUE(LEFT(TRIM(ไฟล์หลัก!L623),1))) + IFERROR(_xlfn.NUMBERVALUE(LEFT(TRIM(ไฟล์หลัก!L624),2)),_xlfn.NUMBERVALUE(LEFT(TRIM(ไฟล์หลัก!L624),1)))),0)</f>
        <v>56</v>
      </c>
      <c r="C596" s="44"/>
      <c r="E596" s="66"/>
    </row>
    <row r="597" spans="2:5" ht="14.45">
      <c r="B597">
        <f>IF(ไฟล์หลัก!K625=ไฟล์หลัก!K624,IF(ไฟล์หลัก!K625=ไฟล์หลัก!K626,0,IFERROR(_xlfn.NUMBERVALUE(LEFT(TRIM(ไฟล์หลัก!L624),2)),_xlfn.NUMBERVALUE(LEFT(TRIM(ไฟล์หลัก!L624),1))) + IFERROR(_xlfn.NUMBERVALUE(LEFT(TRIM(ไฟล์หลัก!L625),2)),_xlfn.NUMBERVALUE(LEFT(TRIM(ไฟล์หลัก!L625),1)))),0)</f>
        <v>0</v>
      </c>
      <c r="C597" s="44"/>
      <c r="E597" s="66"/>
    </row>
    <row r="598" spans="2:5" ht="14.45">
      <c r="B598">
        <f>IF(ไฟล์หลัก!K626=ไฟล์หลัก!K625,IF(ไฟล์หลัก!K626=ไฟล์หลัก!K629,0,IFERROR(_xlfn.NUMBERVALUE(LEFT(TRIM(ไฟล์หลัก!L625),2)),_xlfn.NUMBERVALUE(LEFT(TRIM(ไฟล์หลัก!L625),1))) + IFERROR(_xlfn.NUMBERVALUE(LEFT(TRIM(ไฟล์หลัก!L626),2)),_xlfn.NUMBERVALUE(LEFT(TRIM(ไฟล์หลัก!L626),1)))),0)</f>
        <v>16</v>
      </c>
      <c r="C598" s="44"/>
      <c r="E598" s="66"/>
    </row>
    <row r="599" spans="2:5" ht="14.45">
      <c r="B599">
        <f>IF(ไฟล์หลัก!K629=ไฟล์หลัก!K626,IF(ไฟล์หลัก!K629=ไฟล์หลัก!K630,0,IFERROR(_xlfn.NUMBERVALUE(LEFT(TRIM(ไฟล์หลัก!L626),2)),_xlfn.NUMBERVALUE(LEFT(TRIM(ไฟล์หลัก!L626),1))) + IFERROR(_xlfn.NUMBERVALUE(LEFT(TRIM(ไฟล์หลัก!L629),2)),_xlfn.NUMBERVALUE(LEFT(TRIM(ไฟล์หลัก!L629),1)))),0)</f>
        <v>0</v>
      </c>
      <c r="C599" s="44"/>
      <c r="E599" s="66"/>
    </row>
    <row r="600" spans="2:5" ht="14.45">
      <c r="B600">
        <f>IF(ไฟล์หลัก!K630=ไฟล์หลัก!K629,IF(ไฟล์หลัก!K630=ไฟล์หลัก!K631,0,IFERROR(_xlfn.NUMBERVALUE(LEFT(TRIM(ไฟล์หลัก!L629),2)),_xlfn.NUMBERVALUE(LEFT(TRIM(ไฟล์หลัก!L629),1))) + IFERROR(_xlfn.NUMBERVALUE(LEFT(TRIM(ไฟล์หลัก!L630),2)),_xlfn.NUMBERVALUE(LEFT(TRIM(ไฟล์หลัก!L630),1)))),0)</f>
        <v>29</v>
      </c>
      <c r="C600" s="44"/>
      <c r="E600" s="66"/>
    </row>
    <row r="601" spans="2:5" ht="14.45">
      <c r="B601">
        <f>IF(ไฟล์หลัก!K631=ไฟล์หลัก!K630,IF(ไฟล์หลัก!K631=ไฟล์หลัก!K632,0,IFERROR(_xlfn.NUMBERVALUE(LEFT(TRIM(ไฟล์หลัก!L630),2)),_xlfn.NUMBERVALUE(LEFT(TRIM(ไฟล์หลัก!L630),1))) + IFERROR(_xlfn.NUMBERVALUE(LEFT(TRIM(ไฟล์หลัก!L631),2)),_xlfn.NUMBERVALUE(LEFT(TRIM(ไฟล์หลัก!L631),1)))),0)</f>
        <v>0</v>
      </c>
      <c r="C601" s="44"/>
      <c r="E601" s="66"/>
    </row>
    <row r="602" spans="2:5" ht="14.45">
      <c r="B602">
        <f>IF(ไฟล์หลัก!K632=ไฟล์หลัก!K631,IF(ไฟล์หลัก!K632=ไฟล์หลัก!K633,0,IFERROR(_xlfn.NUMBERVALUE(LEFT(TRIM(ไฟล์หลัก!L631),2)),_xlfn.NUMBERVALUE(LEFT(TRIM(ไฟล์หลัก!L631),1))) + IFERROR(_xlfn.NUMBERVALUE(LEFT(TRIM(ไฟล์หลัก!L632),2)),_xlfn.NUMBERVALUE(LEFT(TRIM(ไฟล์หลัก!L632),1)))),0)</f>
        <v>51</v>
      </c>
      <c r="C602" s="44"/>
      <c r="E602" s="66"/>
    </row>
    <row r="603" spans="2:5" ht="14.45">
      <c r="B603">
        <f>IF(ไฟล์หลัก!K633=ไฟล์หลัก!K632,IF(ไฟล์หลัก!K633=ไฟล์หลัก!K634,0,IFERROR(_xlfn.NUMBERVALUE(LEFT(TRIM(ไฟล์หลัก!L632),2)),_xlfn.NUMBERVALUE(LEFT(TRIM(ไฟล์หลัก!L632),1))) + IFERROR(_xlfn.NUMBERVALUE(LEFT(TRIM(ไฟล์หลัก!L633),2)),_xlfn.NUMBERVALUE(LEFT(TRIM(ไฟล์หลัก!L633),1)))),0)</f>
        <v>0</v>
      </c>
      <c r="C603" s="44"/>
      <c r="E603" s="66"/>
    </row>
    <row r="604" spans="2:5" ht="14.45">
      <c r="B604">
        <f>IF(ไฟล์หลัก!K634=ไฟล์หลัก!K633,IF(ไฟล์หลัก!K634=ไฟล์หลัก!K635,0,IFERROR(_xlfn.NUMBERVALUE(LEFT(TRIM(ไฟล์หลัก!L633),2)),_xlfn.NUMBERVALUE(LEFT(TRIM(ไฟล์หลัก!L633),1))) + IFERROR(_xlfn.NUMBERVALUE(LEFT(TRIM(ไฟล์หลัก!L634),2)),_xlfn.NUMBERVALUE(LEFT(TRIM(ไฟล์หลัก!L634),1)))),0)</f>
        <v>58</v>
      </c>
      <c r="C604" s="44"/>
      <c r="E604" s="66"/>
    </row>
    <row r="605" spans="2:5" ht="14.45">
      <c r="B605">
        <f>IF(ไฟล์หลัก!K635=ไฟล์หลัก!K634,IF(ไฟล์หลัก!K635=ไฟล์หลัก!K636,0,IFERROR(_xlfn.NUMBERVALUE(LEFT(TRIM(ไฟล์หลัก!L634),2)),_xlfn.NUMBERVALUE(LEFT(TRIM(ไฟล์หลัก!L634),1))) + IFERROR(_xlfn.NUMBERVALUE(LEFT(TRIM(ไฟล์หลัก!L635),2)),_xlfn.NUMBERVALUE(LEFT(TRIM(ไฟล์หลัก!L635),1)))),0)</f>
        <v>0</v>
      </c>
      <c r="C605" s="44"/>
      <c r="E605" s="66"/>
    </row>
    <row r="606" spans="2:5" ht="14.45">
      <c r="B606">
        <f>IF(ไฟล์หลัก!K636=ไฟล์หลัก!K635,IF(ไฟล์หลัก!K636=ไฟล์หลัก!K637,0,IFERROR(_xlfn.NUMBERVALUE(LEFT(TRIM(ไฟล์หลัก!L635),2)),_xlfn.NUMBERVALUE(LEFT(TRIM(ไฟล์หลัก!L635),1))) + IFERROR(_xlfn.NUMBERVALUE(LEFT(TRIM(ไฟล์หลัก!L636),2)),_xlfn.NUMBERVALUE(LEFT(TRIM(ไฟล์หลัก!L636),1)))),0)</f>
        <v>0</v>
      </c>
      <c r="C606" s="44"/>
      <c r="E606" s="66"/>
    </row>
    <row r="607" spans="2:5" ht="14.45">
      <c r="B607">
        <f>IF(ไฟล์หลัก!K637=ไฟล์หลัก!K636,IF(ไฟล์หลัก!K637=ไฟล์หลัก!K638,0,IFERROR(_xlfn.NUMBERVALUE(LEFT(TRIM(ไฟล์หลัก!L636),2)),_xlfn.NUMBERVALUE(LEFT(TRIM(ไฟล์หลัก!L636),1))) + IFERROR(_xlfn.NUMBERVALUE(LEFT(TRIM(ไฟล์หลัก!L637),2)),_xlfn.NUMBERVALUE(LEFT(TRIM(ไฟล์หลัก!L637),1)))),0)</f>
        <v>38</v>
      </c>
      <c r="C607" s="44"/>
      <c r="E607" s="66"/>
    </row>
    <row r="608" spans="2:5" ht="14.45">
      <c r="B608">
        <f>IF(ไฟล์หลัก!K638=ไฟล์หลัก!K637,IF(ไฟล์หลัก!K638=ไฟล์หลัก!K639,0,IFERROR(_xlfn.NUMBERVALUE(LEFT(TRIM(ไฟล์หลัก!L637),2)),_xlfn.NUMBERVALUE(LEFT(TRIM(ไฟล์หลัก!L637),1))) + IFERROR(_xlfn.NUMBERVALUE(LEFT(TRIM(ไฟล์หลัก!L638),2)),_xlfn.NUMBERVALUE(LEFT(TRIM(ไฟล์หลัก!L638),1)))),0)</f>
        <v>0</v>
      </c>
      <c r="C608" s="44"/>
      <c r="E608" s="66"/>
    </row>
    <row r="609" spans="2:5" ht="14.45">
      <c r="B609">
        <f>IF(ไฟล์หลัก!K639=ไฟล์หลัก!K638,IF(ไฟล์หลัก!K639=ไฟล์หลัก!K640,0,IFERROR(_xlfn.NUMBERVALUE(LEFT(TRIM(ไฟล์หลัก!L638),2)),_xlfn.NUMBERVALUE(LEFT(TRIM(ไฟล์หลัก!L638),1))) + IFERROR(_xlfn.NUMBERVALUE(LEFT(TRIM(ไฟล์หลัก!L639),2)),_xlfn.NUMBERVALUE(LEFT(TRIM(ไฟล์หลัก!L639),1)))),0)</f>
        <v>61</v>
      </c>
      <c r="C609" s="44"/>
      <c r="E609" s="66"/>
    </row>
    <row r="610" spans="2:5" ht="14.45">
      <c r="B610">
        <f>IF(ไฟล์หลัก!K640=ไฟล์หลัก!K639,IF(ไฟล์หลัก!K640=ไฟล์หลัก!K641,0,IFERROR(_xlfn.NUMBERVALUE(LEFT(TRIM(ไฟล์หลัก!L639),2)),_xlfn.NUMBERVALUE(LEFT(TRIM(ไฟล์หลัก!L639),1))) + IFERROR(_xlfn.NUMBERVALUE(LEFT(TRIM(ไฟล์หลัก!L640),2)),_xlfn.NUMBERVALUE(LEFT(TRIM(ไฟล์หลัก!L640),1)))),0)</f>
        <v>0</v>
      </c>
      <c r="C610" s="44"/>
      <c r="E610" s="66"/>
    </row>
    <row r="611" spans="2:5" ht="14.45">
      <c r="B611">
        <f>IF(ไฟล์หลัก!K641=ไฟล์หลัก!K640,IF(ไฟล์หลัก!K641=ไฟล์หลัก!K643,0,IFERROR(_xlfn.NUMBERVALUE(LEFT(TRIM(ไฟล์หลัก!L640),2)),_xlfn.NUMBERVALUE(LEFT(TRIM(ไฟล์หลัก!L640),1))) + IFERROR(_xlfn.NUMBERVALUE(LEFT(TRIM(ไฟล์หลัก!L641),2)),_xlfn.NUMBERVALUE(LEFT(TRIM(ไฟล์หลัก!L641),1)))),0)</f>
        <v>70</v>
      </c>
      <c r="C611" s="44"/>
      <c r="E611" s="66"/>
    </row>
    <row r="612" spans="2:5" ht="14.45">
      <c r="B612">
        <f>IF(ไฟล์หลัก!K643=ไฟล์หลัก!K641,IF(ไฟล์หลัก!K643=ไฟล์หลัก!K644,0,IFERROR(_xlfn.NUMBERVALUE(LEFT(TRIM(ไฟล์หลัก!L641),2)),_xlfn.NUMBERVALUE(LEFT(TRIM(ไฟล์หลัก!L641),1))) + IFERROR(_xlfn.NUMBERVALUE(LEFT(TRIM(ไฟล์หลัก!L643),2)),_xlfn.NUMBERVALUE(LEFT(TRIM(ไฟล์หลัก!L643),1)))),0)</f>
        <v>0</v>
      </c>
      <c r="C612" s="44"/>
      <c r="E612" s="66"/>
    </row>
    <row r="613" spans="2:5" ht="14.45">
      <c r="B613">
        <f>IF(ไฟล์หลัก!K644=ไฟล์หลัก!K643,IF(ไฟล์หลัก!K644=ไฟล์หลัก!K645,0,IFERROR(_xlfn.NUMBERVALUE(LEFT(TRIM(ไฟล์หลัก!L643),2)),_xlfn.NUMBERVALUE(LEFT(TRIM(ไฟล์หลัก!L643),1))) + IFERROR(_xlfn.NUMBERVALUE(LEFT(TRIM(ไฟล์หลัก!L644),2)),_xlfn.NUMBERVALUE(LEFT(TRIM(ไฟล์หลัก!L644),1)))),0)</f>
        <v>0</v>
      </c>
      <c r="C613" s="44"/>
      <c r="E613" s="66"/>
    </row>
    <row r="614" spans="2:5" ht="14.45">
      <c r="B614">
        <f>IF(ไฟล์หลัก!K645=ไฟล์หลัก!K644,IF(ไฟล์หลัก!K645=ไฟล์หลัก!K646,0,IFERROR(_xlfn.NUMBERVALUE(LEFT(TRIM(ไฟล์หลัก!L644),2)),_xlfn.NUMBERVALUE(LEFT(TRIM(ไฟล์หลัก!L644),1))) + IFERROR(_xlfn.NUMBERVALUE(LEFT(TRIM(ไฟล์หลัก!L645),2)),_xlfn.NUMBERVALUE(LEFT(TRIM(ไฟล์หลัก!L645),1)))),0)</f>
        <v>32</v>
      </c>
      <c r="C614" s="44"/>
      <c r="E614" s="66"/>
    </row>
    <row r="615" spans="2:5" ht="14.45">
      <c r="B615">
        <f>IF(ไฟล์หลัก!K646=ไฟล์หลัก!K645,IF(ไฟล์หลัก!K646=ไฟล์หลัก!K647,0,IFERROR(_xlfn.NUMBERVALUE(LEFT(TRIM(ไฟล์หลัก!L645),2)),_xlfn.NUMBERVALUE(LEFT(TRIM(ไฟล์หลัก!L645),1))) + IFERROR(_xlfn.NUMBERVALUE(LEFT(TRIM(ไฟล์หลัก!L646),2)),_xlfn.NUMBERVALUE(LEFT(TRIM(ไฟล์หลัก!L646),1)))),0)</f>
        <v>0</v>
      </c>
      <c r="C615" s="44"/>
      <c r="E615" s="66"/>
    </row>
    <row r="616" spans="2:5" ht="14.45">
      <c r="B616">
        <f>IF(ไฟล์หลัก!K647=ไฟล์หลัก!K646,IF(ไฟล์หลัก!K647=ไฟล์หลัก!K648,0,IFERROR(_xlfn.NUMBERVALUE(LEFT(TRIM(ไฟล์หลัก!L646),2)),_xlfn.NUMBERVALUE(LEFT(TRIM(ไฟล์หลัก!L646),1))) + IFERROR(_xlfn.NUMBERVALUE(LEFT(TRIM(ไฟล์หลัก!L647),2)),_xlfn.NUMBERVALUE(LEFT(TRIM(ไฟล์หลัก!L647),1)))),0)</f>
        <v>0</v>
      </c>
      <c r="C616" s="44"/>
      <c r="E616" s="66"/>
    </row>
    <row r="617" spans="2:5" ht="14.45">
      <c r="B617">
        <f>IF(ไฟล์หลัก!K648=ไฟล์หลัก!K647,IF(ไฟล์หลัก!K648=ไฟล์หลัก!K649,0,IFERROR(_xlfn.NUMBERVALUE(LEFT(TRIM(ไฟล์หลัก!L647),2)),_xlfn.NUMBERVALUE(LEFT(TRIM(ไฟล์หลัก!L647),1))) + IFERROR(_xlfn.NUMBERVALUE(LEFT(TRIM(ไฟล์หลัก!L648),2)),_xlfn.NUMBERVALUE(LEFT(TRIM(ไฟล์หลัก!L648),1)))),0)</f>
        <v>33</v>
      </c>
      <c r="C617" s="44"/>
      <c r="E617" s="66"/>
    </row>
    <row r="618" spans="2:5" ht="14.45">
      <c r="B618">
        <f>IF(ไฟล์หลัก!K649=ไฟล์หลัก!K648,IF(ไฟล์หลัก!K649=ไฟล์หลัก!K650,0,IFERROR(_xlfn.NUMBERVALUE(LEFT(TRIM(ไฟล์หลัก!L648),2)),_xlfn.NUMBERVALUE(LEFT(TRIM(ไฟล์หลัก!L648),1))) + IFERROR(_xlfn.NUMBERVALUE(LEFT(TRIM(ไฟล์หลัก!L649),2)),_xlfn.NUMBERVALUE(LEFT(TRIM(ไฟล์หลัก!L649),1)))),0)</f>
        <v>0</v>
      </c>
      <c r="C618" s="44"/>
      <c r="E618" s="66"/>
    </row>
    <row r="619" spans="2:5" ht="14.45">
      <c r="B619">
        <f>IF(ไฟล์หลัก!K650=ไฟล์หลัก!K649,IF(ไฟล์หลัก!K650=ไฟล์หลัก!K651,0,IFERROR(_xlfn.NUMBERVALUE(LEFT(TRIM(ไฟล์หลัก!L649),2)),_xlfn.NUMBERVALUE(LEFT(TRIM(ไฟล์หลัก!L649),1))) + IFERROR(_xlfn.NUMBERVALUE(LEFT(TRIM(ไฟล์หลัก!L650),2)),_xlfn.NUMBERVALUE(LEFT(TRIM(ไฟล์หลัก!L650),1)))),0)</f>
        <v>42</v>
      </c>
      <c r="C619" s="44"/>
      <c r="E619" s="66"/>
    </row>
    <row r="620" spans="2:5" ht="14.45">
      <c r="B620">
        <f>IF(ไฟล์หลัก!K651=ไฟล์หลัก!K650,IF(ไฟล์หลัก!K651=ไฟล์หลัก!K652,0,IFERROR(_xlfn.NUMBERVALUE(LEFT(TRIM(ไฟล์หลัก!L650),2)),_xlfn.NUMBERVALUE(LEFT(TRIM(ไฟล์หลัก!L650),1))) + IFERROR(_xlfn.NUMBERVALUE(LEFT(TRIM(ไฟล์หลัก!L651),2)),_xlfn.NUMBERVALUE(LEFT(TRIM(ไฟล์หลัก!L651),1)))),0)</f>
        <v>0</v>
      </c>
      <c r="C620" s="44"/>
      <c r="E620" s="66"/>
    </row>
    <row r="621" spans="2:5" ht="14.45">
      <c r="B621">
        <f>IF(ไฟล์หลัก!K652=ไฟล์หลัก!K651,IF(ไฟล์หลัก!K652=ไฟล์หลัก!K653,0,IFERROR(_xlfn.NUMBERVALUE(LEFT(TRIM(ไฟล์หลัก!L651),2)),_xlfn.NUMBERVALUE(LEFT(TRIM(ไฟล์หลัก!L651),1))) + IFERROR(_xlfn.NUMBERVALUE(LEFT(TRIM(ไฟล์หลัก!L652),2)),_xlfn.NUMBERVALUE(LEFT(TRIM(ไฟล์หลัก!L652),1)))),0)</f>
        <v>27</v>
      </c>
      <c r="C621" s="44"/>
      <c r="E621" s="66"/>
    </row>
    <row r="622" spans="2:5" ht="14.45">
      <c r="B622">
        <f>IF(ไฟล์หลัก!K653=ไฟล์หลัก!K652,IF(ไฟล์หลัก!K653=ไฟล์หลัก!K654,0,IFERROR(_xlfn.NUMBERVALUE(LEFT(TRIM(ไฟล์หลัก!L652),2)),_xlfn.NUMBERVALUE(LEFT(TRIM(ไฟล์หลัก!L652),1))) + IFERROR(_xlfn.NUMBERVALUE(LEFT(TRIM(ไฟล์หลัก!L653),2)),_xlfn.NUMBERVALUE(LEFT(TRIM(ไฟล์หลัก!L653),1)))),0)</f>
        <v>0</v>
      </c>
      <c r="C622" s="44"/>
      <c r="E622" s="66"/>
    </row>
    <row r="623" spans="2:5" ht="14.45">
      <c r="B623">
        <f>IF(ไฟล์หลัก!K654=ไฟล์หลัก!K653,IF(ไฟล์หลัก!K654=ไฟล์หลัก!K655,0,IFERROR(_xlfn.NUMBERVALUE(LEFT(TRIM(ไฟล์หลัก!L653),2)),_xlfn.NUMBERVALUE(LEFT(TRIM(ไฟล์หลัก!L653),1))) + IFERROR(_xlfn.NUMBERVALUE(LEFT(TRIM(ไฟล์หลัก!L654),2)),_xlfn.NUMBERVALUE(LEFT(TRIM(ไฟล์หลัก!L654),1)))),0)</f>
        <v>2</v>
      </c>
      <c r="C623" s="44"/>
      <c r="E623" s="66"/>
    </row>
    <row r="624" spans="2:5" ht="14.45">
      <c r="B624">
        <f>IF(ไฟล์หลัก!K655=ไฟล์หลัก!K654,IF(ไฟล์หลัก!K655=ไฟล์หลัก!K656,0,IFERROR(_xlfn.NUMBERVALUE(LEFT(TRIM(ไฟล์หลัก!L654),2)),_xlfn.NUMBERVALUE(LEFT(TRIM(ไฟล์หลัก!L654),1))) + IFERROR(_xlfn.NUMBERVALUE(LEFT(TRIM(ไฟล์หลัก!L655),2)),_xlfn.NUMBERVALUE(LEFT(TRIM(ไฟล์หลัก!L655),1)))),0)</f>
        <v>0</v>
      </c>
      <c r="C624" s="44"/>
      <c r="E624" s="66"/>
    </row>
    <row r="625" spans="2:5" ht="14.45">
      <c r="B625">
        <f>IF(ไฟล์หลัก!K656=ไฟล์หลัก!K655,IF(ไฟล์หลัก!K656=ไฟล์หลัก!K657,0,IFERROR(_xlfn.NUMBERVALUE(LEFT(TRIM(ไฟล์หลัก!L655),2)),_xlfn.NUMBERVALUE(LEFT(TRIM(ไฟล์หลัก!L655),1))) + IFERROR(_xlfn.NUMBERVALUE(LEFT(TRIM(ไฟล์หลัก!L656),2)),_xlfn.NUMBERVALUE(LEFT(TRIM(ไฟล์หลัก!L656),1)))),0)</f>
        <v>42</v>
      </c>
      <c r="C625" s="44"/>
      <c r="E625" s="66"/>
    </row>
    <row r="626" spans="2:5" ht="14.45">
      <c r="B626">
        <f>IF(ไฟล์หลัก!K657=ไฟล์หลัก!K656,IF(ไฟล์หลัก!K657=ไฟล์หลัก!K658,0,IFERROR(_xlfn.NUMBERVALUE(LEFT(TRIM(ไฟล์หลัก!L656),2)),_xlfn.NUMBERVALUE(LEFT(TRIM(ไฟล์หลัก!L656),1))) + IFERROR(_xlfn.NUMBERVALUE(LEFT(TRIM(ไฟล์หลัก!L657),2)),_xlfn.NUMBERVALUE(LEFT(TRIM(ไฟล์หลัก!L657),1)))),0)</f>
        <v>0</v>
      </c>
      <c r="C626" s="44"/>
      <c r="E626" s="66"/>
    </row>
    <row r="627" spans="2:5" ht="14.45">
      <c r="B627">
        <f>IF(ไฟล์หลัก!K658=ไฟล์หลัก!K657,IF(ไฟล์หลัก!K658=ไฟล์หลัก!K659,0,IFERROR(_xlfn.NUMBERVALUE(LEFT(TRIM(ไฟล์หลัก!L657),2)),_xlfn.NUMBERVALUE(LEFT(TRIM(ไฟล์หลัก!L657),1))) + IFERROR(_xlfn.NUMBERVALUE(LEFT(TRIM(ไฟล์หลัก!L658),2)),_xlfn.NUMBERVALUE(LEFT(TRIM(ไฟล์หลัก!L658),1)))),0)</f>
        <v>31</v>
      </c>
      <c r="C627" s="44"/>
      <c r="E627" s="66"/>
    </row>
    <row r="628" spans="2:5" ht="14.45">
      <c r="B628">
        <f>IF(ไฟล์หลัก!K659=ไฟล์หลัก!K658,IF(ไฟล์หลัก!K659=ไฟล์หลัก!K660,0,IFERROR(_xlfn.NUMBERVALUE(LEFT(TRIM(ไฟล์หลัก!L658),2)),_xlfn.NUMBERVALUE(LEFT(TRIM(ไฟล์หลัก!L658),1))) + IFERROR(_xlfn.NUMBERVALUE(LEFT(TRIM(ไฟล์หลัก!L659),2)),_xlfn.NUMBERVALUE(LEFT(TRIM(ไฟล์หลัก!L659),1)))),0)</f>
        <v>0</v>
      </c>
      <c r="C628" s="44"/>
      <c r="E628" s="66"/>
    </row>
    <row r="629" spans="2:5" ht="14.45">
      <c r="B629">
        <f>IF(ไฟล์หลัก!K660=ไฟล์หลัก!K659,IF(ไฟล์หลัก!K660=ไฟล์หลัก!K661,0,IFERROR(_xlfn.NUMBERVALUE(LEFT(TRIM(ไฟล์หลัก!L659),2)),_xlfn.NUMBERVALUE(LEFT(TRIM(ไฟล์หลัก!L659),1))) + IFERROR(_xlfn.NUMBERVALUE(LEFT(TRIM(ไฟล์หลัก!L660),2)),_xlfn.NUMBERVALUE(LEFT(TRIM(ไฟล์หลัก!L660),1)))),0)</f>
        <v>30</v>
      </c>
      <c r="C629" s="44"/>
      <c r="E629" s="66"/>
    </row>
    <row r="630" spans="2:5" ht="14.45">
      <c r="B630">
        <f>IF(ไฟล์หลัก!K661=ไฟล์หลัก!K660,IF(ไฟล์หลัก!K661=ไฟล์หลัก!K662,0,IFERROR(_xlfn.NUMBERVALUE(LEFT(TRIM(ไฟล์หลัก!L660),2)),_xlfn.NUMBERVALUE(LEFT(TRIM(ไฟล์หลัก!L660),1))) + IFERROR(_xlfn.NUMBERVALUE(LEFT(TRIM(ไฟล์หลัก!L661),2)),_xlfn.NUMBERVALUE(LEFT(TRIM(ไฟล์หลัก!L661),1)))),0)</f>
        <v>0</v>
      </c>
      <c r="C630" s="44"/>
      <c r="E630" s="66"/>
    </row>
    <row r="631" spans="2:5" ht="14.45">
      <c r="B631">
        <f>IF(ไฟล์หลัก!K662=ไฟล์หลัก!K661,IF(ไฟล์หลัก!K662=ไฟล์หลัก!K663,0,IFERROR(_xlfn.NUMBERVALUE(LEFT(TRIM(ไฟล์หลัก!L661),2)),_xlfn.NUMBERVALUE(LEFT(TRIM(ไฟล์หลัก!L661),1))) + IFERROR(_xlfn.NUMBERVALUE(LEFT(TRIM(ไฟล์หลัก!L662),2)),_xlfn.NUMBERVALUE(LEFT(TRIM(ไฟล์หลัก!L662),1)))),0)</f>
        <v>0</v>
      </c>
      <c r="C631" s="44"/>
      <c r="E631" s="66"/>
    </row>
    <row r="632" spans="2:5" ht="14.45">
      <c r="B632">
        <f>IF(ไฟล์หลัก!K663=ไฟล์หลัก!K662,IF(ไฟล์หลัก!K663=ไฟล์หลัก!K664,0,IFERROR(_xlfn.NUMBERVALUE(LEFT(TRIM(ไฟล์หลัก!L662),2)),_xlfn.NUMBERVALUE(LEFT(TRIM(ไฟล์หลัก!L662),1))) + IFERROR(_xlfn.NUMBERVALUE(LEFT(TRIM(ไฟล์หลัก!L663),2)),_xlfn.NUMBERVALUE(LEFT(TRIM(ไฟล์หลัก!L663),1)))),0)</f>
        <v>40</v>
      </c>
      <c r="C632" s="44"/>
      <c r="E632" s="66"/>
    </row>
    <row r="633" spans="2:5" ht="14.45">
      <c r="B633">
        <f>IF(ไฟล์หลัก!K664=ไฟล์หลัก!K663,IF(ไฟล์หลัก!K664=ไฟล์หลัก!K665,0,IFERROR(_xlfn.NUMBERVALUE(LEFT(TRIM(ไฟล์หลัก!L663),2)),_xlfn.NUMBERVALUE(LEFT(TRIM(ไฟล์หลัก!L663),1))) + IFERROR(_xlfn.NUMBERVALUE(LEFT(TRIM(ไฟล์หลัก!L664),2)),_xlfn.NUMBERVALUE(LEFT(TRIM(ไฟล์หลัก!L664),1)))),0)</f>
        <v>0</v>
      </c>
      <c r="C633" s="44"/>
      <c r="E633" s="66"/>
    </row>
    <row r="634" spans="2:5" ht="14.45">
      <c r="B634">
        <f>IF(ไฟล์หลัก!K665=ไฟล์หลัก!K664,IF(ไฟล์หลัก!K665=ไฟล์หลัก!K666,0,IFERROR(_xlfn.NUMBERVALUE(LEFT(TRIM(ไฟล์หลัก!L664),2)),_xlfn.NUMBERVALUE(LEFT(TRIM(ไฟล์หลัก!L664),1))) + IFERROR(_xlfn.NUMBERVALUE(LEFT(TRIM(ไฟล์หลัก!L665),2)),_xlfn.NUMBERVALUE(LEFT(TRIM(ไฟล์หลัก!L665),1)))),0)</f>
        <v>18</v>
      </c>
      <c r="C634" s="44"/>
      <c r="E634" s="66"/>
    </row>
    <row r="635" spans="2:5" ht="14.45">
      <c r="B635">
        <f>IF(ไฟล์หลัก!K666=ไฟล์หลัก!K665,IF(ไฟล์หลัก!K666=ไฟล์หลัก!K667,0,IFERROR(_xlfn.NUMBERVALUE(LEFT(TRIM(ไฟล์หลัก!L665),2)),_xlfn.NUMBERVALUE(LEFT(TRIM(ไฟล์หลัก!L665),1))) + IFERROR(_xlfn.NUMBERVALUE(LEFT(TRIM(ไฟล์หลัก!L666),2)),_xlfn.NUMBERVALUE(LEFT(TRIM(ไฟล์หลัก!L666),1)))),0)</f>
        <v>0</v>
      </c>
      <c r="C635" s="44"/>
      <c r="E635" s="66"/>
    </row>
    <row r="636" spans="2:5" ht="14.45">
      <c r="B636">
        <f>IF(ไฟล์หลัก!K667=ไฟล์หลัก!K666,IF(ไฟล์หลัก!K667=ไฟล์หลัก!K669,0,IFERROR(_xlfn.NUMBERVALUE(LEFT(TRIM(ไฟล์หลัก!L666),2)),_xlfn.NUMBERVALUE(LEFT(TRIM(ไฟล์หลัก!L666),1))) + IFERROR(_xlfn.NUMBERVALUE(LEFT(TRIM(ไฟล์หลัก!L667),2)),_xlfn.NUMBERVALUE(LEFT(TRIM(ไฟล์หลัก!L667),1)))),0)</f>
        <v>66</v>
      </c>
      <c r="C636" s="44"/>
      <c r="E636" s="66"/>
    </row>
    <row r="637" spans="2:5" ht="14.45">
      <c r="B637">
        <f>IF(ไฟล์หลัก!K669=ไฟล์หลัก!K667,IF(ไฟล์หลัก!K669=ไฟล์หลัก!K670,0,IFERROR(_xlfn.NUMBERVALUE(LEFT(TRIM(ไฟล์หลัก!L667),2)),_xlfn.NUMBERVALUE(LEFT(TRIM(ไฟล์หลัก!L667),1))) + IFERROR(_xlfn.NUMBERVALUE(LEFT(TRIM(ไฟล์หลัก!L669),2)),_xlfn.NUMBERVALUE(LEFT(TRIM(ไฟล์หลัก!L669),1)))),0)</f>
        <v>0</v>
      </c>
      <c r="C637" s="44"/>
      <c r="E637" s="66"/>
    </row>
    <row r="638" spans="2:5" ht="14.45">
      <c r="B638">
        <f>IF(ไฟล์หลัก!K670=ไฟล์หลัก!K669,IF(ไฟล์หลัก!K670=ไฟล์หลัก!K671,0,IFERROR(_xlfn.NUMBERVALUE(LEFT(TRIM(ไฟล์หลัก!L669),2)),_xlfn.NUMBERVALUE(LEFT(TRIM(ไฟล์หลัก!L669),1))) + IFERROR(_xlfn.NUMBERVALUE(LEFT(TRIM(ไฟล์หลัก!L670),2)),_xlfn.NUMBERVALUE(LEFT(TRIM(ไฟล์หลัก!L670),1)))),0)</f>
        <v>54</v>
      </c>
      <c r="C638" s="44"/>
      <c r="E638" s="66"/>
    </row>
    <row r="639" spans="2:5" ht="14.45">
      <c r="B639">
        <f>IF(ไฟล์หลัก!K671=ไฟล์หลัก!K670,IF(ไฟล์หลัก!K671=ไฟล์หลัก!K672,0,IFERROR(_xlfn.NUMBERVALUE(LEFT(TRIM(ไฟล์หลัก!L670),2)),_xlfn.NUMBERVALUE(LEFT(TRIM(ไฟล์หลัก!L670),1))) + IFERROR(_xlfn.NUMBERVALUE(LEFT(TRIM(ไฟล์หลัก!L671),2)),_xlfn.NUMBERVALUE(LEFT(TRIM(ไฟล์หลัก!L671),1)))),0)</f>
        <v>0</v>
      </c>
      <c r="C639" s="44"/>
      <c r="E639" s="66"/>
    </row>
    <row r="640" spans="2:5" ht="14.45">
      <c r="B640">
        <f>IF(ไฟล์หลัก!K672=ไฟล์หลัก!K671,IF(ไฟล์หลัก!K672=ไฟล์หลัก!K674,0,IFERROR(_xlfn.NUMBERVALUE(LEFT(TRIM(ไฟล์หลัก!L671),2)),_xlfn.NUMBERVALUE(LEFT(TRIM(ไฟล์หลัก!L671),1))) + IFERROR(_xlfn.NUMBERVALUE(LEFT(TRIM(ไฟล์หลัก!L672),2)),_xlfn.NUMBERVALUE(LEFT(TRIM(ไฟล์หลัก!L672),1)))),0)</f>
        <v>65</v>
      </c>
      <c r="C640" s="44"/>
      <c r="E640" s="66"/>
    </row>
    <row r="641" spans="2:5" ht="14.45">
      <c r="B641">
        <f>IF(ไฟล์หลัก!K674=ไฟล์หลัก!K672,IF(ไฟล์หลัก!K674=ไฟล์หลัก!K675,0,IFERROR(_xlfn.NUMBERVALUE(LEFT(TRIM(ไฟล์หลัก!L672),2)),_xlfn.NUMBERVALUE(LEFT(TRIM(ไฟล์หลัก!L672),1))) + IFERROR(_xlfn.NUMBERVALUE(LEFT(TRIM(ไฟล์หลัก!L674),2)),_xlfn.NUMBERVALUE(LEFT(TRIM(ไฟล์หลัก!L674),1)))),0)</f>
        <v>0</v>
      </c>
      <c r="C641" s="44"/>
      <c r="E641" s="66"/>
    </row>
    <row r="642" spans="2:5" ht="14.45">
      <c r="B642">
        <f>IF(ไฟล์หลัก!K675=ไฟล์หลัก!K674,IF(ไฟล์หลัก!K675=ไฟล์หลัก!K676,0,IFERROR(_xlfn.NUMBERVALUE(LEFT(TRIM(ไฟล์หลัก!L674),2)),_xlfn.NUMBERVALUE(LEFT(TRIM(ไฟล์หลัก!L674),1))) + IFERROR(_xlfn.NUMBERVALUE(LEFT(TRIM(ไฟล์หลัก!L675),2)),_xlfn.NUMBERVALUE(LEFT(TRIM(ไฟล์หลัก!L675),1)))),0)</f>
        <v>0</v>
      </c>
      <c r="C642" s="44"/>
      <c r="E642" s="66"/>
    </row>
    <row r="643" spans="2:5" ht="14.45">
      <c r="B643">
        <f>IF(ไฟล์หลัก!K676=ไฟล์หลัก!K675,IF(ไฟล์หลัก!K676=ไฟล์หลัก!K677,0,IFERROR(_xlfn.NUMBERVALUE(LEFT(TRIM(ไฟล์หลัก!L675),2)),_xlfn.NUMBERVALUE(LEFT(TRIM(ไฟล์หลัก!L675),1))) + IFERROR(_xlfn.NUMBERVALUE(LEFT(TRIM(ไฟล์หลัก!L676),2)),_xlfn.NUMBERVALUE(LEFT(TRIM(ไฟล์หลัก!L676),1)))),0)</f>
        <v>45</v>
      </c>
      <c r="C643" s="44"/>
      <c r="E643" s="66"/>
    </row>
    <row r="644" spans="2:5" ht="14.45">
      <c r="B644">
        <f>IF(ไฟล์หลัก!K677=ไฟล์หลัก!K676,IF(ไฟล์หลัก!K677=ไฟล์หลัก!K678,0,IFERROR(_xlfn.NUMBERVALUE(LEFT(TRIM(ไฟล์หลัก!L676),2)),_xlfn.NUMBERVALUE(LEFT(TRIM(ไฟล์หลัก!L676),1))) + IFERROR(_xlfn.NUMBERVALUE(LEFT(TRIM(ไฟล์หลัก!L677),2)),_xlfn.NUMBERVALUE(LEFT(TRIM(ไฟล์หลัก!L677),1)))),0)</f>
        <v>0</v>
      </c>
      <c r="C644" s="44"/>
      <c r="E644" s="66"/>
    </row>
    <row r="645" spans="2:5" ht="14.45">
      <c r="B645">
        <f>IF(ไฟล์หลัก!K678=ไฟล์หลัก!K677,IF(ไฟล์หลัก!K678=ไฟล์หลัก!K679,0,IFERROR(_xlfn.NUMBERVALUE(LEFT(TRIM(ไฟล์หลัก!L677),2)),_xlfn.NUMBERVALUE(LEFT(TRIM(ไฟล์หลัก!L677),1))) + IFERROR(_xlfn.NUMBERVALUE(LEFT(TRIM(ไฟล์หลัก!L678),2)),_xlfn.NUMBERVALUE(LEFT(TRIM(ไฟล์หลัก!L678),1)))),0)</f>
        <v>0</v>
      </c>
      <c r="C645" s="44"/>
      <c r="E645" s="66"/>
    </row>
    <row r="646" spans="2:5" ht="14.45">
      <c r="B646">
        <f>IF(ไฟล์หลัก!K679=ไฟล์หลัก!K678,IF(ไฟล์หลัก!K679=ไฟล์หลัก!K680,0,IFERROR(_xlfn.NUMBERVALUE(LEFT(TRIM(ไฟล์หลัก!L678),2)),_xlfn.NUMBERVALUE(LEFT(TRIM(ไฟล์หลัก!L678),1))) + IFERROR(_xlfn.NUMBERVALUE(LEFT(TRIM(ไฟล์หลัก!L679),2)),_xlfn.NUMBERVALUE(LEFT(TRIM(ไฟล์หลัก!L679),1)))),0)</f>
        <v>40</v>
      </c>
      <c r="C646" s="44"/>
      <c r="E646" s="66"/>
    </row>
    <row r="647" spans="2:5" ht="14.45">
      <c r="B647">
        <f>IF(ไฟล์หลัก!K680=ไฟล์หลัก!K679,IF(ไฟล์หลัก!K680=ไฟล์หลัก!K681,0,IFERROR(_xlfn.NUMBERVALUE(LEFT(TRIM(ไฟล์หลัก!L679),2)),_xlfn.NUMBERVALUE(LEFT(TRIM(ไฟล์หลัก!L679),1))) + IFERROR(_xlfn.NUMBERVALUE(LEFT(TRIM(ไฟล์หลัก!L680),2)),_xlfn.NUMBERVALUE(LEFT(TRIM(ไฟล์หลัก!L680),1)))),0)</f>
        <v>0</v>
      </c>
      <c r="C647" s="44"/>
      <c r="E647" s="66"/>
    </row>
    <row r="648" spans="2:5" ht="14.45">
      <c r="B648">
        <f>IF(ไฟล์หลัก!K681=ไฟล์หลัก!K680,IF(ไฟล์หลัก!K681=ไฟล์หลัก!K682,0,IFERROR(_xlfn.NUMBERVALUE(LEFT(TRIM(ไฟล์หลัก!L680),2)),_xlfn.NUMBERVALUE(LEFT(TRIM(ไฟล์หลัก!L680),1))) + IFERROR(_xlfn.NUMBERVALUE(LEFT(TRIM(ไฟล์หลัก!L681),2)),_xlfn.NUMBERVALUE(LEFT(TRIM(ไฟล์หลัก!L681),1)))),0)</f>
        <v>58</v>
      </c>
      <c r="C648" s="44"/>
      <c r="E648" s="66"/>
    </row>
    <row r="649" spans="2:5" ht="14.45">
      <c r="B649">
        <f>IF(ไฟล์หลัก!K682=ไฟล์หลัก!K681,IF(ไฟล์หลัก!K682=ไฟล์หลัก!K683,0,IFERROR(_xlfn.NUMBERVALUE(LEFT(TRIM(ไฟล์หลัก!L681),2)),_xlfn.NUMBERVALUE(LEFT(TRIM(ไฟล์หลัก!L681),1))) + IFERROR(_xlfn.NUMBERVALUE(LEFT(TRIM(ไฟล์หลัก!L682),2)),_xlfn.NUMBERVALUE(LEFT(TRIM(ไฟล์หลัก!L682),1)))),0)</f>
        <v>0</v>
      </c>
      <c r="C649" s="44"/>
      <c r="E649" s="66"/>
    </row>
    <row r="650" spans="2:5" ht="14.45">
      <c r="B650">
        <f>IF(ไฟล์หลัก!K683=ไฟล์หลัก!K682,IF(ไฟล์หลัก!K683=ไฟล์หลัก!K684,0,IFERROR(_xlfn.NUMBERVALUE(LEFT(TRIM(ไฟล์หลัก!L682),2)),_xlfn.NUMBERVALUE(LEFT(TRIM(ไฟล์หลัก!L682),1))) + IFERROR(_xlfn.NUMBERVALUE(LEFT(TRIM(ไฟล์หลัก!L683),2)),_xlfn.NUMBERVALUE(LEFT(TRIM(ไฟล์หลัก!L683),1)))),0)</f>
        <v>37</v>
      </c>
      <c r="C650" s="44"/>
      <c r="E650" s="66"/>
    </row>
    <row r="651" spans="2:5" ht="14.45">
      <c r="B651">
        <f>IF(ไฟล์หลัก!K684=ไฟล์หลัก!K683,IF(ไฟล์หลัก!K684=ไฟล์หลัก!K685,0,IFERROR(_xlfn.NUMBERVALUE(LEFT(TRIM(ไฟล์หลัก!L683),2)),_xlfn.NUMBERVALUE(LEFT(TRIM(ไฟล์หลัก!L683),1))) + IFERROR(_xlfn.NUMBERVALUE(LEFT(TRIM(ไฟล์หลัก!L684),2)),_xlfn.NUMBERVALUE(LEFT(TRIM(ไฟล์หลัก!L684),1)))),0)</f>
        <v>0</v>
      </c>
      <c r="C651" s="44"/>
      <c r="E651" s="66"/>
    </row>
    <row r="652" spans="2:5" ht="14.45">
      <c r="B652">
        <f>IF(ไฟล์หลัก!K685=ไฟล์หลัก!K684,IF(ไฟล์หลัก!K685=ไฟล์หลัก!K686,0,IFERROR(_xlfn.NUMBERVALUE(LEFT(TRIM(ไฟล์หลัก!L684),2)),_xlfn.NUMBERVALUE(LEFT(TRIM(ไฟล์หลัก!L684),1))) + IFERROR(_xlfn.NUMBERVALUE(LEFT(TRIM(ไฟล์หลัก!L685),2)),_xlfn.NUMBERVALUE(LEFT(TRIM(ไฟล์หลัก!L685),1)))),0)</f>
        <v>0</v>
      </c>
      <c r="C652" s="44"/>
      <c r="E652" s="66"/>
    </row>
    <row r="653" spans="2:5" ht="14.45">
      <c r="B653">
        <f>IF(ไฟล์หลัก!K686=ไฟล์หลัก!K685,IF(ไฟล์หลัก!K686=ไฟล์หลัก!K687,0,IFERROR(_xlfn.NUMBERVALUE(LEFT(TRIM(ไฟล์หลัก!L685),2)),_xlfn.NUMBERVALUE(LEFT(TRIM(ไฟล์หลัก!L685),1))) + IFERROR(_xlfn.NUMBERVALUE(LEFT(TRIM(ไฟล์หลัก!L686),2)),_xlfn.NUMBERVALUE(LEFT(TRIM(ไฟล์หลัก!L686),1)))),0)</f>
        <v>46</v>
      </c>
      <c r="C653" s="44"/>
      <c r="E653" s="66"/>
    </row>
    <row r="654" spans="2:5" ht="14.45">
      <c r="B654">
        <f>IF(ไฟล์หลัก!K687=ไฟล์หลัก!K686,IF(ไฟล์หลัก!K687=ไฟล์หลัก!K688,0,IFERROR(_xlfn.NUMBERVALUE(LEFT(TRIM(ไฟล์หลัก!L686),2)),_xlfn.NUMBERVALUE(LEFT(TRIM(ไฟล์หลัก!L686),1))) + IFERROR(_xlfn.NUMBERVALUE(LEFT(TRIM(ไฟล์หลัก!L687),2)),_xlfn.NUMBERVALUE(LEFT(TRIM(ไฟล์หลัก!L687),1)))),0)</f>
        <v>0</v>
      </c>
      <c r="C654" s="44"/>
      <c r="E654" s="66"/>
    </row>
    <row r="655" spans="2:5" ht="14.45">
      <c r="B655">
        <f>IF(ไฟล์หลัก!K688=ไฟล์หลัก!K687,IF(ไฟล์หลัก!K688=ไฟล์หลัก!K689,0,IFERROR(_xlfn.NUMBERVALUE(LEFT(TRIM(ไฟล์หลัก!L687),2)),_xlfn.NUMBERVALUE(LEFT(TRIM(ไฟล์หลัก!L687),1))) + IFERROR(_xlfn.NUMBERVALUE(LEFT(TRIM(ไฟล์หลัก!L688),2)),_xlfn.NUMBERVALUE(LEFT(TRIM(ไฟล์หลัก!L688),1)))),0)</f>
        <v>0</v>
      </c>
      <c r="C655" s="44"/>
      <c r="E655" s="66"/>
    </row>
    <row r="656" spans="2:5" ht="14.45">
      <c r="B656">
        <f>IF(ไฟล์หลัก!K689=ไฟล์หลัก!K688,IF(ไฟล์หลัก!K689=ไฟล์หลัก!K690,0,IFERROR(_xlfn.NUMBERVALUE(LEFT(TRIM(ไฟล์หลัก!L688),2)),_xlfn.NUMBERVALUE(LEFT(TRIM(ไฟล์หลัก!L688),1))) + IFERROR(_xlfn.NUMBERVALUE(LEFT(TRIM(ไฟล์หลัก!L689),2)),_xlfn.NUMBERVALUE(LEFT(TRIM(ไฟล์หลัก!L689),1)))),0)</f>
        <v>44</v>
      </c>
      <c r="C656" s="44"/>
      <c r="E656" s="66"/>
    </row>
    <row r="657" spans="2:5" ht="14.45">
      <c r="B657">
        <f>IF(ไฟล์หลัก!K690=ไฟล์หลัก!K689,IF(ไฟล์หลัก!K690=ไฟล์หลัก!K691,0,IFERROR(_xlfn.NUMBERVALUE(LEFT(TRIM(ไฟล์หลัก!L689),2)),_xlfn.NUMBERVALUE(LEFT(TRIM(ไฟล์หลัก!L689),1))) + IFERROR(_xlfn.NUMBERVALUE(LEFT(TRIM(ไฟล์หลัก!L690),2)),_xlfn.NUMBERVALUE(LEFT(TRIM(ไฟล์หลัก!L690),1)))),0)</f>
        <v>0</v>
      </c>
      <c r="C657" s="44"/>
      <c r="E657" s="66"/>
    </row>
    <row r="658" spans="2:5" ht="14.45">
      <c r="B658">
        <f>IF(ไฟล์หลัก!K691=ไฟล์หลัก!K690,IF(ไฟล์หลัก!K691=ไฟล์หลัก!K692,0,IFERROR(_xlfn.NUMBERVALUE(LEFT(TRIM(ไฟล์หลัก!L690),2)),_xlfn.NUMBERVALUE(LEFT(TRIM(ไฟล์หลัก!L690),1))) + IFERROR(_xlfn.NUMBERVALUE(LEFT(TRIM(ไฟล์หลัก!L691),2)),_xlfn.NUMBERVALUE(LEFT(TRIM(ไฟล์หลัก!L691),1)))),0)</f>
        <v>0</v>
      </c>
      <c r="C658" s="44"/>
      <c r="E658" s="66"/>
    </row>
    <row r="659" spans="2:5" ht="14.45">
      <c r="B659">
        <f>IF(ไฟล์หลัก!K692=ไฟล์หลัก!K691,IF(ไฟล์หลัก!K692=ไฟล์หลัก!K693,0,IFERROR(_xlfn.NUMBERVALUE(LEFT(TRIM(ไฟล์หลัก!L691),2)),_xlfn.NUMBERVALUE(LEFT(TRIM(ไฟล์หลัก!L691),1))) + IFERROR(_xlfn.NUMBERVALUE(LEFT(TRIM(ไฟล์หลัก!L692),2)),_xlfn.NUMBERVALUE(LEFT(TRIM(ไฟล์หลัก!L692),1)))),0)</f>
        <v>48</v>
      </c>
      <c r="C659" s="44"/>
      <c r="E659" s="66"/>
    </row>
    <row r="660" spans="2:5" ht="14.45">
      <c r="B660">
        <f>IF(ไฟล์หลัก!K693=ไฟล์หลัก!K692,IF(ไฟล์หลัก!K693=ไฟล์หลัก!K694,0,IFERROR(_xlfn.NUMBERVALUE(LEFT(TRIM(ไฟล์หลัก!L692),2)),_xlfn.NUMBERVALUE(LEFT(TRIM(ไฟล์หลัก!L692),1))) + IFERROR(_xlfn.NUMBERVALUE(LEFT(TRIM(ไฟล์หลัก!L693),2)),_xlfn.NUMBERVALUE(LEFT(TRIM(ไฟล์หลัก!L693),1)))),0)</f>
        <v>0</v>
      </c>
      <c r="C660" s="44"/>
      <c r="E660" s="66"/>
    </row>
    <row r="661" spans="2:5" ht="14.45">
      <c r="B661">
        <f>IF(ไฟล์หลัก!K694=ไฟล์หลัก!K693,IF(ไฟล์หลัก!K694=ไฟล์หลัก!K695,0,IFERROR(_xlfn.NUMBERVALUE(LEFT(TRIM(ไฟล์หลัก!L693),2)),_xlfn.NUMBERVALUE(LEFT(TRIM(ไฟล์หลัก!L693),1))) + IFERROR(_xlfn.NUMBERVALUE(LEFT(TRIM(ไฟล์หลัก!L694),2)),_xlfn.NUMBERVALUE(LEFT(TRIM(ไฟล์หลัก!L694),1)))),0)</f>
        <v>0</v>
      </c>
      <c r="C661" s="44"/>
      <c r="E661" s="66"/>
    </row>
    <row r="662" spans="2:5" ht="14.45">
      <c r="B662">
        <f>IF(ไฟล์หลัก!K695=ไฟล์หลัก!K694,IF(ไฟล์หลัก!K695=ไฟล์หลัก!K696,0,IFERROR(_xlfn.NUMBERVALUE(LEFT(TRIM(ไฟล์หลัก!L694),2)),_xlfn.NUMBERVALUE(LEFT(TRIM(ไฟล์หลัก!L694),1))) + IFERROR(_xlfn.NUMBERVALUE(LEFT(TRIM(ไฟล์หลัก!L695),2)),_xlfn.NUMBERVALUE(LEFT(TRIM(ไฟล์หลัก!L695),1)))),0)</f>
        <v>0</v>
      </c>
      <c r="C662" s="44"/>
      <c r="E662" s="66"/>
    </row>
    <row r="663" spans="2:5" ht="14.45">
      <c r="B663">
        <f>IF(ไฟล์หลัก!K696=ไฟล์หลัก!K695,IF(ไฟล์หลัก!K696=ไฟล์หลัก!K697,0,IFERROR(_xlfn.NUMBERVALUE(LEFT(TRIM(ไฟล์หลัก!L695),2)),_xlfn.NUMBERVALUE(LEFT(TRIM(ไฟล์หลัก!L695),1))) + IFERROR(_xlfn.NUMBERVALUE(LEFT(TRIM(ไฟล์หลัก!L696),2)),_xlfn.NUMBERVALUE(LEFT(TRIM(ไฟล์หลัก!L696),1)))),0)</f>
        <v>0</v>
      </c>
      <c r="C663" s="44"/>
      <c r="E663" s="66"/>
    </row>
    <row r="664" spans="2:5" ht="14.45">
      <c r="B664">
        <f>IF(ไฟล์หลัก!K697=ไฟล์หลัก!K696,IF(ไฟล์หลัก!K697=ไฟล์หลัก!K698,0,IFERROR(_xlfn.NUMBERVALUE(LEFT(TRIM(ไฟล์หลัก!L696),2)),_xlfn.NUMBERVALUE(LEFT(TRIM(ไฟล์หลัก!L696),1))) + IFERROR(_xlfn.NUMBERVALUE(LEFT(TRIM(ไฟล์หลัก!L697),2)),_xlfn.NUMBERVALUE(LEFT(TRIM(ไฟล์หลัก!L697),1)))),0)</f>
        <v>0</v>
      </c>
      <c r="C664" s="44"/>
      <c r="E664" s="66"/>
    </row>
    <row r="665" spans="2:5" ht="14.45">
      <c r="B665">
        <f>IF(ไฟล์หลัก!K698=ไฟล์หลัก!K697,IF(ไฟล์หลัก!K698=ไฟล์หลัก!K699,0,IFERROR(_xlfn.NUMBERVALUE(LEFT(TRIM(ไฟล์หลัก!L697),2)),_xlfn.NUMBERVALUE(LEFT(TRIM(ไฟล์หลัก!L697),1))) + IFERROR(_xlfn.NUMBERVALUE(LEFT(TRIM(ไฟล์หลัก!L698),2)),_xlfn.NUMBERVALUE(LEFT(TRIM(ไฟล์หลัก!L698),1)))),0)</f>
        <v>56</v>
      </c>
      <c r="C665" s="44"/>
      <c r="E665" s="66"/>
    </row>
    <row r="666" spans="2:5" ht="14.45">
      <c r="B666">
        <f>IF(ไฟล์หลัก!K699=ไฟล์หลัก!K698,IF(ไฟล์หลัก!K699=ไฟล์หลัก!K700,0,IFERROR(_xlfn.NUMBERVALUE(LEFT(TRIM(ไฟล์หลัก!L698),2)),_xlfn.NUMBERVALUE(LEFT(TRIM(ไฟล์หลัก!L698),1))) + IFERROR(_xlfn.NUMBERVALUE(LEFT(TRIM(ไฟล์หลัก!L699),2)),_xlfn.NUMBERVALUE(LEFT(TRIM(ไฟล์หลัก!L699),1)))),0)</f>
        <v>0</v>
      </c>
      <c r="C666" s="44"/>
      <c r="E666" s="66"/>
    </row>
    <row r="667" spans="2:5" ht="14.45">
      <c r="B667">
        <f>IF(ไฟล์หลัก!K700=ไฟล์หลัก!K699,IF(ไฟล์หลัก!K700=ไฟล์หลัก!K701,0,IFERROR(_xlfn.NUMBERVALUE(LEFT(TRIM(ไฟล์หลัก!L699),2)),_xlfn.NUMBERVALUE(LEFT(TRIM(ไฟล์หลัก!L699),1))) + IFERROR(_xlfn.NUMBERVALUE(LEFT(TRIM(ไฟล์หลัก!L700),2)),_xlfn.NUMBERVALUE(LEFT(TRIM(ไฟล์หลัก!L700),1)))),0)</f>
        <v>45</v>
      </c>
      <c r="C667" s="44"/>
      <c r="E667" s="66"/>
    </row>
    <row r="668" spans="2:5" ht="14.45">
      <c r="B668">
        <f>IF(ไฟล์หลัก!K701=ไฟล์หลัก!K700,IF(ไฟล์หลัก!K701=ไฟล์หลัก!K702,0,IFERROR(_xlfn.NUMBERVALUE(LEFT(TRIM(ไฟล์หลัก!L700),2)),_xlfn.NUMBERVALUE(LEFT(TRIM(ไฟล์หลัก!L700),1))) + IFERROR(_xlfn.NUMBERVALUE(LEFT(TRIM(ไฟล์หลัก!L701),2)),_xlfn.NUMBERVALUE(LEFT(TRIM(ไฟล์หลัก!L701),1)))),0)</f>
        <v>0</v>
      </c>
      <c r="C668" s="44"/>
      <c r="E668" s="66"/>
    </row>
    <row r="669" spans="2:5" ht="14.45">
      <c r="B669">
        <f>IF(ไฟล์หลัก!K702=ไฟล์หลัก!K701,IF(ไฟล์หลัก!K702=ไฟล์หลัก!K703,0,IFERROR(_xlfn.NUMBERVALUE(LEFT(TRIM(ไฟล์หลัก!L701),2)),_xlfn.NUMBERVALUE(LEFT(TRIM(ไฟล์หลัก!L701),1))) + IFERROR(_xlfn.NUMBERVALUE(LEFT(TRIM(ไฟล์หลัก!L702),2)),_xlfn.NUMBERVALUE(LEFT(TRIM(ไฟล์หลัก!L702),1)))),0)</f>
        <v>56</v>
      </c>
      <c r="C669" s="44"/>
      <c r="E669" s="66"/>
    </row>
    <row r="670" spans="2:5" ht="14.45">
      <c r="B670">
        <f>IF(ไฟล์หลัก!K703=ไฟล์หลัก!K702,IF(ไฟล์หลัก!K703=ไฟล์หลัก!K704,0,IFERROR(_xlfn.NUMBERVALUE(LEFT(TRIM(ไฟล์หลัก!L702),2)),_xlfn.NUMBERVALUE(LEFT(TRIM(ไฟล์หลัก!L702),1))) + IFERROR(_xlfn.NUMBERVALUE(LEFT(TRIM(ไฟล์หลัก!L703),2)),_xlfn.NUMBERVALUE(LEFT(TRIM(ไฟล์หลัก!L703),1)))),0)</f>
        <v>0</v>
      </c>
      <c r="C670" s="44"/>
      <c r="E670" s="66"/>
    </row>
    <row r="671" spans="2:5" ht="14.45">
      <c r="B671">
        <f>IF(ไฟล์หลัก!K704=ไฟล์หลัก!K703,IF(ไฟล์หลัก!K704=ไฟล์หลัก!K705,0,IFERROR(_xlfn.NUMBERVALUE(LEFT(TRIM(ไฟล์หลัก!L703),2)),_xlfn.NUMBERVALUE(LEFT(TRIM(ไฟล์หลัก!L703),1))) + IFERROR(_xlfn.NUMBERVALUE(LEFT(TRIM(ไฟล์หลัก!L704),2)),_xlfn.NUMBERVALUE(LEFT(TRIM(ไฟล์หลัก!L704),1)))),0)</f>
        <v>37</v>
      </c>
      <c r="C671" s="44"/>
      <c r="E671" s="66"/>
    </row>
    <row r="672" spans="2:5" ht="14.45">
      <c r="B672">
        <f>IF(ไฟล์หลัก!K705=ไฟล์หลัก!K704,IF(ไฟล์หลัก!K705=ไฟล์หลัก!K706,0,IFERROR(_xlfn.NUMBERVALUE(LEFT(TRIM(ไฟล์หลัก!L704),2)),_xlfn.NUMBERVALUE(LEFT(TRIM(ไฟล์หลัก!L704),1))) + IFERROR(_xlfn.NUMBERVALUE(LEFT(TRIM(ไฟล์หลัก!L705),2)),_xlfn.NUMBERVALUE(LEFT(TRIM(ไฟล์หลัก!L705),1)))),0)</f>
        <v>0</v>
      </c>
      <c r="C672" s="44"/>
      <c r="E672" s="66"/>
    </row>
    <row r="673" spans="2:5" ht="14.45">
      <c r="B673">
        <f>IF(ไฟล์หลัก!K706=ไฟล์หลัก!K705,IF(ไฟล์หลัก!K706=ไฟล์หลัก!K708,0,IFERROR(_xlfn.NUMBERVALUE(LEFT(TRIM(ไฟล์หลัก!L705),2)),_xlfn.NUMBERVALUE(LEFT(TRIM(ไฟล์หลัก!L705),1))) + IFERROR(_xlfn.NUMBERVALUE(LEFT(TRIM(ไฟล์หลัก!L706),2)),_xlfn.NUMBERVALUE(LEFT(TRIM(ไฟล์หลัก!L706),1)))),0)</f>
        <v>56</v>
      </c>
      <c r="C673" s="44"/>
      <c r="E673" s="66"/>
    </row>
    <row r="674" spans="2:5" ht="14.45">
      <c r="B674">
        <f>IF(ไฟล์หลัก!K708=ไฟล์หลัก!K706,IF(ไฟล์หลัก!K708=ไฟล์หลัก!K709,0,IFERROR(_xlfn.NUMBERVALUE(LEFT(TRIM(ไฟล์หลัก!L706),2)),_xlfn.NUMBERVALUE(LEFT(TRIM(ไฟล์หลัก!L706),1))) + IFERROR(_xlfn.NUMBERVALUE(LEFT(TRIM(ไฟล์หลัก!L708),2)),_xlfn.NUMBERVALUE(LEFT(TRIM(ไฟล์หลัก!L708),1)))),0)</f>
        <v>0</v>
      </c>
      <c r="C674" s="44"/>
      <c r="E674" s="66"/>
    </row>
    <row r="675" spans="2:5" ht="14.45">
      <c r="B675">
        <f>IF(ไฟล์หลัก!K709=ไฟล์หลัก!K708,IF(ไฟล์หลัก!K709=ไฟล์หลัก!K710,0,IFERROR(_xlfn.NUMBERVALUE(LEFT(TRIM(ไฟล์หลัก!L708),2)),_xlfn.NUMBERVALUE(LEFT(TRIM(ไฟล์หลัก!L708),1))) + IFERROR(_xlfn.NUMBERVALUE(LEFT(TRIM(ไฟล์หลัก!L709),2)),_xlfn.NUMBERVALUE(LEFT(TRIM(ไฟล์หลัก!L709),1)))),0)</f>
        <v>32</v>
      </c>
      <c r="C675" s="44"/>
      <c r="E675" s="66"/>
    </row>
    <row r="676" spans="2:5" ht="14.45">
      <c r="B676">
        <f>IF(ไฟล์หลัก!K710=ไฟล์หลัก!K709,IF(ไฟล์หลัก!K710=ไฟล์หลัก!K711,0,IFERROR(_xlfn.NUMBERVALUE(LEFT(TRIM(ไฟล์หลัก!L709),2)),_xlfn.NUMBERVALUE(LEFT(TRIM(ไฟล์หลัก!L709),1))) + IFERROR(_xlfn.NUMBERVALUE(LEFT(TRIM(ไฟล์หลัก!L710),2)),_xlfn.NUMBERVALUE(LEFT(TRIM(ไฟล์หลัก!L710),1)))),0)</f>
        <v>0</v>
      </c>
      <c r="C676" s="44"/>
      <c r="E676" s="66"/>
    </row>
    <row r="677" spans="2:5" ht="14.45">
      <c r="B677">
        <f>IF(ไฟล์หลัก!K711=ไฟล์หลัก!K710,IF(ไฟล์หลัก!K711=ไฟล์หลัก!K712,0,IFERROR(_xlfn.NUMBERVALUE(LEFT(TRIM(ไฟล์หลัก!L710),2)),_xlfn.NUMBERVALUE(LEFT(TRIM(ไฟล์หลัก!L710),1))) + IFERROR(_xlfn.NUMBERVALUE(LEFT(TRIM(ไฟล์หลัก!L711),2)),_xlfn.NUMBERVALUE(LEFT(TRIM(ไฟล์หลัก!L711),1)))),0)</f>
        <v>56</v>
      </c>
      <c r="C677" s="44"/>
      <c r="E677" s="66"/>
    </row>
    <row r="678" spans="2:5" ht="14.45">
      <c r="B678">
        <f>IF(ไฟล์หลัก!K712=ไฟล์หลัก!K711,IF(ไฟล์หลัก!K712=ไฟล์หลัก!K713,0,IFERROR(_xlfn.NUMBERVALUE(LEFT(TRIM(ไฟล์หลัก!L711),2)),_xlfn.NUMBERVALUE(LEFT(TRIM(ไฟล์หลัก!L711),1))) + IFERROR(_xlfn.NUMBERVALUE(LEFT(TRIM(ไฟล์หลัก!L712),2)),_xlfn.NUMBERVALUE(LEFT(TRIM(ไฟล์หลัก!L712),1)))),0)</f>
        <v>0</v>
      </c>
      <c r="C678" s="44"/>
      <c r="E678" s="66"/>
    </row>
    <row r="679" spans="2:5" ht="14.45">
      <c r="B679">
        <f>IF(ไฟล์หลัก!K713=ไฟล์หลัก!K712,IF(ไฟล์หลัก!K713=ไฟล์หลัก!K714,0,IFERROR(_xlfn.NUMBERVALUE(LEFT(TRIM(ไฟล์หลัก!L712),2)),_xlfn.NUMBERVALUE(LEFT(TRIM(ไฟล์หลัก!L712),1))) + IFERROR(_xlfn.NUMBERVALUE(LEFT(TRIM(ไฟล์หลัก!L713),2)),_xlfn.NUMBERVALUE(LEFT(TRIM(ไฟล์หลัก!L713),1)))),0)</f>
        <v>43</v>
      </c>
      <c r="C679" s="44"/>
      <c r="E679" s="66"/>
    </row>
    <row r="680" spans="2:5" ht="14.45">
      <c r="B680">
        <f>IF(ไฟล์หลัก!K714=ไฟล์หลัก!K713,IF(ไฟล์หลัก!K714=ไฟล์หลัก!K715,0,IFERROR(_xlfn.NUMBERVALUE(LEFT(TRIM(ไฟล์หลัก!L713),2)),_xlfn.NUMBERVALUE(LEFT(TRIM(ไฟล์หลัก!L713),1))) + IFERROR(_xlfn.NUMBERVALUE(LEFT(TRIM(ไฟล์หลัก!L714),2)),_xlfn.NUMBERVALUE(LEFT(TRIM(ไฟล์หลัก!L714),1)))),0)</f>
        <v>0</v>
      </c>
      <c r="C680" s="44"/>
      <c r="E680" s="66"/>
    </row>
    <row r="681" spans="2:5" ht="14.45">
      <c r="B681">
        <f>IF(ไฟล์หลัก!K715=ไฟล์หลัก!K714,IF(ไฟล์หลัก!K715=ไฟล์หลัก!K716,0,IFERROR(_xlfn.NUMBERVALUE(LEFT(TRIM(ไฟล์หลัก!L714),2)),_xlfn.NUMBERVALUE(LEFT(TRIM(ไฟล์หลัก!L714),1))) + IFERROR(_xlfn.NUMBERVALUE(LEFT(TRIM(ไฟล์หลัก!L715),2)),_xlfn.NUMBERVALUE(LEFT(TRIM(ไฟล์หลัก!L715),1)))),0)</f>
        <v>56</v>
      </c>
      <c r="C681" s="44"/>
      <c r="E681" s="66"/>
    </row>
    <row r="682" spans="2:5" ht="14.45">
      <c r="B682">
        <f>IF(ไฟล์หลัก!K716=ไฟล์หลัก!K715,IF(ไฟล์หลัก!K716=ไฟล์หลัก!K717,0,IFERROR(_xlfn.NUMBERVALUE(LEFT(TRIM(ไฟล์หลัก!L715),2)),_xlfn.NUMBERVALUE(LEFT(TRIM(ไฟล์หลัก!L715),1))) + IFERROR(_xlfn.NUMBERVALUE(LEFT(TRIM(ไฟล์หลัก!L716),2)),_xlfn.NUMBERVALUE(LEFT(TRIM(ไฟล์หลัก!L716),1)))),0)</f>
        <v>0</v>
      </c>
      <c r="C682" s="44"/>
      <c r="E682" s="66"/>
    </row>
    <row r="683" spans="2:5" ht="14.45">
      <c r="B683">
        <f>IF(ไฟล์หลัก!K717=ไฟล์หลัก!K716,IF(ไฟล์หลัก!K717=ไฟล์หลัก!K718,0,IFERROR(_xlfn.NUMBERVALUE(LEFT(TRIM(ไฟล์หลัก!L716),2)),_xlfn.NUMBERVALUE(LEFT(TRIM(ไฟล์หลัก!L716),1))) + IFERROR(_xlfn.NUMBERVALUE(LEFT(TRIM(ไฟล์หลัก!L717),2)),_xlfn.NUMBERVALUE(LEFT(TRIM(ไฟล์หลัก!L717),1)))),0)</f>
        <v>46</v>
      </c>
      <c r="C683" s="44"/>
      <c r="E683" s="66"/>
    </row>
    <row r="684" spans="2:5" ht="14.45">
      <c r="B684">
        <f>IF(ไฟล์หลัก!K718=ไฟล์หลัก!K717,IF(ไฟล์หลัก!K718=ไฟล์หลัก!K719,0,IFERROR(_xlfn.NUMBERVALUE(LEFT(TRIM(ไฟล์หลัก!L717),2)),_xlfn.NUMBERVALUE(LEFT(TRIM(ไฟล์หลัก!L717),1))) + IFERROR(_xlfn.NUMBERVALUE(LEFT(TRIM(ไฟล์หลัก!L718),2)),_xlfn.NUMBERVALUE(LEFT(TRIM(ไฟล์หลัก!L718),1)))),0)</f>
        <v>0</v>
      </c>
      <c r="C684" s="44"/>
      <c r="E684" s="66"/>
    </row>
    <row r="685" spans="2:5" ht="14.45">
      <c r="B685">
        <f>IF(ไฟล์หลัก!K719=ไฟล์หลัก!K718,IF(ไฟล์หลัก!K719=ไฟล์หลัก!K720,0,IFERROR(_xlfn.NUMBERVALUE(LEFT(TRIM(ไฟล์หลัก!L718),2)),_xlfn.NUMBERVALUE(LEFT(TRIM(ไฟล์หลัก!L718),1))) + IFERROR(_xlfn.NUMBERVALUE(LEFT(TRIM(ไฟล์หลัก!L719),2)),_xlfn.NUMBERVALUE(LEFT(TRIM(ไฟล์หลัก!L719),1)))),0)</f>
        <v>56</v>
      </c>
      <c r="C685" s="44"/>
      <c r="E685" s="66"/>
    </row>
    <row r="686" spans="2:5" ht="14.45">
      <c r="B686">
        <f>IF(ไฟล์หลัก!K720=ไฟล์หลัก!K719,IF(ไฟล์หลัก!K720=ไฟล์หลัก!K721,0,IFERROR(_xlfn.NUMBERVALUE(LEFT(TRIM(ไฟล์หลัก!L719),2)),_xlfn.NUMBERVALUE(LEFT(TRIM(ไฟล์หลัก!L719),1))) + IFERROR(_xlfn.NUMBERVALUE(LEFT(TRIM(ไฟล์หลัก!L720),2)),_xlfn.NUMBERVALUE(LEFT(TRIM(ไฟล์หลัก!L720),1)))),0)</f>
        <v>0</v>
      </c>
      <c r="C686" s="44"/>
      <c r="E686" s="66"/>
    </row>
    <row r="687" spans="2:5" ht="14.45">
      <c r="B687">
        <f>IF(ไฟล์หลัก!K721=ไฟล์หลัก!K720,IF(ไฟล์หลัก!K721=ไฟล์หลัก!K722,0,IFERROR(_xlfn.NUMBERVALUE(LEFT(TRIM(ไฟล์หลัก!L720),2)),_xlfn.NUMBERVALUE(LEFT(TRIM(ไฟล์หลัก!L720),1))) + IFERROR(_xlfn.NUMBERVALUE(LEFT(TRIM(ไฟล์หลัก!L721),2)),_xlfn.NUMBERVALUE(LEFT(TRIM(ไฟล์หลัก!L721),1)))),0)</f>
        <v>45</v>
      </c>
      <c r="C687" s="44"/>
      <c r="E687" s="66"/>
    </row>
    <row r="688" spans="2:5" ht="14.45">
      <c r="B688">
        <f>IF(ไฟล์หลัก!K722=ไฟล์หลัก!K721,IF(ไฟล์หลัก!K722=ไฟล์หลัก!K723,0,IFERROR(_xlfn.NUMBERVALUE(LEFT(TRIM(ไฟล์หลัก!L721),2)),_xlfn.NUMBERVALUE(LEFT(TRIM(ไฟล์หลัก!L721),1))) + IFERROR(_xlfn.NUMBERVALUE(LEFT(TRIM(ไฟล์หลัก!L722),2)),_xlfn.NUMBERVALUE(LEFT(TRIM(ไฟล์หลัก!L722),1)))),0)</f>
        <v>0</v>
      </c>
      <c r="C688" s="44"/>
      <c r="E688" s="66"/>
    </row>
    <row r="689" spans="2:5" ht="14.45">
      <c r="B689">
        <f>IF(ไฟล์หลัก!K723=ไฟล์หลัก!K722,IF(ไฟล์หลัก!K723=ไฟล์หลัก!K724,0,IFERROR(_xlfn.NUMBERVALUE(LEFT(TRIM(ไฟล์หลัก!L722),2)),_xlfn.NUMBERVALUE(LEFT(TRIM(ไฟล์หลัก!L722),1))) + IFERROR(_xlfn.NUMBERVALUE(LEFT(TRIM(ไฟล์หลัก!L723),2)),_xlfn.NUMBERVALUE(LEFT(TRIM(ไฟล์หลัก!L723),1)))),0)</f>
        <v>34</v>
      </c>
      <c r="C689" s="44"/>
      <c r="E689" s="66"/>
    </row>
    <row r="690" spans="2:5" ht="14.45">
      <c r="B690">
        <f>IF(ไฟล์หลัก!K724=ไฟล์หลัก!K723,IF(ไฟล์หลัก!K724=ไฟล์หลัก!K725,0,IFERROR(_xlfn.NUMBERVALUE(LEFT(TRIM(ไฟล์หลัก!L723),2)),_xlfn.NUMBERVALUE(LEFT(TRIM(ไฟล์หลัก!L723),1))) + IFERROR(_xlfn.NUMBERVALUE(LEFT(TRIM(ไฟล์หลัก!L724),2)),_xlfn.NUMBERVALUE(LEFT(TRIM(ไฟล์หลัก!L724),1)))),0)</f>
        <v>0</v>
      </c>
      <c r="C690" s="44"/>
      <c r="E690" s="66"/>
    </row>
    <row r="691" spans="2:5" ht="14.45">
      <c r="B691">
        <f>IF(ไฟล์หลัก!K725=ไฟล์หลัก!K724,IF(ไฟล์หลัก!K725=ไฟล์หลัก!K726,0,IFERROR(_xlfn.NUMBERVALUE(LEFT(TRIM(ไฟล์หลัก!L724),2)),_xlfn.NUMBERVALUE(LEFT(TRIM(ไฟล์หลัก!L724),1))) + IFERROR(_xlfn.NUMBERVALUE(LEFT(TRIM(ไฟล์หลัก!L725),2)),_xlfn.NUMBERVALUE(LEFT(TRIM(ไฟล์หลัก!L725),1)))),0)</f>
        <v>24</v>
      </c>
      <c r="C691" s="44"/>
      <c r="E691" s="66"/>
    </row>
    <row r="692" spans="2:5" ht="14.45">
      <c r="B692">
        <f>IF(ไฟล์หลัก!K726=ไฟล์หลัก!K725,IF(ไฟล์หลัก!K726=ไฟล์หลัก!K727,0,IFERROR(_xlfn.NUMBERVALUE(LEFT(TRIM(ไฟล์หลัก!L725),2)),_xlfn.NUMBERVALUE(LEFT(TRIM(ไฟล์หลัก!L725),1))) + IFERROR(_xlfn.NUMBERVALUE(LEFT(TRIM(ไฟล์หลัก!L726),2)),_xlfn.NUMBERVALUE(LEFT(TRIM(ไฟล์หลัก!L726),1)))),0)</f>
        <v>0</v>
      </c>
      <c r="C692" s="44"/>
      <c r="E692" s="66"/>
    </row>
    <row r="693" spans="2:5" ht="14.45">
      <c r="B693">
        <f>IF(ไฟล์หลัก!K727=ไฟล์หลัก!K726,IF(ไฟล์หลัก!K727=ไฟล์หลัก!K729,0,IFERROR(_xlfn.NUMBERVALUE(LEFT(TRIM(ไฟล์หลัก!L726),2)),_xlfn.NUMBERVALUE(LEFT(TRIM(ไฟล์หลัก!L726),1))) + IFERROR(_xlfn.NUMBERVALUE(LEFT(TRIM(ไฟล์หลัก!L727),2)),_xlfn.NUMBERVALUE(LEFT(TRIM(ไฟล์หลัก!L727),1)))),0)</f>
        <v>56</v>
      </c>
      <c r="C693" s="44"/>
      <c r="E693" s="66"/>
    </row>
    <row r="694" spans="2:5" ht="14.45">
      <c r="B694">
        <f>IF(ไฟล์หลัก!K729=ไฟล์หลัก!K727,IF(ไฟล์หลัก!K729=ไฟล์หลัก!K730,0,IFERROR(_xlfn.NUMBERVALUE(LEFT(TRIM(ไฟล์หลัก!L727),2)),_xlfn.NUMBERVALUE(LEFT(TRIM(ไฟล์หลัก!L727),1))) + IFERROR(_xlfn.NUMBERVALUE(LEFT(TRIM(ไฟล์หลัก!L729),2)),_xlfn.NUMBERVALUE(LEFT(TRIM(ไฟล์หลัก!L729),1)))),0)</f>
        <v>0</v>
      </c>
      <c r="C694" s="44"/>
      <c r="E694" s="66"/>
    </row>
    <row r="695" spans="2:5" ht="14.45">
      <c r="B695">
        <f>IF(ไฟล์หลัก!K730=ไฟล์หลัก!K729,IF(ไฟล์หลัก!K730=ไฟล์หลัก!K731,0,IFERROR(_xlfn.NUMBERVALUE(LEFT(TRIM(ไฟล์หลัก!L729),2)),_xlfn.NUMBERVALUE(LEFT(TRIM(ไฟล์หลัก!L729),1))) + IFERROR(_xlfn.NUMBERVALUE(LEFT(TRIM(ไฟล์หลัก!L730),2)),_xlfn.NUMBERVALUE(LEFT(TRIM(ไฟล์หลัก!L730),1)))),0)</f>
        <v>49</v>
      </c>
      <c r="C695" s="44"/>
      <c r="E695" s="66"/>
    </row>
    <row r="696" spans="2:5" ht="14.45">
      <c r="B696">
        <f>IF(ไฟล์หลัก!K731=ไฟล์หลัก!K730,IF(ไฟล์หลัก!K731=ไฟล์หลัก!K732,0,IFERROR(_xlfn.NUMBERVALUE(LEFT(TRIM(ไฟล์หลัก!L730),2)),_xlfn.NUMBERVALUE(LEFT(TRIM(ไฟล์หลัก!L730),1))) + IFERROR(_xlfn.NUMBERVALUE(LEFT(TRIM(ไฟล์หลัก!L731),2)),_xlfn.NUMBERVALUE(LEFT(TRIM(ไฟล์หลัก!L731),1)))),0)</f>
        <v>0</v>
      </c>
      <c r="C696" s="44"/>
      <c r="E696" s="66"/>
    </row>
    <row r="697" spans="2:5" ht="14.45">
      <c r="B697">
        <f>IF(ไฟล์หลัก!K732=ไฟล์หลัก!K731,IF(ไฟล์หลัก!K732=ไฟล์หลัก!K733,0,IFERROR(_xlfn.NUMBERVALUE(LEFT(TRIM(ไฟล์หลัก!L731),2)),_xlfn.NUMBERVALUE(LEFT(TRIM(ไฟล์หลัก!L731),1))) + IFERROR(_xlfn.NUMBERVALUE(LEFT(TRIM(ไฟล์หลัก!L732),2)),_xlfn.NUMBERVALUE(LEFT(TRIM(ไฟล์หลัก!L732),1)))),0)</f>
        <v>15</v>
      </c>
      <c r="C697" s="44"/>
      <c r="E697" s="66"/>
    </row>
    <row r="698" spans="2:5" ht="14.45">
      <c r="B698">
        <f>IF(ไฟล์หลัก!K733=ไฟล์หลัก!K732,IF(ไฟล์หลัก!K733=ไฟล์หลัก!K734,0,IFERROR(_xlfn.NUMBERVALUE(LEFT(TRIM(ไฟล์หลัก!L732),2)),_xlfn.NUMBERVALUE(LEFT(TRIM(ไฟล์หลัก!L732),1))) + IFERROR(_xlfn.NUMBERVALUE(LEFT(TRIM(ไฟล์หลัก!L733),2)),_xlfn.NUMBERVALUE(LEFT(TRIM(ไฟล์หลัก!L733),1)))),0)</f>
        <v>0</v>
      </c>
      <c r="C698" s="44"/>
      <c r="E698" s="66"/>
    </row>
    <row r="699" spans="2:5" ht="14.45">
      <c r="B699">
        <f>IF(ไฟล์หลัก!K734=ไฟล์หลัก!K733,IF(ไฟล์หลัก!K734=ไฟล์หลัก!K736,0,IFERROR(_xlfn.NUMBERVALUE(LEFT(TRIM(ไฟล์หลัก!L733),2)),_xlfn.NUMBERVALUE(LEFT(TRIM(ไฟล์หลัก!L733),1))) + IFERROR(_xlfn.NUMBERVALUE(LEFT(TRIM(ไฟล์หลัก!L734),2)),_xlfn.NUMBERVALUE(LEFT(TRIM(ไฟล์หลัก!L734),1)))),0)</f>
        <v>58</v>
      </c>
      <c r="C699" s="44"/>
      <c r="E699" s="66"/>
    </row>
    <row r="700" spans="2:5" ht="14.45">
      <c r="B700">
        <f>IF(ไฟล์หลัก!K736=ไฟล์หลัก!K734,IF(ไฟล์หลัก!K736=ไฟล์หลัก!K737,0,IFERROR(_xlfn.NUMBERVALUE(LEFT(TRIM(ไฟล์หลัก!L734),2)),_xlfn.NUMBERVALUE(LEFT(TRIM(ไฟล์หลัก!L734),1))) + IFERROR(_xlfn.NUMBERVALUE(LEFT(TRIM(ไฟล์หลัก!L736),2)),_xlfn.NUMBERVALUE(LEFT(TRIM(ไฟล์หลัก!L736),1)))),0)</f>
        <v>0</v>
      </c>
      <c r="C700" s="44"/>
      <c r="E700" s="66"/>
    </row>
    <row r="701" spans="2:5" ht="14.45">
      <c r="B701">
        <f>IF(ไฟล์หลัก!K737=ไฟล์หลัก!K736,IF(ไฟล์หลัก!K737=ไฟล์หลัก!K739,0,IFERROR(_xlfn.NUMBERVALUE(LEFT(TRIM(ไฟล์หลัก!L736),2)),_xlfn.NUMBERVALUE(LEFT(TRIM(ไฟล์หลัก!L736),1))) + IFERROR(_xlfn.NUMBERVALUE(LEFT(TRIM(ไฟล์หลัก!L737),2)),_xlfn.NUMBERVALUE(LEFT(TRIM(ไฟล์หลัก!L737),1)))),0)</f>
        <v>65</v>
      </c>
      <c r="C701" s="44"/>
      <c r="E701" s="66"/>
    </row>
    <row r="702" spans="2:5" ht="14.45">
      <c r="B702">
        <f>IF(ไฟล์หลัก!K739=ไฟล์หลัก!K737,IF(ไฟล์หลัก!K739=ไฟล์หลัก!K740,0,IFERROR(_xlfn.NUMBERVALUE(LEFT(TRIM(ไฟล์หลัก!L737),2)),_xlfn.NUMBERVALUE(LEFT(TRIM(ไฟล์หลัก!L737),1))) + IFERROR(_xlfn.NUMBERVALUE(LEFT(TRIM(ไฟล์หลัก!L739),2)),_xlfn.NUMBERVALUE(LEFT(TRIM(ไฟล์หลัก!L739),1)))),0)</f>
        <v>0</v>
      </c>
      <c r="C702" s="44"/>
      <c r="E702" s="66"/>
    </row>
    <row r="703" spans="2:5" ht="14.45">
      <c r="B703">
        <f>IF(ไฟล์หลัก!K740=ไฟล์หลัก!K739,IF(ไฟล์หลัก!K740=ไฟล์หลัก!K741,0,IFERROR(_xlfn.NUMBERVALUE(LEFT(TRIM(ไฟล์หลัก!L739),2)),_xlfn.NUMBERVALUE(LEFT(TRIM(ไฟล์หลัก!L739),1))) + IFERROR(_xlfn.NUMBERVALUE(LEFT(TRIM(ไฟล์หลัก!L740),2)),_xlfn.NUMBERVALUE(LEFT(TRIM(ไฟล์หลัก!L740),1)))),0)</f>
        <v>50</v>
      </c>
      <c r="C703" s="44"/>
      <c r="E703" s="66"/>
    </row>
    <row r="704" spans="2:5" ht="14.45">
      <c r="B704">
        <f>IF(ไฟล์หลัก!K741=ไฟล์หลัก!K740,IF(ไฟล์หลัก!K741=ไฟล์หลัก!K742,0,IFERROR(_xlfn.NUMBERVALUE(LEFT(TRIM(ไฟล์หลัก!L740),2)),_xlfn.NUMBERVALUE(LEFT(TRIM(ไฟล์หลัก!L740),1))) + IFERROR(_xlfn.NUMBERVALUE(LEFT(TRIM(ไฟล์หลัก!L741),2)),_xlfn.NUMBERVALUE(LEFT(TRIM(ไฟล์หลัก!L741),1)))),0)</f>
        <v>0</v>
      </c>
      <c r="C704" s="44"/>
      <c r="E704" s="66"/>
    </row>
    <row r="705" spans="2:5" ht="14.45">
      <c r="B705">
        <f>IF(ไฟล์หลัก!K742=ไฟล์หลัก!K741,IF(ไฟล์หลัก!K742=ไฟล์หลัก!K744,0,IFERROR(_xlfn.NUMBERVALUE(LEFT(TRIM(ไฟล์หลัก!L741),2)),_xlfn.NUMBERVALUE(LEFT(TRIM(ไฟล์หลัก!L741),1))) + IFERROR(_xlfn.NUMBERVALUE(LEFT(TRIM(ไฟล์หลัก!L742),2)),_xlfn.NUMBERVALUE(LEFT(TRIM(ไฟล์หลัก!L742),1)))),0)</f>
        <v>67</v>
      </c>
      <c r="C705" s="44"/>
      <c r="E705" s="66"/>
    </row>
    <row r="706" spans="2:5" ht="14.45">
      <c r="B706">
        <f>IF(ไฟล์หลัก!K744=ไฟล์หลัก!K742,IF(ไฟล์หลัก!K744=ไฟล์หลัก!K745,0,IFERROR(_xlfn.NUMBERVALUE(LEFT(TRIM(ไฟล์หลัก!L742),2)),_xlfn.NUMBERVALUE(LEFT(TRIM(ไฟล์หลัก!L742),1))) + IFERROR(_xlfn.NUMBERVALUE(LEFT(TRIM(ไฟล์หลัก!L744),2)),_xlfn.NUMBERVALUE(LEFT(TRIM(ไฟล์หลัก!L744),1)))),0)</f>
        <v>0</v>
      </c>
      <c r="C706" s="44"/>
      <c r="E706" s="66"/>
    </row>
    <row r="707" spans="2:5" ht="14.45">
      <c r="B707">
        <f>IF(ไฟล์หลัก!K745=ไฟล์หลัก!K744,IF(ไฟล์หลัก!K745=ไฟล์หลัก!K747,0,IFERROR(_xlfn.NUMBERVALUE(LEFT(TRIM(ไฟล์หลัก!L744),2)),_xlfn.NUMBERVALUE(LEFT(TRIM(ไฟล์หลัก!L744),1))) + IFERROR(_xlfn.NUMBERVALUE(LEFT(TRIM(ไฟล์หลัก!L745),2)),_xlfn.NUMBERVALUE(LEFT(TRIM(ไฟล์หลัก!L745),1)))),0)</f>
        <v>65</v>
      </c>
      <c r="C707" s="44"/>
      <c r="E707" s="66"/>
    </row>
    <row r="708" spans="2:5" ht="14.45">
      <c r="B708">
        <f>IF(ไฟล์หลัก!K747=ไฟล์หลัก!K745,IF(ไฟล์หลัก!K747=ไฟล์หลัก!K748,0,IFERROR(_xlfn.NUMBERVALUE(LEFT(TRIM(ไฟล์หลัก!L745),2)),_xlfn.NUMBERVALUE(LEFT(TRIM(ไฟล์หลัก!L745),1))) + IFERROR(_xlfn.NUMBERVALUE(LEFT(TRIM(ไฟล์หลัก!L747),2)),_xlfn.NUMBERVALUE(LEFT(TRIM(ไฟล์หลัก!L747),1)))),0)</f>
        <v>0</v>
      </c>
      <c r="C708" s="44"/>
      <c r="E708" s="66"/>
    </row>
    <row r="709" spans="2:5" ht="14.45">
      <c r="B709">
        <f>IF(ไฟล์หลัก!K748=ไฟล์หลัก!K747,IF(ไฟล์หลัก!K748=ไฟล์หลัก!K749,0,IFERROR(_xlfn.NUMBERVALUE(LEFT(TRIM(ไฟล์หลัก!L747),2)),_xlfn.NUMBERVALUE(LEFT(TRIM(ไฟล์หลัก!L747),1))) + IFERROR(_xlfn.NUMBERVALUE(LEFT(TRIM(ไฟล์หลัก!L748),2)),_xlfn.NUMBERVALUE(LEFT(TRIM(ไฟล์หลัก!L748),1)))),0)</f>
        <v>23</v>
      </c>
      <c r="C709" s="44"/>
      <c r="E709" s="66"/>
    </row>
    <row r="710" spans="2:5" ht="14.45">
      <c r="B710">
        <f>IF(ไฟล์หลัก!K749=ไฟล์หลัก!K748,IF(ไฟล์หลัก!K749=ไฟล์หลัก!K750,0,IFERROR(_xlfn.NUMBERVALUE(LEFT(TRIM(ไฟล์หลัก!L748),2)),_xlfn.NUMBERVALUE(LEFT(TRIM(ไฟล์หลัก!L748),1))) + IFERROR(_xlfn.NUMBERVALUE(LEFT(TRIM(ไฟล์หลัก!L749),2)),_xlfn.NUMBERVALUE(LEFT(TRIM(ไฟล์หลัก!L749),1)))),0)</f>
        <v>0</v>
      </c>
      <c r="C710" s="44"/>
      <c r="E710" s="66"/>
    </row>
    <row r="711" spans="2:5" ht="14.45">
      <c r="B711">
        <f>IF(ไฟล์หลัก!K750=ไฟล์หลัก!K749,IF(ไฟล์หลัก!K750=ไฟล์หลัก!K751,0,IFERROR(_xlfn.NUMBERVALUE(LEFT(TRIM(ไฟล์หลัก!L749),2)),_xlfn.NUMBERVALUE(LEFT(TRIM(ไฟล์หลัก!L749),1))) + IFERROR(_xlfn.NUMBERVALUE(LEFT(TRIM(ไฟล์หลัก!L750),2)),_xlfn.NUMBERVALUE(LEFT(TRIM(ไฟล์หลัก!L750),1)))),0)</f>
        <v>30</v>
      </c>
      <c r="C711" s="44"/>
      <c r="E711" s="66"/>
    </row>
    <row r="712" spans="2:5" ht="14.45">
      <c r="B712">
        <f>IF(ไฟล์หลัก!K751=ไฟล์หลัก!K750,IF(ไฟล์หลัก!K751=ไฟล์หลัก!K752,0,IFERROR(_xlfn.NUMBERVALUE(LEFT(TRIM(ไฟล์หลัก!L750),2)),_xlfn.NUMBERVALUE(LEFT(TRIM(ไฟล์หลัก!L750),1))) + IFERROR(_xlfn.NUMBERVALUE(LEFT(TRIM(ไฟล์หลัก!L751),2)),_xlfn.NUMBERVALUE(LEFT(TRIM(ไฟล์หลัก!L751),1)))),0)</f>
        <v>0</v>
      </c>
      <c r="C712" s="44"/>
      <c r="E712" s="66"/>
    </row>
    <row r="713" spans="2:5" ht="14.45">
      <c r="B713">
        <f>IF(ไฟล์หลัก!K752=ไฟล์หลัก!K751,IF(ไฟล์หลัก!K752=ไฟล์หลัก!K753,0,IFERROR(_xlfn.NUMBERVALUE(LEFT(TRIM(ไฟล์หลัก!L751),2)),_xlfn.NUMBERVALUE(LEFT(TRIM(ไฟล์หลัก!L751),1))) + IFERROR(_xlfn.NUMBERVALUE(LEFT(TRIM(ไฟล์หลัก!L752),2)),_xlfn.NUMBERVALUE(LEFT(TRIM(ไฟล์หลัก!L752),1)))),0)</f>
        <v>32</v>
      </c>
      <c r="C713" s="44"/>
      <c r="E713" s="66"/>
    </row>
    <row r="714" spans="2:5" ht="14.45">
      <c r="B714">
        <f>IF(ไฟล์หลัก!K753=ไฟล์หลัก!K752,IF(ไฟล์หลัก!K753=ไฟล์หลัก!K754,0,IFERROR(_xlfn.NUMBERVALUE(LEFT(TRIM(ไฟล์หลัก!L752),2)),_xlfn.NUMBERVALUE(LEFT(TRIM(ไฟล์หลัก!L752),1))) + IFERROR(_xlfn.NUMBERVALUE(LEFT(TRIM(ไฟล์หลัก!L753),2)),_xlfn.NUMBERVALUE(LEFT(TRIM(ไฟล์หลัก!L753),1)))),0)</f>
        <v>0</v>
      </c>
      <c r="C714" s="44"/>
      <c r="E714" s="66"/>
    </row>
    <row r="715" spans="2:5" ht="14.45">
      <c r="B715">
        <f>IF(ไฟล์หลัก!K754=ไฟล์หลัก!K753,IF(ไฟล์หลัก!K754=ไฟล์หลัก!K755,0,IFERROR(_xlfn.NUMBERVALUE(LEFT(TRIM(ไฟล์หลัก!L753),2)),_xlfn.NUMBERVALUE(LEFT(TRIM(ไฟล์หลัก!L753),1))) + IFERROR(_xlfn.NUMBERVALUE(LEFT(TRIM(ไฟล์หลัก!L754),2)),_xlfn.NUMBERVALUE(LEFT(TRIM(ไฟล์หลัก!L754),1)))),0)</f>
        <v>33</v>
      </c>
      <c r="C715" s="44"/>
      <c r="E715" s="66"/>
    </row>
    <row r="716" spans="2:5" ht="14.45">
      <c r="B716">
        <f>IF(ไฟล์หลัก!K755=ไฟล์หลัก!K754,IF(ไฟล์หลัก!K755=ไฟล์หลัก!K756,0,IFERROR(_xlfn.NUMBERVALUE(LEFT(TRIM(ไฟล์หลัก!L754),2)),_xlfn.NUMBERVALUE(LEFT(TRIM(ไฟล์หลัก!L754),1))) + IFERROR(_xlfn.NUMBERVALUE(LEFT(TRIM(ไฟล์หลัก!L755),2)),_xlfn.NUMBERVALUE(LEFT(TRIM(ไฟล์หลัก!L755),1)))),0)</f>
        <v>0</v>
      </c>
      <c r="C716" s="44"/>
      <c r="E716" s="66"/>
    </row>
    <row r="717" spans="2:5" ht="14.45">
      <c r="B717">
        <f>IF(ไฟล์หลัก!K756=ไฟล์หลัก!K755,IF(ไฟล์หลัก!K756=ไฟล์หลัก!K757,0,IFERROR(_xlfn.NUMBERVALUE(LEFT(TRIM(ไฟล์หลัก!L755),2)),_xlfn.NUMBERVALUE(LEFT(TRIM(ไฟล์หลัก!L755),1))) + IFERROR(_xlfn.NUMBERVALUE(LEFT(TRIM(ไฟล์หลัก!L756),2)),_xlfn.NUMBERVALUE(LEFT(TRIM(ไฟล์หลัก!L756),1)))),0)</f>
        <v>32</v>
      </c>
      <c r="C717" s="44"/>
      <c r="E717" s="66"/>
    </row>
    <row r="718" spans="2:5" ht="14.45">
      <c r="B718">
        <f>IF(ไฟล์หลัก!K757=ไฟล์หลัก!K756,IF(ไฟล์หลัก!K757=ไฟล์หลัก!K758,0,IFERROR(_xlfn.NUMBERVALUE(LEFT(TRIM(ไฟล์หลัก!L756),2)),_xlfn.NUMBERVALUE(LEFT(TRIM(ไฟล์หลัก!L756),1))) + IFERROR(_xlfn.NUMBERVALUE(LEFT(TRIM(ไฟล์หลัก!L757),2)),_xlfn.NUMBERVALUE(LEFT(TRIM(ไฟล์หลัก!L757),1)))),0)</f>
        <v>0</v>
      </c>
      <c r="C718" s="44"/>
      <c r="E718" s="66"/>
    </row>
    <row r="719" spans="2:5" ht="14.45">
      <c r="B719">
        <f>IF(ไฟล์หลัก!K758=ไฟล์หลัก!K757,IF(ไฟล์หลัก!K758=ไฟล์หลัก!K759,0,IFERROR(_xlfn.NUMBERVALUE(LEFT(TRIM(ไฟล์หลัก!L757),2)),_xlfn.NUMBERVALUE(LEFT(TRIM(ไฟล์หลัก!L757),1))) + IFERROR(_xlfn.NUMBERVALUE(LEFT(TRIM(ไฟล์หลัก!L758),2)),_xlfn.NUMBERVALUE(LEFT(TRIM(ไฟล์หลัก!L758),1)))),0)</f>
        <v>35</v>
      </c>
      <c r="C719" s="44"/>
      <c r="E719" s="66"/>
    </row>
    <row r="720" spans="2:5" ht="14.45">
      <c r="B720">
        <f>IF(ไฟล์หลัก!K759=ไฟล์หลัก!K758,IF(ไฟล์หลัก!K759=ไฟล์หลัก!K760,0,IFERROR(_xlfn.NUMBERVALUE(LEFT(TRIM(ไฟล์หลัก!L758),2)),_xlfn.NUMBERVALUE(LEFT(TRIM(ไฟล์หลัก!L758),1))) + IFERROR(_xlfn.NUMBERVALUE(LEFT(TRIM(ไฟล์หลัก!L759),2)),_xlfn.NUMBERVALUE(LEFT(TRIM(ไฟล์หลัก!L759),1)))),0)</f>
        <v>0</v>
      </c>
      <c r="C720" s="44"/>
      <c r="E720" s="66"/>
    </row>
    <row r="721" spans="2:5" ht="14.45">
      <c r="B721">
        <f>IF(ไฟล์หลัก!K760=ไฟล์หลัก!K759,IF(ไฟล์หลัก!K760=ไฟล์หลัก!K761,0,IFERROR(_xlfn.NUMBERVALUE(LEFT(TRIM(ไฟล์หลัก!L759),2)),_xlfn.NUMBERVALUE(LEFT(TRIM(ไฟล์หลัก!L759),1))) + IFERROR(_xlfn.NUMBERVALUE(LEFT(TRIM(ไฟล์หลัก!L760),2)),_xlfn.NUMBERVALUE(LEFT(TRIM(ไฟล์หลัก!L760),1)))),0)</f>
        <v>0</v>
      </c>
      <c r="C721" s="44"/>
      <c r="E721" s="66"/>
    </row>
    <row r="722" spans="2:5" ht="14.45">
      <c r="B722">
        <f>IF(ไฟล์หลัก!K761=ไฟล์หลัก!K760,IF(ไฟล์หลัก!K761=ไฟล์หลัก!K762,0,IFERROR(_xlfn.NUMBERVALUE(LEFT(TRIM(ไฟล์หลัก!L760),2)),_xlfn.NUMBERVALUE(LEFT(TRIM(ไฟล์หลัก!L760),1))) + IFERROR(_xlfn.NUMBERVALUE(LEFT(TRIM(ไฟล์หลัก!L761),2)),_xlfn.NUMBERVALUE(LEFT(TRIM(ไฟล์หลัก!L761),1)))),0)</f>
        <v>32</v>
      </c>
      <c r="C722" s="44"/>
      <c r="E722" s="66"/>
    </row>
    <row r="723" spans="2:5" ht="14.45">
      <c r="B723">
        <f>IF(ไฟล์หลัก!K762=ไฟล์หลัก!K761,IF(ไฟล์หลัก!K762=ไฟล์หลัก!K763,0,IFERROR(_xlfn.NUMBERVALUE(LEFT(TRIM(ไฟล์หลัก!L761),2)),_xlfn.NUMBERVALUE(LEFT(TRIM(ไฟล์หลัก!L761),1))) + IFERROR(_xlfn.NUMBERVALUE(LEFT(TRIM(ไฟล์หลัก!L762),2)),_xlfn.NUMBERVALUE(LEFT(TRIM(ไฟล์หลัก!L762),1)))),0)</f>
        <v>0</v>
      </c>
      <c r="C723" s="44"/>
      <c r="E723" s="66"/>
    </row>
    <row r="724" spans="2:5" ht="14.45">
      <c r="B724">
        <f>IF(ไฟล์หลัก!K763=ไฟล์หลัก!K762,IF(ไฟล์หลัก!K763=ไฟล์หลัก!K765,0,IFERROR(_xlfn.NUMBERVALUE(LEFT(TRIM(ไฟล์หลัก!L762),2)),_xlfn.NUMBERVALUE(LEFT(TRIM(ไฟล์หลัก!L762),1))) + IFERROR(_xlfn.NUMBERVALUE(LEFT(TRIM(ไฟล์หลัก!L763),2)),_xlfn.NUMBERVALUE(LEFT(TRIM(ไฟล์หลัก!L763),1)))),0)</f>
        <v>70</v>
      </c>
      <c r="C724" s="44"/>
      <c r="E724" s="66"/>
    </row>
    <row r="725" spans="2:5" ht="14.45">
      <c r="B725">
        <f>IF(ไฟล์หลัก!K765=ไฟล์หลัก!K763,IF(ไฟล์หลัก!K765=ไฟล์หลัก!K766,0,IFERROR(_xlfn.NUMBERVALUE(LEFT(TRIM(ไฟล์หลัก!L763),2)),_xlfn.NUMBERVALUE(LEFT(TRIM(ไฟล์หลัก!L763),1))) + IFERROR(_xlfn.NUMBERVALUE(LEFT(TRIM(ไฟล์หลัก!L765),2)),_xlfn.NUMBERVALUE(LEFT(TRIM(ไฟล์หลัก!L765),1)))),0)</f>
        <v>0</v>
      </c>
      <c r="C725" s="44"/>
      <c r="E725" s="66"/>
    </row>
    <row r="726" spans="2:5" ht="14.45">
      <c r="B726">
        <f>IF(ไฟล์หลัก!K766=ไฟล์หลัก!K765,IF(ไฟล์หลัก!K766=ไฟล์หลัก!K767,0,IFERROR(_xlfn.NUMBERVALUE(LEFT(TRIM(ไฟล์หลัก!L765),2)),_xlfn.NUMBERVALUE(LEFT(TRIM(ไฟล์หลัก!L765),1))) + IFERROR(_xlfn.NUMBERVALUE(LEFT(TRIM(ไฟล์หลัก!L766),2)),_xlfn.NUMBERVALUE(LEFT(TRIM(ไฟล์หลัก!L766),1)))),0)</f>
        <v>31</v>
      </c>
      <c r="C726" s="44"/>
      <c r="E726" s="66"/>
    </row>
    <row r="727" spans="2:5" ht="14.45">
      <c r="B727">
        <f>IF(ไฟล์หลัก!K767=ไฟล์หลัก!K766,IF(ไฟล์หลัก!K767=ไฟล์หลัก!K768,0,IFERROR(_xlfn.NUMBERVALUE(LEFT(TRIM(ไฟล์หลัก!L766),2)),_xlfn.NUMBERVALUE(LEFT(TRIM(ไฟล์หลัก!L766),1))) + IFERROR(_xlfn.NUMBERVALUE(LEFT(TRIM(ไฟล์หลัก!L767),2)),_xlfn.NUMBERVALUE(LEFT(TRIM(ไฟล์หลัก!L767),1)))),0)</f>
        <v>0</v>
      </c>
      <c r="C727" s="44"/>
      <c r="E727" s="66"/>
    </row>
    <row r="728" spans="2:5" ht="14.45">
      <c r="B728">
        <f>IF(ไฟล์หลัก!K768=ไฟล์หลัก!K767,IF(ไฟล์หลัก!K768=ไฟล์หลัก!K769,0,IFERROR(_xlfn.NUMBERVALUE(LEFT(TRIM(ไฟล์หลัก!L767),2)),_xlfn.NUMBERVALUE(LEFT(TRIM(ไฟล์หลัก!L767),1))) + IFERROR(_xlfn.NUMBERVALUE(LEFT(TRIM(ไฟล์หลัก!L768),2)),_xlfn.NUMBERVALUE(LEFT(TRIM(ไฟล์หลัก!L768),1)))),0)</f>
        <v>0</v>
      </c>
      <c r="C728" s="44"/>
      <c r="E728" s="66"/>
    </row>
    <row r="729" spans="2:5" ht="14.45">
      <c r="B729">
        <f>IF(ไฟล์หลัก!K769=ไฟล์หลัก!K768,IF(ไฟล์หลัก!K769=ไฟล์หลัก!K770,0,IFERROR(_xlfn.NUMBERVALUE(LEFT(TRIM(ไฟล์หลัก!L768),2)),_xlfn.NUMBERVALUE(LEFT(TRIM(ไฟล์หลัก!L768),1))) + IFERROR(_xlfn.NUMBERVALUE(LEFT(TRIM(ไฟล์หลัก!L769),2)),_xlfn.NUMBERVALUE(LEFT(TRIM(ไฟล์หลัก!L769),1)))),0)</f>
        <v>57</v>
      </c>
      <c r="C729" s="44"/>
      <c r="E729" s="66"/>
    </row>
    <row r="730" spans="2:5" ht="14.45">
      <c r="B730">
        <f>IF(ไฟล์หลัก!K770=ไฟล์หลัก!K769,IF(ไฟล์หลัก!K770=ไฟล์หลัก!K771,0,IFERROR(_xlfn.NUMBERVALUE(LEFT(TRIM(ไฟล์หลัก!L769),2)),_xlfn.NUMBERVALUE(LEFT(TRIM(ไฟล์หลัก!L769),1))) + IFERROR(_xlfn.NUMBERVALUE(LEFT(TRIM(ไฟล์หลัก!L770),2)),_xlfn.NUMBERVALUE(LEFT(TRIM(ไฟล์หลัก!L770),1)))),0)</f>
        <v>0</v>
      </c>
      <c r="C730" s="44"/>
      <c r="E730" s="66"/>
    </row>
    <row r="731" spans="2:5" ht="14.45">
      <c r="B731">
        <f>IF(ไฟล์หลัก!K771=ไฟล์หลัก!K770,IF(ไฟล์หลัก!K771=ไฟล์หลัก!K772,0,IFERROR(_xlfn.NUMBERVALUE(LEFT(TRIM(ไฟล์หลัก!L770),2)),_xlfn.NUMBERVALUE(LEFT(TRIM(ไฟล์หลัก!L770),1))) + IFERROR(_xlfn.NUMBERVALUE(LEFT(TRIM(ไฟล์หลัก!L771),2)),_xlfn.NUMBERVALUE(LEFT(TRIM(ไฟล์หลัก!L771),1)))),0)</f>
        <v>0</v>
      </c>
      <c r="C731" s="44"/>
      <c r="E731" s="66"/>
    </row>
    <row r="732" spans="2:5" ht="14.45">
      <c r="B732">
        <f>IF(ไฟล์หลัก!K772=ไฟล์หลัก!K771,IF(ไฟล์หลัก!K772=ไฟล์หลัก!K773,0,IFERROR(_xlfn.NUMBERVALUE(LEFT(TRIM(ไฟล์หลัก!L771),2)),_xlfn.NUMBERVALUE(LEFT(TRIM(ไฟล์หลัก!L771),1))) + IFERROR(_xlfn.NUMBERVALUE(LEFT(TRIM(ไฟล์หลัก!L772),2)),_xlfn.NUMBERVALUE(LEFT(TRIM(ไฟล์หลัก!L772),1)))),0)</f>
        <v>30</v>
      </c>
      <c r="C732" s="44"/>
      <c r="E732" s="66"/>
    </row>
    <row r="733" spans="2:5" ht="14.45">
      <c r="B733">
        <f>IF(ไฟล์หลัก!K773=ไฟล์หลัก!K772,IF(ไฟล์หลัก!K773=ไฟล์หลัก!K774,0,IFERROR(_xlfn.NUMBERVALUE(LEFT(TRIM(ไฟล์หลัก!L772),2)),_xlfn.NUMBERVALUE(LEFT(TRIM(ไฟล์หลัก!L772),1))) + IFERROR(_xlfn.NUMBERVALUE(LEFT(TRIM(ไฟล์หลัก!L773),2)),_xlfn.NUMBERVALUE(LEFT(TRIM(ไฟล์หลัก!L773),1)))),0)</f>
        <v>0</v>
      </c>
      <c r="C733" s="44"/>
      <c r="E733" s="66"/>
    </row>
    <row r="734" spans="2:5" ht="14.45">
      <c r="B734">
        <f>IF(ไฟล์หลัก!K774=ไฟล์หลัก!K773,IF(ไฟล์หลัก!K774=ไฟล์หลัก!K775,0,IFERROR(_xlfn.NUMBERVALUE(LEFT(TRIM(ไฟล์หลัก!L773),2)),_xlfn.NUMBERVALUE(LEFT(TRIM(ไฟล์หลัก!L773),1))) + IFERROR(_xlfn.NUMBERVALUE(LEFT(TRIM(ไฟล์หลัก!L774),2)),_xlfn.NUMBERVALUE(LEFT(TRIM(ไฟล์หลัก!L774),1)))),0)</f>
        <v>0</v>
      </c>
      <c r="C734" s="44"/>
      <c r="E734" s="66"/>
    </row>
    <row r="735" spans="2:5" ht="14.45">
      <c r="B735">
        <f>IF(ไฟล์หลัก!K775=ไฟล์หลัก!K774,IF(ไฟล์หลัก!K775=ไฟล์หลัก!K776,0,IFERROR(_xlfn.NUMBERVALUE(LEFT(TRIM(ไฟล์หลัก!L774),2)),_xlfn.NUMBERVALUE(LEFT(TRIM(ไฟล์หลัก!L774),1))) + IFERROR(_xlfn.NUMBERVALUE(LEFT(TRIM(ไฟล์หลัก!L775),2)),_xlfn.NUMBERVALUE(LEFT(TRIM(ไฟล์หลัก!L775),1)))),0)</f>
        <v>31</v>
      </c>
      <c r="C735" s="44"/>
      <c r="E735" s="66"/>
    </row>
    <row r="736" spans="2:5" ht="14.45">
      <c r="B736">
        <f>IF(ไฟล์หลัก!K776=ไฟล์หลัก!K775,IF(ไฟล์หลัก!K776=ไฟล์หลัก!K777,0,IFERROR(_xlfn.NUMBERVALUE(LEFT(TRIM(ไฟล์หลัก!L775),2)),_xlfn.NUMBERVALUE(LEFT(TRIM(ไฟล์หลัก!L775),1))) + IFERROR(_xlfn.NUMBERVALUE(LEFT(TRIM(ไฟล์หลัก!L776),2)),_xlfn.NUMBERVALUE(LEFT(TRIM(ไฟล์หลัก!L776),1)))),0)</f>
        <v>0</v>
      </c>
      <c r="C736" s="44"/>
      <c r="E736" s="66"/>
    </row>
    <row r="737" spans="2:5" ht="14.45">
      <c r="B737">
        <f>IF(ไฟล์หลัก!K777=ไฟล์หลัก!K776,IF(ไฟล์หลัก!K777=ไฟล์หลัก!K779,0,IFERROR(_xlfn.NUMBERVALUE(LEFT(TRIM(ไฟล์หลัก!L776),2)),_xlfn.NUMBERVALUE(LEFT(TRIM(ไฟล์หลัก!L776),1))) + IFERROR(_xlfn.NUMBERVALUE(LEFT(TRIM(ไฟล์หลัก!L777),2)),_xlfn.NUMBERVALUE(LEFT(TRIM(ไฟล์หลัก!L777),1)))),0)</f>
        <v>56</v>
      </c>
      <c r="C737" s="44"/>
      <c r="E737" s="66"/>
    </row>
    <row r="738" spans="2:5" ht="14.45">
      <c r="B738">
        <f>IF(ไฟล์หลัก!K779=ไฟล์หลัก!K777,IF(ไฟล์หลัก!K779=ไฟล์หลัก!K780,0,IFERROR(_xlfn.NUMBERVALUE(LEFT(TRIM(ไฟล์หลัก!L777),2)),_xlfn.NUMBERVALUE(LEFT(TRIM(ไฟล์หลัก!L777),1))) + IFERROR(_xlfn.NUMBERVALUE(LEFT(TRIM(ไฟล์หลัก!L779),2)),_xlfn.NUMBERVALUE(LEFT(TRIM(ไฟล์หลัก!L779),1)))),0)</f>
        <v>0</v>
      </c>
      <c r="C738" s="44"/>
      <c r="E738" s="66"/>
    </row>
    <row r="739" spans="2:5" ht="14.45">
      <c r="B739">
        <f>IF(ไฟล์หลัก!K780=ไฟล์หลัก!K779,IF(ไฟล์หลัก!K780=ไฟล์หลัก!K781,0,IFERROR(_xlfn.NUMBERVALUE(LEFT(TRIM(ไฟล์หลัก!L779),2)),_xlfn.NUMBERVALUE(LEFT(TRIM(ไฟล์หลัก!L779),1))) + IFERROR(_xlfn.NUMBERVALUE(LEFT(TRIM(ไฟล์หลัก!L780),2)),_xlfn.NUMBERVALUE(LEFT(TRIM(ไฟล์หลัก!L780),1)))),0)</f>
        <v>36</v>
      </c>
      <c r="C739" s="44"/>
      <c r="E739" s="66"/>
    </row>
    <row r="740" spans="2:5" ht="14.45">
      <c r="B740">
        <f>IF(ไฟล์หลัก!K781=ไฟล์หลัก!K780,IF(ไฟล์หลัก!K781=ไฟล์หลัก!K782,0,IFERROR(_xlfn.NUMBERVALUE(LEFT(TRIM(ไฟล์หลัก!L780),2)),_xlfn.NUMBERVALUE(LEFT(TRIM(ไฟล์หลัก!L780),1))) + IFERROR(_xlfn.NUMBERVALUE(LEFT(TRIM(ไฟล์หลัก!L781),2)),_xlfn.NUMBERVALUE(LEFT(TRIM(ไฟล์หลัก!L781),1)))),0)</f>
        <v>0</v>
      </c>
      <c r="C740" s="44"/>
      <c r="E740" s="66"/>
    </row>
    <row r="741" spans="2:5" ht="14.45">
      <c r="B741">
        <f>IF(ไฟล์หลัก!K782=ไฟล์หลัก!K781,IF(ไฟล์หลัก!K782=ไฟล์หลัก!K784,0,IFERROR(_xlfn.NUMBERVALUE(LEFT(TRIM(ไฟล์หลัก!L781),2)),_xlfn.NUMBERVALUE(LEFT(TRIM(ไฟล์หลัก!L781),1))) + IFERROR(_xlfn.NUMBERVALUE(LEFT(TRIM(ไฟล์หลัก!L782),2)),_xlfn.NUMBERVALUE(LEFT(TRIM(ไฟล์หลัก!L782),1)))),0)</f>
        <v>56</v>
      </c>
      <c r="C741" s="44"/>
      <c r="E741" s="66"/>
    </row>
    <row r="742" spans="2:5" ht="14.45">
      <c r="B742">
        <f>IF(ไฟล์หลัก!K784=ไฟล์หลัก!K782,IF(ไฟล์หลัก!K784=ไฟล์หลัก!K785,0,IFERROR(_xlfn.NUMBERVALUE(LEFT(TRIM(ไฟล์หลัก!L782),2)),_xlfn.NUMBERVALUE(LEFT(TRIM(ไฟล์หลัก!L782),1))) + IFERROR(_xlfn.NUMBERVALUE(LEFT(TRIM(ไฟล์หลัก!L784),2)),_xlfn.NUMBERVALUE(LEFT(TRIM(ไฟล์หลัก!L784),1)))),0)</f>
        <v>0</v>
      </c>
      <c r="C742" s="44"/>
      <c r="E742" s="66"/>
    </row>
    <row r="743" spans="2:5" ht="14.45">
      <c r="B743">
        <f>IF(ไฟล์หลัก!K785=ไฟล์หลัก!K784,IF(ไฟล์หลัก!K785=ไฟล์หลัก!K786,0,IFERROR(_xlfn.NUMBERVALUE(LEFT(TRIM(ไฟล์หลัก!L784),2)),_xlfn.NUMBERVALUE(LEFT(TRIM(ไฟล์หลัก!L784),1))) + IFERROR(_xlfn.NUMBERVALUE(LEFT(TRIM(ไฟล์หลัก!L785),2)),_xlfn.NUMBERVALUE(LEFT(TRIM(ไฟล์หลัก!L785),1)))),0)</f>
        <v>39</v>
      </c>
      <c r="C743" s="44"/>
      <c r="E743" s="66"/>
    </row>
    <row r="744" spans="2:5" ht="14.45">
      <c r="B744">
        <f>IF(ไฟล์หลัก!K786=ไฟล์หลัก!K785,IF(ไฟล์หลัก!K786=ไฟล์หลัก!K787,0,IFERROR(_xlfn.NUMBERVALUE(LEFT(TRIM(ไฟล์หลัก!L785),2)),_xlfn.NUMBERVALUE(LEFT(TRIM(ไฟล์หลัก!L785),1))) + IFERROR(_xlfn.NUMBERVALUE(LEFT(TRIM(ไฟล์หลัก!L786),2)),_xlfn.NUMBERVALUE(LEFT(TRIM(ไฟล์หลัก!L786),1)))),0)</f>
        <v>0</v>
      </c>
      <c r="C744" s="44"/>
      <c r="E744" s="66"/>
    </row>
    <row r="745" spans="2:5" ht="14.45">
      <c r="B745">
        <f>IF(ไฟล์หลัก!K787=ไฟล์หลัก!K786,IF(ไฟล์หลัก!K787=ไฟล์หลัก!K789,0,IFERROR(_xlfn.NUMBERVALUE(LEFT(TRIM(ไฟล์หลัก!L786),2)),_xlfn.NUMBERVALUE(LEFT(TRIM(ไฟล์หลัก!L786),1))) + IFERROR(_xlfn.NUMBERVALUE(LEFT(TRIM(ไฟล์หลัก!L787),2)),_xlfn.NUMBERVALUE(LEFT(TRIM(ไฟล์หลัก!L787),1)))),0)</f>
        <v>52</v>
      </c>
      <c r="C745" s="44"/>
      <c r="E745" s="66"/>
    </row>
    <row r="746" spans="2:5" ht="14.45">
      <c r="B746">
        <f>IF(ไฟล์หลัก!K789=ไฟล์หลัก!K787,IF(ไฟล์หลัก!K789=ไฟล์หลัก!K790,0,IFERROR(_xlfn.NUMBERVALUE(LEFT(TRIM(ไฟล์หลัก!L787),2)),_xlfn.NUMBERVALUE(LEFT(TRIM(ไฟล์หลัก!L787),1))) + IFERROR(_xlfn.NUMBERVALUE(LEFT(TRIM(ไฟล์หลัก!L789),2)),_xlfn.NUMBERVALUE(LEFT(TRIM(ไฟล์หลัก!L789),1)))),0)</f>
        <v>0</v>
      </c>
      <c r="C746" s="44"/>
      <c r="E746" s="66"/>
    </row>
    <row r="747" spans="2:5" ht="14.45">
      <c r="B747">
        <f>IF(ไฟล์หลัก!K790=ไฟล์หลัก!K789,IF(ไฟล์หลัก!K790=ไฟล์หลัก!K791,0,IFERROR(_xlfn.NUMBERVALUE(LEFT(TRIM(ไฟล์หลัก!L789),2)),_xlfn.NUMBERVALUE(LEFT(TRIM(ไฟล์หลัก!L789),1))) + IFERROR(_xlfn.NUMBERVALUE(LEFT(TRIM(ไฟล์หลัก!L790),2)),_xlfn.NUMBERVALUE(LEFT(TRIM(ไฟล์หลัก!L790),1)))),0)</f>
        <v>44</v>
      </c>
      <c r="C747" s="44"/>
      <c r="E747" s="66"/>
    </row>
    <row r="748" spans="2:5" ht="14.45">
      <c r="B748">
        <f>IF(ไฟล์หลัก!K791=ไฟล์หลัก!K790,IF(ไฟล์หลัก!K791=ไฟล์หลัก!K792,0,IFERROR(_xlfn.NUMBERVALUE(LEFT(TRIM(ไฟล์หลัก!L790),2)),_xlfn.NUMBERVALUE(LEFT(TRIM(ไฟล์หลัก!L790),1))) + IFERROR(_xlfn.NUMBERVALUE(LEFT(TRIM(ไฟล์หลัก!L791),2)),_xlfn.NUMBERVALUE(LEFT(TRIM(ไฟล์หลัก!L791),1)))),0)</f>
        <v>0</v>
      </c>
      <c r="C748" s="44"/>
      <c r="E748" s="66"/>
    </row>
    <row r="749" spans="2:5" ht="14.45">
      <c r="B749">
        <f>IF(ไฟล์หลัก!K792=ไฟล์หลัก!K791,IF(ไฟล์หลัก!K792=ไฟล์หลัก!K793,0,IFERROR(_xlfn.NUMBERVALUE(LEFT(TRIM(ไฟล์หลัก!L791),2)),_xlfn.NUMBERVALUE(LEFT(TRIM(ไฟล์หลัก!L791),1))) + IFERROR(_xlfn.NUMBERVALUE(LEFT(TRIM(ไฟล์หลัก!L792),2)),_xlfn.NUMBERVALUE(LEFT(TRIM(ไฟล์หลัก!L792),1)))),0)</f>
        <v>16</v>
      </c>
      <c r="C749" s="44"/>
      <c r="E749" s="66"/>
    </row>
    <row r="750" spans="2:5" ht="14.45">
      <c r="B750">
        <f>IF(ไฟล์หลัก!K793=ไฟล์หลัก!K792,IF(ไฟล์หลัก!K793=ไฟล์หลัก!K794,0,IFERROR(_xlfn.NUMBERVALUE(LEFT(TRIM(ไฟล์หลัก!L792),2)),_xlfn.NUMBERVALUE(LEFT(TRIM(ไฟล์หลัก!L792),1))) + IFERROR(_xlfn.NUMBERVALUE(LEFT(TRIM(ไฟล์หลัก!L793),2)),_xlfn.NUMBERVALUE(LEFT(TRIM(ไฟล์หลัก!L793),1)))),0)</f>
        <v>0</v>
      </c>
      <c r="C750" s="44"/>
      <c r="E750" s="66"/>
    </row>
    <row r="751" spans="2:5" ht="14.45">
      <c r="B751">
        <f>IF(ไฟล์หลัก!K794=ไฟล์หลัก!K793,IF(ไฟล์หลัก!K794=ไฟล์หลัก!K795,0,IFERROR(_xlfn.NUMBERVALUE(LEFT(TRIM(ไฟล์หลัก!L793),2)),_xlfn.NUMBERVALUE(LEFT(TRIM(ไฟล์หลัก!L793),1))) + IFERROR(_xlfn.NUMBERVALUE(LEFT(TRIM(ไฟล์หลัก!L794),2)),_xlfn.NUMBERVALUE(LEFT(TRIM(ไฟล์หลัก!L794),1)))),0)</f>
        <v>29</v>
      </c>
      <c r="C751" s="44"/>
      <c r="E751" s="66"/>
    </row>
    <row r="752" spans="2:5" ht="14.45">
      <c r="B752">
        <f>IF(ไฟล์หลัก!K795=ไฟล์หลัก!K794,IF(ไฟล์หลัก!K795=ไฟล์หลัก!K796,0,IFERROR(_xlfn.NUMBERVALUE(LEFT(TRIM(ไฟล์หลัก!L794),2)),_xlfn.NUMBERVALUE(LEFT(TRIM(ไฟล์หลัก!L794),1))) + IFERROR(_xlfn.NUMBERVALUE(LEFT(TRIM(ไฟล์หลัก!L795),2)),_xlfn.NUMBERVALUE(LEFT(TRIM(ไฟล์หลัก!L795),1)))),0)</f>
        <v>0</v>
      </c>
      <c r="C752" s="44"/>
      <c r="E752" s="66"/>
    </row>
    <row r="753" spans="2:5" ht="14.45">
      <c r="B753">
        <f>IF(ไฟล์หลัก!K796=ไฟล์หลัก!K795,IF(ไฟล์หลัก!K796=ไฟล์หลัก!K797,0,IFERROR(_xlfn.NUMBERVALUE(LEFT(TRIM(ไฟล์หลัก!L795),2)),_xlfn.NUMBERVALUE(LEFT(TRIM(ไฟล์หลัก!L795),1))) + IFERROR(_xlfn.NUMBERVALUE(LEFT(TRIM(ไฟล์หลัก!L796),2)),_xlfn.NUMBERVALUE(LEFT(TRIM(ไฟล์หลัก!L796),1)))),0)</f>
        <v>0</v>
      </c>
      <c r="C753" s="44"/>
      <c r="E753" s="66"/>
    </row>
    <row r="754" spans="2:5" ht="14.45">
      <c r="B754">
        <f>IF(ไฟล์หลัก!K797=ไฟล์หลัก!K796,IF(ไฟล์หลัก!K797=ไฟล์หลัก!K798,0,IFERROR(_xlfn.NUMBERVALUE(LEFT(TRIM(ไฟล์หลัก!L796),2)),_xlfn.NUMBERVALUE(LEFT(TRIM(ไฟล์หลัก!L796),1))) + IFERROR(_xlfn.NUMBERVALUE(LEFT(TRIM(ไฟล์หลัก!L797),2)),_xlfn.NUMBERVALUE(LEFT(TRIM(ไฟล์หลัก!L797),1)))),0)</f>
        <v>37</v>
      </c>
      <c r="C754" s="44"/>
      <c r="E754" s="66"/>
    </row>
    <row r="755" spans="2:5" ht="14.45">
      <c r="B755">
        <f>IF(ไฟล์หลัก!K798=ไฟล์หลัก!K797,IF(ไฟล์หลัก!K798=ไฟล์หลัก!K799,0,IFERROR(_xlfn.NUMBERVALUE(LEFT(TRIM(ไฟล์หลัก!L797),2)),_xlfn.NUMBERVALUE(LEFT(TRIM(ไฟล์หลัก!L797),1))) + IFERROR(_xlfn.NUMBERVALUE(LEFT(TRIM(ไฟล์หลัก!L798),2)),_xlfn.NUMBERVALUE(LEFT(TRIM(ไฟล์หลัก!L798),1)))),0)</f>
        <v>0</v>
      </c>
      <c r="C755" s="44"/>
      <c r="E755" s="66"/>
    </row>
    <row r="756" spans="2:5" ht="14.45">
      <c r="B756">
        <f>IF(ไฟล์หลัก!K799=ไฟล์หลัก!K798,IF(ไฟล์หลัก!K799=ไฟล์หลัก!K800,0,IFERROR(_xlfn.NUMBERVALUE(LEFT(TRIM(ไฟล์หลัก!L798),2)),_xlfn.NUMBERVALUE(LEFT(TRIM(ไฟล์หลัก!L798),1))) + IFERROR(_xlfn.NUMBERVALUE(LEFT(TRIM(ไฟล์หลัก!L799),2)),_xlfn.NUMBERVALUE(LEFT(TRIM(ไฟล์หลัก!L799),1)))),0)</f>
        <v>56</v>
      </c>
      <c r="C756" s="44"/>
      <c r="E756" s="66"/>
    </row>
    <row r="757" spans="2:5" ht="14.45">
      <c r="B757">
        <f>IF(ไฟล์หลัก!K800=ไฟล์หลัก!K799,IF(ไฟล์หลัก!K800=ไฟล์หลัก!K801,0,IFERROR(_xlfn.NUMBERVALUE(LEFT(TRIM(ไฟล์หลัก!L799),2)),_xlfn.NUMBERVALUE(LEFT(TRIM(ไฟล์หลัก!L799),1))) + IFERROR(_xlfn.NUMBERVALUE(LEFT(TRIM(ไฟล์หลัก!L800),2)),_xlfn.NUMBERVALUE(LEFT(TRIM(ไฟล์หลัก!L800),1)))),0)</f>
        <v>0</v>
      </c>
      <c r="C757" s="44"/>
      <c r="E757" s="66"/>
    </row>
    <row r="758" spans="2:5" ht="14.45">
      <c r="B758">
        <f>IF(ไฟล์หลัก!K801=ไฟล์หลัก!K800,IF(ไฟล์หลัก!K801=ไฟล์หลัก!K802,0,IFERROR(_xlfn.NUMBERVALUE(LEFT(TRIM(ไฟล์หลัก!L800),2)),_xlfn.NUMBERVALUE(LEFT(TRIM(ไฟล์หลัก!L800),1))) + IFERROR(_xlfn.NUMBERVALUE(LEFT(TRIM(ไฟล์หลัก!L801),2)),_xlfn.NUMBERVALUE(LEFT(TRIM(ไฟล์หลัก!L801),1)))),0)</f>
        <v>7</v>
      </c>
      <c r="C758" s="44"/>
      <c r="E758" s="66"/>
    </row>
    <row r="759" spans="2:5" ht="14.45">
      <c r="B759">
        <f>IF(ไฟล์หลัก!K802=ไฟล์หลัก!K801,IF(ไฟล์หลัก!K802=ไฟล์หลัก!K803,0,IFERROR(_xlfn.NUMBERVALUE(LEFT(TRIM(ไฟล์หลัก!L801),2)),_xlfn.NUMBERVALUE(LEFT(TRIM(ไฟล์หลัก!L801),1))) + IFERROR(_xlfn.NUMBERVALUE(LEFT(TRIM(ไฟล์หลัก!L802),2)),_xlfn.NUMBERVALUE(LEFT(TRIM(ไฟล์หลัก!L802),1)))),0)</f>
        <v>0</v>
      </c>
      <c r="C759" s="44"/>
      <c r="E759" s="66"/>
    </row>
    <row r="760" spans="2:5" ht="14.45">
      <c r="B760">
        <f>IF(ไฟล์หลัก!K803=ไฟล์หลัก!K802,IF(ไฟล์หลัก!K803=ไฟล์หลัก!K804,0,IFERROR(_xlfn.NUMBERVALUE(LEFT(TRIM(ไฟล์หลัก!L802),2)),_xlfn.NUMBERVALUE(LEFT(TRIM(ไฟล์หลัก!L802),1))) + IFERROR(_xlfn.NUMBERVALUE(LEFT(TRIM(ไฟล์หลัก!L803),2)),_xlfn.NUMBERVALUE(LEFT(TRIM(ไฟล์หลัก!L803),1)))),0)</f>
        <v>28</v>
      </c>
      <c r="C760" s="44"/>
      <c r="E760" s="66"/>
    </row>
    <row r="761" spans="2:5" ht="14.45">
      <c r="B761">
        <f>IF(ไฟล์หลัก!K804=ไฟล์หลัก!K803,IF(ไฟล์หลัก!K804=ไฟล์หลัก!K805,0,IFERROR(_xlfn.NUMBERVALUE(LEFT(TRIM(ไฟล์หลัก!L803),2)),_xlfn.NUMBERVALUE(LEFT(TRIM(ไฟล์หลัก!L803),1))) + IFERROR(_xlfn.NUMBERVALUE(LEFT(TRIM(ไฟล์หลัก!L804),2)),_xlfn.NUMBERVALUE(LEFT(TRIM(ไฟล์หลัก!L804),1)))),0)</f>
        <v>0</v>
      </c>
      <c r="C761" s="44"/>
      <c r="E761" s="66"/>
    </row>
    <row r="762" spans="2:5" ht="14.45">
      <c r="B762">
        <f>IF(ไฟล์หลัก!K805=ไฟล์หลัก!K804,IF(ไฟล์หลัก!K805=ไฟล์หลัก!K806,0,IFERROR(_xlfn.NUMBERVALUE(LEFT(TRIM(ไฟล์หลัก!L804),2)),_xlfn.NUMBERVALUE(LEFT(TRIM(ไฟล์หลัก!L804),1))) + IFERROR(_xlfn.NUMBERVALUE(LEFT(TRIM(ไฟล์หลัก!L805),2)),_xlfn.NUMBERVALUE(LEFT(TRIM(ไฟล์หลัก!L805),1)))),0)</f>
        <v>8</v>
      </c>
      <c r="C762" s="44"/>
      <c r="E762" s="66"/>
    </row>
    <row r="763" spans="2:5" ht="14.45">
      <c r="B763">
        <f>IF(ไฟล์หลัก!K806=ไฟล์หลัก!K805,IF(ไฟล์หลัก!K806=ไฟล์หลัก!K807,0,IFERROR(_xlfn.NUMBERVALUE(LEFT(TRIM(ไฟล์หลัก!L805),2)),_xlfn.NUMBERVALUE(LEFT(TRIM(ไฟล์หลัก!L805),1))) + IFERROR(_xlfn.NUMBERVALUE(LEFT(TRIM(ไฟล์หลัก!L806),2)),_xlfn.NUMBERVALUE(LEFT(TRIM(ไฟล์หลัก!L806),1)))),0)</f>
        <v>0</v>
      </c>
      <c r="C763" s="44"/>
      <c r="E763" s="66"/>
    </row>
    <row r="764" spans="2:5" ht="14.45">
      <c r="B764">
        <f>IF(ไฟล์หลัก!K807=ไฟล์หลัก!K806,IF(ไฟล์หลัก!K807=ไฟล์หลัก!K808,0,IFERROR(_xlfn.NUMBERVALUE(LEFT(TRIM(ไฟล์หลัก!L806),2)),_xlfn.NUMBERVALUE(LEFT(TRIM(ไฟล์หลัก!L806),1))) + IFERROR(_xlfn.NUMBERVALUE(LEFT(TRIM(ไฟล์หลัก!L807),2)),_xlfn.NUMBERVALUE(LEFT(TRIM(ไฟล์หลัก!L807),1)))),0)</f>
        <v>0</v>
      </c>
      <c r="C764" s="44"/>
      <c r="E764" s="66"/>
    </row>
    <row r="765" spans="2:5" ht="14.45">
      <c r="B765">
        <f>IF(ไฟล์หลัก!K808=ไฟล์หลัก!K807,IF(ไฟล์หลัก!K808=ไฟล์หลัก!K809,0,IFERROR(_xlfn.NUMBERVALUE(LEFT(TRIM(ไฟล์หลัก!L807),2)),_xlfn.NUMBERVALUE(LEFT(TRIM(ไฟล์หลัก!L807),1))) + IFERROR(_xlfn.NUMBERVALUE(LEFT(TRIM(ไฟล์หลัก!L808),2)),_xlfn.NUMBERVALUE(LEFT(TRIM(ไฟล์หลัก!L808),1)))),0)</f>
        <v>36</v>
      </c>
      <c r="C765" s="44"/>
      <c r="E765" s="66"/>
    </row>
    <row r="766" spans="2:5" ht="14.45">
      <c r="B766">
        <f>IF(ไฟล์หลัก!K809=ไฟล์หลัก!K808,IF(ไฟล์หลัก!K809=ไฟล์หลัก!K810,0,IFERROR(_xlfn.NUMBERVALUE(LEFT(TRIM(ไฟล์หลัก!L808),2)),_xlfn.NUMBERVALUE(LEFT(TRIM(ไฟล์หลัก!L808),1))) + IFERROR(_xlfn.NUMBERVALUE(LEFT(TRIM(ไฟล์หลัก!L809),2)),_xlfn.NUMBERVALUE(LEFT(TRIM(ไฟล์หลัก!L809),1)))),0)</f>
        <v>0</v>
      </c>
      <c r="C766" s="44"/>
      <c r="E766" s="66"/>
    </row>
    <row r="767" spans="2:5" ht="14.45">
      <c r="B767">
        <f>IF(ไฟล์หลัก!K810=ไฟล์หลัก!K809,IF(ไฟล์หลัก!K810=ไฟล์หลัก!K812,0,IFERROR(_xlfn.NUMBERVALUE(LEFT(TRIM(ไฟล์หลัก!L809),2)),_xlfn.NUMBERVALUE(LEFT(TRIM(ไฟล์หลัก!L809),1))) + IFERROR(_xlfn.NUMBERVALUE(LEFT(TRIM(ไฟล์หลัก!L810),2)),_xlfn.NUMBERVALUE(LEFT(TRIM(ไฟล์หลัก!L810),1)))),0)</f>
        <v>63</v>
      </c>
      <c r="C767" s="44"/>
      <c r="E767" s="66"/>
    </row>
    <row r="768" spans="2:5" ht="14.45">
      <c r="B768">
        <f>IF(ไฟล์หลัก!K812=ไฟล์หลัก!K810,IF(ไฟล์หลัก!K812=ไฟล์หลัก!K813,0,IFERROR(_xlfn.NUMBERVALUE(LEFT(TRIM(ไฟล์หลัก!L810),2)),_xlfn.NUMBERVALUE(LEFT(TRIM(ไฟล์หลัก!L810),1))) + IFERROR(_xlfn.NUMBERVALUE(LEFT(TRIM(ไฟล์หลัก!L812),2)),_xlfn.NUMBERVALUE(LEFT(TRIM(ไฟล์หลัก!L812),1)))),0)</f>
        <v>0</v>
      </c>
      <c r="C768" s="44"/>
      <c r="E768" s="66"/>
    </row>
    <row r="769" spans="2:5" ht="14.45">
      <c r="B769">
        <f>IF(ไฟล์หลัก!K813=ไฟล์หลัก!K812,IF(ไฟล์หลัก!K813=ไฟล์หลัก!K815,0,IFERROR(_xlfn.NUMBERVALUE(LEFT(TRIM(ไฟล์หลัก!L812),2)),_xlfn.NUMBERVALUE(LEFT(TRIM(ไฟล์หลัก!L812),1))) + IFERROR(_xlfn.NUMBERVALUE(LEFT(TRIM(ไฟล์หลัก!L813),2)),_xlfn.NUMBERVALUE(LEFT(TRIM(ไฟล์หลัก!L813),1)))),0)</f>
        <v>59</v>
      </c>
      <c r="C769" s="44"/>
      <c r="E769" s="66"/>
    </row>
    <row r="770" spans="2:5" ht="14.45">
      <c r="B770">
        <f>IF(ไฟล์หลัก!K815=ไฟล์หลัก!K813,IF(ไฟล์หลัก!K815=ไฟล์หลัก!K816,0,IFERROR(_xlfn.NUMBERVALUE(LEFT(TRIM(ไฟล์หลัก!L813),2)),_xlfn.NUMBERVALUE(LEFT(TRIM(ไฟล์หลัก!L813),1))) + IFERROR(_xlfn.NUMBERVALUE(LEFT(TRIM(ไฟล์หลัก!L815),2)),_xlfn.NUMBERVALUE(LEFT(TRIM(ไฟล์หลัก!L815),1)))),0)</f>
        <v>0</v>
      </c>
      <c r="C770" s="44"/>
      <c r="E770" s="66"/>
    </row>
    <row r="771" spans="2:5" ht="14.45">
      <c r="B771">
        <f>IF(ไฟล์หลัก!K816=ไฟล์หลัก!K815,IF(ไฟล์หลัก!K816=ไฟล์หลัก!K817,0,IFERROR(_xlfn.NUMBERVALUE(LEFT(TRIM(ไฟล์หลัก!L815),2)),_xlfn.NUMBERVALUE(LEFT(TRIM(ไฟล์หลัก!L815),1))) + IFERROR(_xlfn.NUMBERVALUE(LEFT(TRIM(ไฟล์หลัก!L816),2)),_xlfn.NUMBERVALUE(LEFT(TRIM(ไฟล์หลัก!L816),1)))),0)</f>
        <v>0</v>
      </c>
      <c r="C771" s="44"/>
      <c r="E771" s="66"/>
    </row>
    <row r="772" spans="2:5" ht="14.45">
      <c r="B772">
        <f>IF(ไฟล์หลัก!K817=ไฟล์หลัก!K816,IF(ไฟล์หลัก!K817=ไฟล์หลัก!K818,0,IFERROR(_xlfn.NUMBERVALUE(LEFT(TRIM(ไฟล์หลัก!L816),2)),_xlfn.NUMBERVALUE(LEFT(TRIM(ไฟล์หลัก!L816),1))) + IFERROR(_xlfn.NUMBERVALUE(LEFT(TRIM(ไฟล์หลัก!L817),2)),_xlfn.NUMBERVALUE(LEFT(TRIM(ไฟล์หลัก!L817),1)))),0)</f>
        <v>35</v>
      </c>
      <c r="C772" s="44"/>
      <c r="E772" s="66"/>
    </row>
    <row r="773" spans="2:5" ht="14.45">
      <c r="B773">
        <f>IF(ไฟล์หลัก!K818=ไฟล์หลัก!K817,IF(ไฟล์หลัก!K818=ไฟล์หลัก!K819,0,IFERROR(_xlfn.NUMBERVALUE(LEFT(TRIM(ไฟล์หลัก!L817),2)),_xlfn.NUMBERVALUE(LEFT(TRIM(ไฟล์หลัก!L817),1))) + IFERROR(_xlfn.NUMBERVALUE(LEFT(TRIM(ไฟล์หลัก!L818),2)),_xlfn.NUMBERVALUE(LEFT(TRIM(ไฟล์หลัก!L818),1)))),0)</f>
        <v>0</v>
      </c>
      <c r="C773" s="44"/>
      <c r="E773" s="66"/>
    </row>
    <row r="774" spans="2:5" ht="14.45">
      <c r="B774">
        <f>IF(ไฟล์หลัก!K819=ไฟล์หลัก!K818,IF(ไฟล์หลัก!K819=ไฟล์หลัก!K820,0,IFERROR(_xlfn.NUMBERVALUE(LEFT(TRIM(ไฟล์หลัก!L818),2)),_xlfn.NUMBERVALUE(LEFT(TRIM(ไฟล์หลัก!L818),1))) + IFERROR(_xlfn.NUMBERVALUE(LEFT(TRIM(ไฟล์หลัก!L819),2)),_xlfn.NUMBERVALUE(LEFT(TRIM(ไฟล์หลัก!L819),1)))),0)</f>
        <v>0</v>
      </c>
      <c r="C774" s="44"/>
      <c r="E774" s="66"/>
    </row>
    <row r="775" spans="2:5" ht="14.45">
      <c r="B775">
        <f>IF(ไฟล์หลัก!K820=ไฟล์หลัก!K819,IF(ไฟล์หลัก!K820=ไฟล์หลัก!K821,0,IFERROR(_xlfn.NUMBERVALUE(LEFT(TRIM(ไฟล์หลัก!L819),2)),_xlfn.NUMBERVALUE(LEFT(TRIM(ไฟล์หลัก!L819),1))) + IFERROR(_xlfn.NUMBERVALUE(LEFT(TRIM(ไฟล์หลัก!L820),2)),_xlfn.NUMBERVALUE(LEFT(TRIM(ไฟล์หลัก!L820),1)))),0)</f>
        <v>35</v>
      </c>
      <c r="C775" s="44"/>
      <c r="E775" s="66"/>
    </row>
    <row r="776" spans="2:5" ht="14.45">
      <c r="B776">
        <f>IF(ไฟล์หลัก!K821=ไฟล์หลัก!K820,IF(ไฟล์หลัก!K821=ไฟล์หลัก!K822,0,IFERROR(_xlfn.NUMBERVALUE(LEFT(TRIM(ไฟล์หลัก!L820),2)),_xlfn.NUMBERVALUE(LEFT(TRIM(ไฟล์หลัก!L820),1))) + IFERROR(_xlfn.NUMBERVALUE(LEFT(TRIM(ไฟล์หลัก!L821),2)),_xlfn.NUMBERVALUE(LEFT(TRIM(ไฟล์หลัก!L821),1)))),0)</f>
        <v>0</v>
      </c>
      <c r="C776" s="44"/>
      <c r="E776" s="66"/>
    </row>
    <row r="777" spans="2:5" ht="14.45">
      <c r="B777">
        <f>IF(ไฟล์หลัก!K822=ไฟล์หลัก!K821,IF(ไฟล์หลัก!K822=ไฟล์หลัก!K823,0,IFERROR(_xlfn.NUMBERVALUE(LEFT(TRIM(ไฟล์หลัก!L821),2)),_xlfn.NUMBERVALUE(LEFT(TRIM(ไฟล์หลัก!L821),1))) + IFERROR(_xlfn.NUMBERVALUE(LEFT(TRIM(ไฟล์หลัก!L822),2)),_xlfn.NUMBERVALUE(LEFT(TRIM(ไฟล์หลัก!L822),1)))),0)</f>
        <v>40</v>
      </c>
      <c r="C777" s="44"/>
      <c r="E777" s="66"/>
    </row>
    <row r="778" spans="2:5" ht="14.45">
      <c r="B778">
        <f>IF(ไฟล์หลัก!K823=ไฟล์หลัก!K822,IF(ไฟล์หลัก!K823=ไฟล์หลัก!K824,0,IFERROR(_xlfn.NUMBERVALUE(LEFT(TRIM(ไฟล์หลัก!L822),2)),_xlfn.NUMBERVALUE(LEFT(TRIM(ไฟล์หลัก!L822),1))) + IFERROR(_xlfn.NUMBERVALUE(LEFT(TRIM(ไฟล์หลัก!L823),2)),_xlfn.NUMBERVALUE(LEFT(TRIM(ไฟล์หลัก!L823),1)))),0)</f>
        <v>0</v>
      </c>
      <c r="C778" s="44"/>
      <c r="E778" s="66"/>
    </row>
    <row r="779" spans="2:5" ht="14.45">
      <c r="B779">
        <f>IF(ไฟล์หลัก!K824=ไฟล์หลัก!K823,IF(ไฟล์หลัก!K824=ไฟล์หลัก!K825,0,IFERROR(_xlfn.NUMBERVALUE(LEFT(TRIM(ไฟล์หลัก!L823),2)),_xlfn.NUMBERVALUE(LEFT(TRIM(ไฟล์หลัก!L823),1))) + IFERROR(_xlfn.NUMBERVALUE(LEFT(TRIM(ไฟล์หลัก!L824),2)),_xlfn.NUMBERVALUE(LEFT(TRIM(ไฟล์หลัก!L824),1)))),0)</f>
        <v>23</v>
      </c>
      <c r="C779" s="44"/>
      <c r="E779" s="66"/>
    </row>
    <row r="780" spans="2:5" ht="14.45">
      <c r="B780">
        <f>IF(ไฟล์หลัก!K825=ไฟล์หลัก!K824,IF(ไฟล์หลัก!K825=ไฟล์หลัก!K826,0,IFERROR(_xlfn.NUMBERVALUE(LEFT(TRIM(ไฟล์หลัก!L824),2)),_xlfn.NUMBERVALUE(LEFT(TRIM(ไฟล์หลัก!L824),1))) + IFERROR(_xlfn.NUMBERVALUE(LEFT(TRIM(ไฟล์หลัก!L825),2)),_xlfn.NUMBERVALUE(LEFT(TRIM(ไฟล์หลัก!L825),1)))),0)</f>
        <v>0</v>
      </c>
      <c r="C780" s="44"/>
      <c r="E780" s="66"/>
    </row>
    <row r="781" spans="2:5" ht="14.45">
      <c r="B781">
        <f>IF(ไฟล์หลัก!K826=ไฟล์หลัก!K825,IF(ไฟล์หลัก!K826=ไฟล์หลัก!K827,0,IFERROR(_xlfn.NUMBERVALUE(LEFT(TRIM(ไฟล์หลัก!L825),2)),_xlfn.NUMBERVALUE(LEFT(TRIM(ไฟล์หลัก!L825),1))) + IFERROR(_xlfn.NUMBERVALUE(LEFT(TRIM(ไฟล์หลัก!L826),2)),_xlfn.NUMBERVALUE(LEFT(TRIM(ไฟล์หลัก!L826),1)))),0)</f>
        <v>34</v>
      </c>
      <c r="C781" s="44"/>
      <c r="E781" s="66"/>
    </row>
    <row r="782" spans="2:5" ht="14.45">
      <c r="B782">
        <f>IF(ไฟล์หลัก!K827=ไฟล์หลัก!K826,IF(ไฟล์หลัก!K827=ไฟล์หลัก!K828,0,IFERROR(_xlfn.NUMBERVALUE(LEFT(TRIM(ไฟล์หลัก!L826),2)),_xlfn.NUMBERVALUE(LEFT(TRIM(ไฟล์หลัก!L826),1))) + IFERROR(_xlfn.NUMBERVALUE(LEFT(TRIM(ไฟล์หลัก!L827),2)),_xlfn.NUMBERVALUE(LEFT(TRIM(ไฟล์หลัก!L827),1)))),0)</f>
        <v>0</v>
      </c>
      <c r="C782" s="44"/>
      <c r="E782" s="66"/>
    </row>
    <row r="783" spans="2:5" ht="14.45">
      <c r="B783">
        <f>IF(ไฟล์หลัก!K828=ไฟล์หลัก!K827,IF(ไฟล์หลัก!K828=ไฟล์หลัก!K829,0,IFERROR(_xlfn.NUMBERVALUE(LEFT(TRIM(ไฟล์หลัก!L827),2)),_xlfn.NUMBERVALUE(LEFT(TRIM(ไฟล์หลัก!L827),1))) + IFERROR(_xlfn.NUMBERVALUE(LEFT(TRIM(ไฟล์หลัก!L828),2)),_xlfn.NUMBERVALUE(LEFT(TRIM(ไฟล์หลัก!L828),1)))),0)</f>
        <v>32</v>
      </c>
      <c r="C783" s="44"/>
      <c r="E783" s="66"/>
    </row>
    <row r="784" spans="2:5" ht="14.45">
      <c r="B784">
        <f>IF(ไฟล์หลัก!K829=ไฟล์หลัก!K828,IF(ไฟล์หลัก!K829=ไฟล์หลัก!K830,0,IFERROR(_xlfn.NUMBERVALUE(LEFT(TRIM(ไฟล์หลัก!L828),2)),_xlfn.NUMBERVALUE(LEFT(TRIM(ไฟล์หลัก!L828),1))) + IFERROR(_xlfn.NUMBERVALUE(LEFT(TRIM(ไฟล์หลัก!L829),2)),_xlfn.NUMBERVALUE(LEFT(TRIM(ไฟล์หลัก!L829),1)))),0)</f>
        <v>0</v>
      </c>
      <c r="C784" s="44"/>
      <c r="E784" s="66"/>
    </row>
    <row r="785" spans="2:5" ht="14.45">
      <c r="B785">
        <f>IF(ไฟล์หลัก!K830=ไฟล์หลัก!K829,IF(ไฟล์หลัก!K830=ไฟล์หลัก!K831,0,IFERROR(_xlfn.NUMBERVALUE(LEFT(TRIM(ไฟล์หลัก!L829),2)),_xlfn.NUMBERVALUE(LEFT(TRIM(ไฟล์หลัก!L829),1))) + IFERROR(_xlfn.NUMBERVALUE(LEFT(TRIM(ไฟล์หลัก!L830),2)),_xlfn.NUMBERVALUE(LEFT(TRIM(ไฟล์หลัก!L830),1)))),0)</f>
        <v>42</v>
      </c>
      <c r="C785" s="44"/>
      <c r="E785" s="66"/>
    </row>
    <row r="786" spans="2:5" ht="14.45">
      <c r="B786">
        <f>IF(ไฟล์หลัก!K831=ไฟล์หลัก!K830,IF(ไฟล์หลัก!K831=ไฟล์หลัก!K832,0,IFERROR(_xlfn.NUMBERVALUE(LEFT(TRIM(ไฟล์หลัก!L830),2)),_xlfn.NUMBERVALUE(LEFT(TRIM(ไฟล์หลัก!L830),1))) + IFERROR(_xlfn.NUMBERVALUE(LEFT(TRIM(ไฟล์หลัก!L831),2)),_xlfn.NUMBERVALUE(LEFT(TRIM(ไฟล์หลัก!L831),1)))),0)</f>
        <v>0</v>
      </c>
      <c r="C786" s="44"/>
      <c r="E786" s="66"/>
    </row>
    <row r="787" spans="2:5" ht="14.45">
      <c r="B787">
        <f>IF(ไฟล์หลัก!K832=ไฟล์หลัก!K831,IF(ไฟล์หลัก!K832=ไฟล์หลัก!K833,0,IFERROR(_xlfn.NUMBERVALUE(LEFT(TRIM(ไฟล์หลัก!L831),2)),_xlfn.NUMBERVALUE(LEFT(TRIM(ไฟล์หลัก!L831),1))) + IFERROR(_xlfn.NUMBERVALUE(LEFT(TRIM(ไฟล์หลัก!L832),2)),_xlfn.NUMBERVALUE(LEFT(TRIM(ไฟล์หลัก!L832),1)))),0)</f>
        <v>36</v>
      </c>
      <c r="C787" s="44"/>
      <c r="E787" s="66"/>
    </row>
    <row r="788" spans="2:5" ht="14.45">
      <c r="B788">
        <f>IF(ไฟล์หลัก!K833=ไฟล์หลัก!K832,IF(ไฟล์หลัก!K833=ไฟล์หลัก!K834,0,IFERROR(_xlfn.NUMBERVALUE(LEFT(TRIM(ไฟล์หลัก!L832),2)),_xlfn.NUMBERVALUE(LEFT(TRIM(ไฟล์หลัก!L832),1))) + IFERROR(_xlfn.NUMBERVALUE(LEFT(TRIM(ไฟล์หลัก!L833),2)),_xlfn.NUMBERVALUE(LEFT(TRIM(ไฟล์หลัก!L833),1)))),0)</f>
        <v>0</v>
      </c>
      <c r="C788" s="44"/>
      <c r="E788" s="66"/>
    </row>
    <row r="789" spans="2:5" ht="14.45">
      <c r="B789">
        <f>IF(ไฟล์หลัก!K834=ไฟล์หลัก!K833,IF(ไฟล์หลัก!K834=ไฟล์หลัก!K835,0,IFERROR(_xlfn.NUMBERVALUE(LEFT(TRIM(ไฟล์หลัก!L833),2)),_xlfn.NUMBERVALUE(LEFT(TRIM(ไฟล์หลัก!L833),1))) + IFERROR(_xlfn.NUMBERVALUE(LEFT(TRIM(ไฟล์หลัก!L834),2)),_xlfn.NUMBERVALUE(LEFT(TRIM(ไฟล์หลัก!L834),1)))),0)</f>
        <v>25</v>
      </c>
      <c r="C789" s="44"/>
      <c r="E789" s="66"/>
    </row>
    <row r="790" spans="2:5" ht="14.45">
      <c r="B790">
        <f>IF(ไฟล์หลัก!K835=ไฟล์หลัก!K834,IF(ไฟล์หลัก!K835=ไฟล์หลัก!K836,0,IFERROR(_xlfn.NUMBERVALUE(LEFT(TRIM(ไฟล์หลัก!L834),2)),_xlfn.NUMBERVALUE(LEFT(TRIM(ไฟล์หลัก!L834),1))) + IFERROR(_xlfn.NUMBERVALUE(LEFT(TRIM(ไฟล์หลัก!L835),2)),_xlfn.NUMBERVALUE(LEFT(TRIM(ไฟล์หลัก!L835),1)))),0)</f>
        <v>0</v>
      </c>
      <c r="C790" s="44"/>
      <c r="E790" s="66"/>
    </row>
    <row r="791" spans="2:5" ht="14.45">
      <c r="B791">
        <f>IF(ไฟล์หลัก!K836=ไฟล์หลัก!K835,IF(ไฟล์หลัก!K836=ไฟล์หลัก!K837,0,IFERROR(_xlfn.NUMBERVALUE(LEFT(TRIM(ไฟล์หลัก!L835),2)),_xlfn.NUMBERVALUE(LEFT(TRIM(ไฟล์หลัก!L835),1))) + IFERROR(_xlfn.NUMBERVALUE(LEFT(TRIM(ไฟล์หลัก!L836),2)),_xlfn.NUMBERVALUE(LEFT(TRIM(ไฟล์หลัก!L836),1)))),0)</f>
        <v>0</v>
      </c>
      <c r="C791" s="44"/>
      <c r="E791" s="66"/>
    </row>
    <row r="792" spans="2:5" ht="14.45">
      <c r="B792">
        <f>IF(ไฟล์หลัก!K837=ไฟล์หลัก!K836,IF(ไฟล์หลัก!K837=ไฟล์หลัก!K838,0,IFERROR(_xlfn.NUMBERVALUE(LEFT(TRIM(ไฟล์หลัก!L836),2)),_xlfn.NUMBERVALUE(LEFT(TRIM(ไฟล์หลัก!L836),1))) + IFERROR(_xlfn.NUMBERVALUE(LEFT(TRIM(ไฟล์หลัก!L837),2)),_xlfn.NUMBERVALUE(LEFT(TRIM(ไฟล์หลัก!L837),1)))),0)</f>
        <v>38</v>
      </c>
      <c r="C792" s="44"/>
      <c r="E792" s="66"/>
    </row>
    <row r="793" spans="2:5" ht="14.45">
      <c r="B793">
        <f>IF(ไฟล์หลัก!K838=ไฟล์หลัก!K837,IF(ไฟล์หลัก!K838=ไฟล์หลัก!K839,0,IFERROR(_xlfn.NUMBERVALUE(LEFT(TRIM(ไฟล์หลัก!L837),2)),_xlfn.NUMBERVALUE(LEFT(TRIM(ไฟล์หลัก!L837),1))) + IFERROR(_xlfn.NUMBERVALUE(LEFT(TRIM(ไฟล์หลัก!L838),2)),_xlfn.NUMBERVALUE(LEFT(TRIM(ไฟล์หลัก!L838),1)))),0)</f>
        <v>0</v>
      </c>
      <c r="C793" s="44"/>
      <c r="E793" s="66"/>
    </row>
    <row r="794" spans="2:5" ht="14.45">
      <c r="B794">
        <f>IF(ไฟล์หลัก!K839=ไฟล์หลัก!K838,IF(ไฟล์หลัก!K839=ไฟล์หลัก!K840,0,IFERROR(_xlfn.NUMBERVALUE(LEFT(TRIM(ไฟล์หลัก!L838),2)),_xlfn.NUMBERVALUE(LEFT(TRIM(ไฟล์หลัก!L838),1))) + IFERROR(_xlfn.NUMBERVALUE(LEFT(TRIM(ไฟล์หลัก!L839),2)),_xlfn.NUMBERVALUE(LEFT(TRIM(ไฟล์หลัก!L839),1)))),0)</f>
        <v>0</v>
      </c>
      <c r="C794" s="44"/>
      <c r="E794" s="66"/>
    </row>
    <row r="795" spans="2:5" ht="14.45">
      <c r="B795">
        <f>IF(ไฟล์หลัก!K840=ไฟล์หลัก!K839,IF(ไฟล์หลัก!K840=ไฟล์หลัก!K841,0,IFERROR(_xlfn.NUMBERVALUE(LEFT(TRIM(ไฟล์หลัก!L839),2)),_xlfn.NUMBERVALUE(LEFT(TRIM(ไฟล์หลัก!L839),1))) + IFERROR(_xlfn.NUMBERVALUE(LEFT(TRIM(ไฟล์หลัก!L840),2)),_xlfn.NUMBERVALUE(LEFT(TRIM(ไฟล์หลัก!L840),1)))),0)</f>
        <v>40</v>
      </c>
      <c r="C795" s="44"/>
      <c r="E795" s="66"/>
    </row>
    <row r="796" spans="2:5" ht="14.45">
      <c r="B796">
        <f>IF(ไฟล์หลัก!K841=ไฟล์หลัก!K840,IF(ไฟล์หลัก!K841=ไฟล์หลัก!K842,0,IFERROR(_xlfn.NUMBERVALUE(LEFT(TRIM(ไฟล์หลัก!L840),2)),_xlfn.NUMBERVALUE(LEFT(TRIM(ไฟล์หลัก!L840),1))) + IFERROR(_xlfn.NUMBERVALUE(LEFT(TRIM(ไฟล์หลัก!L841),2)),_xlfn.NUMBERVALUE(LEFT(TRIM(ไฟล์หลัก!L841),1)))),0)</f>
        <v>0</v>
      </c>
      <c r="C796" s="44"/>
      <c r="E796" s="66"/>
    </row>
    <row r="797" spans="2:5" ht="14.45">
      <c r="B797">
        <f>IF(ไฟล์หลัก!K842=ไฟล์หลัก!K841,IF(ไฟล์หลัก!K842=ไฟล์หลัก!K844,0,IFERROR(_xlfn.NUMBERVALUE(LEFT(TRIM(ไฟล์หลัก!L841),2)),_xlfn.NUMBERVALUE(LEFT(TRIM(ไฟล์หลัก!L841),1))) + IFERROR(_xlfn.NUMBERVALUE(LEFT(TRIM(ไฟล์หลัก!L842),2)),_xlfn.NUMBERVALUE(LEFT(TRIM(ไฟล์หลัก!L842),1)))),0)</f>
        <v>69</v>
      </c>
      <c r="C797" s="44"/>
      <c r="E797" s="66"/>
    </row>
    <row r="798" spans="2:5" ht="14.45">
      <c r="B798">
        <f>IF(ไฟล์หลัก!K844=ไฟล์หลัก!K842,IF(ไฟล์หลัก!K844=ไฟล์หลัก!K845,0,IFERROR(_xlfn.NUMBERVALUE(LEFT(TRIM(ไฟล์หลัก!L842),2)),_xlfn.NUMBERVALUE(LEFT(TRIM(ไฟล์หลัก!L842),1))) + IFERROR(_xlfn.NUMBERVALUE(LEFT(TRIM(ไฟล์หลัก!L844),2)),_xlfn.NUMBERVALUE(LEFT(TRIM(ไฟล์หลัก!L844),1)))),0)</f>
        <v>0</v>
      </c>
      <c r="C798" s="44"/>
      <c r="E798" s="66"/>
    </row>
    <row r="799" spans="2:5" ht="14.45">
      <c r="B799">
        <f>IF(ไฟล์หลัก!K845=ไฟล์หลัก!K844,IF(ไฟล์หลัก!K845=ไฟล์หลัก!K847,0,IFERROR(_xlfn.NUMBERVALUE(LEFT(TRIM(ไฟล์หลัก!L844),2)),_xlfn.NUMBERVALUE(LEFT(TRIM(ไฟล์หลัก!L844),1))) + IFERROR(_xlfn.NUMBERVALUE(LEFT(TRIM(ไฟล์หลัก!L845),2)),_xlfn.NUMBERVALUE(LEFT(TRIM(ไฟล์หลัก!L845),1)))),0)</f>
        <v>70</v>
      </c>
      <c r="C799" s="44"/>
      <c r="E799" s="66"/>
    </row>
    <row r="800" spans="2:5" ht="14.45">
      <c r="B800">
        <f>IF(ไฟล์หลัก!K847=ไฟล์หลัก!K845,IF(ไฟล์หลัก!K847=ไฟล์หลัก!K848,0,IFERROR(_xlfn.NUMBERVALUE(LEFT(TRIM(ไฟล์หลัก!L845),2)),_xlfn.NUMBERVALUE(LEFT(TRIM(ไฟล์หลัก!L845),1))) + IFERROR(_xlfn.NUMBERVALUE(LEFT(TRIM(ไฟล์หลัก!L847),2)),_xlfn.NUMBERVALUE(LEFT(TRIM(ไฟล์หลัก!L847),1)))),0)</f>
        <v>0</v>
      </c>
      <c r="C800" s="44"/>
      <c r="E800" s="66"/>
    </row>
    <row r="801" spans="2:5" ht="14.45">
      <c r="B801">
        <f>IF(ไฟล์หลัก!K848=ไฟล์หลัก!K847,IF(ไฟล์หลัก!K848=ไฟล์หลัก!K849,0,IFERROR(_xlfn.NUMBERVALUE(LEFT(TRIM(ไฟล์หลัก!L847),2)),_xlfn.NUMBERVALUE(LEFT(TRIM(ไฟล์หลัก!L847),1))) + IFERROR(_xlfn.NUMBERVALUE(LEFT(TRIM(ไฟล์หลัก!L848),2)),_xlfn.NUMBERVALUE(LEFT(TRIM(ไฟล์หลัก!L848),1)))),0)</f>
        <v>0</v>
      </c>
      <c r="C801" s="44"/>
      <c r="E801" s="66"/>
    </row>
    <row r="802" spans="2:5" ht="14.45">
      <c r="B802">
        <f>IF(ไฟล์หลัก!K849=ไฟล์หลัก!K848,IF(ไฟล์หลัก!K849=ไฟล์หลัก!K850,0,IFERROR(_xlfn.NUMBERVALUE(LEFT(TRIM(ไฟล์หลัก!L848),2)),_xlfn.NUMBERVALUE(LEFT(TRIM(ไฟล์หลัก!L848),1))) + IFERROR(_xlfn.NUMBERVALUE(LEFT(TRIM(ไฟล์หลัก!L849),2)),_xlfn.NUMBERVALUE(LEFT(TRIM(ไฟล์หลัก!L849),1)))),0)</f>
        <v>50</v>
      </c>
      <c r="C802" s="44"/>
      <c r="E802" s="66"/>
    </row>
    <row r="803" spans="2:5" ht="14.45">
      <c r="B803">
        <f>IF(ไฟล์หลัก!K850=ไฟล์หลัก!K849,IF(ไฟล์หลัก!K850=ไฟล์หลัก!K851,0,IFERROR(_xlfn.NUMBERVALUE(LEFT(TRIM(ไฟล์หลัก!L849),2)),_xlfn.NUMBERVALUE(LEFT(TRIM(ไฟล์หลัก!L849),1))) + IFERROR(_xlfn.NUMBERVALUE(LEFT(TRIM(ไฟล์หลัก!L850),2)),_xlfn.NUMBERVALUE(LEFT(TRIM(ไฟล์หลัก!L850),1)))),0)</f>
        <v>0</v>
      </c>
      <c r="C803" s="44"/>
      <c r="E803" s="66"/>
    </row>
    <row r="804" spans="2:5" ht="14.45">
      <c r="B804">
        <f>IF(ไฟล์หลัก!K851=ไฟล์หลัก!K850,IF(ไฟล์หลัก!K851=ไฟล์หลัก!K852,0,IFERROR(_xlfn.NUMBERVALUE(LEFT(TRIM(ไฟล์หลัก!L850),2)),_xlfn.NUMBERVALUE(LEFT(TRIM(ไฟล์หลัก!L850),1))) + IFERROR(_xlfn.NUMBERVALUE(LEFT(TRIM(ไฟล์หลัก!L851),2)),_xlfn.NUMBERVALUE(LEFT(TRIM(ไฟล์หลัก!L851),1)))),0)</f>
        <v>33</v>
      </c>
      <c r="C804" s="44"/>
      <c r="E804" s="66"/>
    </row>
    <row r="805" spans="2:5" ht="14.45">
      <c r="B805">
        <f>IF(ไฟล์หลัก!K852=ไฟล์หลัก!K851,IF(ไฟล์หลัก!K852=ไฟล์หลัก!K853,0,IFERROR(_xlfn.NUMBERVALUE(LEFT(TRIM(ไฟล์หลัก!L851),2)),_xlfn.NUMBERVALUE(LEFT(TRIM(ไฟล์หลัก!L851),1))) + IFERROR(_xlfn.NUMBERVALUE(LEFT(TRIM(ไฟล์หลัก!L852),2)),_xlfn.NUMBERVALUE(LEFT(TRIM(ไฟล์หลัก!L852),1)))),0)</f>
        <v>0</v>
      </c>
      <c r="C805" s="44"/>
      <c r="E805" s="66"/>
    </row>
    <row r="806" spans="2:5" ht="14.45">
      <c r="B806">
        <f>IF(ไฟล์หลัก!K853=ไฟล์หลัก!K852,IF(ไฟล์หลัก!K853=ไฟล์หลัก!K854,0,IFERROR(_xlfn.NUMBERVALUE(LEFT(TRIM(ไฟล์หลัก!L852),2)),_xlfn.NUMBERVALUE(LEFT(TRIM(ไฟล์หลัก!L852),1))) + IFERROR(_xlfn.NUMBERVALUE(LEFT(TRIM(ไฟล์หลัก!L853),2)),_xlfn.NUMBERVALUE(LEFT(TRIM(ไฟล์หลัก!L853),1)))),0)</f>
        <v>0</v>
      </c>
      <c r="C806" s="44"/>
      <c r="E806" s="66"/>
    </row>
    <row r="807" spans="2:5" ht="14.45">
      <c r="B807">
        <f>IF(ไฟล์หลัก!K854=ไฟล์หลัก!K853,IF(ไฟล์หลัก!K854=ไฟล์หลัก!K855,0,IFERROR(_xlfn.NUMBERVALUE(LEFT(TRIM(ไฟล์หลัก!L853),2)),_xlfn.NUMBERVALUE(LEFT(TRIM(ไฟล์หลัก!L853),1))) + IFERROR(_xlfn.NUMBERVALUE(LEFT(TRIM(ไฟล์หลัก!L854),2)),_xlfn.NUMBERVALUE(LEFT(TRIM(ไฟล์หลัก!L854),1)))),0)</f>
        <v>54</v>
      </c>
      <c r="C807" s="44"/>
      <c r="E807" s="66"/>
    </row>
    <row r="808" spans="2:5" ht="14.45">
      <c r="B808">
        <f>IF(ไฟล์หลัก!K855=ไฟล์หลัก!K854,IF(ไฟล์หลัก!K855=ไฟล์หลัก!K856,0,IFERROR(_xlfn.NUMBERVALUE(LEFT(TRIM(ไฟล์หลัก!L854),2)),_xlfn.NUMBERVALUE(LEFT(TRIM(ไฟล์หลัก!L854),1))) + IFERROR(_xlfn.NUMBERVALUE(LEFT(TRIM(ไฟล์หลัก!L855),2)),_xlfn.NUMBERVALUE(LEFT(TRIM(ไฟล์หลัก!L855),1)))),0)</f>
        <v>0</v>
      </c>
      <c r="C808" s="44"/>
      <c r="E808" s="66"/>
    </row>
    <row r="809" spans="2:5" ht="14.45">
      <c r="B809">
        <f>IF(ไฟล์หลัก!K856=ไฟล์หลัก!K855,IF(ไฟล์หลัก!K856=ไฟล์หลัก!K857,0,IFERROR(_xlfn.NUMBERVALUE(LEFT(TRIM(ไฟล์หลัก!L855),2)),_xlfn.NUMBERVALUE(LEFT(TRIM(ไฟล์หลัก!L855),1))) + IFERROR(_xlfn.NUMBERVALUE(LEFT(TRIM(ไฟล์หลัก!L856),2)),_xlfn.NUMBERVALUE(LEFT(TRIM(ไฟล์หลัก!L856),1)))),0)</f>
        <v>56</v>
      </c>
      <c r="C809" s="44"/>
      <c r="E809" s="66"/>
    </row>
    <row r="810" spans="2:5" ht="14.45">
      <c r="B810">
        <f>IF(ไฟล์หลัก!K857=ไฟล์หลัก!K856,IF(ไฟล์หลัก!K857=ไฟล์หลัก!K858,0,IFERROR(_xlfn.NUMBERVALUE(LEFT(TRIM(ไฟล์หลัก!L856),2)),_xlfn.NUMBERVALUE(LEFT(TRIM(ไฟล์หลัก!L856),1))) + IFERROR(_xlfn.NUMBERVALUE(LEFT(TRIM(ไฟล์หลัก!L857),2)),_xlfn.NUMBERVALUE(LEFT(TRIM(ไฟล์หลัก!L857),1)))),0)</f>
        <v>0</v>
      </c>
      <c r="C810" s="44"/>
      <c r="E810" s="66"/>
    </row>
    <row r="811" spans="2:5" ht="14.45">
      <c r="B811">
        <f>IF(ไฟล์หลัก!K858=ไฟล์หลัก!K857,IF(ไฟล์หลัก!K858=ไฟล์หลัก!K859,0,IFERROR(_xlfn.NUMBERVALUE(LEFT(TRIM(ไฟล์หลัก!L857),2)),_xlfn.NUMBERVALUE(LEFT(TRIM(ไฟล์หลัก!L857),1))) + IFERROR(_xlfn.NUMBERVALUE(LEFT(TRIM(ไฟล์หลัก!L858),2)),_xlfn.NUMBERVALUE(LEFT(TRIM(ไฟล์หลัก!L858),1)))),0)</f>
        <v>46</v>
      </c>
      <c r="C811" s="44"/>
      <c r="E811" s="66"/>
    </row>
    <row r="812" spans="2:5" ht="14.45">
      <c r="B812">
        <f>IF(ไฟล์หลัก!K859=ไฟล์หลัก!K858,IF(ไฟล์หลัก!K859=ไฟล์หลัก!K860,0,IFERROR(_xlfn.NUMBERVALUE(LEFT(TRIM(ไฟล์หลัก!L858),2)),_xlfn.NUMBERVALUE(LEFT(TRIM(ไฟล์หลัก!L858),1))) + IFERROR(_xlfn.NUMBERVALUE(LEFT(TRIM(ไฟล์หลัก!L859),2)),_xlfn.NUMBERVALUE(LEFT(TRIM(ไฟล์หลัก!L859),1)))),0)</f>
        <v>0</v>
      </c>
      <c r="C812" s="44"/>
      <c r="E812" s="66"/>
    </row>
    <row r="813" spans="2:5" ht="14.45">
      <c r="B813">
        <f>IF(ไฟล์หลัก!K860=ไฟล์หลัก!K859,IF(ไฟล์หลัก!K860=ไฟล์หลัก!K861,0,IFERROR(_xlfn.NUMBERVALUE(LEFT(TRIM(ไฟล์หลัก!L859),2)),_xlfn.NUMBERVALUE(LEFT(TRIM(ไฟล์หลัก!L859),1))) + IFERROR(_xlfn.NUMBERVALUE(LEFT(TRIM(ไฟล์หลัก!L860),2)),_xlfn.NUMBERVALUE(LEFT(TRIM(ไฟล์หลัก!L860),1)))),0)</f>
        <v>56</v>
      </c>
      <c r="C813" s="44"/>
      <c r="E813" s="66"/>
    </row>
    <row r="814" spans="2:5" ht="14.45">
      <c r="B814">
        <f>IF(ไฟล์หลัก!K861=ไฟล์หลัก!K860,IF(ไฟล์หลัก!K861=ไฟล์หลัก!K862,0,IFERROR(_xlfn.NUMBERVALUE(LEFT(TRIM(ไฟล์หลัก!L860),2)),_xlfn.NUMBERVALUE(LEFT(TRIM(ไฟล์หลัก!L860),1))) + IFERROR(_xlfn.NUMBERVALUE(LEFT(TRIM(ไฟล์หลัก!L861),2)),_xlfn.NUMBERVALUE(LEFT(TRIM(ไฟล์หลัก!L861),1)))),0)</f>
        <v>0</v>
      </c>
      <c r="C814" s="44"/>
      <c r="E814" s="66"/>
    </row>
    <row r="815" spans="2:5" ht="14.45">
      <c r="B815">
        <f>IF(ไฟล์หลัก!K862=ไฟล์หลัก!K861,IF(ไฟล์หลัก!K862=ไฟล์หลัก!K863,0,IFERROR(_xlfn.NUMBERVALUE(LEFT(TRIM(ไฟล์หลัก!L861),2)),_xlfn.NUMBERVALUE(LEFT(TRIM(ไฟล์หลัก!L861),1))) + IFERROR(_xlfn.NUMBERVALUE(LEFT(TRIM(ไฟล์หลัก!L862),2)),_xlfn.NUMBERVALUE(LEFT(TRIM(ไฟล์หลัก!L862),1)))),0)</f>
        <v>38</v>
      </c>
      <c r="C815" s="44"/>
      <c r="E815" s="66"/>
    </row>
    <row r="816" spans="2:5" ht="14.45">
      <c r="B816">
        <f>IF(ไฟล์หลัก!K863=ไฟล์หลัก!K862,IF(ไฟล์หลัก!K863=ไฟล์หลัก!K864,0,IFERROR(_xlfn.NUMBERVALUE(LEFT(TRIM(ไฟล์หลัก!L862),2)),_xlfn.NUMBERVALUE(LEFT(TRIM(ไฟล์หลัก!L862),1))) + IFERROR(_xlfn.NUMBERVALUE(LEFT(TRIM(ไฟล์หลัก!L863),2)),_xlfn.NUMBERVALUE(LEFT(TRIM(ไฟล์หลัก!L863),1)))),0)</f>
        <v>0</v>
      </c>
      <c r="C816" s="44"/>
      <c r="E816" s="66"/>
    </row>
    <row r="817" spans="2:5" ht="14.45">
      <c r="B817">
        <f>IF(ไฟล์หลัก!K864=ไฟล์หลัก!K863,IF(ไฟล์หลัก!K864=ไฟล์หลัก!K865,0,IFERROR(_xlfn.NUMBERVALUE(LEFT(TRIM(ไฟล์หลัก!L863),2)),_xlfn.NUMBERVALUE(LEFT(TRIM(ไฟล์หลัก!L863),1))) + IFERROR(_xlfn.NUMBERVALUE(LEFT(TRIM(ไฟล์หลัก!L864),2)),_xlfn.NUMBERVALUE(LEFT(TRIM(ไฟล์หลัก!L864),1)))),0)</f>
        <v>56</v>
      </c>
      <c r="C817" s="44"/>
      <c r="E817" s="66"/>
    </row>
    <row r="818" spans="2:5" ht="14.45">
      <c r="B818">
        <f>IF(ไฟล์หลัก!K865=ไฟล์หลัก!K864,IF(ไฟล์หลัก!K865=ไฟล์หลัก!K866,0,IFERROR(_xlfn.NUMBERVALUE(LEFT(TRIM(ไฟล์หลัก!L864),2)),_xlfn.NUMBERVALUE(LEFT(TRIM(ไฟล์หลัก!L864),1))) + IFERROR(_xlfn.NUMBERVALUE(LEFT(TRIM(ไฟล์หลัก!L865),2)),_xlfn.NUMBERVALUE(LEFT(TRIM(ไฟล์หลัก!L865),1)))),0)</f>
        <v>0</v>
      </c>
      <c r="C818" s="44"/>
      <c r="E818" s="66"/>
    </row>
    <row r="819" spans="2:5" ht="14.45">
      <c r="B819">
        <f>IF(ไฟล์หลัก!K866=ไฟล์หลัก!K865,IF(ไฟล์หลัก!K866=ไฟล์หลัก!K867,0,IFERROR(_xlfn.NUMBERVALUE(LEFT(TRIM(ไฟล์หลัก!L865),2)),_xlfn.NUMBERVALUE(LEFT(TRIM(ไฟล์หลัก!L865),1))) + IFERROR(_xlfn.NUMBERVALUE(LEFT(TRIM(ไฟล์หลัก!L866),2)),_xlfn.NUMBERVALUE(LEFT(TRIM(ไฟล์หลัก!L866),1)))),0)</f>
        <v>28</v>
      </c>
      <c r="C819" s="44"/>
      <c r="E819" s="66"/>
    </row>
    <row r="820" spans="2:5" ht="14.45">
      <c r="B820">
        <f>IF(ไฟล์หลัก!K867=ไฟล์หลัก!K866,IF(ไฟล์หลัก!K867=ไฟล์หลัก!K868,0,IFERROR(_xlfn.NUMBERVALUE(LEFT(TRIM(ไฟล์หลัก!L866),2)),_xlfn.NUMBERVALUE(LEFT(TRIM(ไฟล์หลัก!L866),1))) + IFERROR(_xlfn.NUMBERVALUE(LEFT(TRIM(ไฟล์หลัก!L867),2)),_xlfn.NUMBERVALUE(LEFT(TRIM(ไฟล์หลัก!L867),1)))),0)</f>
        <v>0</v>
      </c>
      <c r="C820" s="44"/>
      <c r="E820" s="66"/>
    </row>
    <row r="821" spans="2:5" ht="14.45">
      <c r="B821">
        <f>IF(ไฟล์หลัก!K868=ไฟล์หลัก!K867,IF(ไฟล์หลัก!K868=ไฟล์หลัก!K869,0,IFERROR(_xlfn.NUMBERVALUE(LEFT(TRIM(ไฟล์หลัก!L867),2)),_xlfn.NUMBERVALUE(LEFT(TRIM(ไฟล์หลัก!L867),1))) + IFERROR(_xlfn.NUMBERVALUE(LEFT(TRIM(ไฟล์หลัก!L868),2)),_xlfn.NUMBERVALUE(LEFT(TRIM(ไฟล์หลัก!L868),1)))),0)</f>
        <v>28</v>
      </c>
      <c r="C821" s="44"/>
      <c r="E821" s="66"/>
    </row>
    <row r="822" spans="2:5" ht="14.45">
      <c r="B822">
        <f>IF(ไฟล์หลัก!K869=ไฟล์หลัก!K868,IF(ไฟล์หลัก!K869=ไฟล์หลัก!K870,0,IFERROR(_xlfn.NUMBERVALUE(LEFT(TRIM(ไฟล์หลัก!L868),2)),_xlfn.NUMBERVALUE(LEFT(TRIM(ไฟล์หลัก!L868),1))) + IFERROR(_xlfn.NUMBERVALUE(LEFT(TRIM(ไฟล์หลัก!L869),2)),_xlfn.NUMBERVALUE(LEFT(TRIM(ไฟล์หลัก!L869),1)))),0)</f>
        <v>0</v>
      </c>
      <c r="C822" s="44"/>
      <c r="E822" s="66"/>
    </row>
    <row r="823" spans="2:5" ht="14.45">
      <c r="B823">
        <f>IF(ไฟล์หลัก!K870=ไฟล์หลัก!K869,IF(ไฟล์หลัก!K870=ไฟล์หลัก!K871,0,IFERROR(_xlfn.NUMBERVALUE(LEFT(TRIM(ไฟล์หลัก!L869),2)),_xlfn.NUMBERVALUE(LEFT(TRIM(ไฟล์หลัก!L869),1))) + IFERROR(_xlfn.NUMBERVALUE(LEFT(TRIM(ไฟล์หลัก!L870),2)),_xlfn.NUMBERVALUE(LEFT(TRIM(ไฟล์หลัก!L870),1)))),0)</f>
        <v>56</v>
      </c>
      <c r="C823" s="44"/>
      <c r="E823" s="66"/>
    </row>
    <row r="824" spans="2:5" ht="14.45">
      <c r="B824">
        <f>IF(ไฟล์หลัก!K871=ไฟล์หลัก!K870,IF(ไฟล์หลัก!K871=ไฟล์หลัก!K872,0,IFERROR(_xlfn.NUMBERVALUE(LEFT(TRIM(ไฟล์หลัก!L870),2)),_xlfn.NUMBERVALUE(LEFT(TRIM(ไฟล์หลัก!L870),1))) + IFERROR(_xlfn.NUMBERVALUE(LEFT(TRIM(ไฟล์หลัก!L871),2)),_xlfn.NUMBERVALUE(LEFT(TRIM(ไฟล์หลัก!L871),1)))),0)</f>
        <v>0</v>
      </c>
      <c r="C824" s="44"/>
      <c r="E824" s="66"/>
    </row>
    <row r="825" spans="2:5" ht="14.45">
      <c r="B825">
        <f>IF(ไฟล์หลัก!K872=ไฟล์หลัก!K871,IF(ไฟล์หลัก!K872=ไฟล์หลัก!K873,0,IFERROR(_xlfn.NUMBERVALUE(LEFT(TRIM(ไฟล์หลัก!L871),2)),_xlfn.NUMBERVALUE(LEFT(TRIM(ไฟล์หลัก!L871),1))) + IFERROR(_xlfn.NUMBERVALUE(LEFT(TRIM(ไฟล์หลัก!L872),2)),_xlfn.NUMBERVALUE(LEFT(TRIM(ไฟล์หลัก!L872),1)))),0)</f>
        <v>36</v>
      </c>
      <c r="C825" s="44"/>
      <c r="E825" s="66"/>
    </row>
    <row r="826" spans="2:5" ht="14.45">
      <c r="B826">
        <f>IF(ไฟล์หลัก!K873=ไฟล์หลัก!K872,IF(ไฟล์หลัก!K873=ไฟล์หลัก!K874,0,IFERROR(_xlfn.NUMBERVALUE(LEFT(TRIM(ไฟล์หลัก!L872),2)),_xlfn.NUMBERVALUE(LEFT(TRIM(ไฟล์หลัก!L872),1))) + IFERROR(_xlfn.NUMBERVALUE(LEFT(TRIM(ไฟล์หลัก!L873),2)),_xlfn.NUMBERVALUE(LEFT(TRIM(ไฟล์หลัก!L873),1)))),0)</f>
        <v>0</v>
      </c>
      <c r="C826" s="44"/>
      <c r="E826" s="66"/>
    </row>
    <row r="827" spans="2:5" ht="14.45">
      <c r="B827">
        <f>IF(ไฟล์หลัก!K874=ไฟล์หลัก!K873,IF(ไฟล์หลัก!K874=ไฟล์หลัก!K875,0,IFERROR(_xlfn.NUMBERVALUE(LEFT(TRIM(ไฟล์หลัก!L873),2)),_xlfn.NUMBERVALUE(LEFT(TRIM(ไฟล์หลัก!L873),1))) + IFERROR(_xlfn.NUMBERVALUE(LEFT(TRIM(ไฟล์หลัก!L874),2)),_xlfn.NUMBERVALUE(LEFT(TRIM(ไฟล์หลัก!L874),1)))),0)</f>
        <v>56</v>
      </c>
      <c r="C827" s="44"/>
      <c r="E827" s="66"/>
    </row>
    <row r="828" spans="2:5" ht="14.45">
      <c r="B828">
        <f>IF(ไฟล์หลัก!K875=ไฟล์หลัก!K874,IF(ไฟล์หลัก!K875=ไฟล์หลัก!K876,0,IFERROR(_xlfn.NUMBERVALUE(LEFT(TRIM(ไฟล์หลัก!L874),2)),_xlfn.NUMBERVALUE(LEFT(TRIM(ไฟล์หลัก!L874),1))) + IFERROR(_xlfn.NUMBERVALUE(LEFT(TRIM(ไฟล์หลัก!L875),2)),_xlfn.NUMBERVALUE(LEFT(TRIM(ไฟล์หลัก!L875),1)))),0)</f>
        <v>0</v>
      </c>
      <c r="C828" s="44"/>
      <c r="E828" s="66"/>
    </row>
    <row r="829" spans="2:5" ht="14.45">
      <c r="B829">
        <f>IF(ไฟล์หลัก!K876=ไฟล์หลัก!K875,IF(ไฟล์หลัก!K876=ไฟล์หลัก!K877,0,IFERROR(_xlfn.NUMBERVALUE(LEFT(TRIM(ไฟล์หลัก!L875),2)),_xlfn.NUMBERVALUE(LEFT(TRIM(ไฟล์หลัก!L875),1))) + IFERROR(_xlfn.NUMBERVALUE(LEFT(TRIM(ไฟล์หลัก!L876),2)),_xlfn.NUMBERVALUE(LEFT(TRIM(ไฟล์หลัก!L876),1)))),0)</f>
        <v>26</v>
      </c>
      <c r="C829" s="44"/>
      <c r="E829" s="66"/>
    </row>
    <row r="830" spans="2:5" ht="14.45">
      <c r="B830">
        <f>IF(ไฟล์หลัก!K877=ไฟล์หลัก!K876,IF(ไฟล์หลัก!K877=ไฟล์หลัก!K878,0,IFERROR(_xlfn.NUMBERVALUE(LEFT(TRIM(ไฟล์หลัก!L876),2)),_xlfn.NUMBERVALUE(LEFT(TRIM(ไฟล์หลัก!L876),1))) + IFERROR(_xlfn.NUMBERVALUE(LEFT(TRIM(ไฟล์หลัก!L877),2)),_xlfn.NUMBERVALUE(LEFT(TRIM(ไฟล์หลัก!L877),1)))),0)</f>
        <v>0</v>
      </c>
      <c r="C830" s="44"/>
      <c r="E830" s="66"/>
    </row>
    <row r="831" spans="2:5" ht="14.45">
      <c r="B831">
        <f>IF(ไฟล์หลัก!K878=ไฟล์หลัก!K877,IF(ไฟล์หลัก!K878=ไฟล์หลัก!K879,0,IFERROR(_xlfn.NUMBERVALUE(LEFT(TRIM(ไฟล์หลัก!L877),2)),_xlfn.NUMBERVALUE(LEFT(TRIM(ไฟล์หลัก!L877),1))) + IFERROR(_xlfn.NUMBERVALUE(LEFT(TRIM(ไฟล์หลัก!L878),2)),_xlfn.NUMBERVALUE(LEFT(TRIM(ไฟล์หลัก!L878),1)))),0)</f>
        <v>28</v>
      </c>
      <c r="C831" s="44"/>
      <c r="E831" s="66"/>
    </row>
    <row r="832" spans="2:5" ht="14.45">
      <c r="B832">
        <f>IF(ไฟล์หลัก!K879=ไฟล์หลัก!K878,IF(ไฟล์หลัก!K879=ไฟล์หลัก!K880,0,IFERROR(_xlfn.NUMBERVALUE(LEFT(TRIM(ไฟล์หลัก!L878),2)),_xlfn.NUMBERVALUE(LEFT(TRIM(ไฟล์หลัก!L878),1))) + IFERROR(_xlfn.NUMBERVALUE(LEFT(TRIM(ไฟล์หลัก!L879),2)),_xlfn.NUMBERVALUE(LEFT(TRIM(ไฟล์หลัก!L879),1)))),0)</f>
        <v>0</v>
      </c>
      <c r="C832" s="44"/>
      <c r="E832" s="66"/>
    </row>
    <row r="833" spans="2:5" ht="14.45">
      <c r="B833">
        <f>IF(ไฟล์หลัก!K880=ไฟล์หลัก!K879,IF(ไฟล์หลัก!K880=ไฟล์หลัก!K881,0,IFERROR(_xlfn.NUMBERVALUE(LEFT(TRIM(ไฟล์หลัก!L879),2)),_xlfn.NUMBERVALUE(LEFT(TRIM(ไฟล์หลัก!L879),1))) + IFERROR(_xlfn.NUMBERVALUE(LEFT(TRIM(ไฟล์หลัก!L880),2)),_xlfn.NUMBERVALUE(LEFT(TRIM(ไฟล์หลัก!L880),1)))),0)</f>
        <v>38</v>
      </c>
      <c r="C833" s="44"/>
      <c r="E833" s="66"/>
    </row>
    <row r="834" spans="2:5" ht="14.45">
      <c r="B834">
        <f>IF(ไฟล์หลัก!K881=ไฟล์หลัก!K880,IF(ไฟล์หลัก!K881=ไฟล์หลัก!K882,0,IFERROR(_xlfn.NUMBERVALUE(LEFT(TRIM(ไฟล์หลัก!L880),2)),_xlfn.NUMBERVALUE(LEFT(TRIM(ไฟล์หลัก!L880),1))) + IFERROR(_xlfn.NUMBERVALUE(LEFT(TRIM(ไฟล์หลัก!L881),2)),_xlfn.NUMBERVALUE(LEFT(TRIM(ไฟล์หลัก!L881),1)))),0)</f>
        <v>0</v>
      </c>
      <c r="C834" s="44"/>
      <c r="E834" s="66"/>
    </row>
    <row r="835" spans="2:5" ht="14.45">
      <c r="B835">
        <f>IF(ไฟล์หลัก!K882=ไฟล์หลัก!K881,IF(ไฟล์หลัก!K882=ไฟล์หลัก!K883,0,IFERROR(_xlfn.NUMBERVALUE(LEFT(TRIM(ไฟล์หลัก!L881),2)),_xlfn.NUMBERVALUE(LEFT(TRIM(ไฟล์หลัก!L881),1))) + IFERROR(_xlfn.NUMBERVALUE(LEFT(TRIM(ไฟล์หลัก!L882),2)),_xlfn.NUMBERVALUE(LEFT(TRIM(ไฟล์หลัก!L882),1)))),0)</f>
        <v>28</v>
      </c>
      <c r="C835" s="44"/>
      <c r="E835" s="66"/>
    </row>
    <row r="836" spans="2:5" ht="14.45">
      <c r="B836">
        <f>IF(ไฟล์หลัก!K883=ไฟล์หลัก!K882,IF(ไฟล์หลัก!K883=ไฟล์หลัก!K884,0,IFERROR(_xlfn.NUMBERVALUE(LEFT(TRIM(ไฟล์หลัก!L882),2)),_xlfn.NUMBERVALUE(LEFT(TRIM(ไฟล์หลัก!L882),1))) + IFERROR(_xlfn.NUMBERVALUE(LEFT(TRIM(ไฟล์หลัก!L883),2)),_xlfn.NUMBERVALUE(LEFT(TRIM(ไฟล์หลัก!L883),1)))),0)</f>
        <v>0</v>
      </c>
      <c r="C836" s="44"/>
      <c r="E836" s="66"/>
    </row>
    <row r="837" spans="2:5" ht="14.45">
      <c r="B837">
        <f>IF(ไฟล์หลัก!K884=ไฟล์หลัก!K883,IF(ไฟล์หลัก!K884=ไฟล์หลัก!K885,0,IFERROR(_xlfn.NUMBERVALUE(LEFT(TRIM(ไฟล์หลัก!L883),2)),_xlfn.NUMBERVALUE(LEFT(TRIM(ไฟล์หลัก!L883),1))) + IFERROR(_xlfn.NUMBERVALUE(LEFT(TRIM(ไฟล์หลัก!L884),2)),_xlfn.NUMBERVALUE(LEFT(TRIM(ไฟล์หลัก!L884),1)))),0)</f>
        <v>28</v>
      </c>
      <c r="C837" s="44"/>
      <c r="E837" s="66"/>
    </row>
    <row r="838" spans="2:5" ht="14.45">
      <c r="B838">
        <f>IF(ไฟล์หลัก!K885=ไฟล์หลัก!K884,IF(ไฟล์หลัก!K885=ไฟล์หลัก!K886,0,IFERROR(_xlfn.NUMBERVALUE(LEFT(TRIM(ไฟล์หลัก!L884),2)),_xlfn.NUMBERVALUE(LEFT(TRIM(ไฟล์หลัก!L884),1))) + IFERROR(_xlfn.NUMBERVALUE(LEFT(TRIM(ไฟล์หลัก!L885),2)),_xlfn.NUMBERVALUE(LEFT(TRIM(ไฟล์หลัก!L885),1)))),0)</f>
        <v>0</v>
      </c>
      <c r="C838" s="44"/>
      <c r="E838" s="66"/>
    </row>
    <row r="839" spans="2:5" ht="14.45">
      <c r="B839">
        <f>IF(ไฟล์หลัก!K886=ไฟล์หลัก!K885,IF(ไฟล์หลัก!K886=ไฟล์หลัก!K887,0,IFERROR(_xlfn.NUMBERVALUE(LEFT(TRIM(ไฟล์หลัก!L885),2)),_xlfn.NUMBERVALUE(LEFT(TRIM(ไฟล์หลัก!L885),1))) + IFERROR(_xlfn.NUMBERVALUE(LEFT(TRIM(ไฟล์หลัก!L886),2)),_xlfn.NUMBERVALUE(LEFT(TRIM(ไฟล์หลัก!L886),1)))),0)</f>
        <v>28</v>
      </c>
      <c r="C839" s="44"/>
      <c r="E839" s="66"/>
    </row>
    <row r="840" spans="2:5" ht="14.45">
      <c r="B840">
        <f>IF(ไฟล์หลัก!K887=ไฟล์หลัก!K886,IF(ไฟล์หลัก!K887=ไฟล์หลัก!K888,0,IFERROR(_xlfn.NUMBERVALUE(LEFT(TRIM(ไฟล์หลัก!L886),2)),_xlfn.NUMBERVALUE(LEFT(TRIM(ไฟล์หลัก!L886),1))) + IFERROR(_xlfn.NUMBERVALUE(LEFT(TRIM(ไฟล์หลัก!L887),2)),_xlfn.NUMBERVALUE(LEFT(TRIM(ไฟล์หลัก!L887),1)))),0)</f>
        <v>0</v>
      </c>
      <c r="C840" s="44"/>
      <c r="E840" s="66"/>
    </row>
    <row r="841" spans="2:5" ht="14.45">
      <c r="B841">
        <f>IF(ไฟล์หลัก!K888=ไฟล์หลัก!K887,IF(ไฟล์หลัก!K888=ไฟล์หลัก!K889,0,IFERROR(_xlfn.NUMBERVALUE(LEFT(TRIM(ไฟล์หลัก!L887),2)),_xlfn.NUMBERVALUE(LEFT(TRIM(ไฟล์หลัก!L887),1))) + IFERROR(_xlfn.NUMBERVALUE(LEFT(TRIM(ไฟล์หลัก!L888),2)),_xlfn.NUMBERVALUE(LEFT(TRIM(ไฟล์หลัก!L888),1)))),0)</f>
        <v>28</v>
      </c>
      <c r="C841" s="44"/>
      <c r="E841" s="66"/>
    </row>
    <row r="842" spans="2:5" ht="14.45">
      <c r="B842">
        <f>IF(ไฟล์หลัก!K889=ไฟล์หลัก!K888,IF(ไฟล์หลัก!K889=ไฟล์หลัก!K890,0,IFERROR(_xlfn.NUMBERVALUE(LEFT(TRIM(ไฟล์หลัก!L888),2)),_xlfn.NUMBERVALUE(LEFT(TRIM(ไฟล์หลัก!L888),1))) + IFERROR(_xlfn.NUMBERVALUE(LEFT(TRIM(ไฟล์หลัก!L889),2)),_xlfn.NUMBERVALUE(LEFT(TRIM(ไฟล์หลัก!L889),1)))),0)</f>
        <v>0</v>
      </c>
      <c r="C842" s="44"/>
      <c r="E842" s="66"/>
    </row>
    <row r="843" spans="2:5" ht="14.45">
      <c r="B843">
        <f>IF(ไฟล์หลัก!K890=ไฟล์หลัก!K889,IF(ไฟล์หลัก!K890=ไฟล์หลัก!K891,0,IFERROR(_xlfn.NUMBERVALUE(LEFT(TRIM(ไฟล์หลัก!L889),2)),_xlfn.NUMBERVALUE(LEFT(TRIM(ไฟล์หลัก!L889),1))) + IFERROR(_xlfn.NUMBERVALUE(LEFT(TRIM(ไฟล์หลัก!L890),2)),_xlfn.NUMBERVALUE(LEFT(TRIM(ไฟล์หลัก!L890),1)))),0)</f>
        <v>28</v>
      </c>
      <c r="C843" s="44"/>
      <c r="E843" s="66"/>
    </row>
    <row r="844" spans="2:5" ht="14.45">
      <c r="B844">
        <f>IF(ไฟล์หลัก!K891=ไฟล์หลัก!K890,IF(ไฟล์หลัก!K891=ไฟล์หลัก!K892,0,IFERROR(_xlfn.NUMBERVALUE(LEFT(TRIM(ไฟล์หลัก!L890),2)),_xlfn.NUMBERVALUE(LEFT(TRIM(ไฟล์หลัก!L890),1))) + IFERROR(_xlfn.NUMBERVALUE(LEFT(TRIM(ไฟล์หลัก!L891),2)),_xlfn.NUMBERVALUE(LEFT(TRIM(ไฟล์หลัก!L891),1)))),0)</f>
        <v>0</v>
      </c>
      <c r="C844" s="44"/>
      <c r="E844" s="66"/>
    </row>
    <row r="845" spans="2:5" ht="14.45">
      <c r="B845">
        <f>IF(ไฟล์หลัก!K892=ไฟล์หลัก!K891,IF(ไฟล์หลัก!K892=ไฟล์หลัก!K893,0,IFERROR(_xlfn.NUMBERVALUE(LEFT(TRIM(ไฟล์หลัก!L891),2)),_xlfn.NUMBERVALUE(LEFT(TRIM(ไฟล์หลัก!L891),1))) + IFERROR(_xlfn.NUMBERVALUE(LEFT(TRIM(ไฟล์หลัก!L892),2)),_xlfn.NUMBERVALUE(LEFT(TRIM(ไฟล์หลัก!L892),1)))),0)</f>
        <v>28</v>
      </c>
      <c r="C845" s="44"/>
      <c r="E845" s="66"/>
    </row>
    <row r="846" spans="2:5" ht="14.45">
      <c r="B846">
        <f>IF(ไฟล์หลัก!K893=ไฟล์หลัก!K892,IF(ไฟล์หลัก!K893=ไฟล์หลัก!K894,0,IFERROR(_xlfn.NUMBERVALUE(LEFT(TRIM(ไฟล์หลัก!L892),2)),_xlfn.NUMBERVALUE(LEFT(TRIM(ไฟล์หลัก!L892),1))) + IFERROR(_xlfn.NUMBERVALUE(LEFT(TRIM(ไฟล์หลัก!L893),2)),_xlfn.NUMBERVALUE(LEFT(TRIM(ไฟล์หลัก!L893),1)))),0)</f>
        <v>0</v>
      </c>
      <c r="C846" s="44"/>
      <c r="E846" s="66"/>
    </row>
    <row r="847" spans="2:5" ht="14.45">
      <c r="B847">
        <f>IF(ไฟล์หลัก!K894=ไฟล์หลัก!K893,IF(ไฟล์หลัก!K894=ไฟล์หลัก!K895,0,IFERROR(_xlfn.NUMBERVALUE(LEFT(TRIM(ไฟล์หลัก!L893),2)),_xlfn.NUMBERVALUE(LEFT(TRIM(ไฟล์หลัก!L893),1))) + IFERROR(_xlfn.NUMBERVALUE(LEFT(TRIM(ไฟล์หลัก!L894),2)),_xlfn.NUMBERVALUE(LEFT(TRIM(ไฟล์หลัก!L894),1)))),0)</f>
        <v>28</v>
      </c>
      <c r="C847" s="44"/>
      <c r="E847" s="66"/>
    </row>
    <row r="848" spans="2:5" ht="14.45">
      <c r="B848">
        <f>IF(ไฟล์หลัก!K895=ไฟล์หลัก!K894,IF(ไฟล์หลัก!K895=ไฟล์หลัก!K896,0,IFERROR(_xlfn.NUMBERVALUE(LEFT(TRIM(ไฟล์หลัก!L894),2)),_xlfn.NUMBERVALUE(LEFT(TRIM(ไฟล์หลัก!L894),1))) + IFERROR(_xlfn.NUMBERVALUE(LEFT(TRIM(ไฟล์หลัก!L895),2)),_xlfn.NUMBERVALUE(LEFT(TRIM(ไฟล์หลัก!L895),1)))),0)</f>
        <v>0</v>
      </c>
      <c r="C848" s="44"/>
      <c r="E848" s="66"/>
    </row>
    <row r="849" spans="2:5" ht="14.45">
      <c r="B849">
        <f>IF(ไฟล์หลัก!K896=ไฟล์หลัก!K895,IF(ไฟล์หลัก!K896=ไฟล์หลัก!K897,0,IFERROR(_xlfn.NUMBERVALUE(LEFT(TRIM(ไฟล์หลัก!L895),2)),_xlfn.NUMBERVALUE(LEFT(TRIM(ไฟล์หลัก!L895),1))) + IFERROR(_xlfn.NUMBERVALUE(LEFT(TRIM(ไฟล์หลัก!L896),2)),_xlfn.NUMBERVALUE(LEFT(TRIM(ไฟล์หลัก!L896),1)))),0)</f>
        <v>28</v>
      </c>
      <c r="C849" s="44"/>
      <c r="E849" s="66"/>
    </row>
    <row r="850" spans="2:5" ht="14.45">
      <c r="B850">
        <f>IF(ไฟล์หลัก!K897=ไฟล์หลัก!K896,IF(ไฟล์หลัก!K897=ไฟล์หลัก!K898,0,IFERROR(_xlfn.NUMBERVALUE(LEFT(TRIM(ไฟล์หลัก!L896),2)),_xlfn.NUMBERVALUE(LEFT(TRIM(ไฟล์หลัก!L896),1))) + IFERROR(_xlfn.NUMBERVALUE(LEFT(TRIM(ไฟล์หลัก!L897),2)),_xlfn.NUMBERVALUE(LEFT(TRIM(ไฟล์หลัก!L897),1)))),0)</f>
        <v>0</v>
      </c>
      <c r="C850" s="44"/>
      <c r="E850" s="66"/>
    </row>
    <row r="851" spans="2:5" ht="14.45">
      <c r="B851">
        <f>IF(ไฟล์หลัก!K898=ไฟล์หลัก!K897,IF(ไฟล์หลัก!K898=ไฟล์หลัก!K899,0,IFERROR(_xlfn.NUMBERVALUE(LEFT(TRIM(ไฟล์หลัก!L897),2)),_xlfn.NUMBERVALUE(LEFT(TRIM(ไฟล์หลัก!L897),1))) + IFERROR(_xlfn.NUMBERVALUE(LEFT(TRIM(ไฟล์หลัก!L898),2)),_xlfn.NUMBERVALUE(LEFT(TRIM(ไฟล์หลัก!L898),1)))),0)</f>
        <v>28</v>
      </c>
      <c r="C851" s="44"/>
      <c r="E851" s="66"/>
    </row>
    <row r="852" spans="2:5" ht="14.45">
      <c r="B852">
        <f>IF(ไฟล์หลัก!K899=ไฟล์หลัก!K898,IF(ไฟล์หลัก!K899=ไฟล์หลัก!K900,0,IFERROR(_xlfn.NUMBERVALUE(LEFT(TRIM(ไฟล์หลัก!L898),2)),_xlfn.NUMBERVALUE(LEFT(TRIM(ไฟล์หลัก!L898),1))) + IFERROR(_xlfn.NUMBERVALUE(LEFT(TRIM(ไฟล์หลัก!L899),2)),_xlfn.NUMBERVALUE(LEFT(TRIM(ไฟล์หลัก!L899),1)))),0)</f>
        <v>0</v>
      </c>
      <c r="C852" s="44"/>
      <c r="E852" s="66"/>
    </row>
    <row r="853" spans="2:5" ht="14.45">
      <c r="B853">
        <f>IF(ไฟล์หลัก!K900=ไฟล์หลัก!K899,IF(ไฟล์หลัก!K900=ไฟล์หลัก!K901,0,IFERROR(_xlfn.NUMBERVALUE(LEFT(TRIM(ไฟล์หลัก!L899),2)),_xlfn.NUMBERVALUE(LEFT(TRIM(ไฟล์หลัก!L899),1))) + IFERROR(_xlfn.NUMBERVALUE(LEFT(TRIM(ไฟล์หลัก!L900),2)),_xlfn.NUMBERVALUE(LEFT(TRIM(ไฟล์หลัก!L900),1)))),0)</f>
        <v>43</v>
      </c>
      <c r="C853" s="44"/>
      <c r="E853" s="66"/>
    </row>
    <row r="854" spans="2:5" ht="14.45">
      <c r="B854">
        <f>IF(ไฟล์หลัก!K901=ไฟล์หลัก!K900,IF(ไฟล์หลัก!K901=ไฟล์หลัก!K902,0,IFERROR(_xlfn.NUMBERVALUE(LEFT(TRIM(ไฟล์หลัก!L900),2)),_xlfn.NUMBERVALUE(LEFT(TRIM(ไฟล์หลัก!L900),1))) + IFERROR(_xlfn.NUMBERVALUE(LEFT(TRIM(ไฟล์หลัก!L901),2)),_xlfn.NUMBERVALUE(LEFT(TRIM(ไฟล์หลัก!L901),1)))),0)</f>
        <v>0</v>
      </c>
      <c r="C854" s="44"/>
      <c r="E854" s="66"/>
    </row>
    <row r="855" spans="2:5" ht="14.45">
      <c r="B855">
        <f>IF(ไฟล์หลัก!K902=ไฟล์หลัก!K901,IF(ไฟล์หลัก!K902=ไฟล์หลัก!K903,0,IFERROR(_xlfn.NUMBERVALUE(LEFT(TRIM(ไฟล์หลัก!L901),2)),_xlfn.NUMBERVALUE(LEFT(TRIM(ไฟล์หลัก!L901),1))) + IFERROR(_xlfn.NUMBERVALUE(LEFT(TRIM(ไฟล์หลัก!L902),2)),_xlfn.NUMBERVALUE(LEFT(TRIM(ไฟล์หลัก!L902),1)))),0)</f>
        <v>28</v>
      </c>
      <c r="C855" s="44"/>
      <c r="E855" s="66"/>
    </row>
    <row r="856" spans="2:5" ht="14.45">
      <c r="B856">
        <f>IF(ไฟล์หลัก!K903=ไฟล์หลัก!K902,IF(ไฟล์หลัก!K903=ไฟล์หลัก!K904,0,IFERROR(_xlfn.NUMBERVALUE(LEFT(TRIM(ไฟล์หลัก!L902),2)),_xlfn.NUMBERVALUE(LEFT(TRIM(ไฟล์หลัก!L902),1))) + IFERROR(_xlfn.NUMBERVALUE(LEFT(TRIM(ไฟล์หลัก!L903),2)),_xlfn.NUMBERVALUE(LEFT(TRIM(ไฟล์หลัก!L903),1)))),0)</f>
        <v>0</v>
      </c>
      <c r="C856" s="44"/>
      <c r="E856" s="66"/>
    </row>
    <row r="857" spans="2:5" ht="14.45">
      <c r="B857">
        <f>IF(ไฟล์หลัก!K904=ไฟล์หลัก!K903,IF(ไฟล์หลัก!K904=ไฟล์หลัก!K905,0,IFERROR(_xlfn.NUMBERVALUE(LEFT(TRIM(ไฟล์หลัก!L903),2)),_xlfn.NUMBERVALUE(LEFT(TRIM(ไฟล์หลัก!L903),1))) + IFERROR(_xlfn.NUMBERVALUE(LEFT(TRIM(ไฟล์หลัก!L904),2)),_xlfn.NUMBERVALUE(LEFT(TRIM(ไฟล์หลัก!L904),1)))),0)</f>
        <v>28</v>
      </c>
      <c r="C857" s="44"/>
      <c r="E857" s="66"/>
    </row>
    <row r="858" spans="2:5" ht="14.45">
      <c r="B858">
        <f>IF(ไฟล์หลัก!K905=ไฟล์หลัก!K904,IF(ไฟล์หลัก!K905=ไฟล์หลัก!K906,0,IFERROR(_xlfn.NUMBERVALUE(LEFT(TRIM(ไฟล์หลัก!L904),2)),_xlfn.NUMBERVALUE(LEFT(TRIM(ไฟล์หลัก!L904),1))) + IFERROR(_xlfn.NUMBERVALUE(LEFT(TRIM(ไฟล์หลัก!L905),2)),_xlfn.NUMBERVALUE(LEFT(TRIM(ไฟล์หลัก!L905),1)))),0)</f>
        <v>0</v>
      </c>
      <c r="C858" s="44"/>
      <c r="E858" s="66"/>
    </row>
    <row r="859" spans="2:5" ht="14.45">
      <c r="B859">
        <f>IF(ไฟล์หลัก!K906=ไฟล์หลัก!K905,IF(ไฟล์หลัก!K906=ไฟล์หลัก!K907,0,IFERROR(_xlfn.NUMBERVALUE(LEFT(TRIM(ไฟล์หลัก!L905),2)),_xlfn.NUMBERVALUE(LEFT(TRIM(ไฟล์หลัก!L905),1))) + IFERROR(_xlfn.NUMBERVALUE(LEFT(TRIM(ไฟล์หลัก!L906),2)),_xlfn.NUMBERVALUE(LEFT(TRIM(ไฟล์หลัก!L906),1)))),0)</f>
        <v>28</v>
      </c>
      <c r="C859" s="44"/>
      <c r="E859" s="66"/>
    </row>
    <row r="860" spans="2:5" ht="14.45">
      <c r="B860">
        <f>IF(ไฟล์หลัก!K907=ไฟล์หลัก!K906,IF(ไฟล์หลัก!K907=ไฟล์หลัก!K908,0,IFERROR(_xlfn.NUMBERVALUE(LEFT(TRIM(ไฟล์หลัก!L906),2)),_xlfn.NUMBERVALUE(LEFT(TRIM(ไฟล์หลัก!L906),1))) + IFERROR(_xlfn.NUMBERVALUE(LEFT(TRIM(ไฟล์หลัก!L907),2)),_xlfn.NUMBERVALUE(LEFT(TRIM(ไฟล์หลัก!L907),1)))),0)</f>
        <v>0</v>
      </c>
      <c r="C860" s="44"/>
      <c r="E860" s="66"/>
    </row>
    <row r="861" spans="2:5" ht="14.45">
      <c r="B861">
        <f>IF(ไฟล์หลัก!K908=ไฟล์หลัก!K907,IF(ไฟล์หลัก!K908=ไฟล์หลัก!K909,0,IFERROR(_xlfn.NUMBERVALUE(LEFT(TRIM(ไฟล์หลัก!L907),2)),_xlfn.NUMBERVALUE(LEFT(TRIM(ไฟล์หลัก!L907),1))) + IFERROR(_xlfn.NUMBERVALUE(LEFT(TRIM(ไฟล์หลัก!L908),2)),_xlfn.NUMBERVALUE(LEFT(TRIM(ไฟล์หลัก!L908),1)))),0)</f>
        <v>56</v>
      </c>
      <c r="C861" s="44"/>
      <c r="E861" s="66"/>
    </row>
    <row r="862" spans="2:5" ht="14.45">
      <c r="B862">
        <f>IF(ไฟล์หลัก!K909=ไฟล์หลัก!K908,IF(ไฟล์หลัก!K909=ไฟล์หลัก!K910,0,IFERROR(_xlfn.NUMBERVALUE(LEFT(TRIM(ไฟล์หลัก!L908),2)),_xlfn.NUMBERVALUE(LEFT(TRIM(ไฟล์หลัก!L908),1))) + IFERROR(_xlfn.NUMBERVALUE(LEFT(TRIM(ไฟล์หลัก!L909),2)),_xlfn.NUMBERVALUE(LEFT(TRIM(ไฟล์หลัก!L909),1)))),0)</f>
        <v>0</v>
      </c>
      <c r="C862" s="44"/>
      <c r="E862" s="66"/>
    </row>
    <row r="863" spans="2:5" ht="14.45">
      <c r="B863">
        <f>IF(ไฟล์หลัก!K910=ไฟล์หลัก!K909,IF(ไฟล์หลัก!K910=ไฟล์หลัก!K911,0,IFERROR(_xlfn.NUMBERVALUE(LEFT(TRIM(ไฟล์หลัก!L909),2)),_xlfn.NUMBERVALUE(LEFT(TRIM(ไฟล์หลัก!L909),1))) + IFERROR(_xlfn.NUMBERVALUE(LEFT(TRIM(ไฟล์หลัก!L910),2)),_xlfn.NUMBERVALUE(LEFT(TRIM(ไฟล์หลัก!L910),1)))),0)</f>
        <v>52</v>
      </c>
      <c r="C863" s="44"/>
      <c r="E863" s="66"/>
    </row>
    <row r="864" spans="2:5" ht="14.45">
      <c r="B864">
        <f>IF(ไฟล์หลัก!K911=ไฟล์หลัก!K910,IF(ไฟล์หลัก!K911=ไฟล์หลัก!K912,0,IFERROR(_xlfn.NUMBERVALUE(LEFT(TRIM(ไฟล์หลัก!L910),2)),_xlfn.NUMBERVALUE(LEFT(TRIM(ไฟล์หลัก!L910),1))) + IFERROR(_xlfn.NUMBERVALUE(LEFT(TRIM(ไฟล์หลัก!L911),2)),_xlfn.NUMBERVALUE(LEFT(TRIM(ไฟล์หลัก!L911),1)))),0)</f>
        <v>0</v>
      </c>
      <c r="C864" s="44"/>
      <c r="E864" s="66"/>
    </row>
    <row r="865" spans="2:5" ht="14.45">
      <c r="B865">
        <f>IF(ไฟล์หลัก!K912=ไฟล์หลัก!K911,IF(ไฟล์หลัก!K912=ไฟล์หลัก!K913,0,IFERROR(_xlfn.NUMBERVALUE(LEFT(TRIM(ไฟล์หลัก!L911),2)),_xlfn.NUMBERVALUE(LEFT(TRIM(ไฟล์หลัก!L911),1))) + IFERROR(_xlfn.NUMBERVALUE(LEFT(TRIM(ไฟล์หลัก!L912),2)),_xlfn.NUMBERVALUE(LEFT(TRIM(ไฟล์หลัก!L912),1)))),0)</f>
        <v>56</v>
      </c>
      <c r="C865" s="44"/>
      <c r="E865" s="66"/>
    </row>
    <row r="866" spans="2:5" ht="14.45">
      <c r="B866">
        <f>IF(ไฟล์หลัก!K913=ไฟล์หลัก!K912,IF(ไฟล์หลัก!K913=ไฟล์หลัก!K914,0,IFERROR(_xlfn.NUMBERVALUE(LEFT(TRIM(ไฟล์หลัก!L912),2)),_xlfn.NUMBERVALUE(LEFT(TRIM(ไฟล์หลัก!L912),1))) + IFERROR(_xlfn.NUMBERVALUE(LEFT(TRIM(ไฟล์หลัก!L913),2)),_xlfn.NUMBERVALUE(LEFT(TRIM(ไฟล์หลัก!L913),1)))),0)</f>
        <v>0</v>
      </c>
      <c r="C866" s="44"/>
      <c r="E866" s="66"/>
    </row>
    <row r="867" spans="2:5" ht="14.45">
      <c r="B867">
        <f>IF(ไฟล์หลัก!K914=ไฟล์หลัก!K913,IF(ไฟล์หลัก!K914=ไฟล์หลัก!K915,0,IFERROR(_xlfn.NUMBERVALUE(LEFT(TRIM(ไฟล์หลัก!L913),2)),_xlfn.NUMBERVALUE(LEFT(TRIM(ไฟล์หลัก!L913),1))) + IFERROR(_xlfn.NUMBERVALUE(LEFT(TRIM(ไฟล์หลัก!L914),2)),_xlfn.NUMBERVALUE(LEFT(TRIM(ไฟล์หลัก!L914),1)))),0)</f>
        <v>27</v>
      </c>
      <c r="C867" s="44"/>
      <c r="E867" s="66"/>
    </row>
    <row r="868" spans="2:5" ht="14.45">
      <c r="B868">
        <f>IF(ไฟล์หลัก!K915=ไฟล์หลัก!K914,IF(ไฟล์หลัก!K915=ไฟล์หลัก!K916,0,IFERROR(_xlfn.NUMBERVALUE(LEFT(TRIM(ไฟล์หลัก!L914),2)),_xlfn.NUMBERVALUE(LEFT(TRIM(ไฟล์หลัก!L914),1))) + IFERROR(_xlfn.NUMBERVALUE(LEFT(TRIM(ไฟล์หลัก!L915),2)),_xlfn.NUMBERVALUE(LEFT(TRIM(ไฟล์หลัก!L915),1)))),0)</f>
        <v>0</v>
      </c>
      <c r="C868" s="44"/>
      <c r="E868" s="66"/>
    </row>
    <row r="869" spans="2:5" ht="14.45">
      <c r="B869">
        <f>IF(ไฟล์หลัก!K916=ไฟล์หลัก!K915,IF(ไฟล์หลัก!K916=ไฟล์หลัก!K917,0,IFERROR(_xlfn.NUMBERVALUE(LEFT(TRIM(ไฟล์หลัก!L915),2)),_xlfn.NUMBERVALUE(LEFT(TRIM(ไฟล์หลัก!L915),1))) + IFERROR(_xlfn.NUMBERVALUE(LEFT(TRIM(ไฟล์หลัก!L916),2)),_xlfn.NUMBERVALUE(LEFT(TRIM(ไฟล์หลัก!L916),1)))),0)</f>
        <v>70</v>
      </c>
      <c r="C869" s="44"/>
      <c r="E869" s="66"/>
    </row>
    <row r="870" spans="2:5" ht="14.45">
      <c r="B870">
        <f>IF(ไฟล์หลัก!K917=ไฟล์หลัก!K916,IF(ไฟล์หลัก!K917=ไฟล์หลัก!K918,0,IFERROR(_xlfn.NUMBERVALUE(LEFT(TRIM(ไฟล์หลัก!L916),2)),_xlfn.NUMBERVALUE(LEFT(TRIM(ไฟล์หลัก!L916),1))) + IFERROR(_xlfn.NUMBERVALUE(LEFT(TRIM(ไฟล์หลัก!L917),2)),_xlfn.NUMBERVALUE(LEFT(TRIM(ไฟล์หลัก!L917),1)))),0)</f>
        <v>0</v>
      </c>
      <c r="C870" s="44"/>
      <c r="E870" s="66"/>
    </row>
    <row r="871" spans="2:5" ht="14.45">
      <c r="B871">
        <f>IF(ไฟล์หลัก!K918=ไฟล์หลัก!K917,IF(ไฟล์หลัก!K918=ไฟล์หลัก!K919,0,IFERROR(_xlfn.NUMBERVALUE(LEFT(TRIM(ไฟล์หลัก!L917),2)),_xlfn.NUMBERVALUE(LEFT(TRIM(ไฟล์หลัก!L917),1))) + IFERROR(_xlfn.NUMBERVALUE(LEFT(TRIM(ไฟล์หลัก!L918),2)),_xlfn.NUMBERVALUE(LEFT(TRIM(ไฟล์หลัก!L918),1)))),0)</f>
        <v>67</v>
      </c>
      <c r="C871" s="44"/>
      <c r="E871" s="66"/>
    </row>
    <row r="872" spans="2:5" ht="14.45">
      <c r="B872">
        <f>IF(ไฟล์หลัก!K919=ไฟล์หลัก!K918,IF(ไฟล์หลัก!K919=ไฟล์หลัก!K920,0,IFERROR(_xlfn.NUMBERVALUE(LEFT(TRIM(ไฟล์หลัก!L918),2)),_xlfn.NUMBERVALUE(LEFT(TRIM(ไฟล์หลัก!L918),1))) + IFERROR(_xlfn.NUMBERVALUE(LEFT(TRIM(ไฟล์หลัก!L919),2)),_xlfn.NUMBERVALUE(LEFT(TRIM(ไฟล์หลัก!L919),1)))),0)</f>
        <v>0</v>
      </c>
      <c r="C872" s="44"/>
      <c r="E872" s="66"/>
    </row>
    <row r="873" spans="2:5" ht="14.45">
      <c r="B873">
        <f>IF(ไฟล์หลัก!K920=ไฟล์หลัก!K919,IF(ไฟล์หลัก!K920=ไฟล์หลัก!K921,0,IFERROR(_xlfn.NUMBERVALUE(LEFT(TRIM(ไฟล์หลัก!L919),2)),_xlfn.NUMBERVALUE(LEFT(TRIM(ไฟล์หลัก!L919),1))) + IFERROR(_xlfn.NUMBERVALUE(LEFT(TRIM(ไฟล์หลัก!L920),2)),_xlfn.NUMBERVALUE(LEFT(TRIM(ไฟล์หลัก!L920),1)))),0)</f>
        <v>65</v>
      </c>
      <c r="C873" s="44"/>
      <c r="E873" s="66"/>
    </row>
    <row r="874" spans="2:5" ht="14.45">
      <c r="B874">
        <f>IF(ไฟล์หลัก!K921=ไฟล์หลัก!K920,IF(ไฟล์หลัก!K921=ไฟล์หลัก!K922,0,IFERROR(_xlfn.NUMBERVALUE(LEFT(TRIM(ไฟล์หลัก!L920),2)),_xlfn.NUMBERVALUE(LEFT(TRIM(ไฟล์หลัก!L920),1))) + IFERROR(_xlfn.NUMBERVALUE(LEFT(TRIM(ไฟล์หลัก!L921),2)),_xlfn.NUMBERVALUE(LEFT(TRIM(ไฟล์หลัก!L921),1)))),0)</f>
        <v>0</v>
      </c>
      <c r="C874" s="44"/>
      <c r="E874" s="66"/>
    </row>
    <row r="875" spans="2:5" ht="14.45">
      <c r="B875">
        <f>IF(ไฟล์หลัก!K922=ไฟล์หลัก!K921,IF(ไฟล์หลัก!K922=ไฟล์หลัก!K923,0,IFERROR(_xlfn.NUMBERVALUE(LEFT(TRIM(ไฟล์หลัก!L921),2)),_xlfn.NUMBERVALUE(LEFT(TRIM(ไฟล์หลัก!L921),1))) + IFERROR(_xlfn.NUMBERVALUE(LEFT(TRIM(ไฟล์หลัก!L922),2)),_xlfn.NUMBERVALUE(LEFT(TRIM(ไฟล์หลัก!L922),1)))),0)</f>
        <v>70</v>
      </c>
      <c r="C875" s="44"/>
      <c r="E875" s="66"/>
    </row>
    <row r="876" spans="2:5" ht="14.45">
      <c r="B876">
        <f>IF(ไฟล์หลัก!K923=ไฟล์หลัก!K922,IF(ไฟล์หลัก!K923=ไฟล์หลัก!K924,0,IFERROR(_xlfn.NUMBERVALUE(LEFT(TRIM(ไฟล์หลัก!L922),2)),_xlfn.NUMBERVALUE(LEFT(TRIM(ไฟล์หลัก!L922),1))) + IFERROR(_xlfn.NUMBERVALUE(LEFT(TRIM(ไฟล์หลัก!L923),2)),_xlfn.NUMBERVALUE(LEFT(TRIM(ไฟล์หลัก!L923),1)))),0)</f>
        <v>0</v>
      </c>
      <c r="C876" s="44"/>
      <c r="E876" s="66"/>
    </row>
    <row r="877" spans="2:5" ht="14.45">
      <c r="B877">
        <f>IF(ไฟล์หลัก!K924=ไฟล์หลัก!K923,IF(ไฟล์หลัก!K924=ไฟล์หลัก!K925,0,IFERROR(_xlfn.NUMBERVALUE(LEFT(TRIM(ไฟล์หลัก!L923),2)),_xlfn.NUMBERVALUE(LEFT(TRIM(ไฟล์หลัก!L923),1))) + IFERROR(_xlfn.NUMBERVALUE(LEFT(TRIM(ไฟล์หลัก!L924),2)),_xlfn.NUMBERVALUE(LEFT(TRIM(ไฟล์หลัก!L924),1)))),0)</f>
        <v>0</v>
      </c>
      <c r="C877" s="44"/>
      <c r="E877" s="66"/>
    </row>
    <row r="878" spans="2:5" ht="14.45">
      <c r="B878">
        <f>IF(ไฟล์หลัก!K925=ไฟล์หลัก!K924,IF(ไฟล์หลัก!K925=ไฟล์หลัก!K926,0,IFERROR(_xlfn.NUMBERVALUE(LEFT(TRIM(ไฟล์หลัก!L924),2)),_xlfn.NUMBERVALUE(LEFT(TRIM(ไฟล์หลัก!L924),1))) + IFERROR(_xlfn.NUMBERVALUE(LEFT(TRIM(ไฟล์หลัก!L925),2)),_xlfn.NUMBERVALUE(LEFT(TRIM(ไฟล์หลัก!L925),1)))),0)</f>
        <v>42</v>
      </c>
      <c r="C878" s="44"/>
      <c r="E878" s="66"/>
    </row>
    <row r="879" spans="2:5" ht="14.45">
      <c r="B879">
        <f>IF(ไฟล์หลัก!K926=ไฟล์หลัก!K925,IF(ไฟล์หลัก!K926=ไฟล์หลัก!K927,0,IFERROR(_xlfn.NUMBERVALUE(LEFT(TRIM(ไฟล์หลัก!L925),2)),_xlfn.NUMBERVALUE(LEFT(TRIM(ไฟล์หลัก!L925),1))) + IFERROR(_xlfn.NUMBERVALUE(LEFT(TRIM(ไฟล์หลัก!L926),2)),_xlfn.NUMBERVALUE(LEFT(TRIM(ไฟล์หลัก!L926),1)))),0)</f>
        <v>0</v>
      </c>
      <c r="C879" s="44"/>
      <c r="E879" s="66"/>
    </row>
    <row r="880" spans="2:5" ht="14.45">
      <c r="B880">
        <f>IF(ไฟล์หลัก!K927=ไฟล์หลัก!K926,IF(ไฟล์หลัก!K927=ไฟล์หลัก!K928,0,IFERROR(_xlfn.NUMBERVALUE(LEFT(TRIM(ไฟล์หลัก!L926),2)),_xlfn.NUMBERVALUE(LEFT(TRIM(ไฟล์หลัก!L926),1))) + IFERROR(_xlfn.NUMBERVALUE(LEFT(TRIM(ไฟล์หลัก!L927),2)),_xlfn.NUMBERVALUE(LEFT(TRIM(ไฟล์หลัก!L927),1)))),0)</f>
        <v>39</v>
      </c>
      <c r="C880" s="44"/>
      <c r="E880" s="66"/>
    </row>
    <row r="881" spans="2:5" ht="14.45">
      <c r="B881">
        <f>IF(ไฟล์หลัก!K928=ไฟล์หลัก!K927,IF(ไฟล์หลัก!K928=ไฟล์หลัก!K929,0,IFERROR(_xlfn.NUMBERVALUE(LEFT(TRIM(ไฟล์หลัก!L927),2)),_xlfn.NUMBERVALUE(LEFT(TRIM(ไฟล์หลัก!L927),1))) + IFERROR(_xlfn.NUMBERVALUE(LEFT(TRIM(ไฟล์หลัก!L928),2)),_xlfn.NUMBERVALUE(LEFT(TRIM(ไฟล์หลัก!L928),1)))),0)</f>
        <v>0</v>
      </c>
      <c r="C881" s="44"/>
      <c r="E881" s="66"/>
    </row>
    <row r="882" spans="2:5" ht="14.45">
      <c r="B882">
        <f>IF(ไฟล์หลัก!K929=ไฟล์หลัก!K928,IF(ไฟล์หลัก!K929=ไฟล์หลัก!K930,0,IFERROR(_xlfn.NUMBERVALUE(LEFT(TRIM(ไฟล์หลัก!L928),2)),_xlfn.NUMBERVALUE(LEFT(TRIM(ไฟล์หลัก!L928),1))) + IFERROR(_xlfn.NUMBERVALUE(LEFT(TRIM(ไฟล์หลัก!L929),2)),_xlfn.NUMBERVALUE(LEFT(TRIM(ไฟล์หลัก!L929),1)))),0)</f>
        <v>30</v>
      </c>
      <c r="C882" s="44"/>
      <c r="E882" s="66"/>
    </row>
    <row r="883" spans="2:5" ht="14.45">
      <c r="B883">
        <f>IF(ไฟล์หลัก!K930=ไฟล์หลัก!K929,IF(ไฟล์หลัก!K930=ไฟล์หลัก!K931,0,IFERROR(_xlfn.NUMBERVALUE(LEFT(TRIM(ไฟล์หลัก!L929),2)),_xlfn.NUMBERVALUE(LEFT(TRIM(ไฟล์หลัก!L929),1))) + IFERROR(_xlfn.NUMBERVALUE(LEFT(TRIM(ไฟล์หลัก!L930),2)),_xlfn.NUMBERVALUE(LEFT(TRIM(ไฟล์หลัก!L930),1)))),0)</f>
        <v>0</v>
      </c>
      <c r="C883" s="44"/>
      <c r="E883" s="66"/>
    </row>
    <row r="884" spans="2:5" ht="14.45">
      <c r="B884">
        <f>IF(ไฟล์หลัก!K931=ไฟล์หลัก!K930,IF(ไฟล์หลัก!K931=ไฟล์หลัก!K932,0,IFERROR(_xlfn.NUMBERVALUE(LEFT(TRIM(ไฟล์หลัก!L930),2)),_xlfn.NUMBERVALUE(LEFT(TRIM(ไฟล์หลัก!L930),1))) + IFERROR(_xlfn.NUMBERVALUE(LEFT(TRIM(ไฟล์หลัก!L931),2)),_xlfn.NUMBERVALUE(LEFT(TRIM(ไฟล์หลัก!L931),1)))),0)</f>
        <v>42</v>
      </c>
      <c r="C884" s="44"/>
      <c r="E884" s="66"/>
    </row>
    <row r="885" spans="2:5" ht="14.45">
      <c r="B885">
        <f>IF(ไฟล์หลัก!K932=ไฟล์หลัก!K931,IF(ไฟล์หลัก!K932=ไฟล์หลัก!K933,0,IFERROR(_xlfn.NUMBERVALUE(LEFT(TRIM(ไฟล์หลัก!L931),2)),_xlfn.NUMBERVALUE(LEFT(TRIM(ไฟล์หลัก!L931),1))) + IFERROR(_xlfn.NUMBERVALUE(LEFT(TRIM(ไฟล์หลัก!L932),2)),_xlfn.NUMBERVALUE(LEFT(TRIM(ไฟล์หลัก!L932),1)))),0)</f>
        <v>0</v>
      </c>
      <c r="C885" s="44"/>
      <c r="E885" s="66"/>
    </row>
    <row r="886" spans="2:5" ht="14.45">
      <c r="B886">
        <f>IF(ไฟล์หลัก!K933=ไฟล์หลัก!K932,IF(ไฟล์หลัก!K933=ไฟล์หลัก!K934,0,IFERROR(_xlfn.NUMBERVALUE(LEFT(TRIM(ไฟล์หลัก!L932),2)),_xlfn.NUMBERVALUE(LEFT(TRIM(ไฟล์หลัก!L932),1))) + IFERROR(_xlfn.NUMBERVALUE(LEFT(TRIM(ไฟล์หลัก!L933),2)),_xlfn.NUMBERVALUE(LEFT(TRIM(ไฟล์หลัก!L933),1)))),0)</f>
        <v>25</v>
      </c>
      <c r="C886" s="44"/>
      <c r="E886" s="66"/>
    </row>
    <row r="887" spans="2:5" ht="14.45">
      <c r="B887">
        <f>IF(ไฟล์หลัก!K934=ไฟล์หลัก!K933,IF(ไฟล์หลัก!K934=ไฟล์หลัก!K935,0,IFERROR(_xlfn.NUMBERVALUE(LEFT(TRIM(ไฟล์หลัก!L933),2)),_xlfn.NUMBERVALUE(LEFT(TRIM(ไฟล์หลัก!L933),1))) + IFERROR(_xlfn.NUMBERVALUE(LEFT(TRIM(ไฟล์หลัก!L934),2)),_xlfn.NUMBERVALUE(LEFT(TRIM(ไฟล์หลัก!L934),1)))),0)</f>
        <v>0</v>
      </c>
      <c r="C887" s="44"/>
      <c r="E887" s="66"/>
    </row>
    <row r="888" spans="2:5" ht="14.45">
      <c r="B888">
        <f>IF(ไฟล์หลัก!K935=ไฟล์หลัก!K934,IF(ไฟล์หลัก!K935=ไฟล์หลัก!K936,0,IFERROR(_xlfn.NUMBERVALUE(LEFT(TRIM(ไฟล์หลัก!L934),2)),_xlfn.NUMBERVALUE(LEFT(TRIM(ไฟล์หลัก!L934),1))) + IFERROR(_xlfn.NUMBERVALUE(LEFT(TRIM(ไฟล์หลัก!L935),2)),_xlfn.NUMBERVALUE(LEFT(TRIM(ไฟล์หลัก!L935),1)))),0)</f>
        <v>42</v>
      </c>
      <c r="C888" s="44"/>
      <c r="E888" s="66"/>
    </row>
    <row r="889" spans="2:5" ht="14.45">
      <c r="B889">
        <f>IF(ไฟล์หลัก!K936=ไฟล์หลัก!K935,IF(ไฟล์หลัก!K936=ไฟล์หลัก!K937,0,IFERROR(_xlfn.NUMBERVALUE(LEFT(TRIM(ไฟล์หลัก!L935),2)),_xlfn.NUMBERVALUE(LEFT(TRIM(ไฟล์หลัก!L935),1))) + IFERROR(_xlfn.NUMBERVALUE(LEFT(TRIM(ไฟล์หลัก!L936),2)),_xlfn.NUMBERVALUE(LEFT(TRIM(ไฟล์หลัก!L936),1)))),0)</f>
        <v>0</v>
      </c>
      <c r="C889" s="44"/>
      <c r="E889" s="66"/>
    </row>
    <row r="890" spans="2:5" ht="14.45">
      <c r="B890">
        <f>IF(ไฟล์หลัก!K937=ไฟล์หลัก!K936,IF(ไฟล์หลัก!K937=ไฟล์หลัก!K938,0,IFERROR(_xlfn.NUMBERVALUE(LEFT(TRIM(ไฟล์หลัก!L936),2)),_xlfn.NUMBERVALUE(LEFT(TRIM(ไฟล์หลัก!L936),1))) + IFERROR(_xlfn.NUMBERVALUE(LEFT(TRIM(ไฟล์หลัก!L937),2)),_xlfn.NUMBERVALUE(LEFT(TRIM(ไฟล์หลัก!L937),1)))),0)</f>
        <v>21</v>
      </c>
      <c r="C890" s="44"/>
      <c r="E890" s="66"/>
    </row>
    <row r="891" spans="2:5" ht="14.45">
      <c r="B891">
        <f>IF(ไฟล์หลัก!K938=ไฟล์หลัก!K937,IF(ไฟล์หลัก!K938=ไฟล์หลัก!K939,0,IFERROR(_xlfn.NUMBERVALUE(LEFT(TRIM(ไฟล์หลัก!L937),2)),_xlfn.NUMBERVALUE(LEFT(TRIM(ไฟล์หลัก!L937),1))) + IFERROR(_xlfn.NUMBERVALUE(LEFT(TRIM(ไฟล์หลัก!L938),2)),_xlfn.NUMBERVALUE(LEFT(TRIM(ไฟล์หลัก!L938),1)))),0)</f>
        <v>0</v>
      </c>
      <c r="C891" s="44"/>
      <c r="E891" s="66"/>
    </row>
    <row r="892" spans="2:5" ht="14.45">
      <c r="B892">
        <f>IF(ไฟล์หลัก!K939=ไฟล์หลัก!K938,IF(ไฟล์หลัก!K939=ไฟล์หลัก!K940,0,IFERROR(_xlfn.NUMBERVALUE(LEFT(TRIM(ไฟล์หลัก!L938),2)),_xlfn.NUMBERVALUE(LEFT(TRIM(ไฟล์หลัก!L938),1))) + IFERROR(_xlfn.NUMBERVALUE(LEFT(TRIM(ไฟล์หลัก!L939),2)),_xlfn.NUMBERVALUE(LEFT(TRIM(ไฟล์หลัก!L939),1)))),0)</f>
        <v>42</v>
      </c>
      <c r="C892" s="44"/>
      <c r="E892" s="66"/>
    </row>
    <row r="893" spans="2:5" ht="14.45">
      <c r="B893">
        <f>IF(ไฟล์หลัก!K940=ไฟล์หลัก!K939,IF(ไฟล์หลัก!K940=ไฟล์หลัก!K941,0,IFERROR(_xlfn.NUMBERVALUE(LEFT(TRIM(ไฟล์หลัก!L939),2)),_xlfn.NUMBERVALUE(LEFT(TRIM(ไฟล์หลัก!L939),1))) + IFERROR(_xlfn.NUMBERVALUE(LEFT(TRIM(ไฟล์หลัก!L940),2)),_xlfn.NUMBERVALUE(LEFT(TRIM(ไฟล์หลัก!L940),1)))),0)</f>
        <v>0</v>
      </c>
      <c r="C893" s="44"/>
      <c r="E893" s="66"/>
    </row>
    <row r="894" spans="2:5" ht="14.45">
      <c r="B894">
        <f>IF(ไฟล์หลัก!K941=ไฟล์หลัก!K940,IF(ไฟล์หลัก!K941=ไฟล์หลัก!K942,0,IFERROR(_xlfn.NUMBERVALUE(LEFT(TRIM(ไฟล์หลัก!L940),2)),_xlfn.NUMBERVALUE(LEFT(TRIM(ไฟล์หลัก!L940),1))) + IFERROR(_xlfn.NUMBERVALUE(LEFT(TRIM(ไฟล์หลัก!L941),2)),_xlfn.NUMBERVALUE(LEFT(TRIM(ไฟล์หลัก!L941),1)))),0)</f>
        <v>72</v>
      </c>
      <c r="C894" s="44"/>
      <c r="E894" s="66"/>
    </row>
    <row r="895" spans="2:5" ht="14.45">
      <c r="B895">
        <f>IF(ไฟล์หลัก!K942=ไฟล์หลัก!K941,IF(ไฟล์หลัก!K942=ไฟล์หลัก!K943,0,IFERROR(_xlfn.NUMBERVALUE(LEFT(TRIM(ไฟล์หลัก!L941),2)),_xlfn.NUMBERVALUE(LEFT(TRIM(ไฟล์หลัก!L941),1))) + IFERROR(_xlfn.NUMBERVALUE(LEFT(TRIM(ไฟล์หลัก!L942),2)),_xlfn.NUMBERVALUE(LEFT(TRIM(ไฟล์หลัก!L942),1)))),0)</f>
        <v>0</v>
      </c>
      <c r="C895" s="44"/>
      <c r="E895" s="66"/>
    </row>
    <row r="896" spans="2:5" ht="14.45">
      <c r="B896">
        <f>IF(ไฟล์หลัก!K943=ไฟล์หลัก!K942,IF(ไฟล์หลัก!K943=ไฟล์หลัก!K944,0,IFERROR(_xlfn.NUMBERVALUE(LEFT(TRIM(ไฟล์หลัก!L942),2)),_xlfn.NUMBERVALUE(LEFT(TRIM(ไฟล์หลัก!L942),1))) + IFERROR(_xlfn.NUMBERVALUE(LEFT(TRIM(ไฟล์หลัก!L943),2)),_xlfn.NUMBERVALUE(LEFT(TRIM(ไฟล์หลัก!L943),1)))),0)</f>
        <v>26</v>
      </c>
      <c r="C896" s="44"/>
      <c r="E896" s="66"/>
    </row>
    <row r="897" spans="2:5" ht="14.45">
      <c r="B897">
        <f>IF(ไฟล์หลัก!K944=ไฟล์หลัก!K943,IF(ไฟล์หลัก!K944=ไฟล์หลัก!K945,0,IFERROR(_xlfn.NUMBERVALUE(LEFT(TRIM(ไฟล์หลัก!L943),2)),_xlfn.NUMBERVALUE(LEFT(TRIM(ไฟล์หลัก!L943),1))) + IFERROR(_xlfn.NUMBERVALUE(LEFT(TRIM(ไฟล์หลัก!L944),2)),_xlfn.NUMBERVALUE(LEFT(TRIM(ไฟล์หลัก!L944),1)))),0)</f>
        <v>0</v>
      </c>
      <c r="C897" s="44"/>
      <c r="E897" s="66"/>
    </row>
    <row r="898" spans="2:5" ht="14.45">
      <c r="B898">
        <f>IF(ไฟล์หลัก!K945=ไฟล์หลัก!K944,IF(ไฟล์หลัก!K945=ไฟล์หลัก!K946,0,IFERROR(_xlfn.NUMBERVALUE(LEFT(TRIM(ไฟล์หลัก!L944),2)),_xlfn.NUMBERVALUE(LEFT(TRIM(ไฟล์หลัก!L944),1))) + IFERROR(_xlfn.NUMBERVALUE(LEFT(TRIM(ไฟล์หลัก!L945),2)),_xlfn.NUMBERVALUE(LEFT(TRIM(ไฟล์หลัก!L945),1)))),0)</f>
        <v>60</v>
      </c>
      <c r="C898" s="44"/>
      <c r="E898" s="66"/>
    </row>
    <row r="899" spans="2:5" ht="14.45">
      <c r="B899">
        <f>IF(ไฟล์หลัก!K946=ไฟล์หลัก!K945,IF(ไฟล์หลัก!K946=ไฟล์หลัก!K947,0,IFERROR(_xlfn.NUMBERVALUE(LEFT(TRIM(ไฟล์หลัก!L945),2)),_xlfn.NUMBERVALUE(LEFT(TRIM(ไฟล์หลัก!L945),1))) + IFERROR(_xlfn.NUMBERVALUE(LEFT(TRIM(ไฟล์หลัก!L946),2)),_xlfn.NUMBERVALUE(LEFT(TRIM(ไฟล์หลัก!L946),1)))),0)</f>
        <v>0</v>
      </c>
      <c r="C899" s="44"/>
      <c r="E899" s="66"/>
    </row>
    <row r="900" spans="2:5" ht="14.45">
      <c r="B900">
        <f>IF(ไฟล์หลัก!K947=ไฟล์หลัก!K946,IF(ไฟล์หลัก!K947=ไฟล์หลัก!K948,0,IFERROR(_xlfn.NUMBERVALUE(LEFT(TRIM(ไฟล์หลัก!L946),2)),_xlfn.NUMBERVALUE(LEFT(TRIM(ไฟล์หลัก!L946),1))) + IFERROR(_xlfn.NUMBERVALUE(LEFT(TRIM(ไฟล์หลัก!L947),2)),_xlfn.NUMBERVALUE(LEFT(TRIM(ไฟล์หลัก!L947),1)))),0)</f>
        <v>11</v>
      </c>
      <c r="C900" s="44"/>
      <c r="E900" s="66"/>
    </row>
    <row r="901" spans="2:5" ht="14.45">
      <c r="B901">
        <f>IF(ไฟล์หลัก!K948=ไฟล์หลัก!K947,IF(ไฟล์หลัก!K948=ไฟล์หลัก!K949,0,IFERROR(_xlfn.NUMBERVALUE(LEFT(TRIM(ไฟล์หลัก!L947),2)),_xlfn.NUMBERVALUE(LEFT(TRIM(ไฟล์หลัก!L947),1))) + IFERROR(_xlfn.NUMBERVALUE(LEFT(TRIM(ไฟล์หลัก!L948),2)),_xlfn.NUMBERVALUE(LEFT(TRIM(ไฟล์หลัก!L948),1)))),0)</f>
        <v>0</v>
      </c>
      <c r="C901" s="44"/>
      <c r="E901" s="66"/>
    </row>
    <row r="902" spans="2:5" ht="14.45">
      <c r="B902">
        <f>IF(ไฟล์หลัก!K949=ไฟล์หลัก!K948,IF(ไฟล์หลัก!K949=ไฟล์หลัก!K950,0,IFERROR(_xlfn.NUMBERVALUE(LEFT(TRIM(ไฟล์หลัก!L948),2)),_xlfn.NUMBERVALUE(LEFT(TRIM(ไฟล์หลัก!L948),1))) + IFERROR(_xlfn.NUMBERVALUE(LEFT(TRIM(ไฟล์หลัก!L949),2)),_xlfn.NUMBERVALUE(LEFT(TRIM(ไฟล์หลัก!L949),1)))),0)</f>
        <v>42</v>
      </c>
      <c r="C902" s="44"/>
      <c r="E902" s="66"/>
    </row>
    <row r="903" spans="2:5" ht="14.45">
      <c r="B903">
        <f>IF(ไฟล์หลัก!K950=ไฟล์หลัก!K949,IF(ไฟล์หลัก!K950=ไฟล์หลัก!K951,0,IFERROR(_xlfn.NUMBERVALUE(LEFT(TRIM(ไฟล์หลัก!L949),2)),_xlfn.NUMBERVALUE(LEFT(TRIM(ไฟล์หลัก!L949),1))) + IFERROR(_xlfn.NUMBERVALUE(LEFT(TRIM(ไฟล์หลัก!L950),2)),_xlfn.NUMBERVALUE(LEFT(TRIM(ไฟล์หลัก!L950),1)))),0)</f>
        <v>0</v>
      </c>
      <c r="C903" s="44"/>
      <c r="E903" s="66"/>
    </row>
    <row r="904" spans="2:5" ht="14.45">
      <c r="B904">
        <f>IF(ไฟล์หลัก!K951=ไฟล์หลัก!K950,IF(ไฟล์หลัก!K951=ไฟล์หลัก!K952,0,IFERROR(_xlfn.NUMBERVALUE(LEFT(TRIM(ไฟล์หลัก!L950),2)),_xlfn.NUMBERVALUE(LEFT(TRIM(ไฟล์หลัก!L950),1))) + IFERROR(_xlfn.NUMBERVALUE(LEFT(TRIM(ไฟล์หลัก!L951),2)),_xlfn.NUMBERVALUE(LEFT(TRIM(ไฟล์หลัก!L951),1)))),0)</f>
        <v>42</v>
      </c>
      <c r="C904" s="44"/>
      <c r="E904" s="66"/>
    </row>
    <row r="905" spans="2:5" ht="14.45">
      <c r="B905">
        <f>IF(ไฟล์หลัก!K952=ไฟล์หลัก!K951,IF(ไฟล์หลัก!K952=ไฟล์หลัก!K953,0,IFERROR(_xlfn.NUMBERVALUE(LEFT(TRIM(ไฟล์หลัก!L951),2)),_xlfn.NUMBERVALUE(LEFT(TRIM(ไฟล์หลัก!L951),1))) + IFERROR(_xlfn.NUMBERVALUE(LEFT(TRIM(ไฟล์หลัก!L952),2)),_xlfn.NUMBERVALUE(LEFT(TRIM(ไฟล์หลัก!L952),1)))),0)</f>
        <v>0</v>
      </c>
      <c r="C905" s="44"/>
      <c r="E905" s="66"/>
    </row>
    <row r="906" spans="2:5" ht="14.45">
      <c r="B906">
        <f>IF(ไฟล์หลัก!K953=ไฟล์หลัก!K952,IF(ไฟล์หลัก!K953=ไฟล์หลัก!K954,0,IFERROR(_xlfn.NUMBERVALUE(LEFT(TRIM(ไฟล์หลัก!L952),2)),_xlfn.NUMBERVALUE(LEFT(TRIM(ไฟล์หลัก!L952),1))) + IFERROR(_xlfn.NUMBERVALUE(LEFT(TRIM(ไฟล์หลัก!L953),2)),_xlfn.NUMBERVALUE(LEFT(TRIM(ไฟล์หลัก!L953),1)))),0)</f>
        <v>42</v>
      </c>
      <c r="C906" s="44"/>
      <c r="E906" s="66"/>
    </row>
    <row r="907" spans="2:5" ht="14.45">
      <c r="B907">
        <f>IF(ไฟล์หลัก!K954=ไฟล์หลัก!K953,IF(ไฟล์หลัก!K954=ไฟล์หลัก!K955,0,IFERROR(_xlfn.NUMBERVALUE(LEFT(TRIM(ไฟล์หลัก!L953),2)),_xlfn.NUMBERVALUE(LEFT(TRIM(ไฟล์หลัก!L953),1))) + IFERROR(_xlfn.NUMBERVALUE(LEFT(TRIM(ไฟล์หลัก!L954),2)),_xlfn.NUMBERVALUE(LEFT(TRIM(ไฟล์หลัก!L954),1)))),0)</f>
        <v>0</v>
      </c>
      <c r="C907" s="44"/>
      <c r="E907" s="66"/>
    </row>
    <row r="908" spans="2:5" ht="14.45">
      <c r="B908">
        <f>IF(ไฟล์หลัก!K955=ไฟล์หลัก!K954,IF(ไฟล์หลัก!K955=ไฟล์หลัก!K956,0,IFERROR(_xlfn.NUMBERVALUE(LEFT(TRIM(ไฟล์หลัก!L954),2)),_xlfn.NUMBERVALUE(LEFT(TRIM(ไฟล์หลัก!L954),1))) + IFERROR(_xlfn.NUMBERVALUE(LEFT(TRIM(ไฟล์หลัก!L955),2)),_xlfn.NUMBERVALUE(LEFT(TRIM(ไฟล์หลัก!L955),1)))),0)</f>
        <v>91</v>
      </c>
      <c r="C908" s="44"/>
      <c r="E908" s="66"/>
    </row>
    <row r="909" spans="2:5" ht="14.45">
      <c r="B909">
        <f>IF(ไฟล์หลัก!K956=ไฟล์หลัก!K955,IF(ไฟล์หลัก!K956=ไฟล์หลัก!K957,0,IFERROR(_xlfn.NUMBERVALUE(LEFT(TRIM(ไฟล์หลัก!L955),2)),_xlfn.NUMBERVALUE(LEFT(TRIM(ไฟล์หลัก!L955),1))) + IFERROR(_xlfn.NUMBERVALUE(LEFT(TRIM(ไฟล์หลัก!L956),2)),_xlfn.NUMBERVALUE(LEFT(TRIM(ไฟล์หลัก!L956),1)))),0)</f>
        <v>0</v>
      </c>
      <c r="C909" s="44"/>
      <c r="E909" s="66"/>
    </row>
    <row r="910" spans="2:5" ht="14.45">
      <c r="B910">
        <f>IF(ไฟล์หลัก!K957=ไฟล์หลัก!K956,IF(ไฟล์หลัก!K957=ไฟล์หลัก!K958,0,IFERROR(_xlfn.NUMBERVALUE(LEFT(TRIM(ไฟล์หลัก!L956),2)),_xlfn.NUMBERVALUE(LEFT(TRIM(ไฟล์หลัก!L956),1))) + IFERROR(_xlfn.NUMBERVALUE(LEFT(TRIM(ไฟล์หลัก!L957),2)),_xlfn.NUMBERVALUE(LEFT(TRIM(ไฟล์หลัก!L957),1)))),0)</f>
        <v>0</v>
      </c>
      <c r="C910" s="44"/>
      <c r="E910" s="66"/>
    </row>
    <row r="911" spans="2:5" ht="14.45">
      <c r="B911">
        <f>IF(ไฟล์หลัก!K958=ไฟล์หลัก!K957,IF(ไฟล์หลัก!K958=ไฟล์หลัก!K959,0,IFERROR(_xlfn.NUMBERVALUE(LEFT(TRIM(ไฟล์หลัก!L957),2)),_xlfn.NUMBERVALUE(LEFT(TRIM(ไฟล์หลัก!L957),1))) + IFERROR(_xlfn.NUMBERVALUE(LEFT(TRIM(ไฟล์หลัก!L958),2)),_xlfn.NUMBERVALUE(LEFT(TRIM(ไฟล์หลัก!L958),1)))),0)</f>
        <v>35</v>
      </c>
      <c r="C911" s="44"/>
      <c r="E911" s="66"/>
    </row>
    <row r="912" spans="2:5" ht="14.45">
      <c r="B912">
        <f>IF(ไฟล์หลัก!K959=ไฟล์หลัก!K958,IF(ไฟล์หลัก!K959=ไฟล์หลัก!K960,0,IFERROR(_xlfn.NUMBERVALUE(LEFT(TRIM(ไฟล์หลัก!L958),2)),_xlfn.NUMBERVALUE(LEFT(TRIM(ไฟล์หลัก!L958),1))) + IFERROR(_xlfn.NUMBERVALUE(LEFT(TRIM(ไฟล์หลัก!L959),2)),_xlfn.NUMBERVALUE(LEFT(TRIM(ไฟล์หลัก!L959),1)))),0)</f>
        <v>0</v>
      </c>
      <c r="C912" s="44"/>
      <c r="E912" s="66"/>
    </row>
    <row r="913" spans="2:5" ht="14.45">
      <c r="B913">
        <f>IF(ไฟล์หลัก!K960=ไฟล์หลัก!K959,IF(ไฟล์หลัก!K960=ไฟล์หลัก!K961,0,IFERROR(_xlfn.NUMBERVALUE(LEFT(TRIM(ไฟล์หลัก!L959),2)),_xlfn.NUMBERVALUE(LEFT(TRIM(ไฟล์หลัก!L959),1))) + IFERROR(_xlfn.NUMBERVALUE(LEFT(TRIM(ไฟล์หลัก!L960),2)),_xlfn.NUMBERVALUE(LEFT(TRIM(ไฟล์หลัก!L960),1)))),0)</f>
        <v>46</v>
      </c>
      <c r="C913" s="44"/>
      <c r="E913" s="66"/>
    </row>
    <row r="914" spans="2:5" ht="14.45">
      <c r="B914">
        <f>IF(ไฟล์หลัก!K961=ไฟล์หลัก!K960,IF(ไฟล์หลัก!K961=ไฟล์หลัก!K962,0,IFERROR(_xlfn.NUMBERVALUE(LEFT(TRIM(ไฟล์หลัก!L960),2)),_xlfn.NUMBERVALUE(LEFT(TRIM(ไฟล์หลัก!L960),1))) + IFERROR(_xlfn.NUMBERVALUE(LEFT(TRIM(ไฟล์หลัก!L961),2)),_xlfn.NUMBERVALUE(LEFT(TRIM(ไฟล์หลัก!L961),1)))),0)</f>
        <v>0</v>
      </c>
      <c r="C914" s="44"/>
      <c r="E914" s="66"/>
    </row>
    <row r="915" spans="2:5" ht="14.45">
      <c r="B915">
        <f>IF(ไฟล์หลัก!K962=ไฟล์หลัก!K961,IF(ไฟล์หลัก!K962=ไฟล์หลัก!K963,0,IFERROR(_xlfn.NUMBERVALUE(LEFT(TRIM(ไฟล์หลัก!L961),2)),_xlfn.NUMBERVALUE(LEFT(TRIM(ไฟล์หลัก!L961),1))) + IFERROR(_xlfn.NUMBERVALUE(LEFT(TRIM(ไฟล์หลัก!L962),2)),_xlfn.NUMBERVALUE(LEFT(TRIM(ไฟล์หลัก!L962),1)))),0)</f>
        <v>42</v>
      </c>
      <c r="C915" s="44"/>
      <c r="E915" s="66"/>
    </row>
    <row r="916" spans="2:5" ht="14.45">
      <c r="B916">
        <f>IF(ไฟล์หลัก!K963=ไฟล์หลัก!K962,IF(ไฟล์หลัก!K963=ไฟล์หลัก!K964,0,IFERROR(_xlfn.NUMBERVALUE(LEFT(TRIM(ไฟล์หลัก!L962),2)),_xlfn.NUMBERVALUE(LEFT(TRIM(ไฟล์หลัก!L962),1))) + IFERROR(_xlfn.NUMBERVALUE(LEFT(TRIM(ไฟล์หลัก!L963),2)),_xlfn.NUMBERVALUE(LEFT(TRIM(ไฟล์หลัก!L963),1)))),0)</f>
        <v>0</v>
      </c>
      <c r="C916" s="44"/>
      <c r="E916" s="66"/>
    </row>
    <row r="917" spans="2:5" ht="14.45">
      <c r="B917">
        <f>IF(ไฟล์หลัก!K964=ไฟล์หลัก!K963,IF(ไฟล์หลัก!K964=ไฟล์หลัก!K965,0,IFERROR(_xlfn.NUMBERVALUE(LEFT(TRIM(ไฟล์หลัก!L963),2)),_xlfn.NUMBERVALUE(LEFT(TRIM(ไฟล์หลัก!L963),1))) + IFERROR(_xlfn.NUMBERVALUE(LEFT(TRIM(ไฟล์หลัก!L964),2)),_xlfn.NUMBERVALUE(LEFT(TRIM(ไฟล์หลัก!L964),1)))),0)</f>
        <v>0</v>
      </c>
      <c r="C917" s="44"/>
      <c r="E917" s="66"/>
    </row>
    <row r="918" spans="2:5" ht="14.45">
      <c r="B918">
        <f>IF(ไฟล์หลัก!K965=ไฟล์หลัก!K964,IF(ไฟล์หลัก!K965=ไฟล์หลัก!K966,0,IFERROR(_xlfn.NUMBERVALUE(LEFT(TRIM(ไฟล์หลัก!L964),2)),_xlfn.NUMBERVALUE(LEFT(TRIM(ไฟล์หลัก!L964),1))) + IFERROR(_xlfn.NUMBERVALUE(LEFT(TRIM(ไฟล์หลัก!L965),2)),_xlfn.NUMBERVALUE(LEFT(TRIM(ไฟล์หลัก!L965),1)))),0)</f>
        <v>49</v>
      </c>
      <c r="C918" s="44"/>
      <c r="E918" s="66"/>
    </row>
    <row r="919" spans="2:5" ht="14.45">
      <c r="B919">
        <f>IF(ไฟล์หลัก!K966=ไฟล์หลัก!K965,IF(ไฟล์หลัก!K966=ไฟล์หลัก!K967,0,IFERROR(_xlfn.NUMBERVALUE(LEFT(TRIM(ไฟล์หลัก!L965),2)),_xlfn.NUMBERVALUE(LEFT(TRIM(ไฟล์หลัก!L965),1))) + IFERROR(_xlfn.NUMBERVALUE(LEFT(TRIM(ไฟล์หลัก!L966),2)),_xlfn.NUMBERVALUE(LEFT(TRIM(ไฟล์หลัก!L966),1)))),0)</f>
        <v>0</v>
      </c>
      <c r="C919" s="44"/>
      <c r="E919" s="66"/>
    </row>
    <row r="920" spans="2:5" ht="14.45">
      <c r="B920">
        <f>IF(ไฟล์หลัก!K967=ไฟล์หลัก!K966,IF(ไฟล์หลัก!K967=ไฟล์หลัก!K968,0,IFERROR(_xlfn.NUMBERVALUE(LEFT(TRIM(ไฟล์หลัก!L966),2)),_xlfn.NUMBERVALUE(LEFT(TRIM(ไฟล์หลัก!L966),1))) + IFERROR(_xlfn.NUMBERVALUE(LEFT(TRIM(ไฟล์หลัก!L967),2)),_xlfn.NUMBERVALUE(LEFT(TRIM(ไฟล์หลัก!L967),1)))),0)</f>
        <v>0</v>
      </c>
      <c r="C920" s="44"/>
      <c r="E920" s="66"/>
    </row>
    <row r="921" spans="2:5" ht="14.45">
      <c r="B921">
        <f>IF(ไฟล์หลัก!K968=ไฟล์หลัก!K967,IF(ไฟล์หลัก!K968=ไฟล์หลัก!K969,0,IFERROR(_xlfn.NUMBERVALUE(LEFT(TRIM(ไฟล์หลัก!L967),2)),_xlfn.NUMBERVALUE(LEFT(TRIM(ไฟล์หลัก!L967),1))) + IFERROR(_xlfn.NUMBERVALUE(LEFT(TRIM(ไฟล์หลัก!L968),2)),_xlfn.NUMBERVALUE(LEFT(TRIM(ไฟล์หลัก!L968),1)))),0)</f>
        <v>39</v>
      </c>
      <c r="C921" s="44"/>
      <c r="E921" s="66"/>
    </row>
    <row r="922" spans="2:5" ht="14.45">
      <c r="B922">
        <f>IF(ไฟล์หลัก!K969=ไฟล์หลัก!K968,IF(ไฟล์หลัก!K969=ไฟล์หลัก!K970,0,IFERROR(_xlfn.NUMBERVALUE(LEFT(TRIM(ไฟล์หลัก!L968),2)),_xlfn.NUMBERVALUE(LEFT(TRIM(ไฟล์หลัก!L968),1))) + IFERROR(_xlfn.NUMBERVALUE(LEFT(TRIM(ไฟล์หลัก!L969),2)),_xlfn.NUMBERVALUE(LEFT(TRIM(ไฟล์หลัก!L969),1)))),0)</f>
        <v>0</v>
      </c>
      <c r="C922" s="44"/>
      <c r="E922" s="66"/>
    </row>
    <row r="923" spans="2:5" ht="14.45">
      <c r="B923">
        <f>IF(ไฟล์หลัก!K970=ไฟล์หลัก!K969,IF(ไฟล์หลัก!K970=ไฟล์หลัก!K971,0,IFERROR(_xlfn.NUMBERVALUE(LEFT(TRIM(ไฟล์หลัก!L969),2)),_xlfn.NUMBERVALUE(LEFT(TRIM(ไฟล์หลัก!L969),1))) + IFERROR(_xlfn.NUMBERVALUE(LEFT(TRIM(ไฟล์หลัก!L970),2)),_xlfn.NUMBERVALUE(LEFT(TRIM(ไฟล์หลัก!L970),1)))),0)</f>
        <v>62</v>
      </c>
      <c r="C923" s="44"/>
      <c r="E923" s="66"/>
    </row>
    <row r="924" spans="2:5" ht="14.45">
      <c r="B924">
        <f>IF(ไฟล์หลัก!K971=ไฟล์หลัก!K970,IF(ไฟล์หลัก!K971=ไฟล์หลัก!K972,0,IFERROR(_xlfn.NUMBERVALUE(LEFT(TRIM(ไฟล์หลัก!L970),2)),_xlfn.NUMBERVALUE(LEFT(TRIM(ไฟล์หลัก!L970),1))) + IFERROR(_xlfn.NUMBERVALUE(LEFT(TRIM(ไฟล์หลัก!L971),2)),_xlfn.NUMBERVALUE(LEFT(TRIM(ไฟล์หลัก!L971),1)))),0)</f>
        <v>0</v>
      </c>
      <c r="C924" s="44"/>
      <c r="E924" s="66"/>
    </row>
    <row r="925" spans="2:5" ht="14.45">
      <c r="B925">
        <f>IF(ไฟล์หลัก!K972=ไฟล์หลัก!K971,IF(ไฟล์หลัก!K972=ไฟล์หลัก!K973,0,IFERROR(_xlfn.NUMBERVALUE(LEFT(TRIM(ไฟล์หลัก!L971),2)),_xlfn.NUMBERVALUE(LEFT(TRIM(ไฟล์หลัก!L971),1))) + IFERROR(_xlfn.NUMBERVALUE(LEFT(TRIM(ไฟล์หลัก!L972),2)),_xlfn.NUMBERVALUE(LEFT(TRIM(ไฟล์หลัก!L972),1)))),0)</f>
        <v>56</v>
      </c>
      <c r="C925" s="44"/>
      <c r="E925" s="66"/>
    </row>
    <row r="926" spans="2:5" ht="14.45">
      <c r="B926">
        <f>IF(ไฟล์หลัก!K973=ไฟล์หลัก!K972,IF(ไฟล์หลัก!K973=ไฟล์หลัก!K974,0,IFERROR(_xlfn.NUMBERVALUE(LEFT(TRIM(ไฟล์หลัก!L972),2)),_xlfn.NUMBERVALUE(LEFT(TRIM(ไฟล์หลัก!L972),1))) + IFERROR(_xlfn.NUMBERVALUE(LEFT(TRIM(ไฟล์หลัก!L973),2)),_xlfn.NUMBERVALUE(LEFT(TRIM(ไฟล์หลัก!L973),1)))),0)</f>
        <v>0</v>
      </c>
      <c r="C926" s="44"/>
      <c r="E926" s="66"/>
    </row>
    <row r="927" spans="2:5" ht="14.45">
      <c r="B927">
        <f>IF(ไฟล์หลัก!K974=ไฟล์หลัก!K973,IF(ไฟล์หลัก!K974=ไฟล์หลัก!K975,0,IFERROR(_xlfn.NUMBERVALUE(LEFT(TRIM(ไฟล์หลัก!L973),2)),_xlfn.NUMBERVALUE(LEFT(TRIM(ไฟล์หลัก!L973),1))) + IFERROR(_xlfn.NUMBERVALUE(LEFT(TRIM(ไฟล์หลัก!L974),2)),_xlfn.NUMBERVALUE(LEFT(TRIM(ไฟล์หลัก!L974),1)))),0)</f>
        <v>49</v>
      </c>
      <c r="C927" s="44"/>
      <c r="E927" s="66"/>
    </row>
    <row r="928" spans="2:5" ht="14.45">
      <c r="B928">
        <f>IF(ไฟล์หลัก!K975=ไฟล์หลัก!K974,IF(ไฟล์หลัก!K975=ไฟล์หลัก!K976,0,IFERROR(_xlfn.NUMBERVALUE(LEFT(TRIM(ไฟล์หลัก!L974),2)),_xlfn.NUMBERVALUE(LEFT(TRIM(ไฟล์หลัก!L974),1))) + IFERROR(_xlfn.NUMBERVALUE(LEFT(TRIM(ไฟล์หลัก!L975),2)),_xlfn.NUMBERVALUE(LEFT(TRIM(ไฟล์หลัก!L975),1)))),0)</f>
        <v>0</v>
      </c>
      <c r="C928" s="44"/>
      <c r="E928" s="66"/>
    </row>
    <row r="929" spans="2:5" ht="14.45">
      <c r="B929">
        <f>IF(ไฟล์หลัก!K976=ไฟล์หลัก!K975,IF(ไฟล์หลัก!K976=ไฟล์หลัก!K977,0,IFERROR(_xlfn.NUMBERVALUE(LEFT(TRIM(ไฟล์หลัก!L975),2)),_xlfn.NUMBERVALUE(LEFT(TRIM(ไฟล์หลัก!L975),1))) + IFERROR(_xlfn.NUMBERVALUE(LEFT(TRIM(ไฟล์หลัก!L976),2)),_xlfn.NUMBERVALUE(LEFT(TRIM(ไฟล์หลัก!L976),1)))),0)</f>
        <v>56</v>
      </c>
      <c r="C929" s="44"/>
      <c r="E929" s="66"/>
    </row>
    <row r="930" spans="2:5" ht="14.45">
      <c r="B930">
        <f>IF(ไฟล์หลัก!K977=ไฟล์หลัก!K976,IF(ไฟล์หลัก!K977=ไฟล์หลัก!K978,0,IFERROR(_xlfn.NUMBERVALUE(LEFT(TRIM(ไฟล์หลัก!L976),2)),_xlfn.NUMBERVALUE(LEFT(TRIM(ไฟล์หลัก!L976),1))) + IFERROR(_xlfn.NUMBERVALUE(LEFT(TRIM(ไฟล์หลัก!L977),2)),_xlfn.NUMBERVALUE(LEFT(TRIM(ไฟล์หลัก!L977),1)))),0)</f>
        <v>0</v>
      </c>
      <c r="C930" s="44"/>
      <c r="E930" s="66"/>
    </row>
    <row r="931" spans="2:5" ht="14.45">
      <c r="B931">
        <f>IF(ไฟล์หลัก!K978=ไฟล์หลัก!K977,IF(ไฟล์หลัก!K978=ไฟล์หลัก!K979,0,IFERROR(_xlfn.NUMBERVALUE(LEFT(TRIM(ไฟล์หลัก!L977),2)),_xlfn.NUMBERVALUE(LEFT(TRIM(ไฟล์หลัก!L977),1))) + IFERROR(_xlfn.NUMBERVALUE(LEFT(TRIM(ไฟล์หลัก!L978),2)),_xlfn.NUMBERVALUE(LEFT(TRIM(ไฟล์หลัก!L978),1)))),0)</f>
        <v>49</v>
      </c>
      <c r="C931" s="44"/>
      <c r="E931" s="66"/>
    </row>
    <row r="932" spans="2:5" ht="14.45">
      <c r="B932">
        <f>IF(ไฟล์หลัก!K979=ไฟล์หลัก!K978,IF(ไฟล์หลัก!K979=ไฟล์หลัก!K980,0,IFERROR(_xlfn.NUMBERVALUE(LEFT(TRIM(ไฟล์หลัก!L978),2)),_xlfn.NUMBERVALUE(LEFT(TRIM(ไฟล์หลัก!L978),1))) + IFERROR(_xlfn.NUMBERVALUE(LEFT(TRIM(ไฟล์หลัก!L979),2)),_xlfn.NUMBERVALUE(LEFT(TRIM(ไฟล์หลัก!L979),1)))),0)</f>
        <v>0</v>
      </c>
      <c r="C932" s="44"/>
      <c r="E932" s="66"/>
    </row>
    <row r="933" spans="2:5" ht="14.45">
      <c r="B933">
        <f>IF(ไฟล์หลัก!K980=ไฟล์หลัก!K979,IF(ไฟล์หลัก!K980=ไฟล์หลัก!K981,0,IFERROR(_xlfn.NUMBERVALUE(LEFT(TRIM(ไฟล์หลัก!L979),2)),_xlfn.NUMBERVALUE(LEFT(TRIM(ไฟล์หลัก!L979),1))) + IFERROR(_xlfn.NUMBERVALUE(LEFT(TRIM(ไฟล์หลัก!L980),2)),_xlfn.NUMBERVALUE(LEFT(TRIM(ไฟล์หลัก!L980),1)))),0)</f>
        <v>56</v>
      </c>
      <c r="C933" s="44"/>
      <c r="E933" s="66"/>
    </row>
    <row r="934" spans="2:5" ht="14.45">
      <c r="B934">
        <f>IF(ไฟล์หลัก!K981=ไฟล์หลัก!K980,IF(ไฟล์หลัก!K981=ไฟล์หลัก!K982,0,IFERROR(_xlfn.NUMBERVALUE(LEFT(TRIM(ไฟล์หลัก!L980),2)),_xlfn.NUMBERVALUE(LEFT(TRIM(ไฟล์หลัก!L980),1))) + IFERROR(_xlfn.NUMBERVALUE(LEFT(TRIM(ไฟล์หลัก!L981),2)),_xlfn.NUMBERVALUE(LEFT(TRIM(ไฟล์หลัก!L981),1)))),0)</f>
        <v>0</v>
      </c>
      <c r="C934" s="44"/>
      <c r="E934" s="66"/>
    </row>
    <row r="935" spans="2:5" ht="14.45">
      <c r="B935">
        <f>IF(ไฟล์หลัก!K982=ไฟล์หลัก!K981,IF(ไฟล์หลัก!K982=ไฟล์หลัก!K983,0,IFERROR(_xlfn.NUMBERVALUE(LEFT(TRIM(ไฟล์หลัก!L981),2)),_xlfn.NUMBERVALUE(LEFT(TRIM(ไฟล์หลัก!L981),1))) + IFERROR(_xlfn.NUMBERVALUE(LEFT(TRIM(ไฟล์หลัก!L982),2)),_xlfn.NUMBERVALUE(LEFT(TRIM(ไฟล์หลัก!L982),1)))),0)</f>
        <v>23</v>
      </c>
      <c r="C935" s="44"/>
      <c r="E935" s="66"/>
    </row>
    <row r="936" spans="2:5" ht="14.45">
      <c r="B936">
        <f>IF(ไฟล์หลัก!K983=ไฟล์หลัก!K982,IF(ไฟล์หลัก!K983=ไฟล์หลัก!K984,0,IFERROR(_xlfn.NUMBERVALUE(LEFT(TRIM(ไฟล์หลัก!L982),2)),_xlfn.NUMBERVALUE(LEFT(TRIM(ไฟล์หลัก!L982),1))) + IFERROR(_xlfn.NUMBERVALUE(LEFT(TRIM(ไฟล์หลัก!L983),2)),_xlfn.NUMBERVALUE(LEFT(TRIM(ไฟล์หลัก!L983),1)))),0)</f>
        <v>0</v>
      </c>
      <c r="C936" s="44"/>
      <c r="E936" s="66"/>
    </row>
    <row r="937" spans="2:5" ht="14.45">
      <c r="B937">
        <f>IF(ไฟล์หลัก!K984=ไฟล์หลัก!K983,IF(ไฟล์หลัก!K984=ไฟล์หลัก!K985,0,IFERROR(_xlfn.NUMBERVALUE(LEFT(TRIM(ไฟล์หลัก!L983),2)),_xlfn.NUMBERVALUE(LEFT(TRIM(ไฟล์หลัก!L983),1))) + IFERROR(_xlfn.NUMBERVALUE(LEFT(TRIM(ไฟล์หลัก!L984),2)),_xlfn.NUMBERVALUE(LEFT(TRIM(ไฟล์หลัก!L984),1)))),0)</f>
        <v>56</v>
      </c>
      <c r="C937" s="44"/>
      <c r="E937" s="66"/>
    </row>
    <row r="938" spans="2:5" ht="14.45">
      <c r="B938">
        <f>IF(ไฟล์หลัก!K985=ไฟล์หลัก!K984,IF(ไฟล์หลัก!K985=ไฟล์หลัก!K986,0,IFERROR(_xlfn.NUMBERVALUE(LEFT(TRIM(ไฟล์หลัก!L984),2)),_xlfn.NUMBERVALUE(LEFT(TRIM(ไฟล์หลัก!L984),1))) + IFERROR(_xlfn.NUMBERVALUE(LEFT(TRIM(ไฟล์หลัก!L985),2)),_xlfn.NUMBERVALUE(LEFT(TRIM(ไฟล์หลัก!L985),1)))),0)</f>
        <v>0</v>
      </c>
      <c r="C938" s="44"/>
      <c r="E938" s="66"/>
    </row>
    <row r="939" spans="2:5" ht="14.45">
      <c r="B939">
        <f>IF(ไฟล์หลัก!K986=ไฟล์หลัก!K985,IF(ไฟล์หลัก!K986=ไฟล์หลัก!K987,0,IFERROR(_xlfn.NUMBERVALUE(LEFT(TRIM(ไฟล์หลัก!L985),2)),_xlfn.NUMBERVALUE(LEFT(TRIM(ไฟล์หลัก!L985),1))) + IFERROR(_xlfn.NUMBERVALUE(LEFT(TRIM(ไฟล์หลัก!L986),2)),_xlfn.NUMBERVALUE(LEFT(TRIM(ไฟล์หลัก!L986),1)))),0)</f>
        <v>29</v>
      </c>
      <c r="C939" s="44"/>
      <c r="E939" s="66"/>
    </row>
    <row r="940" spans="2:5" ht="14.45">
      <c r="B940">
        <f>IF(ไฟล์หลัก!K987=ไฟล์หลัก!K986,IF(ไฟล์หลัก!K987=ไฟล์หลัก!K988,0,IFERROR(_xlfn.NUMBERVALUE(LEFT(TRIM(ไฟล์หลัก!L986),2)),_xlfn.NUMBERVALUE(LEFT(TRIM(ไฟล์หลัก!L986),1))) + IFERROR(_xlfn.NUMBERVALUE(LEFT(TRIM(ไฟล์หลัก!L987),2)),_xlfn.NUMBERVALUE(LEFT(TRIM(ไฟล์หลัก!L987),1)))),0)</f>
        <v>0</v>
      </c>
      <c r="C940" s="44"/>
      <c r="E940" s="66"/>
    </row>
    <row r="941" spans="2:5" ht="14.45">
      <c r="B941">
        <f>IF(ไฟล์หลัก!K988=ไฟล์หลัก!K987,IF(ไฟล์หลัก!K988=ไฟล์หลัก!K989,0,IFERROR(_xlfn.NUMBERVALUE(LEFT(TRIM(ไฟล์หลัก!L987),2)),_xlfn.NUMBERVALUE(LEFT(TRIM(ไฟล์หลัก!L987),1))) + IFERROR(_xlfn.NUMBERVALUE(LEFT(TRIM(ไฟล์หลัก!L988),2)),_xlfn.NUMBERVALUE(LEFT(TRIM(ไฟล์หลัก!L988),1)))),0)</f>
        <v>56</v>
      </c>
      <c r="C941" s="44"/>
      <c r="E941" s="66"/>
    </row>
    <row r="942" spans="2:5" ht="14.45">
      <c r="B942">
        <f>IF(ไฟล์หลัก!K989=ไฟล์หลัก!K988,IF(ไฟล์หลัก!K989=ไฟล์หลัก!K990,0,IFERROR(_xlfn.NUMBERVALUE(LEFT(TRIM(ไฟล์หลัก!L988),2)),_xlfn.NUMBERVALUE(LEFT(TRIM(ไฟล์หลัก!L988),1))) + IFERROR(_xlfn.NUMBERVALUE(LEFT(TRIM(ไฟล์หลัก!L989),2)),_xlfn.NUMBERVALUE(LEFT(TRIM(ไฟล์หลัก!L989),1)))),0)</f>
        <v>0</v>
      </c>
      <c r="C942" s="44"/>
      <c r="E942" s="66"/>
    </row>
    <row r="943" spans="2:5" ht="14.45">
      <c r="B943">
        <f>IF(ไฟล์หลัก!K990=ไฟล์หลัก!K989,IF(ไฟล์หลัก!K990=ไฟล์หลัก!K993,0,IFERROR(_xlfn.NUMBERVALUE(LEFT(TRIM(ไฟล์หลัก!L989),2)),_xlfn.NUMBERVALUE(LEFT(TRIM(ไฟล์หลัก!L989),1))) + IFERROR(_xlfn.NUMBERVALUE(LEFT(TRIM(ไฟล์หลัก!L990),2)),_xlfn.NUMBERVALUE(LEFT(TRIM(ไฟล์หลัก!L990),1)))),0)</f>
        <v>29</v>
      </c>
      <c r="C943" s="44"/>
      <c r="E943" s="66"/>
    </row>
    <row r="944" spans="2:5" ht="14.45">
      <c r="B944">
        <f>IF(ไฟล์หลัก!K993=ไฟล์หลัก!K990,IF(ไฟล์หลัก!K993=ไฟล์หลัก!K994,0,IFERROR(_xlfn.NUMBERVALUE(LEFT(TRIM(ไฟล์หลัก!L990),2)),_xlfn.NUMBERVALUE(LEFT(TRIM(ไฟล์หลัก!L990),1))) + IFERROR(_xlfn.NUMBERVALUE(LEFT(TRIM(ไฟล์หลัก!L993),2)),_xlfn.NUMBERVALUE(LEFT(TRIM(ไฟล์หลัก!L993),1)))),0)</f>
        <v>0</v>
      </c>
      <c r="C944" s="44"/>
      <c r="E944" s="66"/>
    </row>
    <row r="945" spans="2:5" ht="14.45">
      <c r="B945">
        <f>IF(ไฟล์หลัก!K994=ไฟล์หลัก!K993,IF(ไฟล์หลัก!K994=ไฟล์หลัก!K995,0,IFERROR(_xlfn.NUMBERVALUE(LEFT(TRIM(ไฟล์หลัก!L993),2)),_xlfn.NUMBERVALUE(LEFT(TRIM(ไฟล์หลัก!L993),1))) + IFERROR(_xlfn.NUMBERVALUE(LEFT(TRIM(ไฟล์หลัก!L994),2)),_xlfn.NUMBERVALUE(LEFT(TRIM(ไฟล์หลัก!L994),1)))),0)</f>
        <v>70</v>
      </c>
      <c r="C945" s="44"/>
      <c r="E945" s="66"/>
    </row>
    <row r="946" spans="2:5" ht="14.45">
      <c r="B946">
        <f>IF(ไฟล์หลัก!K995=ไฟล์หลัก!K994,IF(ไฟล์หลัก!K995=ไฟล์หลัก!K996,0,IFERROR(_xlfn.NUMBERVALUE(LEFT(TRIM(ไฟล์หลัก!L994),2)),_xlfn.NUMBERVALUE(LEFT(TRIM(ไฟล์หลัก!L994),1))) + IFERROR(_xlfn.NUMBERVALUE(LEFT(TRIM(ไฟล์หลัก!L995),2)),_xlfn.NUMBERVALUE(LEFT(TRIM(ไฟล์หลัก!L995),1)))),0)</f>
        <v>0</v>
      </c>
      <c r="C946" s="44"/>
      <c r="E946" s="66"/>
    </row>
    <row r="947" spans="2:5" ht="14.45">
      <c r="B947">
        <f>IF(ไฟล์หลัก!K996=ไฟล์หลัก!K995,IF(ไฟล์หลัก!K996=ไฟล์หลัก!K997,0,IFERROR(_xlfn.NUMBERVALUE(LEFT(TRIM(ไฟล์หลัก!L995),2)),_xlfn.NUMBERVALUE(LEFT(TRIM(ไฟล์หลัก!L995),1))) + IFERROR(_xlfn.NUMBERVALUE(LEFT(TRIM(ไฟล์หลัก!L996),2)),_xlfn.NUMBERVALUE(LEFT(TRIM(ไฟล์หลัก!L996),1)))),0)</f>
        <v>30</v>
      </c>
      <c r="C947" s="44"/>
      <c r="E947" s="66"/>
    </row>
    <row r="948" spans="2:5" ht="14.45">
      <c r="B948">
        <f>IF(ไฟล์หลัก!K997=ไฟล์หลัก!K996,IF(ไฟล์หลัก!K997=ไฟล์หลัก!K998,0,IFERROR(_xlfn.NUMBERVALUE(LEFT(TRIM(ไฟล์หลัก!L996),2)),_xlfn.NUMBERVALUE(LEFT(TRIM(ไฟล์หลัก!L996),1))) + IFERROR(_xlfn.NUMBERVALUE(LEFT(TRIM(ไฟล์หลัก!L997),2)),_xlfn.NUMBERVALUE(LEFT(TRIM(ไฟล์หลัก!L997),1)))),0)</f>
        <v>0</v>
      </c>
      <c r="C948" s="44"/>
      <c r="E948" s="66"/>
    </row>
    <row r="949" spans="2:5" ht="14.45">
      <c r="B949">
        <f>IF(ไฟล์หลัก!K998=ไฟล์หลัก!K997,IF(ไฟล์หลัก!K998=ไฟล์หลัก!K999,0,IFERROR(_xlfn.NUMBERVALUE(LEFT(TRIM(ไฟล์หลัก!L997),2)),_xlfn.NUMBERVALUE(LEFT(TRIM(ไฟล์หลัก!L997),1))) + IFERROR(_xlfn.NUMBERVALUE(LEFT(TRIM(ไฟล์หลัก!L998),2)),_xlfn.NUMBERVALUE(LEFT(TRIM(ไฟล์หลัก!L998),1)))),0)</f>
        <v>50</v>
      </c>
      <c r="C949" s="44"/>
      <c r="E949" s="66"/>
    </row>
    <row r="950" spans="2:5" ht="14.45">
      <c r="B950">
        <f>IF(ไฟล์หลัก!K999=ไฟล์หลัก!K998,IF(ไฟล์หลัก!K999=ไฟล์หลัก!K1000,0,IFERROR(_xlfn.NUMBERVALUE(LEFT(TRIM(ไฟล์หลัก!L998),2)),_xlfn.NUMBERVALUE(LEFT(TRIM(ไฟล์หลัก!L998),1))) + IFERROR(_xlfn.NUMBERVALUE(LEFT(TRIM(ไฟล์หลัก!L999),2)),_xlfn.NUMBERVALUE(LEFT(TRIM(ไฟล์หลัก!L999),1)))),0)</f>
        <v>0</v>
      </c>
      <c r="C950" s="44"/>
      <c r="E950" s="66"/>
    </row>
    <row r="951" spans="2:5" ht="14.45">
      <c r="B951">
        <f>IF(ไฟล์หลัก!K1000=ไฟล์หลัก!K999,IF(ไฟล์หลัก!K1000=ไฟล์หลัก!K1001,0,IFERROR(_xlfn.NUMBERVALUE(LEFT(TRIM(ไฟล์หลัก!L999),2)),_xlfn.NUMBERVALUE(LEFT(TRIM(ไฟล์หลัก!L999),1))) + IFERROR(_xlfn.NUMBERVALUE(LEFT(TRIM(ไฟล์หลัก!L1000),2)),_xlfn.NUMBERVALUE(LEFT(TRIM(ไฟล์หลัก!L1000),1)))),0)</f>
        <v>36</v>
      </c>
      <c r="C951" s="44"/>
      <c r="E951" s="66"/>
    </row>
    <row r="952" spans="2:5" ht="14.45">
      <c r="B952">
        <f>IF(ไฟล์หลัก!K1001=ไฟล์หลัก!K1000,IF(ไฟล์หลัก!K1001=ไฟล์หลัก!K1002,0,IFERROR(_xlfn.NUMBERVALUE(LEFT(TRIM(ไฟล์หลัก!L1000),2)),_xlfn.NUMBERVALUE(LEFT(TRIM(ไฟล์หลัก!L1000),1))) + IFERROR(_xlfn.NUMBERVALUE(LEFT(TRIM(ไฟล์หลัก!L1001),2)),_xlfn.NUMBERVALUE(LEFT(TRIM(ไฟล์หลัก!L1001),1)))),0)</f>
        <v>0</v>
      </c>
      <c r="C952" s="44"/>
      <c r="E952" s="66"/>
    </row>
    <row r="953" spans="2:5" ht="14.45">
      <c r="B953">
        <f>IF(ไฟล์หลัก!K1002=ไฟล์หลัก!K1001,IF(ไฟล์หลัก!K1002=ไฟล์หลัก!K1003,0,IFERROR(_xlfn.NUMBERVALUE(LEFT(TRIM(ไฟล์หลัก!L1001),2)),_xlfn.NUMBERVALUE(LEFT(TRIM(ไฟล์หลัก!L1001),1))) + IFERROR(_xlfn.NUMBERVALUE(LEFT(TRIM(ไฟล์หลัก!L1002),2)),_xlfn.NUMBERVALUE(LEFT(TRIM(ไฟล์หลัก!L1002),1)))),0)</f>
        <v>41</v>
      </c>
      <c r="C953" s="44"/>
      <c r="E953" s="66"/>
    </row>
    <row r="954" spans="2:5" ht="14.45">
      <c r="B954">
        <f>IF(ไฟล์หลัก!K1003=ไฟล์หลัก!K1002,IF(ไฟล์หลัก!K1003=ไฟล์หลัก!K1004,0,IFERROR(_xlfn.NUMBERVALUE(LEFT(TRIM(ไฟล์หลัก!L1002),2)),_xlfn.NUMBERVALUE(LEFT(TRIM(ไฟล์หลัก!L1002),1))) + IFERROR(_xlfn.NUMBERVALUE(LEFT(TRIM(ไฟล์หลัก!L1003),2)),_xlfn.NUMBERVALUE(LEFT(TRIM(ไฟล์หลัก!L1003),1)))),0)</f>
        <v>0</v>
      </c>
      <c r="C954" s="44"/>
      <c r="E954" s="66"/>
    </row>
    <row r="955" spans="2:5" ht="14.45">
      <c r="B955">
        <f>IF(ไฟล์หลัก!K1004=ไฟล์หลัก!K1003,IF(ไฟล์หลัก!K1004=ไฟล์หลัก!K1005,0,IFERROR(_xlfn.NUMBERVALUE(LEFT(TRIM(ไฟล์หลัก!L1003),2)),_xlfn.NUMBERVALUE(LEFT(TRIM(ไฟล์หลัก!L1003),1))) + IFERROR(_xlfn.NUMBERVALUE(LEFT(TRIM(ไฟล์หลัก!L1004),2)),_xlfn.NUMBERVALUE(LEFT(TRIM(ไฟล์หลัก!L1004),1)))),0)</f>
        <v>0</v>
      </c>
      <c r="C955" s="44"/>
      <c r="E955" s="66"/>
    </row>
    <row r="956" spans="2:5" ht="14.45">
      <c r="B956">
        <f>IF(ไฟล์หลัก!K1005=ไฟล์หลัก!K1004,IF(ไฟล์หลัก!K1005=ไฟล์หลัก!K1006,0,IFERROR(_xlfn.NUMBERVALUE(LEFT(TRIM(ไฟล์หลัก!L1004),2)),_xlfn.NUMBERVALUE(LEFT(TRIM(ไฟล์หลัก!L1004),1))) + IFERROR(_xlfn.NUMBERVALUE(LEFT(TRIM(ไฟล์หลัก!L1005),2)),_xlfn.NUMBERVALUE(LEFT(TRIM(ไฟล์หลัก!L1005),1)))),0)</f>
        <v>42</v>
      </c>
      <c r="C956" s="44"/>
      <c r="E956" s="66"/>
    </row>
    <row r="957" spans="2:5" ht="14.45">
      <c r="B957">
        <f>IF(ไฟล์หลัก!K1006=ไฟล์หลัก!K1005,IF(ไฟล์หลัก!K1006=ไฟล์หลัก!K1007,0,IFERROR(_xlfn.NUMBERVALUE(LEFT(TRIM(ไฟล์หลัก!L1005),2)),_xlfn.NUMBERVALUE(LEFT(TRIM(ไฟล์หลัก!L1005),1))) + IFERROR(_xlfn.NUMBERVALUE(LEFT(TRIM(ไฟล์หลัก!L1006),2)),_xlfn.NUMBERVALUE(LEFT(TRIM(ไฟล์หลัก!L1006),1)))),0)</f>
        <v>0</v>
      </c>
      <c r="C957" s="44"/>
      <c r="E957" s="66"/>
    </row>
    <row r="958" spans="2:5" ht="14.45">
      <c r="B958">
        <f>IF(ไฟล์หลัก!K1007=ไฟล์หลัก!K1006,IF(ไฟล์หลัก!K1007=ไฟล์หลัก!K1008,0,IFERROR(_xlfn.NUMBERVALUE(LEFT(TRIM(ไฟล์หลัก!L1006),2)),_xlfn.NUMBERVALUE(LEFT(TRIM(ไฟล์หลัก!L1006),1))) + IFERROR(_xlfn.NUMBERVALUE(LEFT(TRIM(ไฟล์หลัก!L1007),2)),_xlfn.NUMBERVALUE(LEFT(TRIM(ไฟล์หลัก!L1007),1)))),0)</f>
        <v>48</v>
      </c>
      <c r="C958" s="44"/>
      <c r="E958" s="66"/>
    </row>
    <row r="959" spans="2:5" ht="14.45">
      <c r="B959">
        <f>IF(ไฟล์หลัก!K1008=ไฟล์หลัก!K1007,IF(ไฟล์หลัก!K1008=ไฟล์หลัก!K1009,0,IFERROR(_xlfn.NUMBERVALUE(LEFT(TRIM(ไฟล์หลัก!L1007),2)),_xlfn.NUMBERVALUE(LEFT(TRIM(ไฟล์หลัก!L1007),1))) + IFERROR(_xlfn.NUMBERVALUE(LEFT(TRIM(ไฟล์หลัก!L1008),2)),_xlfn.NUMBERVALUE(LEFT(TRIM(ไฟล์หลัก!L1008),1)))),0)</f>
        <v>0</v>
      </c>
      <c r="C959" s="44"/>
      <c r="E959" s="66"/>
    </row>
    <row r="960" spans="2:5" ht="14.45">
      <c r="B960">
        <f>IF(ไฟล์หลัก!K1009=ไฟล์หลัก!K1008,IF(ไฟล์หลัก!K1009=ไฟล์หลัก!K1010,0,IFERROR(_xlfn.NUMBERVALUE(LEFT(TRIM(ไฟล์หลัก!L1008),2)),_xlfn.NUMBERVALUE(LEFT(TRIM(ไฟล์หลัก!L1008),1))) + IFERROR(_xlfn.NUMBERVALUE(LEFT(TRIM(ไฟล์หลัก!L1009),2)),_xlfn.NUMBERVALUE(LEFT(TRIM(ไฟล์หลัก!L1009),1)))),0)</f>
        <v>64</v>
      </c>
      <c r="C960" s="44"/>
      <c r="E960" s="66"/>
    </row>
    <row r="961" spans="2:5" ht="14.45">
      <c r="B961">
        <f>IF(ไฟล์หลัก!K1010=ไฟล์หลัก!K1009,IF(ไฟล์หลัก!K1010=ไฟล์หลัก!K1011,0,IFERROR(_xlfn.NUMBERVALUE(LEFT(TRIM(ไฟล์หลัก!L1009),2)),_xlfn.NUMBERVALUE(LEFT(TRIM(ไฟล์หลัก!L1009),1))) + IFERROR(_xlfn.NUMBERVALUE(LEFT(TRIM(ไฟล์หลัก!L1010),2)),_xlfn.NUMBERVALUE(LEFT(TRIM(ไฟล์หลัก!L1010),1)))),0)</f>
        <v>0</v>
      </c>
      <c r="C961" s="44"/>
      <c r="E961" s="66"/>
    </row>
    <row r="962" spans="2:5" ht="14.45">
      <c r="B962">
        <f>IF(ไฟล์หลัก!K1011=ไฟล์หลัก!K1010,IF(ไฟล์หลัก!K1011=ไฟล์หลัก!K1012,0,IFERROR(_xlfn.NUMBERVALUE(LEFT(TRIM(ไฟล์หลัก!L1010),2)),_xlfn.NUMBERVALUE(LEFT(TRIM(ไฟล์หลัก!L1010),1))) + IFERROR(_xlfn.NUMBERVALUE(LEFT(TRIM(ไฟล์หลัก!L1011),2)),_xlfn.NUMBERVALUE(LEFT(TRIM(ไฟล์หลัก!L1011),1)))),0)</f>
        <v>0</v>
      </c>
      <c r="C962" s="44"/>
      <c r="E962" s="66"/>
    </row>
    <row r="963" spans="2:5" ht="14.45">
      <c r="B963">
        <f>IF(ไฟล์หลัก!K1012=ไฟล์หลัก!K1011,IF(ไฟล์หลัก!K1012=ไฟล์หลัก!K1013,0,IFERROR(_xlfn.NUMBERVALUE(LEFT(TRIM(ไฟล์หลัก!L1011),2)),_xlfn.NUMBERVALUE(LEFT(TRIM(ไฟล์หลัก!L1011),1))) + IFERROR(_xlfn.NUMBERVALUE(LEFT(TRIM(ไฟล์หลัก!L1012),2)),_xlfn.NUMBERVALUE(LEFT(TRIM(ไฟล์หลัก!L1012),1)))),0)</f>
        <v>43</v>
      </c>
      <c r="C963" s="44"/>
      <c r="E963" s="66"/>
    </row>
    <row r="964" spans="2:5" ht="14.45">
      <c r="B964">
        <f>IF(ไฟล์หลัก!K1013=ไฟล์หลัก!K1012,IF(ไฟล์หลัก!K1013=ไฟล์หลัก!K1014,0,IFERROR(_xlfn.NUMBERVALUE(LEFT(TRIM(ไฟล์หลัก!L1012),2)),_xlfn.NUMBERVALUE(LEFT(TRIM(ไฟล์หลัก!L1012),1))) + IFERROR(_xlfn.NUMBERVALUE(LEFT(TRIM(ไฟล์หลัก!L1013),2)),_xlfn.NUMBERVALUE(LEFT(TRIM(ไฟล์หลัก!L1013),1)))),0)</f>
        <v>0</v>
      </c>
      <c r="C964" s="44"/>
      <c r="E964" s="66"/>
    </row>
    <row r="965" spans="2:5" ht="14.45">
      <c r="B965">
        <f>IF(ไฟล์หลัก!K1014=ไฟล์หลัก!K1013,IF(ไฟล์หลัก!K1014=ไฟล์หลัก!K1015,0,IFERROR(_xlfn.NUMBERVALUE(LEFT(TRIM(ไฟล์หลัก!L1013),2)),_xlfn.NUMBERVALUE(LEFT(TRIM(ไฟล์หลัก!L1013),1))) + IFERROR(_xlfn.NUMBERVALUE(LEFT(TRIM(ไฟล์หลัก!L1014),2)),_xlfn.NUMBERVALUE(LEFT(TRIM(ไฟล์หลัก!L1014),1)))),0)</f>
        <v>62</v>
      </c>
      <c r="C965" s="44"/>
      <c r="E965" s="66"/>
    </row>
    <row r="966" spans="2:5" ht="14.45">
      <c r="B966">
        <f>IF(ไฟล์หลัก!K1015=ไฟล์หลัก!K1014,IF(ไฟล์หลัก!K1015=ไฟล์หลัก!K1016,0,IFERROR(_xlfn.NUMBERVALUE(LEFT(TRIM(ไฟล์หลัก!L1014),2)),_xlfn.NUMBERVALUE(LEFT(TRIM(ไฟล์หลัก!L1014),1))) + IFERROR(_xlfn.NUMBERVALUE(LEFT(TRIM(ไฟล์หลัก!L1015),2)),_xlfn.NUMBERVALUE(LEFT(TRIM(ไฟล์หลัก!L1015),1)))),0)</f>
        <v>0</v>
      </c>
      <c r="C966" s="44"/>
      <c r="E966" s="66"/>
    </row>
    <row r="967" spans="2:5" ht="14.45">
      <c r="B967">
        <f>IF(ไฟล์หลัก!K1016=ไฟล์หลัก!K1015,IF(ไฟล์หลัก!K1016=ไฟล์หลัก!K1017,0,IFERROR(_xlfn.NUMBERVALUE(LEFT(TRIM(ไฟล์หลัก!L1015),2)),_xlfn.NUMBERVALUE(LEFT(TRIM(ไฟล์หลัก!L1015),1))) + IFERROR(_xlfn.NUMBERVALUE(LEFT(TRIM(ไฟล์หลัก!L1016),2)),_xlfn.NUMBERVALUE(LEFT(TRIM(ไฟล์หลัก!L1016),1)))),0)</f>
        <v>70</v>
      </c>
      <c r="C967" s="44"/>
      <c r="E967" s="66"/>
    </row>
    <row r="968" spans="2:5" ht="14.45">
      <c r="B968">
        <f>IF(ไฟล์หลัก!K1017=ไฟล์หลัก!K1016,IF(ไฟล์หลัก!K1017=ไฟล์หลัก!K1018,0,IFERROR(_xlfn.NUMBERVALUE(LEFT(TRIM(ไฟล์หลัก!L1016),2)),_xlfn.NUMBERVALUE(LEFT(TRIM(ไฟล์หลัก!L1016),1))) + IFERROR(_xlfn.NUMBERVALUE(LEFT(TRIM(ไฟล์หลัก!L1017),2)),_xlfn.NUMBERVALUE(LEFT(TRIM(ไฟล์หลัก!L1017),1)))),0)</f>
        <v>0</v>
      </c>
      <c r="C968" s="44"/>
      <c r="E968" s="66"/>
    </row>
    <row r="969" spans="2:5" ht="14.45">
      <c r="B969">
        <f>IF(ไฟล์หลัก!K1018=ไฟล์หลัก!K1017,IF(ไฟล์หลัก!K1018=ไฟล์หลัก!K1019,0,IFERROR(_xlfn.NUMBERVALUE(LEFT(TRIM(ไฟล์หลัก!L1017),2)),_xlfn.NUMBERVALUE(LEFT(TRIM(ไฟล์หลัก!L1017),1))) + IFERROR(_xlfn.NUMBERVALUE(LEFT(TRIM(ไฟล์หลัก!L1018),2)),_xlfn.NUMBERVALUE(LEFT(TRIM(ไฟล์หลัก!L1018),1)))),0)</f>
        <v>63</v>
      </c>
      <c r="C969" s="44"/>
      <c r="E969" s="66"/>
    </row>
    <row r="970" spans="2:5" ht="14.45">
      <c r="B970">
        <f>IF(ไฟล์หลัก!K1019=ไฟล์หลัก!K1018,IF(ไฟล์หลัก!K1019=ไฟล์หลัก!K1020,0,IFERROR(_xlfn.NUMBERVALUE(LEFT(TRIM(ไฟล์หลัก!L1018),2)),_xlfn.NUMBERVALUE(LEFT(TRIM(ไฟล์หลัก!L1018),1))) + IFERROR(_xlfn.NUMBERVALUE(LEFT(TRIM(ไฟล์หลัก!L1019),2)),_xlfn.NUMBERVALUE(LEFT(TRIM(ไฟล์หลัก!L1019),1)))),0)</f>
        <v>0</v>
      </c>
      <c r="C970" s="44"/>
      <c r="E970" s="66"/>
    </row>
    <row r="971" spans="2:5" ht="14.45">
      <c r="B971">
        <f>IF(ไฟล์หลัก!K1020=ไฟล์หลัก!K1019,IF(ไฟล์หลัก!K1020=ไฟล์หลัก!K1021,0,IFERROR(_xlfn.NUMBERVALUE(LEFT(TRIM(ไฟล์หลัก!L1019),2)),_xlfn.NUMBERVALUE(LEFT(TRIM(ไฟล์หลัก!L1019),1))) + IFERROR(_xlfn.NUMBERVALUE(LEFT(TRIM(ไฟล์หลัก!L1020),2)),_xlfn.NUMBERVALUE(LEFT(TRIM(ไฟล์หลัก!L1020),1)))),0)</f>
        <v>59</v>
      </c>
      <c r="C971" s="44"/>
      <c r="E971" s="66"/>
    </row>
    <row r="972" spans="2:5" ht="14.45">
      <c r="B972">
        <f>IF(ไฟล์หลัก!K1021=ไฟล์หลัก!K1020,IF(ไฟล์หลัก!K1021=ไฟล์หลัก!K1022,0,IFERROR(_xlfn.NUMBERVALUE(LEFT(TRIM(ไฟล์หลัก!L1020),2)),_xlfn.NUMBERVALUE(LEFT(TRIM(ไฟล์หลัก!L1020),1))) + IFERROR(_xlfn.NUMBERVALUE(LEFT(TRIM(ไฟล์หลัก!L1021),2)),_xlfn.NUMBERVALUE(LEFT(TRIM(ไฟล์หลัก!L1021),1)))),0)</f>
        <v>0</v>
      </c>
      <c r="C972" s="44"/>
      <c r="E972" s="66"/>
    </row>
    <row r="973" spans="2:5" ht="14.45">
      <c r="B973">
        <f>IF(ไฟล์หลัก!K1022=ไฟล์หลัก!K1021,IF(ไฟล์หลัก!K1022=ไฟล์หลัก!K1023,0,IFERROR(_xlfn.NUMBERVALUE(LEFT(TRIM(ไฟล์หลัก!L1021),2)),_xlfn.NUMBERVALUE(LEFT(TRIM(ไฟล์หลัก!L1021),1))) + IFERROR(_xlfn.NUMBERVALUE(LEFT(TRIM(ไฟล์หลัก!L1022),2)),_xlfn.NUMBERVALUE(LEFT(TRIM(ไฟล์หลัก!L1022),1)))),0)</f>
        <v>0</v>
      </c>
      <c r="C973" s="44"/>
      <c r="E973" s="66"/>
    </row>
    <row r="974" spans="2:5" ht="14.45">
      <c r="B974">
        <f>IF(ไฟล์หลัก!K1023=ไฟล์หลัก!K1022,IF(ไฟล์หลัก!K1023=ไฟล์หลัก!K1024,0,IFERROR(_xlfn.NUMBERVALUE(LEFT(TRIM(ไฟล์หลัก!L1022),2)),_xlfn.NUMBERVALUE(LEFT(TRIM(ไฟล์หลัก!L1022),1))) + IFERROR(_xlfn.NUMBERVALUE(LEFT(TRIM(ไฟล์หลัก!L1023),2)),_xlfn.NUMBERVALUE(LEFT(TRIM(ไฟล์หลัก!L1023),1)))),0)</f>
        <v>46</v>
      </c>
      <c r="C974" s="44"/>
      <c r="E974" s="66"/>
    </row>
    <row r="975" spans="2:5" ht="14.45">
      <c r="B975">
        <f>IF(ไฟล์หลัก!K1024=ไฟล์หลัก!K1023,IF(ไฟล์หลัก!K1024=ไฟล์หลัก!K1025,0,IFERROR(_xlfn.NUMBERVALUE(LEFT(TRIM(ไฟล์หลัก!L1023),2)),_xlfn.NUMBERVALUE(LEFT(TRIM(ไฟล์หลัก!L1023),1))) + IFERROR(_xlfn.NUMBERVALUE(LEFT(TRIM(ไฟล์หลัก!L1024),2)),_xlfn.NUMBERVALUE(LEFT(TRIM(ไฟล์หลัก!L1024),1)))),0)</f>
        <v>0</v>
      </c>
      <c r="C975" s="44"/>
      <c r="E975" s="66"/>
    </row>
    <row r="976" spans="2:5" ht="14.45">
      <c r="B976">
        <f>IF(ไฟล์หลัก!K1025=ไฟล์หลัก!K1024,IF(ไฟล์หลัก!K1025=ไฟล์หลัก!K1026,0,IFERROR(_xlfn.NUMBERVALUE(LEFT(TRIM(ไฟล์หลัก!L1024),2)),_xlfn.NUMBERVALUE(LEFT(TRIM(ไฟล์หลัก!L1024),1))) + IFERROR(_xlfn.NUMBERVALUE(LEFT(TRIM(ไฟล์หลัก!L1025),2)),_xlfn.NUMBERVALUE(LEFT(TRIM(ไฟล์หลัก!L1025),1)))),0)</f>
        <v>67</v>
      </c>
      <c r="C976" s="44"/>
      <c r="E976" s="66"/>
    </row>
    <row r="977" spans="2:5" ht="14.45">
      <c r="B977">
        <f>IF(ไฟล์หลัก!K1026=ไฟล์หลัก!K1025,IF(ไฟล์หลัก!K1026=ไฟล์หลัก!K1027,0,IFERROR(_xlfn.NUMBERVALUE(LEFT(TRIM(ไฟล์หลัก!L1025),2)),_xlfn.NUMBERVALUE(LEFT(TRIM(ไฟล์หลัก!L1025),1))) + IFERROR(_xlfn.NUMBERVALUE(LEFT(TRIM(ไฟล์หลัก!L1026),2)),_xlfn.NUMBERVALUE(LEFT(TRIM(ไฟล์หลัก!L1026),1)))),0)</f>
        <v>0</v>
      </c>
      <c r="C977" s="44"/>
      <c r="E977" s="66"/>
    </row>
    <row r="978" spans="2:5" ht="14.45">
      <c r="B978">
        <f>IF(ไฟล์หลัก!K1027=ไฟล์หลัก!K1026,IF(ไฟล์หลัก!K1027=ไฟล์หลัก!K1028,0,IFERROR(_xlfn.NUMBERVALUE(LEFT(TRIM(ไฟล์หลัก!L1026),2)),_xlfn.NUMBERVALUE(LEFT(TRIM(ไฟล์หลัก!L1026),1))) + IFERROR(_xlfn.NUMBERVALUE(LEFT(TRIM(ไฟล์หลัก!L1027),2)),_xlfn.NUMBERVALUE(LEFT(TRIM(ไฟล์หลัก!L1027),1)))),0)</f>
        <v>56</v>
      </c>
      <c r="C978" s="44"/>
      <c r="E978" s="66"/>
    </row>
    <row r="979" spans="2:5" ht="14.45">
      <c r="B979">
        <f>IF(ไฟล์หลัก!K1028=ไฟล์หลัก!K1027,IF(ไฟล์หลัก!K1028=ไฟล์หลัก!K1029,0,IFERROR(_xlfn.NUMBERVALUE(LEFT(TRIM(ไฟล์หลัก!L1027),2)),_xlfn.NUMBERVALUE(LEFT(TRIM(ไฟล์หลัก!L1027),1))) + IFERROR(_xlfn.NUMBERVALUE(LEFT(TRIM(ไฟล์หลัก!L1028),2)),_xlfn.NUMBERVALUE(LEFT(TRIM(ไฟล์หลัก!L1028),1)))),0)</f>
        <v>0</v>
      </c>
      <c r="C979" s="44"/>
      <c r="E979" s="66"/>
    </row>
    <row r="980" spans="2:5" ht="14.45">
      <c r="B980">
        <f>IF(ไฟล์หลัก!K1029=ไฟล์หลัก!K1028,IF(ไฟล์หลัก!K1029=ไฟล์หลัก!K1030,0,IFERROR(_xlfn.NUMBERVALUE(LEFT(TRIM(ไฟล์หลัก!L1028),2)),_xlfn.NUMBERVALUE(LEFT(TRIM(ไฟล์หลัก!L1028),1))) + IFERROR(_xlfn.NUMBERVALUE(LEFT(TRIM(ไฟล์หลัก!L1029),2)),_xlfn.NUMBERVALUE(LEFT(TRIM(ไฟล์หลัก!L1029),1)))),0)</f>
        <v>47</v>
      </c>
      <c r="C980" s="44"/>
      <c r="E980" s="66"/>
    </row>
    <row r="981" spans="2:5" ht="14.45">
      <c r="B981">
        <f>IF(ไฟล์หลัก!K1030=ไฟล์หลัก!K1029,IF(ไฟล์หลัก!K1030=ไฟล์หลัก!K1031,0,IFERROR(_xlfn.NUMBERVALUE(LEFT(TRIM(ไฟล์หลัก!L1029),2)),_xlfn.NUMBERVALUE(LEFT(TRIM(ไฟล์หลัก!L1029),1))) + IFERROR(_xlfn.NUMBERVALUE(LEFT(TRIM(ไฟล์หลัก!L1030),2)),_xlfn.NUMBERVALUE(LEFT(TRIM(ไฟล์หลัก!L1030),1)))),0)</f>
        <v>0</v>
      </c>
      <c r="C981" s="44"/>
      <c r="E981" s="66"/>
    </row>
    <row r="982" spans="2:5" ht="14.45">
      <c r="B982">
        <f>IF(ไฟล์หลัก!K1031=ไฟล์หลัก!K1030,IF(ไฟล์หลัก!K1031=ไฟล์หลัก!K1032,0,IFERROR(_xlfn.NUMBERVALUE(LEFT(TRIM(ไฟล์หลัก!L1030),2)),_xlfn.NUMBERVALUE(LEFT(TRIM(ไฟล์หลัก!L1030),1))) + IFERROR(_xlfn.NUMBERVALUE(LEFT(TRIM(ไฟล์หลัก!L1031),2)),_xlfn.NUMBERVALUE(LEFT(TRIM(ไฟล์หลัก!L1031),1)))),0)</f>
        <v>32</v>
      </c>
      <c r="C982" s="44"/>
      <c r="E982" s="66"/>
    </row>
    <row r="983" spans="2:5" ht="14.45">
      <c r="B983">
        <f>IF(ไฟล์หลัก!K1032=ไฟล์หลัก!K1031,IF(ไฟล์หลัก!K1032=ไฟล์หลัก!K1033,0,IFERROR(_xlfn.NUMBERVALUE(LEFT(TRIM(ไฟล์หลัก!L1031),2)),_xlfn.NUMBERVALUE(LEFT(TRIM(ไฟล์หลัก!L1031),1))) + IFERROR(_xlfn.NUMBERVALUE(LEFT(TRIM(ไฟล์หลัก!L1032),2)),_xlfn.NUMBERVALUE(LEFT(TRIM(ไฟล์หลัก!L1032),1)))),0)</f>
        <v>0</v>
      </c>
      <c r="C983" s="44"/>
      <c r="E983" s="66"/>
    </row>
    <row r="984" spans="2:5" ht="14.45">
      <c r="B984">
        <f>IF(ไฟล์หลัก!K1033=ไฟล์หลัก!K1032,IF(ไฟล์หลัก!K1033=ไฟล์หลัก!K1034,0,IFERROR(_xlfn.NUMBERVALUE(LEFT(TRIM(ไฟล์หลัก!L1032),2)),_xlfn.NUMBERVALUE(LEFT(TRIM(ไฟล์หลัก!L1032),1))) + IFERROR(_xlfn.NUMBERVALUE(LEFT(TRIM(ไฟล์หลัก!L1033),2)),_xlfn.NUMBERVALUE(LEFT(TRIM(ไฟล์หลัก!L1033),1)))),0)</f>
        <v>46</v>
      </c>
      <c r="C984" s="44"/>
      <c r="E984" s="66"/>
    </row>
    <row r="985" spans="2:5" ht="14.45">
      <c r="B985">
        <f>IF(ไฟล์หลัก!K1034=ไฟล์หลัก!K1033,IF(ไฟล์หลัก!K1034=ไฟล์หลัก!K1035,0,IFERROR(_xlfn.NUMBERVALUE(LEFT(TRIM(ไฟล์หลัก!L1033),2)),_xlfn.NUMBERVALUE(LEFT(TRIM(ไฟล์หลัก!L1033),1))) + IFERROR(_xlfn.NUMBERVALUE(LEFT(TRIM(ไฟล์หลัก!L1034),2)),_xlfn.NUMBERVALUE(LEFT(TRIM(ไฟล์หลัก!L1034),1)))),0)</f>
        <v>0</v>
      </c>
      <c r="C985" s="44"/>
      <c r="E985" s="66"/>
    </row>
    <row r="986" spans="2:5" ht="14.45">
      <c r="B986">
        <f>IF(ไฟล์หลัก!K1035=ไฟล์หลัก!K1034,IF(ไฟล์หลัก!K1035=ไฟล์หลัก!K1036,0,IFERROR(_xlfn.NUMBERVALUE(LEFT(TRIM(ไฟล์หลัก!L1034),2)),_xlfn.NUMBERVALUE(LEFT(TRIM(ไฟล์หลัก!L1034),1))) + IFERROR(_xlfn.NUMBERVALUE(LEFT(TRIM(ไฟล์หลัก!L1035),2)),_xlfn.NUMBERVALUE(LEFT(TRIM(ไฟล์หลัก!L1035),1)))),0)</f>
        <v>53</v>
      </c>
      <c r="C986" s="44"/>
      <c r="E986" s="66"/>
    </row>
    <row r="987" spans="2:5" ht="14.45">
      <c r="B987">
        <f>IF(ไฟล์หลัก!K1036=ไฟล์หลัก!K1035,IF(ไฟล์หลัก!K1036=ไฟล์หลัก!K1037,0,IFERROR(_xlfn.NUMBERVALUE(LEFT(TRIM(ไฟล์หลัก!L1035),2)),_xlfn.NUMBERVALUE(LEFT(TRIM(ไฟล์หลัก!L1035),1))) + IFERROR(_xlfn.NUMBERVALUE(LEFT(TRIM(ไฟล์หลัก!L1036),2)),_xlfn.NUMBERVALUE(LEFT(TRIM(ไฟล์หลัก!L1036),1)))),0)</f>
        <v>0</v>
      </c>
      <c r="C987" s="44"/>
      <c r="E987" s="66"/>
    </row>
    <row r="988" spans="2:5" ht="14.45">
      <c r="B988">
        <f>IF(ไฟล์หลัก!K1037=ไฟล์หลัก!K1036,IF(ไฟล์หลัก!K1037=ไฟล์หลัก!K1038,0,IFERROR(_xlfn.NUMBERVALUE(LEFT(TRIM(ไฟล์หลัก!L1036),2)),_xlfn.NUMBERVALUE(LEFT(TRIM(ไฟล์หลัก!L1036),1))) + IFERROR(_xlfn.NUMBERVALUE(LEFT(TRIM(ไฟล์หลัก!L1037),2)),_xlfn.NUMBERVALUE(LEFT(TRIM(ไฟล์หลัก!L1037),1)))),0)</f>
        <v>29</v>
      </c>
      <c r="C988" s="44"/>
      <c r="E988" s="66"/>
    </row>
    <row r="989" spans="2:5" ht="14.45">
      <c r="B989">
        <f>IF(ไฟล์หลัก!K1038=ไฟล์หลัก!K1037,IF(ไฟล์หลัก!K1038=ไฟล์หลัก!K1039,0,IFERROR(_xlfn.NUMBERVALUE(LEFT(TRIM(ไฟล์หลัก!L1037),2)),_xlfn.NUMBERVALUE(LEFT(TRIM(ไฟล์หลัก!L1037),1))) + IFERROR(_xlfn.NUMBERVALUE(LEFT(TRIM(ไฟล์หลัก!L1038),2)),_xlfn.NUMBERVALUE(LEFT(TRIM(ไฟล์หลัก!L1038),1)))),0)</f>
        <v>0</v>
      </c>
      <c r="C989" s="44"/>
      <c r="E989" s="66"/>
    </row>
    <row r="990" spans="2:5" ht="14.45">
      <c r="B990">
        <f>IF(ไฟล์หลัก!K1039=ไฟล์หลัก!K1038,IF(ไฟล์หลัก!K1039=ไฟล์หลัก!K1040,0,IFERROR(_xlfn.NUMBERVALUE(LEFT(TRIM(ไฟล์หลัก!L1038),2)),_xlfn.NUMBERVALUE(LEFT(TRIM(ไฟล์หลัก!L1038),1))) + IFERROR(_xlfn.NUMBERVALUE(LEFT(TRIM(ไฟล์หลัก!L1039),2)),_xlfn.NUMBERVALUE(LEFT(TRIM(ไฟล์หลัก!L1039),1)))),0)</f>
        <v>56</v>
      </c>
      <c r="C990" s="44"/>
      <c r="E990" s="66"/>
    </row>
    <row r="991" spans="2:5" ht="14.45">
      <c r="B991">
        <f>IF(ไฟล์หลัก!K1040=ไฟล์หลัก!K1039,IF(ไฟล์หลัก!K1040=ไฟล์หลัก!K1041,0,IFERROR(_xlfn.NUMBERVALUE(LEFT(TRIM(ไฟล์หลัก!L1039),2)),_xlfn.NUMBERVALUE(LEFT(TRIM(ไฟล์หลัก!L1039),1))) + IFERROR(_xlfn.NUMBERVALUE(LEFT(TRIM(ไฟล์หลัก!L1040),2)),_xlfn.NUMBERVALUE(LEFT(TRIM(ไฟล์หลัก!L1040),1)))),0)</f>
        <v>0</v>
      </c>
      <c r="C991" s="44"/>
      <c r="E991" s="66"/>
    </row>
    <row r="992" spans="2:5" ht="14.45">
      <c r="B992">
        <f>IF(ไฟล์หลัก!K1041=ไฟล์หลัก!K1040,IF(ไฟล์หลัก!K1041=ไฟล์หลัก!K1042,0,IFERROR(_xlfn.NUMBERVALUE(LEFT(TRIM(ไฟล์หลัก!L1040),2)),_xlfn.NUMBERVALUE(LEFT(TRIM(ไฟล์หลัก!L1040),1))) + IFERROR(_xlfn.NUMBERVALUE(LEFT(TRIM(ไฟล์หลัก!L1041),2)),_xlfn.NUMBERVALUE(LEFT(TRIM(ไฟล์หลัก!L1041),1)))),0)</f>
        <v>14</v>
      </c>
      <c r="C992" s="44"/>
      <c r="E992" s="66"/>
    </row>
    <row r="993" spans="2:5" ht="14.45">
      <c r="B993">
        <f>IF(ไฟล์หลัก!K1042=ไฟล์หลัก!K1041,IF(ไฟล์หลัก!K1042=ไฟล์หลัก!K1043,0,IFERROR(_xlfn.NUMBERVALUE(LEFT(TRIM(ไฟล์หลัก!L1041),2)),_xlfn.NUMBERVALUE(LEFT(TRIM(ไฟล์หลัก!L1041),1))) + IFERROR(_xlfn.NUMBERVALUE(LEFT(TRIM(ไฟล์หลัก!L1042),2)),_xlfn.NUMBERVALUE(LEFT(TRIM(ไฟล์หลัก!L1042),1)))),0)</f>
        <v>0</v>
      </c>
      <c r="C993" s="44"/>
      <c r="E993" s="66"/>
    </row>
    <row r="994" spans="2:5" ht="14.45">
      <c r="B994">
        <f>IF(ไฟล์หลัก!K1043=ไฟล์หลัก!K1042,IF(ไฟล์หลัก!K1043=ไฟล์หลัก!K1044,0,IFERROR(_xlfn.NUMBERVALUE(LEFT(TRIM(ไฟล์หลัก!L1042),2)),_xlfn.NUMBERVALUE(LEFT(TRIM(ไฟล์หลัก!L1042),1))) + IFERROR(_xlfn.NUMBERVALUE(LEFT(TRIM(ไฟล์หลัก!L1043),2)),_xlfn.NUMBERVALUE(LEFT(TRIM(ไฟล์หลัก!L1043),1)))),0)</f>
        <v>28</v>
      </c>
      <c r="C994" s="44"/>
      <c r="E994" s="66"/>
    </row>
    <row r="995" spans="2:5" ht="14.45">
      <c r="B995">
        <f>IF(ไฟล์หลัก!K1044=ไฟล์หลัก!K1043,IF(ไฟล์หลัก!K1044=ไฟล์หลัก!K1045,0,IFERROR(_xlfn.NUMBERVALUE(LEFT(TRIM(ไฟล์หลัก!L1043),2)),_xlfn.NUMBERVALUE(LEFT(TRIM(ไฟล์หลัก!L1043),1))) + IFERROR(_xlfn.NUMBERVALUE(LEFT(TRIM(ไฟล์หลัก!L1044),2)),_xlfn.NUMBERVALUE(LEFT(TRIM(ไฟล์หลัก!L1044),1)))),0)</f>
        <v>0</v>
      </c>
      <c r="C995" s="44"/>
      <c r="E995" s="66"/>
    </row>
    <row r="996" spans="2:5" ht="14.45">
      <c r="B996">
        <f>IF(ไฟล์หลัก!K1045=ไฟล์หลัก!K1044,IF(ไฟล์หลัก!K1045=ไฟล์หลัก!K1046,0,IFERROR(_xlfn.NUMBERVALUE(LEFT(TRIM(ไฟล์หลัก!L1044),2)),_xlfn.NUMBERVALUE(LEFT(TRIM(ไฟล์หลัก!L1044),1))) + IFERROR(_xlfn.NUMBERVALUE(LEFT(TRIM(ไฟล์หลัก!L1045),2)),_xlfn.NUMBERVALUE(LEFT(TRIM(ไฟล์หลัก!L1045),1)))),0)</f>
        <v>25</v>
      </c>
      <c r="C996" s="44"/>
      <c r="E996" s="66"/>
    </row>
    <row r="997" spans="2:5" ht="14.45">
      <c r="B997">
        <f>IF(ไฟล์หลัก!K1046=ไฟล์หลัก!K1045,IF(ไฟล์หลัก!K1046=ไฟล์หลัก!K1047,0,IFERROR(_xlfn.NUMBERVALUE(LEFT(TRIM(ไฟล์หลัก!L1045),2)),_xlfn.NUMBERVALUE(LEFT(TRIM(ไฟล์หลัก!L1045),1))) + IFERROR(_xlfn.NUMBERVALUE(LEFT(TRIM(ไฟล์หลัก!L1046),2)),_xlfn.NUMBERVALUE(LEFT(TRIM(ไฟล์หลัก!L1046),1)))),0)</f>
        <v>0</v>
      </c>
      <c r="C997" s="44"/>
      <c r="E997" s="66"/>
    </row>
    <row r="998" spans="2:5" ht="14.45">
      <c r="B998">
        <f>IF(ไฟล์หลัก!K1047=ไฟล์หลัก!K1046,IF(ไฟล์หลัก!K1047=ไฟล์หลัก!K1048,0,IFERROR(_xlfn.NUMBERVALUE(LEFT(TRIM(ไฟล์หลัก!L1046),2)),_xlfn.NUMBERVALUE(LEFT(TRIM(ไฟล์หลัก!L1046),1))) + IFERROR(_xlfn.NUMBERVALUE(LEFT(TRIM(ไฟล์หลัก!L1047),2)),_xlfn.NUMBERVALUE(LEFT(TRIM(ไฟล์หลัก!L1047),1)))),0)</f>
        <v>36</v>
      </c>
      <c r="C998" s="44"/>
      <c r="E998" s="66"/>
    </row>
    <row r="999" spans="2:5" ht="14.45">
      <c r="B999">
        <f>IF(ไฟล์หลัก!K1048=ไฟล์หลัก!K1047,IF(ไฟล์หลัก!K1048=ไฟล์หลัก!K1049,0,IFERROR(_xlfn.NUMBERVALUE(LEFT(TRIM(ไฟล์หลัก!L1047),2)),_xlfn.NUMBERVALUE(LEFT(TRIM(ไฟล์หลัก!L1047),1))) + IFERROR(_xlfn.NUMBERVALUE(LEFT(TRIM(ไฟล์หลัก!L1048),2)),_xlfn.NUMBERVALUE(LEFT(TRIM(ไฟล์หลัก!L1048),1)))),0)</f>
        <v>0</v>
      </c>
      <c r="C999" s="44"/>
      <c r="E999" s="66"/>
    </row>
    <row r="1000" spans="2:5" ht="14.45">
      <c r="B1000">
        <f>IF(ไฟล์หลัก!K1049=ไฟล์หลัก!K1048,IF(ไฟล์หลัก!K1049=ไฟล์หลัก!K1050,0,IFERROR(_xlfn.NUMBERVALUE(LEFT(TRIM(ไฟล์หลัก!L1048),2)),_xlfn.NUMBERVALUE(LEFT(TRIM(ไฟล์หลัก!L1048),1))) + IFERROR(_xlfn.NUMBERVALUE(LEFT(TRIM(ไฟล์หลัก!L1049),2)),_xlfn.NUMBERVALUE(LEFT(TRIM(ไฟล์หลัก!L1049),1)))),0)</f>
        <v>28</v>
      </c>
      <c r="C1000" s="44"/>
      <c r="E1000" s="66"/>
    </row>
    <row r="1001" spans="2:5" ht="14.45">
      <c r="B1001">
        <f>IF(ไฟล์หลัก!K1050=ไฟล์หลัก!K1049,IF(ไฟล์หลัก!K1050=ไฟล์หลัก!K1051,0,IFERROR(_xlfn.NUMBERVALUE(LEFT(TRIM(ไฟล์หลัก!L1049),2)),_xlfn.NUMBERVALUE(LEFT(TRIM(ไฟล์หลัก!L1049),1))) + IFERROR(_xlfn.NUMBERVALUE(LEFT(TRIM(ไฟล์หลัก!L1050),2)),_xlfn.NUMBERVALUE(LEFT(TRIM(ไฟล์หลัก!L1050),1)))),0)</f>
        <v>0</v>
      </c>
      <c r="C1001" s="44"/>
      <c r="E1001" s="66"/>
    </row>
    <row r="1002" spans="2:5" ht="14.45">
      <c r="B1002">
        <f>IF(ไฟล์หลัก!K1051=ไฟล์หลัก!K1050,IF(ไฟล์หลัก!K1051=ไฟล์หลัก!K1052,0,IFERROR(_xlfn.NUMBERVALUE(LEFT(TRIM(ไฟล์หลัก!L1050),2)),_xlfn.NUMBERVALUE(LEFT(TRIM(ไฟล์หลัก!L1050),1))) + IFERROR(_xlfn.NUMBERVALUE(LEFT(TRIM(ไฟล์หลัก!L1051),2)),_xlfn.NUMBERVALUE(LEFT(TRIM(ไฟล์หลัก!L1051),1)))),0)</f>
        <v>17</v>
      </c>
      <c r="C1002" s="44"/>
      <c r="E1002" s="66"/>
    </row>
    <row r="1003" spans="2:5" ht="14.45">
      <c r="B1003">
        <f>IF(ไฟล์หลัก!K1052=ไฟล์หลัก!K1051,IF(ไฟล์หลัก!K1052=ไฟล์หลัก!K1053,0,IFERROR(_xlfn.NUMBERVALUE(LEFT(TRIM(ไฟล์หลัก!L1051),2)),_xlfn.NUMBERVALUE(LEFT(TRIM(ไฟล์หลัก!L1051),1))) + IFERROR(_xlfn.NUMBERVALUE(LEFT(TRIM(ไฟล์หลัก!L1052),2)),_xlfn.NUMBERVALUE(LEFT(TRIM(ไฟล์หลัก!L1052),1)))),0)</f>
        <v>0</v>
      </c>
      <c r="C1003" s="44"/>
      <c r="E1003" s="66"/>
    </row>
    <row r="1004" spans="2:5" ht="14.45">
      <c r="B1004">
        <f>IF(ไฟล์หลัก!K1053=ไฟล์หลัก!K1052,IF(ไฟล์หลัก!K1053=ไฟล์หลัก!K1054,0,IFERROR(_xlfn.NUMBERVALUE(LEFT(TRIM(ไฟล์หลัก!L1052),2)),_xlfn.NUMBERVALUE(LEFT(TRIM(ไฟล์หลัก!L1052),1))) + IFERROR(_xlfn.NUMBERVALUE(LEFT(TRIM(ไฟล์หลัก!L1053),2)),_xlfn.NUMBERVALUE(LEFT(TRIM(ไฟล์หลัก!L1053),1)))),0)</f>
        <v>43</v>
      </c>
      <c r="C1004" s="44"/>
      <c r="E1004" s="66"/>
    </row>
    <row r="1005" spans="2:5" ht="14.45">
      <c r="B1005">
        <f>IF(ไฟล์หลัก!K1054=ไฟล์หลัก!K1053,IF(ไฟล์หลัก!K1054=ไฟล์หลัก!K1055,0,IFERROR(_xlfn.NUMBERVALUE(LEFT(TRIM(ไฟล์หลัก!L1053),2)),_xlfn.NUMBERVALUE(LEFT(TRIM(ไฟล์หลัก!L1053),1))) + IFERROR(_xlfn.NUMBERVALUE(LEFT(TRIM(ไฟล์หลัก!L1054),2)),_xlfn.NUMBERVALUE(LEFT(TRIM(ไฟล์หลัก!L1054),1)))),0)</f>
        <v>0</v>
      </c>
      <c r="C1005" s="44"/>
      <c r="E1005" s="66"/>
    </row>
    <row r="1006" spans="2:5" ht="14.45">
      <c r="B1006">
        <f>IF(ไฟล์หลัก!K1055=ไฟล์หลัก!K1054,IF(ไฟล์หลัก!K1055=ไฟล์หลัก!K1056,0,IFERROR(_xlfn.NUMBERVALUE(LEFT(TRIM(ไฟล์หลัก!L1054),2)),_xlfn.NUMBERVALUE(LEFT(TRIM(ไฟล์หลัก!L1054),1))) + IFERROR(_xlfn.NUMBERVALUE(LEFT(TRIM(ไฟล์หลัก!L1055),2)),_xlfn.NUMBERVALUE(LEFT(TRIM(ไฟล์หลัก!L1055),1)))),0)</f>
        <v>45</v>
      </c>
      <c r="C1006" s="44"/>
      <c r="E1006" s="66"/>
    </row>
    <row r="1007" spans="2:5" ht="14.45">
      <c r="B1007">
        <f>IF(ไฟล์หลัก!K1056=ไฟล์หลัก!K1055,IF(ไฟล์หลัก!K1056=ไฟล์หลัก!K1057,0,IFERROR(_xlfn.NUMBERVALUE(LEFT(TRIM(ไฟล์หลัก!L1055),2)),_xlfn.NUMBERVALUE(LEFT(TRIM(ไฟล์หลัก!L1055),1))) + IFERROR(_xlfn.NUMBERVALUE(LEFT(TRIM(ไฟล์หลัก!L1056),2)),_xlfn.NUMBERVALUE(LEFT(TRIM(ไฟล์หลัก!L1056),1)))),0)</f>
        <v>0</v>
      </c>
      <c r="C1007" s="44"/>
      <c r="E1007" s="66"/>
    </row>
    <row r="1008" spans="2:5" ht="14.45">
      <c r="B1008">
        <f>IF(ไฟล์หลัก!K1057=ไฟล์หลัก!K1056,IF(ไฟล์หลัก!K1057=ไฟล์หลัก!K1058,0,IFERROR(_xlfn.NUMBERVALUE(LEFT(TRIM(ไฟล์หลัก!L1056),2)),_xlfn.NUMBERVALUE(LEFT(TRIM(ไฟล์หลัก!L1056),1))) + IFERROR(_xlfn.NUMBERVALUE(LEFT(TRIM(ไฟล์หลัก!L1057),2)),_xlfn.NUMBERVALUE(LEFT(TRIM(ไฟล์หลัก!L1057),1)))),0)</f>
        <v>59</v>
      </c>
      <c r="C1008" s="44"/>
      <c r="E1008" s="66"/>
    </row>
    <row r="1009" spans="2:5" ht="14.45">
      <c r="B1009">
        <f>IF(ไฟล์หลัก!K1058=ไฟล์หลัก!K1057,IF(ไฟล์หลัก!K1058=ไฟล์หลัก!K1059,0,IFERROR(_xlfn.NUMBERVALUE(LEFT(TRIM(ไฟล์หลัก!L1057),2)),_xlfn.NUMBERVALUE(LEFT(TRIM(ไฟล์หลัก!L1057),1))) + IFERROR(_xlfn.NUMBERVALUE(LEFT(TRIM(ไฟล์หลัก!L1058),2)),_xlfn.NUMBERVALUE(LEFT(TRIM(ไฟล์หลัก!L1058),1)))),0)</f>
        <v>0</v>
      </c>
      <c r="C1009" s="44"/>
      <c r="E1009" s="66"/>
    </row>
    <row r="1010" spans="2:5" ht="14.45">
      <c r="B1010">
        <f>IF(ไฟล์หลัก!K1059=ไฟล์หลัก!K1058,IF(ไฟล์หลัก!K1059=ไฟล์หลัก!K1060,0,IFERROR(_xlfn.NUMBERVALUE(LEFT(TRIM(ไฟล์หลัก!L1058),2)),_xlfn.NUMBERVALUE(LEFT(TRIM(ไฟล์หลัก!L1058),1))) + IFERROR(_xlfn.NUMBERVALUE(LEFT(TRIM(ไฟล์หลัก!L1059),2)),_xlfn.NUMBERVALUE(LEFT(TRIM(ไฟล์หลัก!L1059),1)))),0)</f>
        <v>34</v>
      </c>
      <c r="C1010" s="44"/>
      <c r="E1010" s="66"/>
    </row>
    <row r="1011" spans="2:5" ht="14.45">
      <c r="B1011">
        <f>IF(ไฟล์หลัก!K1060=ไฟล์หลัก!K1059,IF(ไฟล์หลัก!K1060=ไฟล์หลัก!K1061,0,IFERROR(_xlfn.NUMBERVALUE(LEFT(TRIM(ไฟล์หลัก!L1059),2)),_xlfn.NUMBERVALUE(LEFT(TRIM(ไฟล์หลัก!L1059),1))) + IFERROR(_xlfn.NUMBERVALUE(LEFT(TRIM(ไฟล์หลัก!L1060),2)),_xlfn.NUMBERVALUE(LEFT(TRIM(ไฟล์หลัก!L1060),1)))),0)</f>
        <v>0</v>
      </c>
      <c r="C1011" s="44"/>
      <c r="E1011" s="66"/>
    </row>
    <row r="1012" spans="2:5" ht="14.45">
      <c r="B1012">
        <f>IF(ไฟล์หลัก!K1061=ไฟล์หลัก!K1060,IF(ไฟล์หลัก!K1061=ไฟล์หลัก!K1062,0,IFERROR(_xlfn.NUMBERVALUE(LEFT(TRIM(ไฟล์หลัก!L1060),2)),_xlfn.NUMBERVALUE(LEFT(TRIM(ไฟล์หลัก!L1060),1))) + IFERROR(_xlfn.NUMBERVALUE(LEFT(TRIM(ไฟล์หลัก!L1061),2)),_xlfn.NUMBERVALUE(LEFT(TRIM(ไฟล์หลัก!L1061),1)))),0)</f>
        <v>0</v>
      </c>
      <c r="C1012" s="44"/>
      <c r="E1012" s="66"/>
    </row>
    <row r="1013" spans="2:5" ht="14.45">
      <c r="B1013">
        <f>IF(ไฟล์หลัก!K1062=ไฟล์หลัก!K1061,IF(ไฟล์หลัก!K1062=ไฟล์หลัก!K1063,0,IFERROR(_xlfn.NUMBERVALUE(LEFT(TRIM(ไฟล์หลัก!L1061),2)),_xlfn.NUMBERVALUE(LEFT(TRIM(ไฟล์หลัก!L1061),1))) + IFERROR(_xlfn.NUMBERVALUE(LEFT(TRIM(ไฟล์หลัก!L1062),2)),_xlfn.NUMBERVALUE(LEFT(TRIM(ไฟล์หลัก!L1062),1)))),0)</f>
        <v>39</v>
      </c>
      <c r="C1013" s="44"/>
      <c r="E1013" s="66"/>
    </row>
    <row r="1014" spans="2:5" ht="14.45">
      <c r="B1014">
        <f>IF(ไฟล์หลัก!K1063=ไฟล์หลัก!K1062,IF(ไฟล์หลัก!K1063=ไฟล์หลัก!K1064,0,IFERROR(_xlfn.NUMBERVALUE(LEFT(TRIM(ไฟล์หลัก!L1062),2)),_xlfn.NUMBERVALUE(LEFT(TRIM(ไฟล์หลัก!L1062),1))) + IFERROR(_xlfn.NUMBERVALUE(LEFT(TRIM(ไฟล์หลัก!L1063),2)),_xlfn.NUMBERVALUE(LEFT(TRIM(ไฟล์หลัก!L1063),1)))),0)</f>
        <v>0</v>
      </c>
      <c r="C1014" s="44"/>
      <c r="E1014" s="66"/>
    </row>
    <row r="1015" spans="2:5" ht="14.45">
      <c r="B1015">
        <f>IF(ไฟล์หลัก!K1064=ไฟล์หลัก!K1063,IF(ไฟล์หลัก!K1064=ไฟล์หลัก!K1065,0,IFERROR(_xlfn.NUMBERVALUE(LEFT(TRIM(ไฟล์หลัก!L1063),2)),_xlfn.NUMBERVALUE(LEFT(TRIM(ไฟล์หลัก!L1063),1))) + IFERROR(_xlfn.NUMBERVALUE(LEFT(TRIM(ไฟล์หลัก!L1064),2)),_xlfn.NUMBERVALUE(LEFT(TRIM(ไฟล์หลัก!L1064),1)))),0)</f>
        <v>70</v>
      </c>
      <c r="C1015" s="44"/>
      <c r="E1015" s="66"/>
    </row>
    <row r="1016" spans="2:5" ht="14.45">
      <c r="B1016">
        <f>IF(ไฟล์หลัก!K1065=ไฟล์หลัก!K1064,IF(ไฟล์หลัก!K1065=ไฟล์หลัก!K1066,0,IFERROR(_xlfn.NUMBERVALUE(LEFT(TRIM(ไฟล์หลัก!L1064),2)),_xlfn.NUMBERVALUE(LEFT(TRIM(ไฟล์หลัก!L1064),1))) + IFERROR(_xlfn.NUMBERVALUE(LEFT(TRIM(ไฟล์หลัก!L1065),2)),_xlfn.NUMBERVALUE(LEFT(TRIM(ไฟล์หลัก!L1065),1)))),0)</f>
        <v>0</v>
      </c>
      <c r="C1016" s="44"/>
      <c r="E1016" s="66"/>
    </row>
    <row r="1017" spans="2:5" ht="14.45">
      <c r="B1017" t="e">
        <f>IF(ไฟล์หลัก!K1066=ไฟล์หลัก!K1065,IF(ไฟล์หลัก!K1066=ไฟล์หลัก!#REF!,0,IFERROR(_xlfn.NUMBERVALUE(LEFT(TRIM(ไฟล์หลัก!L1065),2)),_xlfn.NUMBERVALUE(LEFT(TRIM(ไฟล์หลัก!L1065),1))) + IFERROR(_xlfn.NUMBERVALUE(LEFT(TRIM(ไฟล์หลัก!L1066),2)),_xlfn.NUMBERVALUE(LEFT(TRIM(ไฟล์หลัก!L1066),1)))),0)</f>
        <v>#REF!</v>
      </c>
      <c r="C1017" s="44"/>
      <c r="E1017" s="66"/>
    </row>
    <row r="1018" spans="2:5" ht="14.45">
      <c r="B1018" t="e">
        <f>IF(ไฟล์หลัก!#REF!=ไฟล์หลัก!K1066,IF(ไฟล์หลัก!#REF!=ไฟล์หลัก!K1067,0,IFERROR(_xlfn.NUMBERVALUE(LEFT(TRIM(ไฟล์หลัก!L1066),2)),_xlfn.NUMBERVALUE(LEFT(TRIM(ไฟล์หลัก!L1066),1))) + IFERROR(_xlfn.NUMBERVALUE(LEFT(TRIM(ไฟล์หลัก!#REF!),2)),_xlfn.NUMBERVALUE(LEFT(TRIM(ไฟล์หลัก!#REF!),1)))),0)</f>
        <v>#REF!</v>
      </c>
      <c r="C1018" s="44"/>
      <c r="E1018" s="66"/>
    </row>
    <row r="1019" spans="2:5" ht="14.45">
      <c r="B1019" t="e">
        <f>IF(ไฟล์หลัก!K1067=ไฟล์หลัก!#REF!,IF(ไฟล์หลัก!K1067=ไฟล์หลัก!K1068,0,IFERROR(_xlfn.NUMBERVALUE(LEFT(TRIM(ไฟล์หลัก!#REF!),2)),_xlfn.NUMBERVALUE(LEFT(TRIM(ไฟล์หลัก!#REF!),1))) + IFERROR(_xlfn.NUMBERVALUE(LEFT(TRIM(ไฟล์หลัก!L1067),2)),_xlfn.NUMBERVALUE(LEFT(TRIM(ไฟล์หลัก!L1067),1)))),0)</f>
        <v>#REF!</v>
      </c>
      <c r="C1019" s="44"/>
      <c r="E1019" s="66"/>
    </row>
    <row r="1020" spans="2:5" ht="14.45">
      <c r="B1020">
        <f>IF(ไฟล์หลัก!K1068=ไฟล์หลัก!K1067,IF(ไฟล์หลัก!K1068=ไฟล์หลัก!K1069,0,IFERROR(_xlfn.NUMBERVALUE(LEFT(TRIM(ไฟล์หลัก!L1067),2)),_xlfn.NUMBERVALUE(LEFT(TRIM(ไฟล์หลัก!L1067),1))) + IFERROR(_xlfn.NUMBERVALUE(LEFT(TRIM(ไฟล์หลัก!L1068),2)),_xlfn.NUMBERVALUE(LEFT(TRIM(ไฟล์หลัก!L1068),1)))),0)</f>
        <v>27</v>
      </c>
      <c r="C1020" s="44"/>
      <c r="E1020" s="66"/>
    </row>
    <row r="1021" spans="2:5" ht="14.45">
      <c r="B1021">
        <f>IF(ไฟล์หลัก!K1069=ไฟล์หลัก!K1068,IF(ไฟล์หลัก!K1069=ไฟล์หลัก!K1070,0,IFERROR(_xlfn.NUMBERVALUE(LEFT(TRIM(ไฟล์หลัก!L1068),2)),_xlfn.NUMBERVALUE(LEFT(TRIM(ไฟล์หลัก!L1068),1))) + IFERROR(_xlfn.NUMBERVALUE(LEFT(TRIM(ไฟล์หลัก!L1069),2)),_xlfn.NUMBERVALUE(LEFT(TRIM(ไฟล์หลัก!L1069),1)))),0)</f>
        <v>0</v>
      </c>
      <c r="C1021" s="44"/>
      <c r="E1021" s="66"/>
    </row>
    <row r="1022" spans="2:5" ht="14.45">
      <c r="B1022">
        <f>IF(ไฟล์หลัก!K1070=ไฟล์หลัก!K1069,IF(ไฟล์หลัก!K1070=ไฟล์หลัก!K1071,0,IFERROR(_xlfn.NUMBERVALUE(LEFT(TRIM(ไฟล์หลัก!L1069),2)),_xlfn.NUMBERVALUE(LEFT(TRIM(ไฟล์หลัก!L1069),1))) + IFERROR(_xlfn.NUMBERVALUE(LEFT(TRIM(ไฟล์หลัก!L1070),2)),_xlfn.NUMBERVALUE(LEFT(TRIM(ไฟล์หลัก!L1070),1)))),0)</f>
        <v>0</v>
      </c>
      <c r="C1022" s="44"/>
      <c r="E1022" s="66"/>
    </row>
    <row r="1023" spans="2:5" ht="14.45">
      <c r="B1023">
        <f>IF(ไฟล์หลัก!K1071=ไฟล์หลัก!K1070,IF(ไฟล์หลัก!K1071=ไฟล์หลัก!K1072,0,IFERROR(_xlfn.NUMBERVALUE(LEFT(TRIM(ไฟล์หลัก!L1070),2)),_xlfn.NUMBERVALUE(LEFT(TRIM(ไฟล์หลัก!L1070),1))) + IFERROR(_xlfn.NUMBERVALUE(LEFT(TRIM(ไฟล์หลัก!L1071),2)),_xlfn.NUMBERVALUE(LEFT(TRIM(ไฟล์หลัก!L1071),1)))),0)</f>
        <v>58</v>
      </c>
      <c r="C1023" s="44"/>
      <c r="E1023" s="66"/>
    </row>
    <row r="1024" spans="2:5" ht="14.45">
      <c r="B1024">
        <f>IF(ไฟล์หลัก!K1072=ไฟล์หลัก!K1071,IF(ไฟล์หลัก!K1072=ไฟล์หลัก!K1073,0,IFERROR(_xlfn.NUMBERVALUE(LEFT(TRIM(ไฟล์หลัก!L1071),2)),_xlfn.NUMBERVALUE(LEFT(TRIM(ไฟล์หลัก!L1071),1))) + IFERROR(_xlfn.NUMBERVALUE(LEFT(TRIM(ไฟล์หลัก!L1072),2)),_xlfn.NUMBERVALUE(LEFT(TRIM(ไฟล์หลัก!L1072),1)))),0)</f>
        <v>0</v>
      </c>
      <c r="C1024" s="44"/>
      <c r="E1024" s="66"/>
    </row>
    <row r="1025" spans="2:5" ht="14.45">
      <c r="B1025">
        <f>IF(ไฟล์หลัก!K1073=ไฟล์หลัก!K1072,IF(ไฟล์หลัก!K1073=ไฟล์หลัก!K1074,0,IFERROR(_xlfn.NUMBERVALUE(LEFT(TRIM(ไฟล์หลัก!L1072),2)),_xlfn.NUMBERVALUE(LEFT(TRIM(ไฟล์หลัก!L1072),1))) + IFERROR(_xlfn.NUMBERVALUE(LEFT(TRIM(ไฟล์หลัก!L1073),2)),_xlfn.NUMBERVALUE(LEFT(TRIM(ไฟล์หลัก!L1073),1)))),0)</f>
        <v>0</v>
      </c>
      <c r="C1025" s="44"/>
      <c r="E1025" s="66"/>
    </row>
    <row r="1026" spans="2:5" ht="14.45">
      <c r="B1026">
        <f>IF(ไฟล์หลัก!K1074=ไฟล์หลัก!K1073,IF(ไฟล์หลัก!K1074=ไฟล์หลัก!K1075,0,IFERROR(_xlfn.NUMBERVALUE(LEFT(TRIM(ไฟล์หลัก!L1073),2)),_xlfn.NUMBERVALUE(LEFT(TRIM(ไฟล์หลัก!L1073),1))) + IFERROR(_xlfn.NUMBERVALUE(LEFT(TRIM(ไฟล์หลัก!L1074),2)),_xlfn.NUMBERVALUE(LEFT(TRIM(ไฟล์หลัก!L1074),1)))),0)</f>
        <v>28</v>
      </c>
      <c r="C1026" s="44"/>
      <c r="E1026" s="66"/>
    </row>
    <row r="1027" spans="2:5" ht="14.45">
      <c r="B1027">
        <f>IF(ไฟล์หลัก!K1075=ไฟล์หลัก!K1074,IF(ไฟล์หลัก!K1075=ไฟล์หลัก!K1076,0,IFERROR(_xlfn.NUMBERVALUE(LEFT(TRIM(ไฟล์หลัก!L1074),2)),_xlfn.NUMBERVALUE(LEFT(TRIM(ไฟล์หลัก!L1074),1))) + IFERROR(_xlfn.NUMBERVALUE(LEFT(TRIM(ไฟล์หลัก!L1075),2)),_xlfn.NUMBERVALUE(LEFT(TRIM(ไฟล์หลัก!L1075),1)))),0)</f>
        <v>0</v>
      </c>
      <c r="C1027" s="44"/>
      <c r="E1027" s="66"/>
    </row>
    <row r="1028" spans="2:5" ht="14.45">
      <c r="B1028">
        <f>IF(ไฟล์หลัก!K1076=ไฟล์หลัก!K1075,IF(ไฟล์หลัก!K1076=ไฟล์หลัก!K1077,0,IFERROR(_xlfn.NUMBERVALUE(LEFT(TRIM(ไฟล์หลัก!L1075),2)),_xlfn.NUMBERVALUE(LEFT(TRIM(ไฟล์หลัก!L1075),1))) + IFERROR(_xlfn.NUMBERVALUE(LEFT(TRIM(ไฟล์หลัก!L1076),2)),_xlfn.NUMBERVALUE(LEFT(TRIM(ไฟล์หลัก!L1076),1)))),0)</f>
        <v>0</v>
      </c>
      <c r="C1028" s="44"/>
      <c r="E1028" s="66"/>
    </row>
    <row r="1029" spans="2:5" ht="14.45">
      <c r="B1029">
        <f>IF(ไฟล์หลัก!K1077=ไฟล์หลัก!K1076,IF(ไฟล์หลัก!K1077=ไฟล์หลัก!K1078,0,IFERROR(_xlfn.NUMBERVALUE(LEFT(TRIM(ไฟล์หลัก!L1076),2)),_xlfn.NUMBERVALUE(LEFT(TRIM(ไฟล์หลัก!L1076),1))) + IFERROR(_xlfn.NUMBERVALUE(LEFT(TRIM(ไฟล์หลัก!L1077),2)),_xlfn.NUMBERVALUE(LEFT(TRIM(ไฟล์หลัก!L1077),1)))),0)</f>
        <v>52</v>
      </c>
      <c r="C1029" s="44"/>
      <c r="E1029" s="66"/>
    </row>
    <row r="1030" spans="2:5" ht="14.45">
      <c r="B1030">
        <f>IF(ไฟล์หลัก!K1078=ไฟล์หลัก!K1077,IF(ไฟล์หลัก!K1078=ไฟล์หลัก!K1079,0,IFERROR(_xlfn.NUMBERVALUE(LEFT(TRIM(ไฟล์หลัก!L1077),2)),_xlfn.NUMBERVALUE(LEFT(TRIM(ไฟล์หลัก!L1077),1))) + IFERROR(_xlfn.NUMBERVALUE(LEFT(TRIM(ไฟล์หลัก!L1078),2)),_xlfn.NUMBERVALUE(LEFT(TRIM(ไฟล์หลัก!L1078),1)))),0)</f>
        <v>0</v>
      </c>
      <c r="C1030" s="44"/>
      <c r="E1030" s="66"/>
    </row>
    <row r="1031" spans="2:5" ht="14.45">
      <c r="B1031">
        <f>IF(ไฟล์หลัก!K1079=ไฟล์หลัก!K1078,IF(ไฟล์หลัก!K1079=ไฟล์หลัก!K1080,0,IFERROR(_xlfn.NUMBERVALUE(LEFT(TRIM(ไฟล์หลัก!L1078),2)),_xlfn.NUMBERVALUE(LEFT(TRIM(ไฟล์หลัก!L1078),1))) + IFERROR(_xlfn.NUMBERVALUE(LEFT(TRIM(ไฟล์หลัก!L1079),2)),_xlfn.NUMBERVALUE(LEFT(TRIM(ไฟล์หลัก!L1079),1)))),0)</f>
        <v>50</v>
      </c>
      <c r="C1031" s="44"/>
      <c r="E1031" s="66"/>
    </row>
    <row r="1032" spans="2:5" ht="14.45">
      <c r="B1032">
        <f>IF(ไฟล์หลัก!K1080=ไฟล์หลัก!K1079,IF(ไฟล์หลัก!K1080=ไฟล์หลัก!K1081,0,IFERROR(_xlfn.NUMBERVALUE(LEFT(TRIM(ไฟล์หลัก!L1079),2)),_xlfn.NUMBERVALUE(LEFT(TRIM(ไฟล์หลัก!L1079),1))) + IFERROR(_xlfn.NUMBERVALUE(LEFT(TRIM(ไฟล์หลัก!L1080),2)),_xlfn.NUMBERVALUE(LEFT(TRIM(ไฟล์หลัก!L1080),1)))),0)</f>
        <v>0</v>
      </c>
      <c r="C1032" s="44"/>
      <c r="E1032" s="66"/>
    </row>
    <row r="1033" spans="2:5" ht="14.45">
      <c r="B1033">
        <f>IF(ไฟล์หลัก!K1081=ไฟล์หลัก!K1080,IF(ไฟล์หลัก!K1081=ไฟล์หลัก!K1082,0,IFERROR(_xlfn.NUMBERVALUE(LEFT(TRIM(ไฟล์หลัก!L1080),2)),_xlfn.NUMBERVALUE(LEFT(TRIM(ไฟล์หลัก!L1080),1))) + IFERROR(_xlfn.NUMBERVALUE(LEFT(TRIM(ไฟล์หลัก!L1081),2)),_xlfn.NUMBERVALUE(LEFT(TRIM(ไฟล์หลัก!L1081),1)))),0)</f>
        <v>28</v>
      </c>
      <c r="C1033" s="44"/>
      <c r="E1033" s="66"/>
    </row>
    <row r="1034" spans="2:5" ht="14.45">
      <c r="B1034">
        <f>IF(ไฟล์หลัก!K1082=ไฟล์หลัก!K1081,IF(ไฟล์หลัก!K1082=ไฟล์หลัก!K1083,0,IFERROR(_xlfn.NUMBERVALUE(LEFT(TRIM(ไฟล์หลัก!L1081),2)),_xlfn.NUMBERVALUE(LEFT(TRIM(ไฟล์หลัก!L1081),1))) + IFERROR(_xlfn.NUMBERVALUE(LEFT(TRIM(ไฟล์หลัก!L1082),2)),_xlfn.NUMBERVALUE(LEFT(TRIM(ไฟล์หลัก!L1082),1)))),0)</f>
        <v>0</v>
      </c>
      <c r="C1034" s="44"/>
      <c r="E1034" s="66"/>
    </row>
    <row r="1035" spans="2:5" ht="14.45">
      <c r="B1035">
        <f>IF(ไฟล์หลัก!K1083=ไฟล์หลัก!K1082,IF(ไฟล์หลัก!K1083=ไฟล์หลัก!K1084,0,IFERROR(_xlfn.NUMBERVALUE(LEFT(TRIM(ไฟล์หลัก!L1082),2)),_xlfn.NUMBERVALUE(LEFT(TRIM(ไฟล์หลัก!L1082),1))) + IFERROR(_xlfn.NUMBERVALUE(LEFT(TRIM(ไฟล์หลัก!L1083),2)),_xlfn.NUMBERVALUE(LEFT(TRIM(ไฟล์หลัก!L1083),1)))),0)</f>
        <v>56</v>
      </c>
      <c r="C1035" s="44"/>
      <c r="E1035" s="66"/>
    </row>
    <row r="1036" spans="2:5" ht="14.45">
      <c r="B1036">
        <f>IF(ไฟล์หลัก!K1084=ไฟล์หลัก!K1083,IF(ไฟล์หลัก!K1084=ไฟล์หลัก!K1085,0,IFERROR(_xlfn.NUMBERVALUE(LEFT(TRIM(ไฟล์หลัก!L1083),2)),_xlfn.NUMBERVALUE(LEFT(TRIM(ไฟล์หลัก!L1083),1))) + IFERROR(_xlfn.NUMBERVALUE(LEFT(TRIM(ไฟล์หลัก!L1084),2)),_xlfn.NUMBERVALUE(LEFT(TRIM(ไฟล์หลัก!L1084),1)))),0)</f>
        <v>0</v>
      </c>
      <c r="C1036" s="44"/>
      <c r="E1036" s="66"/>
    </row>
    <row r="1037" spans="2:5" ht="14.45">
      <c r="B1037">
        <f>IF(ไฟล์หลัก!K1085=ไฟล์หลัก!K1084,IF(ไฟล์หลัก!K1085=ไฟล์หลัก!K1086,0,IFERROR(_xlfn.NUMBERVALUE(LEFT(TRIM(ไฟล์หลัก!L1084),2)),_xlfn.NUMBERVALUE(LEFT(TRIM(ไฟล์หลัก!L1084),1))) + IFERROR(_xlfn.NUMBERVALUE(LEFT(TRIM(ไฟล์หลัก!L1085),2)),_xlfn.NUMBERVALUE(LEFT(TRIM(ไฟล์หลัก!L1085),1)))),0)</f>
        <v>43</v>
      </c>
      <c r="C1037" s="44"/>
      <c r="E1037" s="66"/>
    </row>
    <row r="1038" spans="2:5" ht="14.45">
      <c r="B1038">
        <f>IF(ไฟล์หลัก!K1086=ไฟล์หลัก!K1085,IF(ไฟล์หลัก!K1086=ไฟล์หลัก!K1087,0,IFERROR(_xlfn.NUMBERVALUE(LEFT(TRIM(ไฟล์หลัก!L1085),2)),_xlfn.NUMBERVALUE(LEFT(TRIM(ไฟล์หลัก!L1085),1))) + IFERROR(_xlfn.NUMBERVALUE(LEFT(TRIM(ไฟล์หลัก!L1086),2)),_xlfn.NUMBERVALUE(LEFT(TRIM(ไฟล์หลัก!L1086),1)))),0)</f>
        <v>0</v>
      </c>
      <c r="C1038" s="44"/>
      <c r="E1038" s="66"/>
    </row>
    <row r="1039" spans="2:5" ht="14.45">
      <c r="B1039">
        <f>IF(ไฟล์หลัก!K1087=ไฟล์หลัก!K1086,IF(ไฟล์หลัก!K1087=ไฟล์หลัก!K1088,0,IFERROR(_xlfn.NUMBERVALUE(LEFT(TRIM(ไฟล์หลัก!L1086),2)),_xlfn.NUMBERVALUE(LEFT(TRIM(ไฟล์หลัก!L1086),1))) + IFERROR(_xlfn.NUMBERVALUE(LEFT(TRIM(ไฟล์หลัก!L1087),2)),_xlfn.NUMBERVALUE(LEFT(TRIM(ไฟล์หลัก!L1087),1)))),0)</f>
        <v>55</v>
      </c>
      <c r="C1039" s="44"/>
      <c r="E1039" s="66"/>
    </row>
    <row r="1040" spans="2:5" ht="14.45">
      <c r="B1040">
        <f>IF(ไฟล์หลัก!K1088=ไฟล์หลัก!K1087,IF(ไฟล์หลัก!K1088=ไฟล์หลัก!K1089,0,IFERROR(_xlfn.NUMBERVALUE(LEFT(TRIM(ไฟล์หลัก!L1087),2)),_xlfn.NUMBERVALUE(LEFT(TRIM(ไฟล์หลัก!L1087),1))) + IFERROR(_xlfn.NUMBERVALUE(LEFT(TRIM(ไฟล์หลัก!L1088),2)),_xlfn.NUMBERVALUE(LEFT(TRIM(ไฟล์หลัก!L1088),1)))),0)</f>
        <v>0</v>
      </c>
      <c r="C1040" s="44"/>
      <c r="E1040" s="66"/>
    </row>
    <row r="1041" spans="2:5" ht="14.45">
      <c r="B1041">
        <f>IF(ไฟล์หลัก!K1089=ไฟล์หลัก!K1088,IF(ไฟล์หลัก!K1089=ไฟล์หลัก!K1090,0,IFERROR(_xlfn.NUMBERVALUE(LEFT(TRIM(ไฟล์หลัก!L1088),2)),_xlfn.NUMBERVALUE(LEFT(TRIM(ไฟล์หลัก!L1088),1))) + IFERROR(_xlfn.NUMBERVALUE(LEFT(TRIM(ไฟล์หลัก!L1089),2)),_xlfn.NUMBERVALUE(LEFT(TRIM(ไฟล์หลัก!L1089),1)))),0)</f>
        <v>9</v>
      </c>
      <c r="C1041" s="44"/>
      <c r="E1041" s="66"/>
    </row>
    <row r="1042" spans="2:5" ht="14.45">
      <c r="B1042">
        <f>IF(ไฟล์หลัก!K1090=ไฟล์หลัก!K1089,IF(ไฟล์หลัก!K1090=ไฟล์หลัก!K1091,0,IFERROR(_xlfn.NUMBERVALUE(LEFT(TRIM(ไฟล์หลัก!L1089),2)),_xlfn.NUMBERVALUE(LEFT(TRIM(ไฟล์หลัก!L1089),1))) + IFERROR(_xlfn.NUMBERVALUE(LEFT(TRIM(ไฟล์หลัก!L1090),2)),_xlfn.NUMBERVALUE(LEFT(TRIM(ไฟล์หลัก!L1090),1)))),0)</f>
        <v>0</v>
      </c>
      <c r="C1042" s="44"/>
      <c r="E1042" s="66"/>
    </row>
    <row r="1043" spans="2:5" ht="14.45">
      <c r="B1043">
        <f>IF(ไฟล์หลัก!K1091=ไฟล์หลัก!K1090,IF(ไฟล์หลัก!K1091=ไฟล์หลัก!K1092,0,IFERROR(_xlfn.NUMBERVALUE(LEFT(TRIM(ไฟล์หลัก!L1090),2)),_xlfn.NUMBERVALUE(LEFT(TRIM(ไฟล์หลัก!L1090),1))) + IFERROR(_xlfn.NUMBERVALUE(LEFT(TRIM(ไฟล์หลัก!L1091),2)),_xlfn.NUMBERVALUE(LEFT(TRIM(ไฟล์หลัก!L1091),1)))),0)</f>
        <v>64</v>
      </c>
      <c r="C1043" s="44"/>
      <c r="E1043" s="66"/>
    </row>
    <row r="1044" spans="2:5" ht="14.45">
      <c r="B1044">
        <f>IF(ไฟล์หลัก!K1092=ไฟล์หลัก!K1091,IF(ไฟล์หลัก!K1092=ไฟล์หลัก!K1093,0,IFERROR(_xlfn.NUMBERVALUE(LEFT(TRIM(ไฟล์หลัก!L1091),2)),_xlfn.NUMBERVALUE(LEFT(TRIM(ไฟล์หลัก!L1091),1))) + IFERROR(_xlfn.NUMBERVALUE(LEFT(TRIM(ไฟล์หลัก!L1092),2)),_xlfn.NUMBERVALUE(LEFT(TRIM(ไฟล์หลัก!L1092),1)))),0)</f>
        <v>0</v>
      </c>
      <c r="C1044" s="44"/>
      <c r="E1044" s="66"/>
    </row>
    <row r="1045" spans="2:5" ht="14.45">
      <c r="B1045">
        <f>IF(ไฟล์หลัก!K1093=ไฟล์หลัก!K1092,IF(ไฟล์หลัก!K1093=ไฟล์หลัก!K1094,0,IFERROR(_xlfn.NUMBERVALUE(LEFT(TRIM(ไฟล์หลัก!L1092),2)),_xlfn.NUMBERVALUE(LEFT(TRIM(ไฟล์หลัก!L1092),1))) + IFERROR(_xlfn.NUMBERVALUE(LEFT(TRIM(ไฟล์หลัก!L1093),2)),_xlfn.NUMBERVALUE(LEFT(TRIM(ไฟล์หลัก!L1093),1)))),0)</f>
        <v>53</v>
      </c>
      <c r="C1045" s="44"/>
      <c r="E1045" s="66"/>
    </row>
    <row r="1046" spans="2:5" ht="14.45">
      <c r="B1046">
        <f>IF(ไฟล์หลัก!K1094=ไฟล์หลัก!K1093,IF(ไฟล์หลัก!K1094=ไฟล์หลัก!K1095,0,IFERROR(_xlfn.NUMBERVALUE(LEFT(TRIM(ไฟล์หลัก!L1093),2)),_xlfn.NUMBERVALUE(LEFT(TRIM(ไฟล์หลัก!L1093),1))) + IFERROR(_xlfn.NUMBERVALUE(LEFT(TRIM(ไฟล์หลัก!L1094),2)),_xlfn.NUMBERVALUE(LEFT(TRIM(ไฟล์หลัก!L1094),1)))),0)</f>
        <v>0</v>
      </c>
      <c r="C1046" s="44"/>
      <c r="E1046" s="66"/>
    </row>
    <row r="1047" spans="2:5" ht="14.45">
      <c r="B1047">
        <f>IF(ไฟล์หลัก!K1095=ไฟล์หลัก!K1094,IF(ไฟล์หลัก!K1095=ไฟล์หลัก!K1096,0,IFERROR(_xlfn.NUMBERVALUE(LEFT(TRIM(ไฟล์หลัก!L1094),2)),_xlfn.NUMBERVALUE(LEFT(TRIM(ไฟล์หลัก!L1094),1))) + IFERROR(_xlfn.NUMBERVALUE(LEFT(TRIM(ไฟล์หลัก!L1095),2)),_xlfn.NUMBERVALUE(LEFT(TRIM(ไฟล์หลัก!L1095),1)))),0)</f>
        <v>0</v>
      </c>
      <c r="C1047" s="44"/>
      <c r="E1047" s="66"/>
    </row>
    <row r="1048" spans="2:5" ht="14.45">
      <c r="B1048">
        <f>IF(ไฟล์หลัก!K1096=ไฟล์หลัก!K1095,IF(ไฟล์หลัก!K1096=ไฟล์หลัก!K1097,0,IFERROR(_xlfn.NUMBERVALUE(LEFT(TRIM(ไฟล์หลัก!L1095),2)),_xlfn.NUMBERVALUE(LEFT(TRIM(ไฟล์หลัก!L1095),1))) + IFERROR(_xlfn.NUMBERVALUE(LEFT(TRIM(ไฟล์หลัก!L1096),2)),_xlfn.NUMBERVALUE(LEFT(TRIM(ไฟล์หลัก!L1096),1)))),0)</f>
        <v>36</v>
      </c>
      <c r="C1048" s="44"/>
      <c r="E1048" s="66"/>
    </row>
    <row r="1049" spans="2:5" ht="14.45">
      <c r="B1049">
        <f>IF(ไฟล์หลัก!K1097=ไฟล์หลัก!K1096,IF(ไฟล์หลัก!K1097=ไฟล์หลัก!K1098,0,IFERROR(_xlfn.NUMBERVALUE(LEFT(TRIM(ไฟล์หลัก!L1096),2)),_xlfn.NUMBERVALUE(LEFT(TRIM(ไฟล์หลัก!L1096),1))) + IFERROR(_xlfn.NUMBERVALUE(LEFT(TRIM(ไฟล์หลัก!L1097),2)),_xlfn.NUMBERVALUE(LEFT(TRIM(ไฟล์หลัก!L1097),1)))),0)</f>
        <v>0</v>
      </c>
      <c r="C1049" s="44"/>
      <c r="E1049" s="66"/>
    </row>
    <row r="1050" spans="2:5" ht="14.45">
      <c r="B1050">
        <f>IF(ไฟล์หลัก!K1098=ไฟล์หลัก!K1097,IF(ไฟล์หลัก!K1098=ไฟล์หลัก!K1099,0,IFERROR(_xlfn.NUMBERVALUE(LEFT(TRIM(ไฟล์หลัก!L1097),2)),_xlfn.NUMBERVALUE(LEFT(TRIM(ไฟล์หลัก!L1097),1))) + IFERROR(_xlfn.NUMBERVALUE(LEFT(TRIM(ไฟล์หลัก!L1098),2)),_xlfn.NUMBERVALUE(LEFT(TRIM(ไฟล์หลัก!L1098),1)))),0)</f>
        <v>45</v>
      </c>
      <c r="C1050" s="44"/>
      <c r="E1050" s="66"/>
    </row>
    <row r="1051" spans="2:5" ht="14.45">
      <c r="B1051">
        <f>IF(ไฟล์หลัก!K1099=ไฟล์หลัก!K1098,IF(ไฟล์หลัก!K1099=ไฟล์หลัก!K1100,0,IFERROR(_xlfn.NUMBERVALUE(LEFT(TRIM(ไฟล์หลัก!L1098),2)),_xlfn.NUMBERVALUE(LEFT(TRIM(ไฟล์หลัก!L1098),1))) + IFERROR(_xlfn.NUMBERVALUE(LEFT(TRIM(ไฟล์หลัก!L1099),2)),_xlfn.NUMBERVALUE(LEFT(TRIM(ไฟล์หลัก!L1099),1)))),0)</f>
        <v>0</v>
      </c>
      <c r="C1051" s="44"/>
      <c r="E1051" s="66"/>
    </row>
    <row r="1052" spans="2:5" ht="14.45">
      <c r="B1052">
        <f>IF(ไฟล์หลัก!K1100=ไฟล์หลัก!K1099,IF(ไฟล์หลัก!K1100=ไฟล์หลัก!K1101,0,IFERROR(_xlfn.NUMBERVALUE(LEFT(TRIM(ไฟล์หลัก!L1099),2)),_xlfn.NUMBERVALUE(LEFT(TRIM(ไฟล์หลัก!L1099),1))) + IFERROR(_xlfn.NUMBERVALUE(LEFT(TRIM(ไฟล์หลัก!L1100),2)),_xlfn.NUMBERVALUE(LEFT(TRIM(ไฟล์หลัก!L1100),1)))),0)</f>
        <v>47</v>
      </c>
      <c r="C1052" s="44"/>
      <c r="E1052" s="66"/>
    </row>
    <row r="1053" spans="2:5" ht="14.45">
      <c r="B1053">
        <f>IF(ไฟล์หลัก!K1101=ไฟล์หลัก!K1100,IF(ไฟล์หลัก!K1101=ไฟล์หลัก!K1102,0,IFERROR(_xlfn.NUMBERVALUE(LEFT(TRIM(ไฟล์หลัก!L1100),2)),_xlfn.NUMBERVALUE(LEFT(TRIM(ไฟล์หลัก!L1100),1))) + IFERROR(_xlfn.NUMBERVALUE(LEFT(TRIM(ไฟล์หลัก!L1101),2)),_xlfn.NUMBERVALUE(LEFT(TRIM(ไฟล์หลัก!L1101),1)))),0)</f>
        <v>0</v>
      </c>
      <c r="C1053" s="44"/>
      <c r="E1053" s="66"/>
    </row>
    <row r="1054" spans="2:5" ht="14.45">
      <c r="B1054">
        <f>IF(ไฟล์หลัก!K1102=ไฟล์หลัก!K1101,IF(ไฟล์หลัก!K1102=ไฟล์หลัก!K1103,0,IFERROR(_xlfn.NUMBERVALUE(LEFT(TRIM(ไฟล์หลัก!L1101),2)),_xlfn.NUMBERVALUE(LEFT(TRIM(ไฟล์หลัก!L1101),1))) + IFERROR(_xlfn.NUMBERVALUE(LEFT(TRIM(ไฟล์หลัก!L1102),2)),_xlfn.NUMBERVALUE(LEFT(TRIM(ไฟล์หลัก!L1102),1)))),0)</f>
        <v>40</v>
      </c>
      <c r="C1054" s="44"/>
      <c r="E1054" s="66"/>
    </row>
    <row r="1055" spans="2:5" ht="14.45">
      <c r="B1055">
        <f>IF(ไฟล์หลัก!K1103=ไฟล์หลัก!K1102,IF(ไฟล์หลัก!K1103=ไฟล์หลัก!K1104,0,IFERROR(_xlfn.NUMBERVALUE(LEFT(TRIM(ไฟล์หลัก!L1102),2)),_xlfn.NUMBERVALUE(LEFT(TRIM(ไฟล์หลัก!L1102),1))) + IFERROR(_xlfn.NUMBERVALUE(LEFT(TRIM(ไฟล์หลัก!L1103),2)),_xlfn.NUMBERVALUE(LEFT(TRIM(ไฟล์หลัก!L1103),1)))),0)</f>
        <v>0</v>
      </c>
      <c r="C1055" s="44"/>
      <c r="E1055" s="66"/>
    </row>
    <row r="1056" spans="2:5" ht="14.45">
      <c r="B1056">
        <f>IF(ไฟล์หลัก!K1104=ไฟล์หลัก!K1103,IF(ไฟล์หลัก!K1104=ไฟล์หลัก!K1105,0,IFERROR(_xlfn.NUMBERVALUE(LEFT(TRIM(ไฟล์หลัก!L1103),2)),_xlfn.NUMBERVALUE(LEFT(TRIM(ไฟล์หลัก!L1103),1))) + IFERROR(_xlfn.NUMBERVALUE(LEFT(TRIM(ไฟล์หลัก!L1104),2)),_xlfn.NUMBERVALUE(LEFT(TRIM(ไฟล์หลัก!L1104),1)))),0)</f>
        <v>24</v>
      </c>
      <c r="C1056" s="44"/>
      <c r="E1056" s="66"/>
    </row>
    <row r="1057" spans="2:5" ht="14.45">
      <c r="B1057">
        <f>IF(ไฟล์หลัก!K1105=ไฟล์หลัก!K1104,IF(ไฟล์หลัก!K1105=ไฟล์หลัก!K1106,0,IFERROR(_xlfn.NUMBERVALUE(LEFT(TRIM(ไฟล์หลัก!L1104),2)),_xlfn.NUMBERVALUE(LEFT(TRIM(ไฟล์หลัก!L1104),1))) + IFERROR(_xlfn.NUMBERVALUE(LEFT(TRIM(ไฟล์หลัก!L1105),2)),_xlfn.NUMBERVALUE(LEFT(TRIM(ไฟล์หลัก!L1105),1)))),0)</f>
        <v>0</v>
      </c>
      <c r="C1057" s="44"/>
      <c r="E1057" s="66"/>
    </row>
    <row r="1058" spans="2:5" ht="14.45">
      <c r="B1058">
        <f>IF(ไฟล์หลัก!K1106=ไฟล์หลัก!K1105,IF(ไฟล์หลัก!K1106=ไฟล์หลัก!K1107,0,IFERROR(_xlfn.NUMBERVALUE(LEFT(TRIM(ไฟล์หลัก!L1105),2)),_xlfn.NUMBERVALUE(LEFT(TRIM(ไฟล์หลัก!L1105),1))) + IFERROR(_xlfn.NUMBERVALUE(LEFT(TRIM(ไฟล์หลัก!L1106),2)),_xlfn.NUMBERVALUE(LEFT(TRIM(ไฟล์หลัก!L1106),1)))),0)</f>
        <v>41</v>
      </c>
      <c r="C1058" s="44"/>
      <c r="E1058" s="66"/>
    </row>
    <row r="1059" spans="2:5" ht="14.45">
      <c r="B1059">
        <f>IF(ไฟล์หลัก!K1107=ไฟล์หลัก!K1106,IF(ไฟล์หลัก!K1107=ไฟล์หลัก!K1108,0,IFERROR(_xlfn.NUMBERVALUE(LEFT(TRIM(ไฟล์หลัก!L1106),2)),_xlfn.NUMBERVALUE(LEFT(TRIM(ไฟล์หลัก!L1106),1))) + IFERROR(_xlfn.NUMBERVALUE(LEFT(TRIM(ไฟล์หลัก!L1107),2)),_xlfn.NUMBERVALUE(LEFT(TRIM(ไฟล์หลัก!L1107),1)))),0)</f>
        <v>0</v>
      </c>
      <c r="C1059" s="44"/>
      <c r="E1059" s="66"/>
    </row>
    <row r="1060" spans="2:5" ht="14.45">
      <c r="B1060">
        <f>IF(ไฟล์หลัก!K1108=ไฟล์หลัก!K1107,IF(ไฟล์หลัก!K1108=ไฟล์หลัก!K1109,0,IFERROR(_xlfn.NUMBERVALUE(LEFT(TRIM(ไฟล์หลัก!L1107),2)),_xlfn.NUMBERVALUE(LEFT(TRIM(ไฟล์หลัก!L1107),1))) + IFERROR(_xlfn.NUMBERVALUE(LEFT(TRIM(ไฟล์หลัก!L1108),2)),_xlfn.NUMBERVALUE(LEFT(TRIM(ไฟล์หลัก!L1108),1)))),0)</f>
        <v>38</v>
      </c>
      <c r="C1060" s="44"/>
      <c r="E1060" s="66"/>
    </row>
    <row r="1061" spans="2:5" ht="14.45">
      <c r="B1061">
        <f>IF(ไฟล์หลัก!K1109=ไฟล์หลัก!K1108,IF(ไฟล์หลัก!K1109=ไฟล์หลัก!K1110,0,IFERROR(_xlfn.NUMBERVALUE(LEFT(TRIM(ไฟล์หลัก!L1108),2)),_xlfn.NUMBERVALUE(LEFT(TRIM(ไฟล์หลัก!L1108),1))) + IFERROR(_xlfn.NUMBERVALUE(LEFT(TRIM(ไฟล์หลัก!L1109),2)),_xlfn.NUMBERVALUE(LEFT(TRIM(ไฟล์หลัก!L1109),1)))),0)</f>
        <v>0</v>
      </c>
      <c r="C1061" s="44"/>
      <c r="E1061" s="66"/>
    </row>
    <row r="1062" spans="2:5" ht="14.45">
      <c r="B1062">
        <f>IF(ไฟล์หลัก!K1110=ไฟล์หลัก!K1109,IF(ไฟล์หลัก!K1110=ไฟล์หลัก!K1111,0,IFERROR(_xlfn.NUMBERVALUE(LEFT(TRIM(ไฟล์หลัก!L1109),2)),_xlfn.NUMBERVALUE(LEFT(TRIM(ไฟล์หลัก!L1109),1))) + IFERROR(_xlfn.NUMBERVALUE(LEFT(TRIM(ไฟล์หลัก!L1110),2)),_xlfn.NUMBERVALUE(LEFT(TRIM(ไฟล์หลัก!L1110),1)))),0)</f>
        <v>42</v>
      </c>
      <c r="C1062" s="44"/>
      <c r="E1062" s="66"/>
    </row>
    <row r="1063" spans="2:5" ht="14.45">
      <c r="B1063">
        <f>IF(ไฟล์หลัก!K1111=ไฟล์หลัก!K1110,IF(ไฟล์หลัก!K1111=ไฟล์หลัก!K1112,0,IFERROR(_xlfn.NUMBERVALUE(LEFT(TRIM(ไฟล์หลัก!L1110),2)),_xlfn.NUMBERVALUE(LEFT(TRIM(ไฟล์หลัก!L1110),1))) + IFERROR(_xlfn.NUMBERVALUE(LEFT(TRIM(ไฟล์หลัก!L1111),2)),_xlfn.NUMBERVALUE(LEFT(TRIM(ไฟล์หลัก!L1111),1)))),0)</f>
        <v>0</v>
      </c>
      <c r="C1063" s="44"/>
      <c r="E1063" s="66"/>
    </row>
    <row r="1064" spans="2:5" ht="14.45">
      <c r="B1064">
        <f>IF(ไฟล์หลัก!K1112=ไฟล์หลัก!K1111,IF(ไฟล์หลัก!K1112=ไฟล์หลัก!K1113,0,IFERROR(_xlfn.NUMBERVALUE(LEFT(TRIM(ไฟล์หลัก!L1111),2)),_xlfn.NUMBERVALUE(LEFT(TRIM(ไฟล์หลัก!L1111),1))) + IFERROR(_xlfn.NUMBERVALUE(LEFT(TRIM(ไฟล์หลัก!L1112),2)),_xlfn.NUMBERVALUE(LEFT(TRIM(ไฟล์หลัก!L1112),1)))),0)</f>
        <v>70</v>
      </c>
      <c r="C1064" s="44"/>
      <c r="E1064" s="66"/>
    </row>
    <row r="1065" spans="2:5" ht="14.45">
      <c r="B1065">
        <f>IF(ไฟล์หลัก!K1113=ไฟล์หลัก!K1112,IF(ไฟล์หลัก!K1113=ไฟล์หลัก!K1114,0,IFERROR(_xlfn.NUMBERVALUE(LEFT(TRIM(ไฟล์หลัก!L1112),2)),_xlfn.NUMBERVALUE(LEFT(TRIM(ไฟล์หลัก!L1112),1))) + IFERROR(_xlfn.NUMBERVALUE(LEFT(TRIM(ไฟล์หลัก!L1113),2)),_xlfn.NUMBERVALUE(LEFT(TRIM(ไฟล์หลัก!L1113),1)))),0)</f>
        <v>0</v>
      </c>
      <c r="C1065" s="44"/>
      <c r="E1065" s="66"/>
    </row>
    <row r="1066" spans="2:5" ht="14.45">
      <c r="B1066">
        <f>IF(ไฟล์หลัก!K1114=ไฟล์หลัก!K1113,IF(ไฟล์หลัก!K1114=ไฟล์หลัก!K1115,0,IFERROR(_xlfn.NUMBERVALUE(LEFT(TRIM(ไฟล์หลัก!L1113),2)),_xlfn.NUMBERVALUE(LEFT(TRIM(ไฟล์หลัก!L1113),1))) + IFERROR(_xlfn.NUMBERVALUE(LEFT(TRIM(ไฟล์หลัก!L1114),2)),_xlfn.NUMBERVALUE(LEFT(TRIM(ไฟล์หลัก!L1114),1)))),0)</f>
        <v>0</v>
      </c>
      <c r="C1066" s="44"/>
      <c r="E1066" s="66"/>
    </row>
    <row r="1067" spans="2:5" ht="14.45">
      <c r="B1067">
        <f>IF(ไฟล์หลัก!K1115=ไฟล์หลัก!K1114,IF(ไฟล์หลัก!K1115=ไฟล์หลัก!K1116,0,IFERROR(_xlfn.NUMBERVALUE(LEFT(TRIM(ไฟล์หลัก!L1114),2)),_xlfn.NUMBERVALUE(LEFT(TRIM(ไฟล์หลัก!L1114),1))) + IFERROR(_xlfn.NUMBERVALUE(LEFT(TRIM(ไฟล์หลัก!L1115),2)),_xlfn.NUMBERVALUE(LEFT(TRIM(ไฟล์หลัก!L1115),1)))),0)</f>
        <v>44</v>
      </c>
      <c r="C1067" s="44"/>
      <c r="E1067" s="66"/>
    </row>
    <row r="1068" spans="2:5" ht="14.45">
      <c r="B1068">
        <f>IF(ไฟล์หลัก!K1116=ไฟล์หลัก!K1115,IF(ไฟล์หลัก!K1116=ไฟล์หลัก!K1117,0,IFERROR(_xlfn.NUMBERVALUE(LEFT(TRIM(ไฟล์หลัก!L1115),2)),_xlfn.NUMBERVALUE(LEFT(TRIM(ไฟล์หลัก!L1115),1))) + IFERROR(_xlfn.NUMBERVALUE(LEFT(TRIM(ไฟล์หลัก!L1116),2)),_xlfn.NUMBERVALUE(LEFT(TRIM(ไฟล์หลัก!L1116),1)))),0)</f>
        <v>0</v>
      </c>
      <c r="C1068" s="44"/>
      <c r="E1068" s="66"/>
    </row>
    <row r="1069" spans="2:5" ht="14.45">
      <c r="B1069">
        <f>IF(ไฟล์หลัก!K1117=ไฟล์หลัก!K1116,IF(ไฟล์หลัก!K1117=ไฟล์หลัก!K1118,0,IFERROR(_xlfn.NUMBERVALUE(LEFT(TRIM(ไฟล์หลัก!L1116),2)),_xlfn.NUMBERVALUE(LEFT(TRIM(ไฟล์หลัก!L1116),1))) + IFERROR(_xlfn.NUMBERVALUE(LEFT(TRIM(ไฟล์หลัก!L1117),2)),_xlfn.NUMBERVALUE(LEFT(TRIM(ไฟล์หลัก!L1117),1)))),0)</f>
        <v>42</v>
      </c>
      <c r="C1069" s="44"/>
      <c r="E1069" s="66"/>
    </row>
    <row r="1070" spans="2:5" ht="14.45">
      <c r="B1070">
        <f>IF(ไฟล์หลัก!K1118=ไฟล์หลัก!K1117,IF(ไฟล์หลัก!K1118=ไฟล์หลัก!K1119,0,IFERROR(_xlfn.NUMBERVALUE(LEFT(TRIM(ไฟล์หลัก!L1117),2)),_xlfn.NUMBERVALUE(LEFT(TRIM(ไฟล์หลัก!L1117),1))) + IFERROR(_xlfn.NUMBERVALUE(LEFT(TRIM(ไฟล์หลัก!L1118),2)),_xlfn.NUMBERVALUE(LEFT(TRIM(ไฟล์หลัก!L1118),1)))),0)</f>
        <v>0</v>
      </c>
      <c r="C1070" s="44"/>
      <c r="E1070" s="66"/>
    </row>
    <row r="1071" spans="2:5" ht="14.45">
      <c r="B1071">
        <f>IF(ไฟล์หลัก!K1119=ไฟล์หลัก!K1118,IF(ไฟล์หลัก!K1119=ไฟล์หลัก!K1120,0,IFERROR(_xlfn.NUMBERVALUE(LEFT(TRIM(ไฟล์หลัก!L1118),2)),_xlfn.NUMBERVALUE(LEFT(TRIM(ไฟล์หลัก!L1118),1))) + IFERROR(_xlfn.NUMBERVALUE(LEFT(TRIM(ไฟล์หลัก!L1119),2)),_xlfn.NUMBERVALUE(LEFT(TRIM(ไฟล์หลัก!L1119),1)))),0)</f>
        <v>37</v>
      </c>
      <c r="C1071" s="44"/>
      <c r="E1071" s="66"/>
    </row>
    <row r="1072" spans="2:5" ht="14.45">
      <c r="B1072">
        <f>IF(ไฟล์หลัก!K1120=ไฟล์หลัก!K1119,IF(ไฟล์หลัก!K1120=ไฟล์หลัก!K1121,0,IFERROR(_xlfn.NUMBERVALUE(LEFT(TRIM(ไฟล์หลัก!L1119),2)),_xlfn.NUMBERVALUE(LEFT(TRIM(ไฟล์หลัก!L1119),1))) + IFERROR(_xlfn.NUMBERVALUE(LEFT(TRIM(ไฟล์หลัก!L1120),2)),_xlfn.NUMBERVALUE(LEFT(TRIM(ไฟล์หลัก!L1120),1)))),0)</f>
        <v>0</v>
      </c>
      <c r="C1072" s="44"/>
      <c r="E1072" s="66"/>
    </row>
    <row r="1073" spans="2:5" ht="14.45">
      <c r="B1073">
        <f>IF(ไฟล์หลัก!K1121=ไฟล์หลัก!K1120,IF(ไฟล์หลัก!K1121=ไฟล์หลัก!K1122,0,IFERROR(_xlfn.NUMBERVALUE(LEFT(TRIM(ไฟล์หลัก!L1120),2)),_xlfn.NUMBERVALUE(LEFT(TRIM(ไฟล์หลัก!L1120),1))) + IFERROR(_xlfn.NUMBERVALUE(LEFT(TRIM(ไฟล์หลัก!L1121),2)),_xlfn.NUMBERVALUE(LEFT(TRIM(ไฟล์หลัก!L1121),1)))),0)</f>
        <v>60</v>
      </c>
      <c r="C1073" s="44"/>
      <c r="E1073" s="66"/>
    </row>
    <row r="1074" spans="2:5" ht="14.45">
      <c r="B1074">
        <f>IF(ไฟล์หลัก!K1122=ไฟล์หลัก!K1121,IF(ไฟล์หลัก!K1122=ไฟล์หลัก!K1123,0,IFERROR(_xlfn.NUMBERVALUE(LEFT(TRIM(ไฟล์หลัก!L1121),2)),_xlfn.NUMBERVALUE(LEFT(TRIM(ไฟล์หลัก!L1121),1))) + IFERROR(_xlfn.NUMBERVALUE(LEFT(TRIM(ไฟล์หลัก!L1122),2)),_xlfn.NUMBERVALUE(LEFT(TRIM(ไฟล์หลัก!L1122),1)))),0)</f>
        <v>0</v>
      </c>
      <c r="C1074" s="44"/>
      <c r="E1074" s="66"/>
    </row>
    <row r="1075" spans="2:5" ht="14.45">
      <c r="B1075">
        <f>IF(ไฟล์หลัก!K1123=ไฟล์หลัก!K1122,IF(ไฟล์หลัก!K1123=ไฟล์หลัก!K1124,0,IFERROR(_xlfn.NUMBERVALUE(LEFT(TRIM(ไฟล์หลัก!L1122),2)),_xlfn.NUMBERVALUE(LEFT(TRIM(ไฟล์หลัก!L1122),1))) + IFERROR(_xlfn.NUMBERVALUE(LEFT(TRIM(ไฟล์หลัก!L1123),2)),_xlfn.NUMBERVALUE(LEFT(TRIM(ไฟล์หลัก!L1123),1)))),0)</f>
        <v>0</v>
      </c>
      <c r="C1075" s="44"/>
      <c r="E1075" s="66"/>
    </row>
    <row r="1076" spans="2:5" ht="14.45">
      <c r="B1076">
        <f>IF(ไฟล์หลัก!K1124=ไฟล์หลัก!K1123,IF(ไฟล์หลัก!K1124=ไฟล์หลัก!K1125,0,IFERROR(_xlfn.NUMBERVALUE(LEFT(TRIM(ไฟล์หลัก!L1123),2)),_xlfn.NUMBERVALUE(LEFT(TRIM(ไฟล์หลัก!L1123),1))) + IFERROR(_xlfn.NUMBERVALUE(LEFT(TRIM(ไฟล์หลัก!L1124),2)),_xlfn.NUMBERVALUE(LEFT(TRIM(ไฟล์หลัก!L1124),1)))),0)</f>
        <v>40</v>
      </c>
      <c r="C1076" s="44"/>
      <c r="E1076" s="66"/>
    </row>
    <row r="1077" spans="2:5" ht="14.45">
      <c r="B1077">
        <f>IF(ไฟล์หลัก!K1125=ไฟล์หลัก!K1124,IF(ไฟล์หลัก!K1125=ไฟล์หลัก!K1126,0,IFERROR(_xlfn.NUMBERVALUE(LEFT(TRIM(ไฟล์หลัก!L1124),2)),_xlfn.NUMBERVALUE(LEFT(TRIM(ไฟล์หลัก!L1124),1))) + IFERROR(_xlfn.NUMBERVALUE(LEFT(TRIM(ไฟล์หลัก!L1125),2)),_xlfn.NUMBERVALUE(LEFT(TRIM(ไฟล์หลัก!L1125),1)))),0)</f>
        <v>0</v>
      </c>
      <c r="C1077" s="44"/>
      <c r="E1077" s="66"/>
    </row>
    <row r="1078" spans="2:5" ht="14.45">
      <c r="B1078">
        <f>IF(ไฟล์หลัก!K1126=ไฟล์หลัก!K1125,IF(ไฟล์หลัก!K1126=ไฟล์หลัก!K1127,0,IFERROR(_xlfn.NUMBERVALUE(LEFT(TRIM(ไฟล์หลัก!L1125),2)),_xlfn.NUMBERVALUE(LEFT(TRIM(ไฟล์หลัก!L1125),1))) + IFERROR(_xlfn.NUMBERVALUE(LEFT(TRIM(ไฟล์หลัก!L1126),2)),_xlfn.NUMBERVALUE(LEFT(TRIM(ไฟล์หลัก!L1126),1)))),0)</f>
        <v>0</v>
      </c>
      <c r="C1078" s="44"/>
      <c r="E1078" s="66"/>
    </row>
    <row r="1079" spans="2:5" ht="14.45">
      <c r="B1079">
        <f>IF(ไฟล์หลัก!K1127=ไฟล์หลัก!K1126,IF(ไฟล์หลัก!K1127=ไฟล์หลัก!K1128,0,IFERROR(_xlfn.NUMBERVALUE(LEFT(TRIM(ไฟล์หลัก!L1126),2)),_xlfn.NUMBERVALUE(LEFT(TRIM(ไฟล์หลัก!L1126),1))) + IFERROR(_xlfn.NUMBERVALUE(LEFT(TRIM(ไฟล์หลัก!L1127),2)),_xlfn.NUMBERVALUE(LEFT(TRIM(ไฟล์หลัก!L1127),1)))),0)</f>
        <v>53</v>
      </c>
      <c r="C1079" s="44"/>
      <c r="E1079" s="66"/>
    </row>
    <row r="1080" spans="2:5" ht="14.45">
      <c r="B1080">
        <f>IF(ไฟล์หลัก!K1128=ไฟล์หลัก!K1127,IF(ไฟล์หลัก!K1128=ไฟล์หลัก!K1129,0,IFERROR(_xlfn.NUMBERVALUE(LEFT(TRIM(ไฟล์หลัก!L1127),2)),_xlfn.NUMBERVALUE(LEFT(TRIM(ไฟล์หลัก!L1127),1))) + IFERROR(_xlfn.NUMBERVALUE(LEFT(TRIM(ไฟล์หลัก!L1128),2)),_xlfn.NUMBERVALUE(LEFT(TRIM(ไฟล์หลัก!L1128),1)))),0)</f>
        <v>0</v>
      </c>
      <c r="C1080" s="44"/>
      <c r="E1080" s="66"/>
    </row>
    <row r="1081" spans="2:5" ht="14.45">
      <c r="B1081">
        <f>IF(ไฟล์หลัก!K1129=ไฟล์หลัก!K1128,IF(ไฟล์หลัก!K1129=ไฟล์หลัก!K1130,0,IFERROR(_xlfn.NUMBERVALUE(LEFT(TRIM(ไฟล์หลัก!L1128),2)),_xlfn.NUMBERVALUE(LEFT(TRIM(ไฟล์หลัก!L1128),1))) + IFERROR(_xlfn.NUMBERVALUE(LEFT(TRIM(ไฟล์หลัก!L1129),2)),_xlfn.NUMBERVALUE(LEFT(TRIM(ไฟล์หลัก!L1129),1)))),0)</f>
        <v>0</v>
      </c>
      <c r="C1081" s="44"/>
      <c r="E1081" s="6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E883-5174-4810-96AB-99DE9E245E71}">
  <dimension ref="A1:P43"/>
  <sheetViews>
    <sheetView zoomScale="91" zoomScaleNormal="91" workbookViewId="0">
      <selection activeCell="P38" sqref="P38"/>
    </sheetView>
  </sheetViews>
  <sheetFormatPr defaultRowHeight="13.9"/>
  <cols>
    <col min="1" max="1" width="5.25" customWidth="1"/>
    <col min="2" max="2" width="10.25" bestFit="1" customWidth="1"/>
    <col min="3" max="3" width="15.25" customWidth="1"/>
    <col min="4" max="4" width="4.75" bestFit="1" customWidth="1"/>
    <col min="5" max="5" width="23.75" customWidth="1"/>
    <col min="6" max="6" width="3.625" bestFit="1" customWidth="1"/>
    <col min="7" max="7" width="3.875" bestFit="1" customWidth="1"/>
    <col min="8" max="8" width="3.375" bestFit="1" customWidth="1"/>
    <col min="9" max="9" width="26.875" customWidth="1"/>
    <col min="10" max="10" width="10.25" customWidth="1"/>
    <col min="11" max="11" width="7.375" customWidth="1"/>
    <col min="12" max="12" width="5.75" customWidth="1"/>
    <col min="13" max="13" width="11.75" customWidth="1"/>
    <col min="14" max="14" width="17.625" customWidth="1"/>
    <col min="15" max="15" width="17.25" customWidth="1"/>
    <col min="16" max="16" width="20" customWidth="1"/>
  </cols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</row>
    <row r="3" spans="1:16" ht="23.45">
      <c r="A3" s="404" t="s">
        <v>2977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3"/>
      <c r="N3" s="403"/>
      <c r="O3" s="403"/>
      <c r="P3" s="404"/>
    </row>
    <row r="4" spans="1:16" ht="57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410" t="s">
        <v>1248</v>
      </c>
      <c r="P4" s="369" t="s">
        <v>1864</v>
      </c>
    </row>
    <row r="5" spans="1:16" ht="21">
      <c r="A5" s="250">
        <v>20</v>
      </c>
      <c r="B5" s="250" t="s">
        <v>12</v>
      </c>
      <c r="C5" s="256" t="s">
        <v>13</v>
      </c>
      <c r="D5" s="257" t="s">
        <v>17</v>
      </c>
      <c r="E5" s="256" t="s">
        <v>84</v>
      </c>
      <c r="F5" s="257" t="s">
        <v>70</v>
      </c>
      <c r="G5" s="257" t="s">
        <v>17</v>
      </c>
      <c r="H5" s="257" t="s">
        <v>85</v>
      </c>
      <c r="I5" s="256" t="s">
        <v>1655</v>
      </c>
      <c r="J5" s="257" t="s">
        <v>65</v>
      </c>
      <c r="K5" s="257" t="s">
        <v>87</v>
      </c>
      <c r="L5" s="257" t="s">
        <v>88</v>
      </c>
      <c r="M5" s="2"/>
      <c r="N5" s="27"/>
      <c r="O5" s="13"/>
      <c r="P5" s="145"/>
    </row>
    <row r="6" spans="1:16" ht="21">
      <c r="A6" s="250">
        <v>43</v>
      </c>
      <c r="B6" s="250" t="s">
        <v>23</v>
      </c>
      <c r="C6" s="256" t="s">
        <v>136</v>
      </c>
      <c r="D6" s="257" t="s">
        <v>90</v>
      </c>
      <c r="E6" s="256" t="s">
        <v>140</v>
      </c>
      <c r="F6" s="257" t="s">
        <v>70</v>
      </c>
      <c r="G6" s="257" t="s">
        <v>14</v>
      </c>
      <c r="H6" s="257" t="s">
        <v>31</v>
      </c>
      <c r="I6" s="256" t="s">
        <v>1659</v>
      </c>
      <c r="J6" s="257" t="s">
        <v>65</v>
      </c>
      <c r="K6" s="257" t="s">
        <v>66</v>
      </c>
      <c r="L6" s="257" t="s">
        <v>142</v>
      </c>
      <c r="M6" s="2"/>
      <c r="N6" s="27"/>
      <c r="O6" s="13"/>
      <c r="P6" s="145"/>
    </row>
    <row r="7" spans="1:16" ht="21">
      <c r="A7" s="250">
        <v>76</v>
      </c>
      <c r="B7" s="250" t="s">
        <v>179</v>
      </c>
      <c r="C7" s="256" t="s">
        <v>13</v>
      </c>
      <c r="D7" s="257" t="s">
        <v>28</v>
      </c>
      <c r="E7" s="256" t="s">
        <v>209</v>
      </c>
      <c r="F7" s="257" t="s">
        <v>234</v>
      </c>
      <c r="G7" s="257" t="s">
        <v>16</v>
      </c>
      <c r="H7" s="257" t="s">
        <v>74</v>
      </c>
      <c r="I7" s="256" t="s">
        <v>1653</v>
      </c>
      <c r="J7" s="257" t="s">
        <v>38</v>
      </c>
      <c r="K7" s="257" t="s">
        <v>236</v>
      </c>
      <c r="L7" s="257" t="s">
        <v>238</v>
      </c>
      <c r="M7" s="2"/>
      <c r="N7" s="27"/>
      <c r="O7" s="13"/>
      <c r="P7" s="145"/>
    </row>
    <row r="8" spans="1:16" ht="21">
      <c r="A8" s="250">
        <v>139</v>
      </c>
      <c r="B8" s="250" t="s">
        <v>179</v>
      </c>
      <c r="C8" s="256" t="s">
        <v>13</v>
      </c>
      <c r="D8" s="257" t="s">
        <v>28</v>
      </c>
      <c r="E8" s="256" t="s">
        <v>209</v>
      </c>
      <c r="F8" s="257" t="s">
        <v>70</v>
      </c>
      <c r="G8" s="257" t="s">
        <v>16</v>
      </c>
      <c r="H8" s="257" t="s">
        <v>85</v>
      </c>
      <c r="I8" s="256" t="s">
        <v>340</v>
      </c>
      <c r="J8" s="257" t="s">
        <v>65</v>
      </c>
      <c r="K8" s="257" t="s">
        <v>92</v>
      </c>
      <c r="L8" s="257" t="s">
        <v>93</v>
      </c>
      <c r="M8" s="2"/>
      <c r="N8" s="27"/>
      <c r="O8" s="13"/>
      <c r="P8" s="145"/>
    </row>
    <row r="9" spans="1:16" ht="21">
      <c r="A9" s="250">
        <v>141</v>
      </c>
      <c r="B9" s="250" t="s">
        <v>179</v>
      </c>
      <c r="C9" s="256" t="s">
        <v>13</v>
      </c>
      <c r="D9" s="257" t="s">
        <v>28</v>
      </c>
      <c r="E9" s="256" t="s">
        <v>209</v>
      </c>
      <c r="F9" s="257" t="s">
        <v>343</v>
      </c>
      <c r="G9" s="257" t="s">
        <v>16</v>
      </c>
      <c r="H9" s="257" t="s">
        <v>344</v>
      </c>
      <c r="I9" s="256" t="s">
        <v>1691</v>
      </c>
      <c r="J9" s="257" t="s">
        <v>65</v>
      </c>
      <c r="K9" s="257" t="s">
        <v>346</v>
      </c>
      <c r="L9" s="257" t="s">
        <v>347</v>
      </c>
      <c r="M9" s="2"/>
      <c r="N9" s="27"/>
      <c r="O9" s="13"/>
      <c r="P9" s="145"/>
    </row>
    <row r="10" spans="1:16" ht="21">
      <c r="A10" s="250">
        <v>151</v>
      </c>
      <c r="B10" s="250" t="s">
        <v>179</v>
      </c>
      <c r="C10" s="256" t="s">
        <v>13</v>
      </c>
      <c r="D10" s="257" t="s">
        <v>28</v>
      </c>
      <c r="E10" s="256" t="s">
        <v>209</v>
      </c>
      <c r="F10" s="257" t="s">
        <v>365</v>
      </c>
      <c r="G10" s="257" t="s">
        <v>16</v>
      </c>
      <c r="H10" s="257" t="s">
        <v>261</v>
      </c>
      <c r="I10" s="256" t="s">
        <v>1692</v>
      </c>
      <c r="J10" s="257" t="s">
        <v>65</v>
      </c>
      <c r="K10" s="257" t="s">
        <v>367</v>
      </c>
      <c r="L10" s="257" t="s">
        <v>368</v>
      </c>
      <c r="M10" s="2"/>
      <c r="N10" s="27"/>
      <c r="O10" s="13"/>
      <c r="P10" s="145"/>
    </row>
    <row r="11" spans="1:16" ht="21">
      <c r="A11" s="250">
        <v>153</v>
      </c>
      <c r="B11" s="250" t="s">
        <v>179</v>
      </c>
      <c r="C11" s="256" t="s">
        <v>13</v>
      </c>
      <c r="D11" s="257" t="s">
        <v>28</v>
      </c>
      <c r="E11" s="256" t="s">
        <v>209</v>
      </c>
      <c r="F11" s="257" t="s">
        <v>365</v>
      </c>
      <c r="G11" s="257" t="s">
        <v>16</v>
      </c>
      <c r="H11" s="257" t="s">
        <v>261</v>
      </c>
      <c r="I11" s="256" t="s">
        <v>1692</v>
      </c>
      <c r="J11" s="257" t="s">
        <v>65</v>
      </c>
      <c r="K11" s="257" t="s">
        <v>371</v>
      </c>
      <c r="L11" s="257" t="s">
        <v>372</v>
      </c>
      <c r="M11" s="2"/>
      <c r="N11" s="27"/>
      <c r="O11" s="13"/>
      <c r="P11" s="145"/>
    </row>
    <row r="12" spans="1:16" ht="21">
      <c r="A12" s="250">
        <v>156</v>
      </c>
      <c r="B12" s="250" t="s">
        <v>179</v>
      </c>
      <c r="C12" s="256" t="s">
        <v>13</v>
      </c>
      <c r="D12" s="257" t="s">
        <v>279</v>
      </c>
      <c r="E12" s="256" t="s">
        <v>378</v>
      </c>
      <c r="F12" s="257" t="s">
        <v>70</v>
      </c>
      <c r="G12" s="257" t="s">
        <v>21</v>
      </c>
      <c r="H12" s="257" t="s">
        <v>74</v>
      </c>
      <c r="I12" s="256" t="s">
        <v>379</v>
      </c>
      <c r="J12" s="257" t="s">
        <v>65</v>
      </c>
      <c r="K12" s="257" t="s">
        <v>376</v>
      </c>
      <c r="L12" s="257" t="s">
        <v>380</v>
      </c>
      <c r="M12" s="2"/>
      <c r="N12" s="27"/>
      <c r="O12" s="13"/>
      <c r="P12" s="145"/>
    </row>
    <row r="13" spans="1:16" ht="21">
      <c r="A13" s="250">
        <v>157</v>
      </c>
      <c r="B13" s="250" t="s">
        <v>179</v>
      </c>
      <c r="C13" s="256" t="s">
        <v>13</v>
      </c>
      <c r="D13" s="257" t="s">
        <v>28</v>
      </c>
      <c r="E13" s="256" t="s">
        <v>209</v>
      </c>
      <c r="F13" s="257" t="s">
        <v>381</v>
      </c>
      <c r="G13" s="257" t="s">
        <v>16</v>
      </c>
      <c r="H13" s="257" t="s">
        <v>123</v>
      </c>
      <c r="I13" s="256" t="s">
        <v>1692</v>
      </c>
      <c r="J13" s="257" t="s">
        <v>65</v>
      </c>
      <c r="K13" s="257" t="s">
        <v>382</v>
      </c>
      <c r="L13" s="257" t="s">
        <v>125</v>
      </c>
      <c r="M13" s="2"/>
      <c r="N13" s="27"/>
      <c r="O13" s="13"/>
      <c r="P13" s="145"/>
    </row>
    <row r="14" spans="1:16" ht="21">
      <c r="A14" s="250">
        <v>161</v>
      </c>
      <c r="B14" s="250" t="s">
        <v>179</v>
      </c>
      <c r="C14" s="256" t="s">
        <v>13</v>
      </c>
      <c r="D14" s="257" t="s">
        <v>279</v>
      </c>
      <c r="E14" s="256" t="s">
        <v>378</v>
      </c>
      <c r="F14" s="257" t="s">
        <v>70</v>
      </c>
      <c r="G14" s="257" t="s">
        <v>21</v>
      </c>
      <c r="H14" s="257" t="s">
        <v>74</v>
      </c>
      <c r="I14" s="256" t="s">
        <v>1694</v>
      </c>
      <c r="J14" s="257" t="s">
        <v>65</v>
      </c>
      <c r="K14" s="257" t="s">
        <v>386</v>
      </c>
      <c r="L14" s="257" t="s">
        <v>388</v>
      </c>
      <c r="M14" s="2"/>
      <c r="N14" s="27"/>
      <c r="O14" s="13"/>
      <c r="P14" s="145"/>
    </row>
    <row r="15" spans="1:16" ht="21">
      <c r="A15" s="250">
        <v>231</v>
      </c>
      <c r="B15" s="250" t="s">
        <v>179</v>
      </c>
      <c r="C15" s="256" t="s">
        <v>136</v>
      </c>
      <c r="D15" s="257" t="s">
        <v>138</v>
      </c>
      <c r="E15" s="256" t="s">
        <v>467</v>
      </c>
      <c r="F15" s="257" t="s">
        <v>16</v>
      </c>
      <c r="G15" s="257" t="s">
        <v>17</v>
      </c>
      <c r="H15" s="257" t="s">
        <v>191</v>
      </c>
      <c r="I15" s="256" t="s">
        <v>333</v>
      </c>
      <c r="J15" s="257" t="s">
        <v>65</v>
      </c>
      <c r="K15" s="257" t="s">
        <v>92</v>
      </c>
      <c r="L15" s="257" t="s">
        <v>470</v>
      </c>
      <c r="M15" s="2"/>
      <c r="N15" s="27"/>
      <c r="O15" s="13"/>
      <c r="P15" s="145"/>
    </row>
    <row r="16" spans="1:16" ht="21">
      <c r="A16" s="250">
        <v>237</v>
      </c>
      <c r="B16" s="250" t="s">
        <v>179</v>
      </c>
      <c r="C16" s="256" t="s">
        <v>136</v>
      </c>
      <c r="D16" s="257" t="s">
        <v>199</v>
      </c>
      <c r="E16" s="256" t="s">
        <v>478</v>
      </c>
      <c r="F16" s="257" t="s">
        <v>34</v>
      </c>
      <c r="G16" s="257" t="s">
        <v>17</v>
      </c>
      <c r="H16" s="257" t="s">
        <v>151</v>
      </c>
      <c r="I16" s="256" t="s">
        <v>479</v>
      </c>
      <c r="J16" s="257" t="s">
        <v>65</v>
      </c>
      <c r="K16" s="257" t="s">
        <v>354</v>
      </c>
      <c r="L16" s="257" t="s">
        <v>482</v>
      </c>
      <c r="M16" s="2"/>
      <c r="N16" s="27"/>
      <c r="O16" s="13"/>
      <c r="P16" s="145"/>
    </row>
    <row r="17" spans="1:16" ht="21">
      <c r="A17" s="250">
        <v>346</v>
      </c>
      <c r="B17" s="250" t="s">
        <v>532</v>
      </c>
      <c r="C17" s="256" t="s">
        <v>13</v>
      </c>
      <c r="D17" s="257" t="s">
        <v>14</v>
      </c>
      <c r="E17" s="256" t="s">
        <v>360</v>
      </c>
      <c r="F17" s="257" t="s">
        <v>210</v>
      </c>
      <c r="G17" s="257" t="s">
        <v>21</v>
      </c>
      <c r="H17" s="257" t="s">
        <v>85</v>
      </c>
      <c r="I17" s="256" t="s">
        <v>1717</v>
      </c>
      <c r="J17" s="257" t="s">
        <v>65</v>
      </c>
      <c r="K17" s="257" t="s">
        <v>87</v>
      </c>
      <c r="L17" s="257" t="s">
        <v>88</v>
      </c>
      <c r="M17" s="2"/>
      <c r="N17" s="27"/>
      <c r="O17" s="13"/>
      <c r="P17" s="145"/>
    </row>
    <row r="18" spans="1:16" ht="21">
      <c r="A18" s="250">
        <v>360</v>
      </c>
      <c r="B18" s="250" t="s">
        <v>532</v>
      </c>
      <c r="C18" s="256" t="s">
        <v>13</v>
      </c>
      <c r="D18" s="257" t="s">
        <v>199</v>
      </c>
      <c r="E18" s="256" t="s">
        <v>617</v>
      </c>
      <c r="F18" s="257" t="s">
        <v>193</v>
      </c>
      <c r="G18" s="257" t="s">
        <v>21</v>
      </c>
      <c r="H18" s="257" t="s">
        <v>111</v>
      </c>
      <c r="I18" s="256" t="s">
        <v>1720</v>
      </c>
      <c r="J18" s="257" t="s">
        <v>65</v>
      </c>
      <c r="K18" s="257" t="s">
        <v>362</v>
      </c>
      <c r="L18" s="257" t="s">
        <v>616</v>
      </c>
      <c r="M18" s="2"/>
      <c r="N18" s="27"/>
      <c r="O18" s="13"/>
      <c r="P18" s="145"/>
    </row>
    <row r="19" spans="1:16" ht="21">
      <c r="A19" s="250">
        <v>432</v>
      </c>
      <c r="B19" s="250" t="s">
        <v>532</v>
      </c>
      <c r="C19" s="256" t="s">
        <v>136</v>
      </c>
      <c r="D19" s="257" t="s">
        <v>24</v>
      </c>
      <c r="E19" s="256" t="s">
        <v>681</v>
      </c>
      <c r="F19" s="257" t="s">
        <v>343</v>
      </c>
      <c r="G19" s="257" t="s">
        <v>16</v>
      </c>
      <c r="H19" s="257" t="s">
        <v>355</v>
      </c>
      <c r="I19" s="256" t="s">
        <v>686</v>
      </c>
      <c r="J19" s="257" t="s">
        <v>65</v>
      </c>
      <c r="K19" s="257" t="s">
        <v>87</v>
      </c>
      <c r="L19" s="257" t="s">
        <v>687</v>
      </c>
      <c r="M19" s="2"/>
      <c r="N19" s="27"/>
      <c r="O19" s="13"/>
      <c r="P19" s="145"/>
    </row>
    <row r="20" spans="1:16" ht="21">
      <c r="A20" s="250">
        <v>434</v>
      </c>
      <c r="B20" s="250" t="s">
        <v>532</v>
      </c>
      <c r="C20" s="256" t="s">
        <v>136</v>
      </c>
      <c r="D20" s="257" t="s">
        <v>24</v>
      </c>
      <c r="E20" s="256" t="s">
        <v>681</v>
      </c>
      <c r="F20" s="257" t="s">
        <v>210</v>
      </c>
      <c r="G20" s="257" t="s">
        <v>16</v>
      </c>
      <c r="H20" s="257" t="s">
        <v>138</v>
      </c>
      <c r="I20" s="256" t="s">
        <v>686</v>
      </c>
      <c r="J20" s="257" t="s">
        <v>65</v>
      </c>
      <c r="K20" s="257" t="s">
        <v>92</v>
      </c>
      <c r="L20" s="257" t="s">
        <v>162</v>
      </c>
      <c r="M20" s="2"/>
      <c r="N20" s="27"/>
      <c r="O20" s="13"/>
      <c r="P20" s="145"/>
    </row>
    <row r="21" spans="1:16" ht="21">
      <c r="A21" s="250">
        <v>440</v>
      </c>
      <c r="B21" s="250" t="s">
        <v>532</v>
      </c>
      <c r="C21" s="256" t="s">
        <v>136</v>
      </c>
      <c r="D21" s="257" t="s">
        <v>200</v>
      </c>
      <c r="E21" s="256" t="s">
        <v>651</v>
      </c>
      <c r="F21" s="257" t="s">
        <v>21</v>
      </c>
      <c r="G21" s="257" t="s">
        <v>16</v>
      </c>
      <c r="H21" s="257" t="s">
        <v>175</v>
      </c>
      <c r="I21" s="256" t="s">
        <v>652</v>
      </c>
      <c r="J21" s="257" t="s">
        <v>65</v>
      </c>
      <c r="K21" s="257" t="s">
        <v>349</v>
      </c>
      <c r="L21" s="257" t="s">
        <v>611</v>
      </c>
      <c r="M21" s="2"/>
      <c r="N21" s="27"/>
      <c r="O21" s="13"/>
      <c r="P21" s="145"/>
    </row>
    <row r="22" spans="1:16" ht="21">
      <c r="A22" s="250">
        <v>445</v>
      </c>
      <c r="B22" s="250" t="s">
        <v>532</v>
      </c>
      <c r="C22" s="256" t="s">
        <v>136</v>
      </c>
      <c r="D22" s="257" t="s">
        <v>279</v>
      </c>
      <c r="E22" s="256" t="s">
        <v>697</v>
      </c>
      <c r="F22" s="257" t="s">
        <v>16</v>
      </c>
      <c r="G22" s="257" t="s">
        <v>17</v>
      </c>
      <c r="H22" s="257" t="s">
        <v>175</v>
      </c>
      <c r="I22" s="256" t="s">
        <v>698</v>
      </c>
      <c r="J22" s="257" t="s">
        <v>65</v>
      </c>
      <c r="K22" s="257" t="s">
        <v>362</v>
      </c>
      <c r="L22" s="257" t="s">
        <v>615</v>
      </c>
      <c r="M22" s="2"/>
      <c r="N22" s="27"/>
      <c r="O22" s="13"/>
      <c r="P22" s="145"/>
    </row>
    <row r="23" spans="1:16" ht="21">
      <c r="A23" s="250">
        <v>608</v>
      </c>
      <c r="B23" s="250" t="s">
        <v>729</v>
      </c>
      <c r="C23" s="256" t="s">
        <v>136</v>
      </c>
      <c r="D23" s="257" t="s">
        <v>14</v>
      </c>
      <c r="E23" s="256" t="s">
        <v>835</v>
      </c>
      <c r="F23" s="257" t="s">
        <v>343</v>
      </c>
      <c r="G23" s="257" t="s">
        <v>21</v>
      </c>
      <c r="H23" s="257" t="s">
        <v>498</v>
      </c>
      <c r="I23" s="256" t="s">
        <v>319</v>
      </c>
      <c r="J23" s="257" t="s">
        <v>65</v>
      </c>
      <c r="K23" s="257" t="s">
        <v>76</v>
      </c>
      <c r="L23" s="257" t="s">
        <v>839</v>
      </c>
      <c r="M23" s="2"/>
      <c r="N23" s="27"/>
      <c r="O23" s="13"/>
      <c r="P23" s="145"/>
    </row>
    <row r="24" spans="1:16" ht="21">
      <c r="A24" s="250">
        <v>611</v>
      </c>
      <c r="B24" s="250" t="s">
        <v>729</v>
      </c>
      <c r="C24" s="256" t="s">
        <v>136</v>
      </c>
      <c r="D24" s="257" t="s">
        <v>200</v>
      </c>
      <c r="E24" s="256" t="s">
        <v>841</v>
      </c>
      <c r="F24" s="257" t="s">
        <v>16</v>
      </c>
      <c r="G24" s="257" t="s">
        <v>21</v>
      </c>
      <c r="H24" s="257" t="s">
        <v>151</v>
      </c>
      <c r="I24" s="256" t="s">
        <v>842</v>
      </c>
      <c r="J24" s="257" t="s">
        <v>65</v>
      </c>
      <c r="K24" s="257" t="s">
        <v>87</v>
      </c>
      <c r="L24" s="257" t="s">
        <v>152</v>
      </c>
      <c r="M24" s="2"/>
      <c r="N24" s="27"/>
      <c r="O24" s="13"/>
      <c r="P24" s="145"/>
    </row>
    <row r="25" spans="1:16" ht="21">
      <c r="A25" s="250">
        <v>612</v>
      </c>
      <c r="B25" s="250" t="s">
        <v>729</v>
      </c>
      <c r="C25" s="256" t="s">
        <v>136</v>
      </c>
      <c r="D25" s="257" t="s">
        <v>14</v>
      </c>
      <c r="E25" s="256" t="s">
        <v>835</v>
      </c>
      <c r="F25" s="257" t="s">
        <v>210</v>
      </c>
      <c r="G25" s="257" t="s">
        <v>21</v>
      </c>
      <c r="H25" s="257" t="s">
        <v>220</v>
      </c>
      <c r="I25" s="256" t="s">
        <v>1691</v>
      </c>
      <c r="J25" s="257" t="s">
        <v>65</v>
      </c>
      <c r="K25" s="257" t="s">
        <v>92</v>
      </c>
      <c r="L25" s="257" t="s">
        <v>342</v>
      </c>
      <c r="M25" s="2"/>
      <c r="N25" s="27"/>
      <c r="O25" s="13"/>
      <c r="P25" s="145"/>
    </row>
    <row r="26" spans="1:16" ht="21">
      <c r="A26" s="250">
        <v>633</v>
      </c>
      <c r="B26" s="250" t="s">
        <v>729</v>
      </c>
      <c r="C26" s="256" t="s">
        <v>136</v>
      </c>
      <c r="D26" s="257" t="s">
        <v>219</v>
      </c>
      <c r="E26" s="256" t="s">
        <v>857</v>
      </c>
      <c r="F26" s="257" t="s">
        <v>16</v>
      </c>
      <c r="G26" s="257" t="s">
        <v>16</v>
      </c>
      <c r="H26" s="257" t="s">
        <v>253</v>
      </c>
      <c r="I26" s="256" t="s">
        <v>1702</v>
      </c>
      <c r="J26" s="257" t="s">
        <v>65</v>
      </c>
      <c r="K26" s="257" t="s">
        <v>386</v>
      </c>
      <c r="L26" s="257" t="s">
        <v>863</v>
      </c>
      <c r="M26" s="2"/>
      <c r="N26" s="27"/>
      <c r="O26" s="13"/>
      <c r="P26" s="145"/>
    </row>
    <row r="27" spans="1:16" ht="21">
      <c r="A27" s="250">
        <v>698</v>
      </c>
      <c r="B27" s="250" t="s">
        <v>878</v>
      </c>
      <c r="C27" s="256" t="s">
        <v>13</v>
      </c>
      <c r="D27" s="257" t="s">
        <v>17</v>
      </c>
      <c r="E27" s="256" t="s">
        <v>917</v>
      </c>
      <c r="F27" s="257" t="s">
        <v>14</v>
      </c>
      <c r="G27" s="257" t="s">
        <v>16</v>
      </c>
      <c r="H27" s="257" t="s">
        <v>138</v>
      </c>
      <c r="I27" s="256" t="s">
        <v>918</v>
      </c>
      <c r="J27" s="257" t="s">
        <v>65</v>
      </c>
      <c r="K27" s="257" t="s">
        <v>66</v>
      </c>
      <c r="L27" s="257" t="s">
        <v>162</v>
      </c>
      <c r="M27" s="2"/>
      <c r="N27" s="27"/>
      <c r="O27" s="13"/>
      <c r="P27" s="145"/>
    </row>
    <row r="28" spans="1:16" ht="21">
      <c r="A28" s="250">
        <v>699</v>
      </c>
      <c r="B28" s="250" t="s">
        <v>878</v>
      </c>
      <c r="C28" s="256" t="s">
        <v>13</v>
      </c>
      <c r="D28" s="257" t="s">
        <v>138</v>
      </c>
      <c r="E28" s="256" t="s">
        <v>919</v>
      </c>
      <c r="F28" s="257" t="s">
        <v>16</v>
      </c>
      <c r="G28" s="257" t="s">
        <v>21</v>
      </c>
      <c r="H28" s="257" t="s">
        <v>18</v>
      </c>
      <c r="I28" s="256" t="s">
        <v>1755</v>
      </c>
      <c r="J28" s="257" t="s">
        <v>65</v>
      </c>
      <c r="K28" s="257" t="s">
        <v>66</v>
      </c>
      <c r="L28" s="257" t="s">
        <v>109</v>
      </c>
      <c r="M28" s="2"/>
      <c r="N28" s="27"/>
      <c r="O28" s="13"/>
      <c r="P28" s="145"/>
    </row>
    <row r="29" spans="1:16" ht="21">
      <c r="A29" s="250">
        <v>706</v>
      </c>
      <c r="B29" s="250" t="s">
        <v>878</v>
      </c>
      <c r="C29" s="256" t="s">
        <v>13</v>
      </c>
      <c r="D29" s="257" t="s">
        <v>14</v>
      </c>
      <c r="E29" s="256" t="s">
        <v>920</v>
      </c>
      <c r="F29" s="257" t="s">
        <v>17</v>
      </c>
      <c r="G29" s="257" t="s">
        <v>16</v>
      </c>
      <c r="H29" s="257" t="s">
        <v>355</v>
      </c>
      <c r="I29" s="256" t="s">
        <v>1757</v>
      </c>
      <c r="J29" s="257" t="s">
        <v>65</v>
      </c>
      <c r="K29" s="257" t="s">
        <v>346</v>
      </c>
      <c r="L29" s="257" t="s">
        <v>687</v>
      </c>
      <c r="M29" s="2"/>
      <c r="N29" s="27"/>
      <c r="O29" s="13"/>
      <c r="P29" s="145"/>
    </row>
    <row r="30" spans="1:16" ht="21">
      <c r="A30" s="250">
        <v>708</v>
      </c>
      <c r="B30" s="250" t="s">
        <v>878</v>
      </c>
      <c r="C30" s="256" t="s">
        <v>13</v>
      </c>
      <c r="D30" s="257" t="s">
        <v>14</v>
      </c>
      <c r="E30" s="256" t="s">
        <v>920</v>
      </c>
      <c r="F30" s="257" t="s">
        <v>14</v>
      </c>
      <c r="G30" s="257" t="s">
        <v>16</v>
      </c>
      <c r="H30" s="257" t="s">
        <v>47</v>
      </c>
      <c r="I30" s="256" t="s">
        <v>918</v>
      </c>
      <c r="J30" s="257" t="s">
        <v>65</v>
      </c>
      <c r="K30" s="257" t="s">
        <v>349</v>
      </c>
      <c r="L30" s="257" t="s">
        <v>97</v>
      </c>
      <c r="M30" s="2"/>
      <c r="N30" s="27"/>
      <c r="O30" s="13"/>
      <c r="P30" s="145"/>
    </row>
    <row r="31" spans="1:16" ht="21">
      <c r="A31" s="250">
        <v>773</v>
      </c>
      <c r="B31" s="250" t="s">
        <v>878</v>
      </c>
      <c r="C31" s="256" t="s">
        <v>136</v>
      </c>
      <c r="D31" s="257" t="s">
        <v>287</v>
      </c>
      <c r="E31" s="256" t="s">
        <v>992</v>
      </c>
      <c r="F31" s="257" t="s">
        <v>16</v>
      </c>
      <c r="G31" s="257" t="s">
        <v>17</v>
      </c>
      <c r="H31" s="257" t="s">
        <v>220</v>
      </c>
      <c r="I31" s="256" t="s">
        <v>1659</v>
      </c>
      <c r="J31" s="257" t="s">
        <v>65</v>
      </c>
      <c r="K31" s="257" t="s">
        <v>346</v>
      </c>
      <c r="L31" s="257" t="s">
        <v>342</v>
      </c>
      <c r="M31" s="2"/>
      <c r="N31" s="27"/>
      <c r="O31" s="13"/>
      <c r="P31" s="145"/>
    </row>
    <row r="32" spans="1:16" ht="21">
      <c r="A32" s="250">
        <v>783</v>
      </c>
      <c r="B32" s="250" t="s">
        <v>878</v>
      </c>
      <c r="C32" s="256" t="s">
        <v>136</v>
      </c>
      <c r="D32" s="257" t="s">
        <v>138</v>
      </c>
      <c r="E32" s="256" t="s">
        <v>964</v>
      </c>
      <c r="F32" s="257" t="s">
        <v>17</v>
      </c>
      <c r="G32" s="257" t="s">
        <v>16</v>
      </c>
      <c r="H32" s="257" t="s">
        <v>74</v>
      </c>
      <c r="I32" s="256" t="s">
        <v>1769</v>
      </c>
      <c r="J32" s="257" t="s">
        <v>65</v>
      </c>
      <c r="K32" s="257" t="s">
        <v>362</v>
      </c>
      <c r="L32" s="257" t="s">
        <v>388</v>
      </c>
      <c r="M32" s="2"/>
      <c r="N32" s="27"/>
      <c r="O32" s="13"/>
      <c r="P32" s="145"/>
    </row>
    <row r="33" spans="1:16" ht="21">
      <c r="A33" s="250">
        <v>874</v>
      </c>
      <c r="B33" s="250" t="s">
        <v>1024</v>
      </c>
      <c r="C33" s="256" t="s">
        <v>13</v>
      </c>
      <c r="D33" s="257" t="s">
        <v>14</v>
      </c>
      <c r="E33" s="256" t="s">
        <v>1046</v>
      </c>
      <c r="F33" s="257" t="s">
        <v>389</v>
      </c>
      <c r="G33" s="257" t="s">
        <v>16</v>
      </c>
      <c r="H33" s="257" t="s">
        <v>355</v>
      </c>
      <c r="I33" s="256" t="s">
        <v>1052</v>
      </c>
      <c r="J33" s="257" t="s">
        <v>65</v>
      </c>
      <c r="K33" s="257" t="s">
        <v>92</v>
      </c>
      <c r="L33" s="257" t="s">
        <v>687</v>
      </c>
      <c r="M33" s="2"/>
      <c r="N33" s="27"/>
      <c r="O33" s="13"/>
      <c r="P33" s="145"/>
    </row>
    <row r="34" spans="1:16" ht="21">
      <c r="A34" s="250">
        <v>875</v>
      </c>
      <c r="B34" s="250" t="s">
        <v>1024</v>
      </c>
      <c r="C34" s="256" t="s">
        <v>13</v>
      </c>
      <c r="D34" s="257" t="s">
        <v>47</v>
      </c>
      <c r="E34" s="256" t="s">
        <v>1053</v>
      </c>
      <c r="F34" s="257" t="s">
        <v>210</v>
      </c>
      <c r="G34" s="257" t="s">
        <v>21</v>
      </c>
      <c r="H34" s="257" t="s">
        <v>31</v>
      </c>
      <c r="I34" s="256" t="s">
        <v>1762</v>
      </c>
      <c r="J34" s="257" t="s">
        <v>65</v>
      </c>
      <c r="K34" s="257" t="s">
        <v>92</v>
      </c>
      <c r="L34" s="257" t="s">
        <v>603</v>
      </c>
      <c r="M34" s="2"/>
      <c r="N34" s="27"/>
      <c r="O34" s="13"/>
      <c r="P34" s="145"/>
    </row>
    <row r="35" spans="1:16" ht="21">
      <c r="A35" s="250">
        <v>876</v>
      </c>
      <c r="B35" s="250" t="s">
        <v>1024</v>
      </c>
      <c r="C35" s="256" t="s">
        <v>13</v>
      </c>
      <c r="D35" s="257" t="s">
        <v>14</v>
      </c>
      <c r="E35" s="256" t="s">
        <v>1046</v>
      </c>
      <c r="F35" s="257" t="s">
        <v>227</v>
      </c>
      <c r="G35" s="257" t="s">
        <v>16</v>
      </c>
      <c r="H35" s="257" t="s">
        <v>355</v>
      </c>
      <c r="I35" s="256" t="s">
        <v>1776</v>
      </c>
      <c r="J35" s="257" t="s">
        <v>65</v>
      </c>
      <c r="K35" s="257" t="s">
        <v>346</v>
      </c>
      <c r="L35" s="257" t="s">
        <v>687</v>
      </c>
      <c r="M35" s="2"/>
      <c r="N35" s="27"/>
      <c r="O35" s="13"/>
      <c r="P35" s="145"/>
    </row>
    <row r="36" spans="1:16" ht="21">
      <c r="A36" s="250">
        <v>883</v>
      </c>
      <c r="B36" s="250" t="s">
        <v>1024</v>
      </c>
      <c r="C36" s="256" t="s">
        <v>13</v>
      </c>
      <c r="D36" s="257" t="s">
        <v>14</v>
      </c>
      <c r="E36" s="256" t="s">
        <v>1046</v>
      </c>
      <c r="F36" s="257" t="s">
        <v>21</v>
      </c>
      <c r="G36" s="257" t="s">
        <v>16</v>
      </c>
      <c r="H36" s="257" t="s">
        <v>34</v>
      </c>
      <c r="I36" s="256" t="s">
        <v>1332</v>
      </c>
      <c r="J36" s="257" t="s">
        <v>65</v>
      </c>
      <c r="K36" s="257" t="s">
        <v>358</v>
      </c>
      <c r="L36" s="257" t="s">
        <v>370</v>
      </c>
      <c r="M36" s="2"/>
      <c r="N36" s="27"/>
      <c r="O36" s="13"/>
      <c r="P36" s="145"/>
    </row>
    <row r="37" spans="1:16" ht="21">
      <c r="A37" s="250">
        <v>886</v>
      </c>
      <c r="B37" s="250" t="s">
        <v>1024</v>
      </c>
      <c r="C37" s="256" t="s">
        <v>13</v>
      </c>
      <c r="D37" s="257" t="s">
        <v>147</v>
      </c>
      <c r="E37" s="256" t="s">
        <v>1061</v>
      </c>
      <c r="F37" s="257" t="s">
        <v>16</v>
      </c>
      <c r="G37" s="257" t="s">
        <v>17</v>
      </c>
      <c r="H37" s="257" t="s">
        <v>355</v>
      </c>
      <c r="I37" s="256" t="s">
        <v>1062</v>
      </c>
      <c r="J37" s="257" t="s">
        <v>65</v>
      </c>
      <c r="K37" s="257" t="s">
        <v>362</v>
      </c>
      <c r="L37" s="257" t="s">
        <v>934</v>
      </c>
      <c r="M37" s="2"/>
      <c r="N37" s="27"/>
      <c r="O37" s="13"/>
      <c r="P37" s="145"/>
    </row>
    <row r="38" spans="1:16" ht="21">
      <c r="A38" s="250">
        <v>887</v>
      </c>
      <c r="B38" s="250" t="s">
        <v>1024</v>
      </c>
      <c r="C38" s="256" t="s">
        <v>13</v>
      </c>
      <c r="D38" s="257" t="s">
        <v>14</v>
      </c>
      <c r="E38" s="256" t="s">
        <v>1046</v>
      </c>
      <c r="F38" s="257" t="s">
        <v>217</v>
      </c>
      <c r="G38" s="257" t="s">
        <v>16</v>
      </c>
      <c r="H38" s="257" t="s">
        <v>175</v>
      </c>
      <c r="I38" s="256" t="s">
        <v>1063</v>
      </c>
      <c r="J38" s="257" t="s">
        <v>65</v>
      </c>
      <c r="K38" s="257" t="s">
        <v>367</v>
      </c>
      <c r="L38" s="257" t="s">
        <v>611</v>
      </c>
      <c r="M38" s="2"/>
      <c r="N38" s="27"/>
      <c r="O38" s="13"/>
      <c r="P38" s="145"/>
    </row>
    <row r="39" spans="1:16" ht="21">
      <c r="A39" s="250">
        <v>889</v>
      </c>
      <c r="B39" s="250" t="s">
        <v>1024</v>
      </c>
      <c r="C39" s="256" t="s">
        <v>13</v>
      </c>
      <c r="D39" s="257" t="s">
        <v>14</v>
      </c>
      <c r="E39" s="256" t="s">
        <v>1046</v>
      </c>
      <c r="F39" s="257" t="s">
        <v>217</v>
      </c>
      <c r="G39" s="257" t="s">
        <v>16</v>
      </c>
      <c r="H39" s="257" t="s">
        <v>175</v>
      </c>
      <c r="I39" s="256" t="s">
        <v>1063</v>
      </c>
      <c r="J39" s="257" t="s">
        <v>65</v>
      </c>
      <c r="K39" s="257" t="s">
        <v>371</v>
      </c>
      <c r="L39" s="257" t="s">
        <v>615</v>
      </c>
      <c r="M39" s="2"/>
      <c r="N39" s="27"/>
      <c r="O39" s="13"/>
      <c r="P39" s="145"/>
    </row>
    <row r="40" spans="1:16" ht="21">
      <c r="A40" s="250">
        <v>897</v>
      </c>
      <c r="B40" s="250" t="s">
        <v>1024</v>
      </c>
      <c r="C40" s="256" t="s">
        <v>13</v>
      </c>
      <c r="D40" s="257" t="s">
        <v>14</v>
      </c>
      <c r="E40" s="256" t="s">
        <v>1046</v>
      </c>
      <c r="F40" s="257" t="s">
        <v>210</v>
      </c>
      <c r="G40" s="257" t="s">
        <v>16</v>
      </c>
      <c r="H40" s="257" t="s">
        <v>111</v>
      </c>
      <c r="I40" s="256" t="s">
        <v>1063</v>
      </c>
      <c r="J40" s="257" t="s">
        <v>65</v>
      </c>
      <c r="K40" s="257" t="s">
        <v>391</v>
      </c>
      <c r="L40" s="257" t="s">
        <v>114</v>
      </c>
      <c r="M40" s="2"/>
      <c r="N40" s="27"/>
      <c r="O40" s="13"/>
      <c r="P40" s="145"/>
    </row>
    <row r="41" spans="1:16" ht="21">
      <c r="A41" s="250">
        <v>944</v>
      </c>
      <c r="B41" s="250" t="s">
        <v>1024</v>
      </c>
      <c r="C41" s="256" t="s">
        <v>136</v>
      </c>
      <c r="D41" s="257" t="s">
        <v>16</v>
      </c>
      <c r="E41" s="256" t="s">
        <v>1108</v>
      </c>
      <c r="F41" s="257" t="s">
        <v>210</v>
      </c>
      <c r="G41" s="257" t="s">
        <v>16</v>
      </c>
      <c r="H41" s="257" t="s">
        <v>261</v>
      </c>
      <c r="I41" s="256" t="s">
        <v>1783</v>
      </c>
      <c r="J41" s="257" t="s">
        <v>65</v>
      </c>
      <c r="K41" s="257" t="s">
        <v>66</v>
      </c>
      <c r="L41" s="257" t="s">
        <v>1110</v>
      </c>
      <c r="M41" s="2"/>
      <c r="N41" s="27"/>
      <c r="O41" s="13"/>
      <c r="P41" s="145"/>
    </row>
    <row r="42" spans="1:16" ht="21">
      <c r="A42" s="250">
        <v>946</v>
      </c>
      <c r="B42" s="250" t="s">
        <v>1024</v>
      </c>
      <c r="C42" s="256" t="s">
        <v>136</v>
      </c>
      <c r="D42" s="257" t="s">
        <v>16</v>
      </c>
      <c r="E42" s="256" t="s">
        <v>1108</v>
      </c>
      <c r="F42" s="257" t="s">
        <v>210</v>
      </c>
      <c r="G42" s="257" t="s">
        <v>16</v>
      </c>
      <c r="H42" s="257" t="s">
        <v>261</v>
      </c>
      <c r="I42" s="256" t="s">
        <v>1109</v>
      </c>
      <c r="J42" s="257" t="s">
        <v>65</v>
      </c>
      <c r="K42" s="257" t="s">
        <v>76</v>
      </c>
      <c r="L42" s="257" t="s">
        <v>1112</v>
      </c>
      <c r="M42" s="2"/>
      <c r="N42" s="27"/>
      <c r="O42" s="13"/>
      <c r="P42" s="145"/>
    </row>
    <row r="43" spans="1:16" ht="21">
      <c r="A43" s="250">
        <v>1050</v>
      </c>
      <c r="B43" s="250" t="s">
        <v>1143</v>
      </c>
      <c r="C43" s="256" t="s">
        <v>136</v>
      </c>
      <c r="D43" s="257" t="s">
        <v>17</v>
      </c>
      <c r="E43" s="256" t="s">
        <v>1212</v>
      </c>
      <c r="F43" s="257" t="s">
        <v>210</v>
      </c>
      <c r="G43" s="257" t="s">
        <v>16</v>
      </c>
      <c r="H43" s="257" t="s">
        <v>205</v>
      </c>
      <c r="I43" s="256" t="s">
        <v>1683</v>
      </c>
      <c r="J43" s="257" t="s">
        <v>65</v>
      </c>
      <c r="K43" s="257" t="s">
        <v>346</v>
      </c>
      <c r="L43" s="257" t="s">
        <v>1214</v>
      </c>
      <c r="M43" s="46"/>
      <c r="N43" s="47"/>
      <c r="O43" s="48"/>
      <c r="P43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15F5-00D9-450A-8B7B-803642314AB7}">
  <dimension ref="A1:P33"/>
  <sheetViews>
    <sheetView workbookViewId="0">
      <selection sqref="A1:P3"/>
    </sheetView>
  </sheetViews>
  <sheetFormatPr defaultRowHeight="13.9"/>
  <cols>
    <col min="1" max="1" width="4" customWidth="1"/>
    <col min="2" max="2" width="10.75" customWidth="1"/>
    <col min="3" max="3" width="15" customWidth="1"/>
    <col min="4" max="4" width="4" customWidth="1"/>
    <col min="5" max="5" width="28.75" customWidth="1"/>
    <col min="6" max="8" width="4" customWidth="1"/>
    <col min="9" max="9" width="21.25" customWidth="1"/>
    <col min="10" max="10" width="7.625" customWidth="1"/>
    <col min="13" max="13" width="12.25" customWidth="1"/>
    <col min="14" max="14" width="13" customWidth="1"/>
    <col min="15" max="15" width="14.75" customWidth="1"/>
    <col min="16" max="16" width="24.25" customWidth="1"/>
  </cols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</row>
    <row r="3" spans="1:16" ht="23.45">
      <c r="A3" s="404" t="s">
        <v>2978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3"/>
      <c r="N3" s="403"/>
      <c r="O3" s="403"/>
      <c r="P3" s="404"/>
    </row>
    <row r="4" spans="1:16" ht="45.6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410" t="s">
        <v>1248</v>
      </c>
      <c r="P4" s="369" t="s">
        <v>1864</v>
      </c>
    </row>
    <row r="5" spans="1:16" ht="21">
      <c r="A5" s="250">
        <v>134</v>
      </c>
      <c r="B5" s="250" t="s">
        <v>179</v>
      </c>
      <c r="C5" s="256" t="s">
        <v>13</v>
      </c>
      <c r="D5" s="257" t="s">
        <v>111</v>
      </c>
      <c r="E5" s="256" t="s">
        <v>197</v>
      </c>
      <c r="F5" s="257" t="s">
        <v>16</v>
      </c>
      <c r="G5" s="257" t="s">
        <v>21</v>
      </c>
      <c r="H5" s="257" t="s">
        <v>111</v>
      </c>
      <c r="I5" s="256" t="s">
        <v>1688</v>
      </c>
      <c r="J5" s="257" t="s">
        <v>65</v>
      </c>
      <c r="K5" s="257" t="s">
        <v>66</v>
      </c>
      <c r="L5" s="257" t="s">
        <v>114</v>
      </c>
      <c r="M5" s="2"/>
      <c r="N5" s="27"/>
      <c r="O5" s="13"/>
      <c r="P5" s="145"/>
    </row>
    <row r="6" spans="1:16" ht="21">
      <c r="A6" s="250">
        <v>136</v>
      </c>
      <c r="B6" s="250" t="s">
        <v>179</v>
      </c>
      <c r="C6" s="256" t="s">
        <v>13</v>
      </c>
      <c r="D6" s="257" t="s">
        <v>111</v>
      </c>
      <c r="E6" s="256" t="s">
        <v>197</v>
      </c>
      <c r="F6" s="257" t="s">
        <v>21</v>
      </c>
      <c r="G6" s="257" t="s">
        <v>21</v>
      </c>
      <c r="H6" s="257" t="s">
        <v>199</v>
      </c>
      <c r="I6" s="256" t="s">
        <v>1688</v>
      </c>
      <c r="J6" s="257" t="s">
        <v>65</v>
      </c>
      <c r="K6" s="257" t="s">
        <v>76</v>
      </c>
      <c r="L6" s="257" t="s">
        <v>339</v>
      </c>
      <c r="M6" s="2"/>
      <c r="N6" s="27"/>
      <c r="O6" s="13"/>
      <c r="P6" s="145"/>
    </row>
    <row r="7" spans="1:16" ht="21">
      <c r="A7" s="250">
        <v>138</v>
      </c>
      <c r="B7" s="250" t="s">
        <v>179</v>
      </c>
      <c r="C7" s="256" t="s">
        <v>13</v>
      </c>
      <c r="D7" s="257" t="s">
        <v>111</v>
      </c>
      <c r="E7" s="256" t="s">
        <v>197</v>
      </c>
      <c r="F7" s="257" t="s">
        <v>17</v>
      </c>
      <c r="G7" s="257" t="s">
        <v>21</v>
      </c>
      <c r="H7" s="257" t="s">
        <v>199</v>
      </c>
      <c r="I7" s="256" t="s">
        <v>1688</v>
      </c>
      <c r="J7" s="257" t="s">
        <v>65</v>
      </c>
      <c r="K7" s="257" t="s">
        <v>87</v>
      </c>
      <c r="L7" s="257" t="s">
        <v>339</v>
      </c>
      <c r="M7" s="2"/>
      <c r="N7" s="27"/>
      <c r="O7" s="13"/>
      <c r="P7" s="145"/>
    </row>
    <row r="8" spans="1:16" ht="21">
      <c r="A8" s="250">
        <v>350</v>
      </c>
      <c r="B8" s="250" t="s">
        <v>532</v>
      </c>
      <c r="C8" s="256" t="s">
        <v>13</v>
      </c>
      <c r="D8" s="257" t="s">
        <v>193</v>
      </c>
      <c r="E8" s="256" t="s">
        <v>606</v>
      </c>
      <c r="F8" s="257" t="s">
        <v>16</v>
      </c>
      <c r="G8" s="257" t="s">
        <v>21</v>
      </c>
      <c r="H8" s="257" t="s">
        <v>182</v>
      </c>
      <c r="I8" s="256"/>
      <c r="J8" s="257" t="s">
        <v>65</v>
      </c>
      <c r="K8" s="257" t="s">
        <v>92</v>
      </c>
      <c r="L8" s="257" t="s">
        <v>406</v>
      </c>
      <c r="M8" s="2"/>
      <c r="N8" s="27"/>
      <c r="O8" s="13"/>
      <c r="P8" s="145"/>
    </row>
    <row r="9" spans="1:16" ht="21">
      <c r="A9" s="250">
        <v>354</v>
      </c>
      <c r="B9" s="250" t="s">
        <v>532</v>
      </c>
      <c r="C9" s="256" t="s">
        <v>13</v>
      </c>
      <c r="D9" s="257" t="s">
        <v>279</v>
      </c>
      <c r="E9" s="256" t="s">
        <v>612</v>
      </c>
      <c r="F9" s="257" t="s">
        <v>16</v>
      </c>
      <c r="G9" s="257" t="s">
        <v>21</v>
      </c>
      <c r="H9" s="257" t="s">
        <v>111</v>
      </c>
      <c r="I9" s="256" t="s">
        <v>1719</v>
      </c>
      <c r="J9" s="257" t="s">
        <v>65</v>
      </c>
      <c r="K9" s="257" t="s">
        <v>349</v>
      </c>
      <c r="L9" s="257" t="s">
        <v>614</v>
      </c>
      <c r="M9" s="2"/>
      <c r="N9" s="27"/>
      <c r="O9" s="13"/>
      <c r="P9" s="145"/>
    </row>
    <row r="10" spans="1:16" ht="21">
      <c r="A10" s="250">
        <v>356</v>
      </c>
      <c r="B10" s="250" t="s">
        <v>532</v>
      </c>
      <c r="C10" s="256" t="s">
        <v>13</v>
      </c>
      <c r="D10" s="257" t="s">
        <v>279</v>
      </c>
      <c r="E10" s="256" t="s">
        <v>612</v>
      </c>
      <c r="F10" s="257" t="s">
        <v>16</v>
      </c>
      <c r="G10" s="257" t="s">
        <v>21</v>
      </c>
      <c r="H10" s="257" t="s">
        <v>111</v>
      </c>
      <c r="I10" s="256" t="s">
        <v>1719</v>
      </c>
      <c r="J10" s="257" t="s">
        <v>65</v>
      </c>
      <c r="K10" s="257" t="s">
        <v>354</v>
      </c>
      <c r="L10" s="257" t="s">
        <v>616</v>
      </c>
      <c r="M10" s="2"/>
      <c r="N10" s="27"/>
      <c r="O10" s="13"/>
      <c r="P10" s="145"/>
    </row>
    <row r="11" spans="1:16" ht="21">
      <c r="A11" s="250">
        <v>363</v>
      </c>
      <c r="B11" s="250" t="s">
        <v>532</v>
      </c>
      <c r="C11" s="256" t="s">
        <v>13</v>
      </c>
      <c r="D11" s="257" t="s">
        <v>279</v>
      </c>
      <c r="E11" s="256" t="s">
        <v>612</v>
      </c>
      <c r="F11" s="257" t="s">
        <v>21</v>
      </c>
      <c r="G11" s="257" t="s">
        <v>21</v>
      </c>
      <c r="H11" s="257" t="s">
        <v>199</v>
      </c>
      <c r="I11" s="256" t="s">
        <v>1719</v>
      </c>
      <c r="J11" s="257" t="s">
        <v>65</v>
      </c>
      <c r="K11" s="257" t="s">
        <v>382</v>
      </c>
      <c r="L11" s="257" t="s">
        <v>339</v>
      </c>
      <c r="M11" s="2"/>
      <c r="N11" s="27"/>
      <c r="O11" s="13"/>
      <c r="P11" s="145"/>
    </row>
    <row r="12" spans="1:16" ht="21">
      <c r="A12" s="250">
        <v>366</v>
      </c>
      <c r="B12" s="250" t="s">
        <v>532</v>
      </c>
      <c r="C12" s="256" t="s">
        <v>13</v>
      </c>
      <c r="D12" s="257" t="s">
        <v>279</v>
      </c>
      <c r="E12" s="256" t="s">
        <v>612</v>
      </c>
      <c r="F12" s="257" t="s">
        <v>17</v>
      </c>
      <c r="G12" s="257" t="s">
        <v>21</v>
      </c>
      <c r="H12" s="257" t="s">
        <v>138</v>
      </c>
      <c r="I12" s="256" t="s">
        <v>619</v>
      </c>
      <c r="J12" s="257" t="s">
        <v>65</v>
      </c>
      <c r="K12" s="257" t="s">
        <v>386</v>
      </c>
      <c r="L12" s="257" t="s">
        <v>627</v>
      </c>
      <c r="M12" s="2"/>
      <c r="N12" s="27"/>
      <c r="O12" s="13"/>
      <c r="P12" s="145"/>
    </row>
    <row r="13" spans="1:16" ht="21">
      <c r="A13" s="250">
        <v>443</v>
      </c>
      <c r="B13" s="250" t="s">
        <v>532</v>
      </c>
      <c r="C13" s="256" t="s">
        <v>136</v>
      </c>
      <c r="D13" s="257" t="s">
        <v>279</v>
      </c>
      <c r="E13" s="256" t="s">
        <v>697</v>
      </c>
      <c r="F13" s="257" t="s">
        <v>16</v>
      </c>
      <c r="G13" s="257" t="s">
        <v>17</v>
      </c>
      <c r="H13" s="257" t="s">
        <v>175</v>
      </c>
      <c r="I13" s="256" t="s">
        <v>698</v>
      </c>
      <c r="J13" s="257" t="s">
        <v>65</v>
      </c>
      <c r="K13" s="257" t="s">
        <v>358</v>
      </c>
      <c r="L13" s="257" t="s">
        <v>611</v>
      </c>
      <c r="M13" s="2"/>
      <c r="N13" s="27"/>
      <c r="O13" s="13"/>
      <c r="P13" s="145"/>
    </row>
    <row r="14" spans="1:16" ht="21">
      <c r="A14" s="250">
        <v>606</v>
      </c>
      <c r="B14" s="250" t="s">
        <v>729</v>
      </c>
      <c r="C14" s="256" t="s">
        <v>136</v>
      </c>
      <c r="D14" s="257" t="s">
        <v>279</v>
      </c>
      <c r="E14" s="256" t="s">
        <v>837</v>
      </c>
      <c r="F14" s="257" t="s">
        <v>16</v>
      </c>
      <c r="G14" s="257" t="s">
        <v>17</v>
      </c>
      <c r="H14" s="257" t="s">
        <v>74</v>
      </c>
      <c r="I14" s="256" t="s">
        <v>838</v>
      </c>
      <c r="J14" s="257" t="s">
        <v>65</v>
      </c>
      <c r="K14" s="257" t="s">
        <v>66</v>
      </c>
      <c r="L14" s="257" t="s">
        <v>77</v>
      </c>
      <c r="M14" s="2"/>
      <c r="N14" s="27"/>
      <c r="O14" s="13"/>
      <c r="P14" s="145"/>
    </row>
    <row r="15" spans="1:16" ht="21">
      <c r="A15" s="250">
        <v>609</v>
      </c>
      <c r="B15" s="250" t="s">
        <v>729</v>
      </c>
      <c r="C15" s="256" t="s">
        <v>136</v>
      </c>
      <c r="D15" s="257" t="s">
        <v>279</v>
      </c>
      <c r="E15" s="256" t="s">
        <v>837</v>
      </c>
      <c r="F15" s="257" t="s">
        <v>17</v>
      </c>
      <c r="G15" s="257" t="s">
        <v>17</v>
      </c>
      <c r="H15" s="257" t="s">
        <v>175</v>
      </c>
      <c r="I15" s="256" t="s">
        <v>840</v>
      </c>
      <c r="J15" s="257" t="s">
        <v>65</v>
      </c>
      <c r="K15" s="257" t="s">
        <v>76</v>
      </c>
      <c r="L15" s="257" t="s">
        <v>177</v>
      </c>
      <c r="M15" s="2"/>
      <c r="N15" s="27"/>
      <c r="O15" s="13"/>
      <c r="P15" s="145"/>
    </row>
    <row r="16" spans="1:16" ht="21">
      <c r="A16" s="250">
        <v>613</v>
      </c>
      <c r="B16" s="250" t="s">
        <v>729</v>
      </c>
      <c r="C16" s="256" t="s">
        <v>136</v>
      </c>
      <c r="D16" s="257" t="s">
        <v>200</v>
      </c>
      <c r="E16" s="256" t="s">
        <v>841</v>
      </c>
      <c r="F16" s="257" t="s">
        <v>17</v>
      </c>
      <c r="G16" s="257" t="s">
        <v>21</v>
      </c>
      <c r="H16" s="257" t="s">
        <v>199</v>
      </c>
      <c r="I16" s="256" t="s">
        <v>842</v>
      </c>
      <c r="J16" s="257" t="s">
        <v>65</v>
      </c>
      <c r="K16" s="257" t="s">
        <v>92</v>
      </c>
      <c r="L16" s="257" t="s">
        <v>339</v>
      </c>
      <c r="M16" s="2"/>
      <c r="N16" s="27"/>
      <c r="O16" s="13"/>
      <c r="P16" s="145"/>
    </row>
    <row r="17" spans="1:16" ht="21">
      <c r="A17" s="250">
        <v>616</v>
      </c>
      <c r="B17" s="250" t="s">
        <v>729</v>
      </c>
      <c r="C17" s="256" t="s">
        <v>136</v>
      </c>
      <c r="D17" s="257" t="s">
        <v>200</v>
      </c>
      <c r="E17" s="256" t="s">
        <v>841</v>
      </c>
      <c r="F17" s="257" t="s">
        <v>21</v>
      </c>
      <c r="G17" s="257" t="s">
        <v>21</v>
      </c>
      <c r="H17" s="257" t="s">
        <v>355</v>
      </c>
      <c r="I17" s="256" t="s">
        <v>842</v>
      </c>
      <c r="J17" s="257" t="s">
        <v>65</v>
      </c>
      <c r="K17" s="257" t="s">
        <v>346</v>
      </c>
      <c r="L17" s="257" t="s">
        <v>687</v>
      </c>
      <c r="M17" s="2"/>
      <c r="N17" s="27"/>
      <c r="O17" s="13"/>
      <c r="P17" s="145"/>
    </row>
    <row r="18" spans="1:16" ht="21">
      <c r="A18" s="250">
        <v>619</v>
      </c>
      <c r="B18" s="250" t="s">
        <v>729</v>
      </c>
      <c r="C18" s="256" t="s">
        <v>136</v>
      </c>
      <c r="D18" s="257" t="s">
        <v>279</v>
      </c>
      <c r="E18" s="256" t="s">
        <v>837</v>
      </c>
      <c r="F18" s="257" t="s">
        <v>21</v>
      </c>
      <c r="G18" s="257" t="s">
        <v>17</v>
      </c>
      <c r="H18" s="257" t="s">
        <v>193</v>
      </c>
      <c r="I18" s="256" t="s">
        <v>846</v>
      </c>
      <c r="J18" s="257" t="s">
        <v>65</v>
      </c>
      <c r="K18" s="257" t="s">
        <v>349</v>
      </c>
      <c r="L18" s="257" t="s">
        <v>399</v>
      </c>
      <c r="M18" s="2"/>
      <c r="N18" s="27"/>
      <c r="O18" s="13"/>
      <c r="P18" s="145"/>
    </row>
    <row r="19" spans="1:16" ht="21">
      <c r="A19" s="250">
        <v>705</v>
      </c>
      <c r="B19" s="250" t="s">
        <v>878</v>
      </c>
      <c r="C19" s="256" t="s">
        <v>13</v>
      </c>
      <c r="D19" s="257" t="s">
        <v>138</v>
      </c>
      <c r="E19" s="256" t="s">
        <v>919</v>
      </c>
      <c r="F19" s="257" t="s">
        <v>21</v>
      </c>
      <c r="G19" s="257" t="s">
        <v>21</v>
      </c>
      <c r="H19" s="257" t="s">
        <v>199</v>
      </c>
      <c r="I19" s="256" t="s">
        <v>1756</v>
      </c>
      <c r="J19" s="257" t="s">
        <v>65</v>
      </c>
      <c r="K19" s="257" t="s">
        <v>92</v>
      </c>
      <c r="L19" s="257" t="s">
        <v>339</v>
      </c>
      <c r="M19" s="2"/>
      <c r="N19" s="27"/>
      <c r="O19" s="13"/>
      <c r="P19" s="145"/>
    </row>
    <row r="20" spans="1:16" ht="21">
      <c r="A20" s="250">
        <v>707</v>
      </c>
      <c r="B20" s="250" t="s">
        <v>878</v>
      </c>
      <c r="C20" s="256" t="s">
        <v>13</v>
      </c>
      <c r="D20" s="257" t="s">
        <v>138</v>
      </c>
      <c r="E20" s="256" t="s">
        <v>919</v>
      </c>
      <c r="F20" s="257" t="s">
        <v>17</v>
      </c>
      <c r="G20" s="257" t="s">
        <v>21</v>
      </c>
      <c r="H20" s="257" t="s">
        <v>199</v>
      </c>
      <c r="I20" s="256" t="s">
        <v>1756</v>
      </c>
      <c r="J20" s="257" t="s">
        <v>65</v>
      </c>
      <c r="K20" s="257" t="s">
        <v>346</v>
      </c>
      <c r="L20" s="257" t="s">
        <v>339</v>
      </c>
      <c r="M20" s="2"/>
      <c r="N20" s="27"/>
      <c r="O20" s="13"/>
      <c r="P20" s="145"/>
    </row>
    <row r="21" spans="1:16" ht="21">
      <c r="A21" s="250">
        <v>764</v>
      </c>
      <c r="B21" s="250" t="s">
        <v>878</v>
      </c>
      <c r="C21" s="256" t="s">
        <v>136</v>
      </c>
      <c r="D21" s="257" t="s">
        <v>279</v>
      </c>
      <c r="E21" s="256" t="s">
        <v>985</v>
      </c>
      <c r="F21" s="257" t="s">
        <v>16</v>
      </c>
      <c r="G21" s="257" t="s">
        <v>17</v>
      </c>
      <c r="H21" s="257" t="s">
        <v>205</v>
      </c>
      <c r="I21" s="256" t="s">
        <v>1767</v>
      </c>
      <c r="J21" s="257" t="s">
        <v>65</v>
      </c>
      <c r="K21" s="257" t="s">
        <v>66</v>
      </c>
      <c r="L21" s="257" t="s">
        <v>987</v>
      </c>
      <c r="M21" s="2"/>
      <c r="N21" s="27"/>
      <c r="O21" s="13"/>
      <c r="P21" s="145"/>
    </row>
    <row r="22" spans="1:16" ht="21">
      <c r="A22" s="250">
        <v>771</v>
      </c>
      <c r="B22" s="250" t="s">
        <v>878</v>
      </c>
      <c r="C22" s="256" t="s">
        <v>136</v>
      </c>
      <c r="D22" s="257" t="s">
        <v>138</v>
      </c>
      <c r="E22" s="256" t="s">
        <v>964</v>
      </c>
      <c r="F22" s="257" t="s">
        <v>16</v>
      </c>
      <c r="G22" s="257" t="s">
        <v>16</v>
      </c>
      <c r="H22" s="257" t="s">
        <v>175</v>
      </c>
      <c r="I22" s="256" t="s">
        <v>1769</v>
      </c>
      <c r="J22" s="257" t="s">
        <v>65</v>
      </c>
      <c r="K22" s="257" t="s">
        <v>92</v>
      </c>
      <c r="L22" s="257" t="s">
        <v>177</v>
      </c>
      <c r="M22" s="2" t="s">
        <v>1252</v>
      </c>
      <c r="N22" s="27" t="s">
        <v>2550</v>
      </c>
      <c r="O22" s="13" t="s">
        <v>2551</v>
      </c>
      <c r="P22" s="145"/>
    </row>
    <row r="23" spans="1:16" ht="21">
      <c r="A23" s="250">
        <v>774</v>
      </c>
      <c r="B23" s="250" t="s">
        <v>878</v>
      </c>
      <c r="C23" s="256" t="s">
        <v>136</v>
      </c>
      <c r="D23" s="257" t="s">
        <v>138</v>
      </c>
      <c r="E23" s="256" t="s">
        <v>964</v>
      </c>
      <c r="F23" s="257" t="s">
        <v>21</v>
      </c>
      <c r="G23" s="257" t="s">
        <v>16</v>
      </c>
      <c r="H23" s="257" t="s">
        <v>175</v>
      </c>
      <c r="I23" s="256" t="s">
        <v>1769</v>
      </c>
      <c r="J23" s="257" t="s">
        <v>65</v>
      </c>
      <c r="K23" s="257" t="s">
        <v>346</v>
      </c>
      <c r="L23" s="257" t="s">
        <v>177</v>
      </c>
      <c r="M23" s="2"/>
      <c r="N23" s="27"/>
      <c r="O23" s="13"/>
      <c r="P23" s="145"/>
    </row>
    <row r="24" spans="1:16" ht="21">
      <c r="A24" s="250">
        <v>785</v>
      </c>
      <c r="B24" s="250" t="s">
        <v>878</v>
      </c>
      <c r="C24" s="256" t="s">
        <v>136</v>
      </c>
      <c r="D24" s="257" t="s">
        <v>279</v>
      </c>
      <c r="E24" s="256" t="s">
        <v>985</v>
      </c>
      <c r="F24" s="257" t="s">
        <v>21</v>
      </c>
      <c r="G24" s="257" t="s">
        <v>17</v>
      </c>
      <c r="H24" s="257" t="s">
        <v>63</v>
      </c>
      <c r="I24" s="256" t="s">
        <v>1767</v>
      </c>
      <c r="J24" s="257" t="s">
        <v>65</v>
      </c>
      <c r="K24" s="257" t="s">
        <v>367</v>
      </c>
      <c r="L24" s="257" t="s">
        <v>1005</v>
      </c>
      <c r="M24" s="2"/>
      <c r="N24" s="27"/>
      <c r="O24" s="13"/>
      <c r="P24" s="145"/>
    </row>
    <row r="25" spans="1:16" ht="21">
      <c r="A25" s="250">
        <v>787</v>
      </c>
      <c r="B25" s="250" t="s">
        <v>878</v>
      </c>
      <c r="C25" s="256" t="s">
        <v>136</v>
      </c>
      <c r="D25" s="257" t="s">
        <v>279</v>
      </c>
      <c r="E25" s="256" t="s">
        <v>985</v>
      </c>
      <c r="F25" s="257" t="s">
        <v>21</v>
      </c>
      <c r="G25" s="257" t="s">
        <v>17</v>
      </c>
      <c r="H25" s="257" t="s">
        <v>63</v>
      </c>
      <c r="I25" s="256" t="s">
        <v>1767</v>
      </c>
      <c r="J25" s="257" t="s">
        <v>65</v>
      </c>
      <c r="K25" s="257" t="s">
        <v>371</v>
      </c>
      <c r="L25" s="257" t="s">
        <v>1007</v>
      </c>
      <c r="M25" s="2"/>
      <c r="N25" s="27"/>
      <c r="O25" s="13"/>
      <c r="P25" s="145"/>
    </row>
    <row r="26" spans="1:16" ht="21">
      <c r="A26" s="250">
        <v>884</v>
      </c>
      <c r="B26" s="250" t="s">
        <v>1024</v>
      </c>
      <c r="C26" s="256" t="s">
        <v>13</v>
      </c>
      <c r="D26" s="257" t="s">
        <v>147</v>
      </c>
      <c r="E26" s="256" t="s">
        <v>1061</v>
      </c>
      <c r="F26" s="257" t="s">
        <v>16</v>
      </c>
      <c r="G26" s="257" t="s">
        <v>17</v>
      </c>
      <c r="H26" s="257" t="s">
        <v>355</v>
      </c>
      <c r="I26" s="256" t="s">
        <v>1062</v>
      </c>
      <c r="J26" s="257" t="s">
        <v>65</v>
      </c>
      <c r="K26" s="257" t="s">
        <v>358</v>
      </c>
      <c r="L26" s="257" t="s">
        <v>933</v>
      </c>
      <c r="M26" s="2"/>
      <c r="N26" s="27"/>
      <c r="O26" s="13"/>
      <c r="P26" s="145"/>
    </row>
    <row r="27" spans="1:16" ht="21">
      <c r="A27" s="250">
        <v>890</v>
      </c>
      <c r="B27" s="250" t="s">
        <v>1024</v>
      </c>
      <c r="C27" s="256" t="s">
        <v>13</v>
      </c>
      <c r="D27" s="257" t="s">
        <v>154</v>
      </c>
      <c r="E27" s="256" t="s">
        <v>1064</v>
      </c>
      <c r="F27" s="257" t="s">
        <v>16</v>
      </c>
      <c r="G27" s="257" t="s">
        <v>21</v>
      </c>
      <c r="H27" s="257" t="s">
        <v>111</v>
      </c>
      <c r="I27" s="256" t="s">
        <v>1065</v>
      </c>
      <c r="J27" s="257" t="s">
        <v>65</v>
      </c>
      <c r="K27" s="257" t="s">
        <v>371</v>
      </c>
      <c r="L27" s="257" t="s">
        <v>616</v>
      </c>
      <c r="M27" s="2"/>
      <c r="N27" s="27"/>
      <c r="O27" s="13"/>
      <c r="P27" s="145"/>
    </row>
    <row r="28" spans="1:16" ht="21">
      <c r="A28" s="250">
        <v>894</v>
      </c>
      <c r="B28" s="250" t="s">
        <v>1024</v>
      </c>
      <c r="C28" s="256" t="s">
        <v>13</v>
      </c>
      <c r="D28" s="257" t="s">
        <v>154</v>
      </c>
      <c r="E28" s="256" t="s">
        <v>1064</v>
      </c>
      <c r="F28" s="257" t="s">
        <v>21</v>
      </c>
      <c r="G28" s="257" t="s">
        <v>21</v>
      </c>
      <c r="H28" s="257" t="s">
        <v>199</v>
      </c>
      <c r="I28" s="256" t="s">
        <v>1065</v>
      </c>
      <c r="J28" s="257" t="s">
        <v>65</v>
      </c>
      <c r="K28" s="257" t="s">
        <v>382</v>
      </c>
      <c r="L28" s="257" t="s">
        <v>339</v>
      </c>
      <c r="M28" s="2" t="s">
        <v>1281</v>
      </c>
      <c r="N28" s="27" t="s">
        <v>2552</v>
      </c>
      <c r="O28" s="13" t="s">
        <v>2553</v>
      </c>
      <c r="P28" s="145"/>
    </row>
    <row r="29" spans="1:16" ht="21">
      <c r="A29" s="250">
        <v>898</v>
      </c>
      <c r="B29" s="250" t="s">
        <v>1024</v>
      </c>
      <c r="C29" s="256" t="s">
        <v>13</v>
      </c>
      <c r="D29" s="257" t="s">
        <v>154</v>
      </c>
      <c r="E29" s="256" t="s">
        <v>1064</v>
      </c>
      <c r="F29" s="257" t="s">
        <v>17</v>
      </c>
      <c r="G29" s="257" t="s">
        <v>21</v>
      </c>
      <c r="H29" s="257" t="s">
        <v>199</v>
      </c>
      <c r="I29" s="256" t="s">
        <v>1065</v>
      </c>
      <c r="J29" s="257" t="s">
        <v>65</v>
      </c>
      <c r="K29" s="257" t="s">
        <v>391</v>
      </c>
      <c r="L29" s="257" t="s">
        <v>339</v>
      </c>
      <c r="M29" s="2"/>
      <c r="N29" s="27"/>
      <c r="O29" s="13"/>
      <c r="P29" s="145"/>
    </row>
    <row r="30" spans="1:16" ht="21">
      <c r="A30" s="250">
        <v>908</v>
      </c>
      <c r="B30" s="250" t="s">
        <v>1024</v>
      </c>
      <c r="C30" s="256" t="s">
        <v>13</v>
      </c>
      <c r="D30" s="257" t="s">
        <v>35</v>
      </c>
      <c r="E30" s="256" t="s">
        <v>1076</v>
      </c>
      <c r="F30" s="257" t="s">
        <v>28</v>
      </c>
      <c r="G30" s="257" t="s">
        <v>21</v>
      </c>
      <c r="H30" s="257" t="s">
        <v>31</v>
      </c>
      <c r="I30" s="256" t="s">
        <v>1756</v>
      </c>
      <c r="J30" s="257" t="s">
        <v>101</v>
      </c>
      <c r="K30" s="257" t="s">
        <v>117</v>
      </c>
      <c r="L30" s="257" t="s">
        <v>603</v>
      </c>
      <c r="M30" s="2"/>
      <c r="N30" s="27"/>
      <c r="O30" s="13"/>
      <c r="P30" s="145"/>
    </row>
    <row r="31" spans="1:16" ht="21">
      <c r="A31" s="250">
        <v>1041</v>
      </c>
      <c r="B31" s="250" t="s">
        <v>1143</v>
      </c>
      <c r="C31" s="256" t="s">
        <v>136</v>
      </c>
      <c r="D31" s="257" t="s">
        <v>16</v>
      </c>
      <c r="E31" s="256" t="s">
        <v>597</v>
      </c>
      <c r="F31" s="257" t="s">
        <v>16</v>
      </c>
      <c r="G31" s="257" t="s">
        <v>17</v>
      </c>
      <c r="H31" s="257" t="s">
        <v>309</v>
      </c>
      <c r="I31" s="256" t="s">
        <v>1791</v>
      </c>
      <c r="J31" s="257" t="s">
        <v>65</v>
      </c>
      <c r="K31" s="257" t="s">
        <v>66</v>
      </c>
      <c r="L31" s="257" t="s">
        <v>924</v>
      </c>
      <c r="M31" s="2"/>
      <c r="N31" s="27"/>
      <c r="O31" s="13"/>
      <c r="P31" s="145"/>
    </row>
    <row r="32" spans="1:16" ht="21">
      <c r="A32" s="250">
        <v>1043</v>
      </c>
      <c r="B32" s="250" t="s">
        <v>1143</v>
      </c>
      <c r="C32" s="256" t="s">
        <v>136</v>
      </c>
      <c r="D32" s="257" t="s">
        <v>16</v>
      </c>
      <c r="E32" s="256" t="s">
        <v>597</v>
      </c>
      <c r="F32" s="257" t="s">
        <v>16</v>
      </c>
      <c r="G32" s="257" t="s">
        <v>17</v>
      </c>
      <c r="H32" s="257" t="s">
        <v>309</v>
      </c>
      <c r="I32" s="256" t="s">
        <v>1791</v>
      </c>
      <c r="J32" s="257" t="s">
        <v>65</v>
      </c>
      <c r="K32" s="257" t="s">
        <v>76</v>
      </c>
      <c r="L32" s="257" t="s">
        <v>926</v>
      </c>
      <c r="M32" s="2"/>
      <c r="N32" s="27"/>
      <c r="O32" s="13"/>
      <c r="P32" s="145"/>
    </row>
    <row r="33" spans="1:16" ht="21">
      <c r="A33" s="250">
        <v>1045</v>
      </c>
      <c r="B33" s="250" t="s">
        <v>1143</v>
      </c>
      <c r="C33" s="256" t="s">
        <v>136</v>
      </c>
      <c r="D33" s="257" t="s">
        <v>16</v>
      </c>
      <c r="E33" s="256" t="s">
        <v>597</v>
      </c>
      <c r="F33" s="257" t="s">
        <v>21</v>
      </c>
      <c r="G33" s="257" t="s">
        <v>17</v>
      </c>
      <c r="H33" s="257" t="s">
        <v>220</v>
      </c>
      <c r="I33" s="256" t="s">
        <v>1791</v>
      </c>
      <c r="J33" s="257" t="s">
        <v>65</v>
      </c>
      <c r="K33" s="257" t="s">
        <v>87</v>
      </c>
      <c r="L33" s="257" t="s">
        <v>342</v>
      </c>
      <c r="M33" s="46"/>
      <c r="N33" s="47"/>
      <c r="O33" s="48"/>
      <c r="P33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4F0E-1FB8-48E9-89FD-89E625C1CC31}">
  <dimension ref="A1:Q78"/>
  <sheetViews>
    <sheetView workbookViewId="0">
      <selection activeCell="L16" sqref="E16:L18"/>
    </sheetView>
  </sheetViews>
  <sheetFormatPr defaultRowHeight="13.9"/>
  <cols>
    <col min="1" max="1" width="4" customWidth="1"/>
    <col min="2" max="2" width="10.625" bestFit="1" customWidth="1"/>
    <col min="3" max="3" width="14.125" style="49" bestFit="1" customWidth="1"/>
    <col min="4" max="4" width="6" bestFit="1" customWidth="1"/>
    <col min="5" max="5" width="31.25" style="49" customWidth="1"/>
    <col min="6" max="7" width="3.625" style="49" customWidth="1"/>
    <col min="8" max="8" width="3.625" customWidth="1"/>
    <col min="9" max="9" width="23.125" customWidth="1"/>
    <col min="10" max="10" width="10.625" customWidth="1"/>
    <col min="11" max="11" width="8.75" style="49" customWidth="1"/>
    <col min="12" max="12" width="5.75" bestFit="1" customWidth="1"/>
    <col min="13" max="13" width="10.25" customWidth="1"/>
    <col min="14" max="14" width="6.75" customWidth="1"/>
    <col min="15" max="15" width="14.75" customWidth="1"/>
    <col min="16" max="16" width="17" customWidth="1"/>
    <col min="17" max="17" width="22.625" customWidth="1"/>
  </cols>
  <sheetData>
    <row r="1" spans="1:17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</row>
    <row r="2" spans="1:17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</row>
    <row r="3" spans="1:17" ht="23.45">
      <c r="A3" s="404" t="s">
        <v>2979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3"/>
      <c r="O3" s="403"/>
      <c r="P3" s="403"/>
      <c r="Q3" s="404"/>
    </row>
    <row r="4" spans="1:17" ht="48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254" t="s">
        <v>1645</v>
      </c>
      <c r="M4" s="146" t="s">
        <v>11</v>
      </c>
      <c r="N4" s="144" t="s">
        <v>1246</v>
      </c>
      <c r="O4" s="410" t="s">
        <v>1247</v>
      </c>
      <c r="P4" s="152" t="s">
        <v>1248</v>
      </c>
      <c r="Q4" s="370" t="s">
        <v>1864</v>
      </c>
    </row>
    <row r="5" spans="1:17" ht="21">
      <c r="A5" s="250">
        <v>44</v>
      </c>
      <c r="B5" s="250" t="s">
        <v>23</v>
      </c>
      <c r="C5" s="256" t="s">
        <v>136</v>
      </c>
      <c r="D5" s="257" t="s">
        <v>68</v>
      </c>
      <c r="E5" s="256" t="s">
        <v>143</v>
      </c>
      <c r="F5" s="257" t="s">
        <v>16</v>
      </c>
      <c r="G5" s="257" t="s">
        <v>14</v>
      </c>
      <c r="H5" s="257" t="s">
        <v>21</v>
      </c>
      <c r="I5" s="256" t="s">
        <v>144</v>
      </c>
      <c r="J5" s="257" t="s">
        <v>65</v>
      </c>
      <c r="K5" s="257" t="s">
        <v>66</v>
      </c>
      <c r="L5" s="257" t="s">
        <v>145</v>
      </c>
      <c r="M5" s="250" t="s">
        <v>1660</v>
      </c>
      <c r="N5" s="2"/>
      <c r="O5" s="27"/>
      <c r="P5" s="13"/>
      <c r="Q5" s="145"/>
    </row>
    <row r="6" spans="1:17" ht="21">
      <c r="A6" s="250">
        <v>45</v>
      </c>
      <c r="B6" s="250" t="s">
        <v>23</v>
      </c>
      <c r="C6" s="256" t="s">
        <v>136</v>
      </c>
      <c r="D6" s="257" t="s">
        <v>14</v>
      </c>
      <c r="E6" s="256" t="s">
        <v>146</v>
      </c>
      <c r="F6" s="257" t="s">
        <v>16</v>
      </c>
      <c r="G6" s="257" t="s">
        <v>17</v>
      </c>
      <c r="H6" s="257" t="s">
        <v>147</v>
      </c>
      <c r="I6" s="256" t="s">
        <v>144</v>
      </c>
      <c r="J6" s="257" t="s">
        <v>65</v>
      </c>
      <c r="K6" s="257" t="s">
        <v>76</v>
      </c>
      <c r="L6" s="257" t="s">
        <v>148</v>
      </c>
      <c r="M6" s="250" t="s">
        <v>1660</v>
      </c>
      <c r="N6" s="2"/>
      <c r="O6" s="27"/>
      <c r="P6" s="13"/>
      <c r="Q6" s="145"/>
    </row>
    <row r="7" spans="1:17" ht="21">
      <c r="A7" s="250">
        <v>46</v>
      </c>
      <c r="B7" s="260" t="s">
        <v>23</v>
      </c>
      <c r="C7" s="259" t="s">
        <v>136</v>
      </c>
      <c r="D7" s="260" t="s">
        <v>14</v>
      </c>
      <c r="E7" s="259" t="s">
        <v>146</v>
      </c>
      <c r="F7" s="260" t="s">
        <v>16</v>
      </c>
      <c r="G7" s="260" t="s">
        <v>17</v>
      </c>
      <c r="H7" s="260" t="s">
        <v>147</v>
      </c>
      <c r="I7" s="259" t="s">
        <v>144</v>
      </c>
      <c r="J7" s="260" t="s">
        <v>65</v>
      </c>
      <c r="K7" s="260" t="s">
        <v>76</v>
      </c>
      <c r="L7" s="260" t="s">
        <v>148</v>
      </c>
      <c r="M7" s="250" t="s">
        <v>1660</v>
      </c>
      <c r="N7" s="2"/>
      <c r="O7" s="27"/>
      <c r="P7" s="13"/>
      <c r="Q7" s="145"/>
    </row>
    <row r="8" spans="1:17" ht="21">
      <c r="A8" s="250">
        <v>79</v>
      </c>
      <c r="B8" s="250" t="s">
        <v>179</v>
      </c>
      <c r="C8" s="256" t="s">
        <v>13</v>
      </c>
      <c r="D8" s="257" t="s">
        <v>17</v>
      </c>
      <c r="E8" s="256" t="s">
        <v>203</v>
      </c>
      <c r="F8" s="257" t="s">
        <v>239</v>
      </c>
      <c r="G8" s="257" t="s">
        <v>16</v>
      </c>
      <c r="H8" s="257" t="s">
        <v>31</v>
      </c>
      <c r="I8" s="256"/>
      <c r="J8" s="257" t="s">
        <v>38</v>
      </c>
      <c r="K8" s="257" t="s">
        <v>244</v>
      </c>
      <c r="L8" s="257" t="s">
        <v>237</v>
      </c>
      <c r="M8" s="250" t="s">
        <v>1660</v>
      </c>
      <c r="N8" s="2"/>
      <c r="O8" s="27"/>
      <c r="P8" s="13"/>
      <c r="Q8" s="145"/>
    </row>
    <row r="9" spans="1:17" ht="21">
      <c r="A9" s="250">
        <v>83</v>
      </c>
      <c r="B9" s="250" t="s">
        <v>179</v>
      </c>
      <c r="C9" s="256" t="s">
        <v>13</v>
      </c>
      <c r="D9" s="257" t="s">
        <v>17</v>
      </c>
      <c r="E9" s="256" t="s">
        <v>203</v>
      </c>
      <c r="F9" s="257" t="s">
        <v>151</v>
      </c>
      <c r="G9" s="257" t="s">
        <v>16</v>
      </c>
      <c r="H9" s="257" t="s">
        <v>246</v>
      </c>
      <c r="I9" s="256"/>
      <c r="J9" s="257" t="s">
        <v>38</v>
      </c>
      <c r="K9" s="257" t="s">
        <v>251</v>
      </c>
      <c r="L9" s="257" t="s">
        <v>252</v>
      </c>
      <c r="M9" s="250" t="s">
        <v>1660</v>
      </c>
      <c r="N9" s="2"/>
      <c r="O9" s="27"/>
      <c r="P9" s="13"/>
      <c r="Q9" s="145"/>
    </row>
    <row r="10" spans="1:17" ht="21">
      <c r="A10" s="250">
        <v>103</v>
      </c>
      <c r="B10" s="250" t="s">
        <v>179</v>
      </c>
      <c r="C10" s="256" t="s">
        <v>13</v>
      </c>
      <c r="D10" s="257" t="s">
        <v>14</v>
      </c>
      <c r="E10" s="256" t="s">
        <v>282</v>
      </c>
      <c r="F10" s="257" t="s">
        <v>22</v>
      </c>
      <c r="G10" s="257" t="s">
        <v>16</v>
      </c>
      <c r="H10" s="257" t="s">
        <v>283</v>
      </c>
      <c r="I10" s="256" t="s">
        <v>400</v>
      </c>
      <c r="J10" s="257" t="s">
        <v>38</v>
      </c>
      <c r="K10" s="257" t="s">
        <v>52</v>
      </c>
      <c r="L10" s="257" t="s">
        <v>285</v>
      </c>
      <c r="M10" s="250" t="s">
        <v>1660</v>
      </c>
      <c r="N10" s="2"/>
      <c r="O10" s="27"/>
      <c r="P10" s="13"/>
      <c r="Q10" s="145"/>
    </row>
    <row r="11" spans="1:17" ht="21">
      <c r="A11" s="250">
        <v>105</v>
      </c>
      <c r="B11" s="250" t="s">
        <v>179</v>
      </c>
      <c r="C11" s="256" t="s">
        <v>13</v>
      </c>
      <c r="D11" s="257" t="s">
        <v>14</v>
      </c>
      <c r="E11" s="256" t="s">
        <v>282</v>
      </c>
      <c r="F11" s="257" t="s">
        <v>22</v>
      </c>
      <c r="G11" s="257" t="s">
        <v>16</v>
      </c>
      <c r="H11" s="257" t="s">
        <v>283</v>
      </c>
      <c r="I11" s="256" t="s">
        <v>400</v>
      </c>
      <c r="J11" s="257" t="s">
        <v>38</v>
      </c>
      <c r="K11" s="257" t="s">
        <v>55</v>
      </c>
      <c r="L11" s="257" t="s">
        <v>286</v>
      </c>
      <c r="M11" s="250" t="s">
        <v>1660</v>
      </c>
      <c r="N11" s="2"/>
      <c r="O11" s="27"/>
      <c r="P11" s="13"/>
      <c r="Q11" s="145"/>
    </row>
    <row r="12" spans="1:17" ht="21">
      <c r="A12" s="250">
        <v>167</v>
      </c>
      <c r="B12" s="250" t="s">
        <v>179</v>
      </c>
      <c r="C12" s="256" t="s">
        <v>13</v>
      </c>
      <c r="D12" s="257" t="s">
        <v>16</v>
      </c>
      <c r="E12" s="256" t="s">
        <v>397</v>
      </c>
      <c r="F12" s="257" t="s">
        <v>94</v>
      </c>
      <c r="G12" s="257" t="s">
        <v>16</v>
      </c>
      <c r="H12" s="257" t="s">
        <v>193</v>
      </c>
      <c r="I12" s="256"/>
      <c r="J12" s="257" t="s">
        <v>101</v>
      </c>
      <c r="K12" s="257" t="s">
        <v>102</v>
      </c>
      <c r="L12" s="257" t="s">
        <v>399</v>
      </c>
      <c r="M12" s="250" t="s">
        <v>1660</v>
      </c>
      <c r="N12" s="2"/>
      <c r="O12" s="27"/>
      <c r="P12" s="13"/>
      <c r="Q12" s="145"/>
    </row>
    <row r="13" spans="1:17" ht="21">
      <c r="A13" s="250">
        <v>168</v>
      </c>
      <c r="B13" s="250" t="s">
        <v>179</v>
      </c>
      <c r="C13" s="256" t="s">
        <v>13</v>
      </c>
      <c r="D13" s="257" t="s">
        <v>17</v>
      </c>
      <c r="E13" s="256" t="s">
        <v>203</v>
      </c>
      <c r="F13" s="257" t="s">
        <v>37</v>
      </c>
      <c r="G13" s="257" t="s">
        <v>16</v>
      </c>
      <c r="H13" s="257" t="s">
        <v>74</v>
      </c>
      <c r="I13" s="256" t="s">
        <v>400</v>
      </c>
      <c r="J13" s="257" t="s">
        <v>101</v>
      </c>
      <c r="K13" s="257" t="s">
        <v>102</v>
      </c>
      <c r="L13" s="257" t="s">
        <v>77</v>
      </c>
      <c r="M13" s="250" t="s">
        <v>1660</v>
      </c>
      <c r="N13" s="2"/>
      <c r="O13" s="27"/>
      <c r="P13" s="13"/>
      <c r="Q13" s="145"/>
    </row>
    <row r="14" spans="1:17" ht="21">
      <c r="A14" s="250">
        <v>170</v>
      </c>
      <c r="B14" s="250" t="s">
        <v>179</v>
      </c>
      <c r="C14" s="256" t="s">
        <v>13</v>
      </c>
      <c r="D14" s="257" t="s">
        <v>17</v>
      </c>
      <c r="E14" s="256" t="s">
        <v>203</v>
      </c>
      <c r="F14" s="257" t="s">
        <v>47</v>
      </c>
      <c r="G14" s="257" t="s">
        <v>16</v>
      </c>
      <c r="H14" s="257" t="s">
        <v>63</v>
      </c>
      <c r="I14" s="256" t="s">
        <v>400</v>
      </c>
      <c r="J14" s="257" t="s">
        <v>101</v>
      </c>
      <c r="K14" s="257" t="s">
        <v>106</v>
      </c>
      <c r="L14" s="257" t="s">
        <v>67</v>
      </c>
      <c r="M14" s="250" t="s">
        <v>1660</v>
      </c>
      <c r="N14" s="2"/>
      <c r="O14" s="27"/>
      <c r="P14" s="13"/>
      <c r="Q14" s="145"/>
    </row>
    <row r="15" spans="1:17" ht="21">
      <c r="A15" s="250">
        <v>171</v>
      </c>
      <c r="B15" s="250" t="s">
        <v>179</v>
      </c>
      <c r="C15" s="256" t="s">
        <v>13</v>
      </c>
      <c r="D15" s="257" t="s">
        <v>17</v>
      </c>
      <c r="E15" s="256" t="s">
        <v>203</v>
      </c>
      <c r="F15" s="257" t="s">
        <v>78</v>
      </c>
      <c r="G15" s="257" t="s">
        <v>16</v>
      </c>
      <c r="H15" s="257" t="s">
        <v>175</v>
      </c>
      <c r="I15" s="256" t="s">
        <v>402</v>
      </c>
      <c r="J15" s="257" t="s">
        <v>101</v>
      </c>
      <c r="K15" s="257" t="s">
        <v>113</v>
      </c>
      <c r="L15" s="257" t="s">
        <v>177</v>
      </c>
      <c r="M15" s="250" t="s">
        <v>1660</v>
      </c>
      <c r="N15" s="2"/>
      <c r="O15" s="27"/>
      <c r="P15" s="13"/>
      <c r="Q15" s="145"/>
    </row>
    <row r="16" spans="1:17" ht="21">
      <c r="A16" s="250">
        <v>177</v>
      </c>
      <c r="B16" s="250" t="s">
        <v>179</v>
      </c>
      <c r="C16" s="256" t="s">
        <v>13</v>
      </c>
      <c r="D16" s="257" t="s">
        <v>401</v>
      </c>
      <c r="E16" s="256" t="s">
        <v>408</v>
      </c>
      <c r="F16" s="257" t="s">
        <v>21</v>
      </c>
      <c r="G16" s="257" t="s">
        <v>21</v>
      </c>
      <c r="H16" s="257" t="s">
        <v>293</v>
      </c>
      <c r="I16" s="256" t="s">
        <v>409</v>
      </c>
      <c r="J16" s="257" t="s">
        <v>101</v>
      </c>
      <c r="K16" s="257" t="s">
        <v>121</v>
      </c>
      <c r="L16" s="257" t="s">
        <v>410</v>
      </c>
      <c r="M16" s="250" t="s">
        <v>1660</v>
      </c>
      <c r="N16" s="2"/>
      <c r="O16" s="27"/>
      <c r="P16" s="13"/>
      <c r="Q16" s="145"/>
    </row>
    <row r="17" spans="1:17" ht="21">
      <c r="A17" s="250">
        <v>179</v>
      </c>
      <c r="B17" s="250" t="s">
        <v>179</v>
      </c>
      <c r="C17" s="256" t="s">
        <v>13</v>
      </c>
      <c r="D17" s="257" t="s">
        <v>401</v>
      </c>
      <c r="E17" s="256" t="s">
        <v>408</v>
      </c>
      <c r="F17" s="257" t="s">
        <v>21</v>
      </c>
      <c r="G17" s="257" t="s">
        <v>21</v>
      </c>
      <c r="H17" s="257" t="s">
        <v>293</v>
      </c>
      <c r="I17" s="256" t="s">
        <v>409</v>
      </c>
      <c r="J17" s="257" t="s">
        <v>101</v>
      </c>
      <c r="K17" s="257" t="s">
        <v>124</v>
      </c>
      <c r="L17" s="257" t="s">
        <v>411</v>
      </c>
      <c r="M17" s="250" t="s">
        <v>1660</v>
      </c>
      <c r="N17" s="2"/>
      <c r="O17" s="27"/>
      <c r="P17" s="13"/>
      <c r="Q17" s="145"/>
    </row>
    <row r="18" spans="1:17" ht="21">
      <c r="A18" s="250">
        <v>182</v>
      </c>
      <c r="B18" s="250" t="s">
        <v>179</v>
      </c>
      <c r="C18" s="256" t="s">
        <v>13</v>
      </c>
      <c r="D18" s="257" t="s">
        <v>401</v>
      </c>
      <c r="E18" s="256" t="s">
        <v>408</v>
      </c>
      <c r="F18" s="257" t="s">
        <v>16</v>
      </c>
      <c r="G18" s="257" t="s">
        <v>21</v>
      </c>
      <c r="H18" s="257" t="s">
        <v>22</v>
      </c>
      <c r="I18" s="256" t="s">
        <v>409</v>
      </c>
      <c r="J18" s="257" t="s">
        <v>101</v>
      </c>
      <c r="K18" s="257" t="s">
        <v>128</v>
      </c>
      <c r="L18" s="257" t="s">
        <v>169</v>
      </c>
      <c r="M18" s="250" t="s">
        <v>1660</v>
      </c>
      <c r="N18" s="2"/>
      <c r="O18" s="27"/>
      <c r="P18" s="13"/>
      <c r="Q18" s="145"/>
    </row>
    <row r="19" spans="1:17" ht="21">
      <c r="A19" s="250">
        <v>206</v>
      </c>
      <c r="B19" s="250" t="s">
        <v>179</v>
      </c>
      <c r="C19" s="256" t="s">
        <v>136</v>
      </c>
      <c r="D19" s="257" t="s">
        <v>90</v>
      </c>
      <c r="E19" s="256" t="s">
        <v>443</v>
      </c>
      <c r="F19" s="257" t="s">
        <v>16</v>
      </c>
      <c r="G19" s="257" t="s">
        <v>17</v>
      </c>
      <c r="H19" s="257" t="s">
        <v>50</v>
      </c>
      <c r="I19" s="256" t="s">
        <v>444</v>
      </c>
      <c r="J19" s="257" t="s">
        <v>38</v>
      </c>
      <c r="K19" s="257" t="s">
        <v>244</v>
      </c>
      <c r="L19" s="257" t="s">
        <v>53</v>
      </c>
      <c r="M19" s="250" t="s">
        <v>1660</v>
      </c>
      <c r="N19" s="2"/>
      <c r="O19" s="27"/>
      <c r="P19" s="13"/>
      <c r="Q19" s="145"/>
    </row>
    <row r="20" spans="1:17" ht="21">
      <c r="A20" s="250">
        <v>208</v>
      </c>
      <c r="B20" s="250" t="s">
        <v>179</v>
      </c>
      <c r="C20" s="256" t="s">
        <v>136</v>
      </c>
      <c r="D20" s="257" t="s">
        <v>90</v>
      </c>
      <c r="E20" s="256" t="s">
        <v>443</v>
      </c>
      <c r="F20" s="257" t="s">
        <v>16</v>
      </c>
      <c r="G20" s="257" t="s">
        <v>17</v>
      </c>
      <c r="H20" s="257" t="s">
        <v>50</v>
      </c>
      <c r="I20" s="256" t="s">
        <v>444</v>
      </c>
      <c r="J20" s="257" t="s">
        <v>38</v>
      </c>
      <c r="K20" s="257" t="s">
        <v>247</v>
      </c>
      <c r="L20" s="257" t="s">
        <v>53</v>
      </c>
      <c r="M20" s="250" t="s">
        <v>1660</v>
      </c>
      <c r="N20" s="2"/>
      <c r="O20" s="27"/>
      <c r="P20" s="13"/>
      <c r="Q20" s="145"/>
    </row>
    <row r="21" spans="1:17" ht="21">
      <c r="A21" s="250">
        <v>210</v>
      </c>
      <c r="B21" s="250" t="s">
        <v>179</v>
      </c>
      <c r="C21" s="256" t="s">
        <v>136</v>
      </c>
      <c r="D21" s="257" t="s">
        <v>90</v>
      </c>
      <c r="E21" s="256" t="s">
        <v>443</v>
      </c>
      <c r="F21" s="257" t="s">
        <v>16</v>
      </c>
      <c r="G21" s="257" t="s">
        <v>17</v>
      </c>
      <c r="H21" s="257" t="s">
        <v>50</v>
      </c>
      <c r="I21" s="256" t="s">
        <v>444</v>
      </c>
      <c r="J21" s="257" t="s">
        <v>38</v>
      </c>
      <c r="K21" s="257" t="s">
        <v>251</v>
      </c>
      <c r="L21" s="257" t="s">
        <v>446</v>
      </c>
      <c r="M21" s="250" t="s">
        <v>1660</v>
      </c>
      <c r="N21" s="2"/>
      <c r="O21" s="27"/>
      <c r="P21" s="13"/>
      <c r="Q21" s="145"/>
    </row>
    <row r="22" spans="1:17" ht="21">
      <c r="A22" s="250">
        <v>211</v>
      </c>
      <c r="B22" s="250" t="s">
        <v>179</v>
      </c>
      <c r="C22" s="256" t="s">
        <v>136</v>
      </c>
      <c r="D22" s="257" t="s">
        <v>90</v>
      </c>
      <c r="E22" s="256" t="s">
        <v>443</v>
      </c>
      <c r="F22" s="257" t="s">
        <v>21</v>
      </c>
      <c r="G22" s="257" t="s">
        <v>17</v>
      </c>
      <c r="H22" s="257" t="s">
        <v>303</v>
      </c>
      <c r="I22" s="256" t="s">
        <v>444</v>
      </c>
      <c r="J22" s="257" t="s">
        <v>38</v>
      </c>
      <c r="K22" s="257" t="s">
        <v>255</v>
      </c>
      <c r="L22" s="257" t="s">
        <v>305</v>
      </c>
      <c r="M22" s="250" t="s">
        <v>1660</v>
      </c>
      <c r="N22" s="2"/>
      <c r="O22" s="27"/>
      <c r="P22" s="13"/>
      <c r="Q22" s="145"/>
    </row>
    <row r="23" spans="1:17" ht="21">
      <c r="A23" s="250">
        <v>213</v>
      </c>
      <c r="B23" s="250" t="s">
        <v>179</v>
      </c>
      <c r="C23" s="256" t="s">
        <v>136</v>
      </c>
      <c r="D23" s="257" t="s">
        <v>90</v>
      </c>
      <c r="E23" s="256" t="s">
        <v>443</v>
      </c>
      <c r="F23" s="257" t="s">
        <v>21</v>
      </c>
      <c r="G23" s="257" t="s">
        <v>17</v>
      </c>
      <c r="H23" s="257" t="s">
        <v>303</v>
      </c>
      <c r="I23" s="256" t="s">
        <v>444</v>
      </c>
      <c r="J23" s="257" t="s">
        <v>38</v>
      </c>
      <c r="K23" s="257" t="s">
        <v>257</v>
      </c>
      <c r="L23" s="257" t="s">
        <v>308</v>
      </c>
      <c r="M23" s="250" t="s">
        <v>1660</v>
      </c>
      <c r="N23" s="2"/>
      <c r="O23" s="27"/>
      <c r="P23" s="13"/>
      <c r="Q23" s="145"/>
    </row>
    <row r="24" spans="1:17" ht="21">
      <c r="A24" s="250">
        <v>238</v>
      </c>
      <c r="B24" s="250" t="s">
        <v>179</v>
      </c>
      <c r="C24" s="256" t="s">
        <v>136</v>
      </c>
      <c r="D24" s="257" t="s">
        <v>138</v>
      </c>
      <c r="E24" s="256" t="s">
        <v>467</v>
      </c>
      <c r="F24" s="257" t="s">
        <v>21</v>
      </c>
      <c r="G24" s="257" t="s">
        <v>17</v>
      </c>
      <c r="H24" s="257" t="s">
        <v>253</v>
      </c>
      <c r="I24" s="256"/>
      <c r="J24" s="257" t="s">
        <v>65</v>
      </c>
      <c r="K24" s="257" t="s">
        <v>358</v>
      </c>
      <c r="L24" s="257" t="s">
        <v>477</v>
      </c>
      <c r="M24" s="250" t="s">
        <v>1660</v>
      </c>
      <c r="N24" s="2"/>
      <c r="O24" s="27"/>
      <c r="P24" s="13"/>
      <c r="Q24" s="145"/>
    </row>
    <row r="25" spans="1:17" ht="21">
      <c r="A25" s="250">
        <v>260</v>
      </c>
      <c r="B25" s="250" t="s">
        <v>179</v>
      </c>
      <c r="C25" s="256" t="s">
        <v>136</v>
      </c>
      <c r="D25" s="257" t="s">
        <v>35</v>
      </c>
      <c r="E25" s="256" t="s">
        <v>520</v>
      </c>
      <c r="F25" s="257" t="s">
        <v>16</v>
      </c>
      <c r="G25" s="257" t="s">
        <v>14</v>
      </c>
      <c r="H25" s="257" t="s">
        <v>147</v>
      </c>
      <c r="I25" s="256" t="s">
        <v>521</v>
      </c>
      <c r="J25" s="257" t="s">
        <v>101</v>
      </c>
      <c r="K25" s="257" t="s">
        <v>128</v>
      </c>
      <c r="L25" s="257" t="s">
        <v>492</v>
      </c>
      <c r="M25" s="250" t="s">
        <v>1660</v>
      </c>
      <c r="N25" s="2"/>
      <c r="O25" s="27"/>
      <c r="P25" s="13"/>
      <c r="Q25" s="145"/>
    </row>
    <row r="26" spans="1:17" ht="21">
      <c r="A26" s="250">
        <v>272</v>
      </c>
      <c r="B26" s="250" t="s">
        <v>532</v>
      </c>
      <c r="C26" s="256" t="s">
        <v>13</v>
      </c>
      <c r="D26" s="257" t="s">
        <v>239</v>
      </c>
      <c r="E26" s="256" t="s">
        <v>546</v>
      </c>
      <c r="F26" s="257" t="s">
        <v>16</v>
      </c>
      <c r="G26" s="257" t="s">
        <v>17</v>
      </c>
      <c r="H26" s="257" t="s">
        <v>246</v>
      </c>
      <c r="I26" s="256" t="s">
        <v>144</v>
      </c>
      <c r="J26" s="257" t="s">
        <v>38</v>
      </c>
      <c r="K26" s="257" t="s">
        <v>434</v>
      </c>
      <c r="L26" s="257" t="s">
        <v>547</v>
      </c>
      <c r="M26" s="250" t="s">
        <v>1660</v>
      </c>
      <c r="N26" s="2"/>
      <c r="O26" s="27"/>
      <c r="P26" s="13"/>
      <c r="Q26" s="145"/>
    </row>
    <row r="27" spans="1:17" ht="21">
      <c r="A27" s="250">
        <v>274</v>
      </c>
      <c r="B27" s="250" t="s">
        <v>532</v>
      </c>
      <c r="C27" s="256" t="s">
        <v>13</v>
      </c>
      <c r="D27" s="257" t="s">
        <v>18</v>
      </c>
      <c r="E27" s="256" t="s">
        <v>538</v>
      </c>
      <c r="F27" s="257" t="s">
        <v>16</v>
      </c>
      <c r="G27" s="257" t="s">
        <v>21</v>
      </c>
      <c r="H27" s="257" t="s">
        <v>193</v>
      </c>
      <c r="I27" s="256" t="s">
        <v>144</v>
      </c>
      <c r="J27" s="257" t="s">
        <v>38</v>
      </c>
      <c r="K27" s="257" t="s">
        <v>43</v>
      </c>
      <c r="L27" s="257" t="s">
        <v>548</v>
      </c>
      <c r="M27" s="250" t="s">
        <v>1660</v>
      </c>
      <c r="N27" s="2"/>
      <c r="O27" s="27"/>
      <c r="P27" s="13"/>
      <c r="Q27" s="145"/>
    </row>
    <row r="28" spans="1:17" ht="21">
      <c r="A28" s="250">
        <v>291</v>
      </c>
      <c r="B28" s="250" t="s">
        <v>532</v>
      </c>
      <c r="C28" s="256" t="s">
        <v>13</v>
      </c>
      <c r="D28" s="257" t="s">
        <v>68</v>
      </c>
      <c r="E28" s="256" t="s">
        <v>560</v>
      </c>
      <c r="F28" s="257" t="s">
        <v>16</v>
      </c>
      <c r="G28" s="257" t="s">
        <v>21</v>
      </c>
      <c r="H28" s="257" t="s">
        <v>293</v>
      </c>
      <c r="I28" s="256" t="s">
        <v>1711</v>
      </c>
      <c r="J28" s="257" t="s">
        <v>38</v>
      </c>
      <c r="K28" s="257" t="s">
        <v>230</v>
      </c>
      <c r="L28" s="257" t="s">
        <v>295</v>
      </c>
      <c r="M28" s="250" t="s">
        <v>1660</v>
      </c>
      <c r="N28" s="2"/>
      <c r="O28" s="27"/>
      <c r="P28" s="13"/>
      <c r="Q28" s="145"/>
    </row>
    <row r="29" spans="1:17" ht="21">
      <c r="A29" s="250">
        <v>292</v>
      </c>
      <c r="B29" s="250" t="s">
        <v>532</v>
      </c>
      <c r="C29" s="256" t="s">
        <v>13</v>
      </c>
      <c r="D29" s="257" t="s">
        <v>16</v>
      </c>
      <c r="E29" s="256" t="s">
        <v>551</v>
      </c>
      <c r="F29" s="257" t="s">
        <v>185</v>
      </c>
      <c r="G29" s="257" t="s">
        <v>16</v>
      </c>
      <c r="H29" s="257" t="s">
        <v>403</v>
      </c>
      <c r="I29" s="256"/>
      <c r="J29" s="257" t="s">
        <v>38</v>
      </c>
      <c r="K29" s="257" t="s">
        <v>232</v>
      </c>
      <c r="L29" s="257" t="s">
        <v>450</v>
      </c>
      <c r="M29" s="250" t="s">
        <v>1660</v>
      </c>
      <c r="N29" s="2"/>
      <c r="O29" s="27"/>
      <c r="P29" s="13"/>
      <c r="Q29" s="145"/>
    </row>
    <row r="30" spans="1:17" ht="21">
      <c r="A30" s="250">
        <v>293</v>
      </c>
      <c r="B30" s="250" t="s">
        <v>532</v>
      </c>
      <c r="C30" s="256" t="s">
        <v>13</v>
      </c>
      <c r="D30" s="257" t="s">
        <v>68</v>
      </c>
      <c r="E30" s="256" t="s">
        <v>560</v>
      </c>
      <c r="F30" s="257" t="s">
        <v>16</v>
      </c>
      <c r="G30" s="257" t="s">
        <v>21</v>
      </c>
      <c r="H30" s="257" t="s">
        <v>293</v>
      </c>
      <c r="I30" s="256" t="s">
        <v>1711</v>
      </c>
      <c r="J30" s="257" t="s">
        <v>38</v>
      </c>
      <c r="K30" s="257" t="s">
        <v>232</v>
      </c>
      <c r="L30" s="257" t="s">
        <v>297</v>
      </c>
      <c r="M30" s="250" t="s">
        <v>1660</v>
      </c>
      <c r="N30" s="2"/>
      <c r="O30" s="27"/>
      <c r="P30" s="13"/>
      <c r="Q30" s="145"/>
    </row>
    <row r="31" spans="1:17" ht="21">
      <c r="A31" s="250">
        <v>295</v>
      </c>
      <c r="B31" s="250" t="s">
        <v>532</v>
      </c>
      <c r="C31" s="256" t="s">
        <v>13</v>
      </c>
      <c r="D31" s="257" t="s">
        <v>68</v>
      </c>
      <c r="E31" s="256" t="s">
        <v>560</v>
      </c>
      <c r="F31" s="257" t="s">
        <v>21</v>
      </c>
      <c r="G31" s="257" t="s">
        <v>21</v>
      </c>
      <c r="H31" s="257" t="s">
        <v>85</v>
      </c>
      <c r="I31" s="256" t="s">
        <v>563</v>
      </c>
      <c r="J31" s="257" t="s">
        <v>38</v>
      </c>
      <c r="K31" s="257" t="s">
        <v>236</v>
      </c>
      <c r="L31" s="257" t="s">
        <v>267</v>
      </c>
      <c r="M31" s="250" t="s">
        <v>1660</v>
      </c>
      <c r="N31" s="2"/>
      <c r="O31" s="27"/>
      <c r="P31" s="13"/>
      <c r="Q31" s="145"/>
    </row>
    <row r="32" spans="1:17" ht="21">
      <c r="A32" s="250">
        <v>297</v>
      </c>
      <c r="B32" s="250" t="s">
        <v>532</v>
      </c>
      <c r="C32" s="256" t="s">
        <v>13</v>
      </c>
      <c r="D32" s="257" t="s">
        <v>68</v>
      </c>
      <c r="E32" s="256" t="s">
        <v>560</v>
      </c>
      <c r="F32" s="257" t="s">
        <v>21</v>
      </c>
      <c r="G32" s="257" t="s">
        <v>21</v>
      </c>
      <c r="H32" s="257" t="s">
        <v>85</v>
      </c>
      <c r="I32" s="256" t="s">
        <v>563</v>
      </c>
      <c r="J32" s="257" t="s">
        <v>38</v>
      </c>
      <c r="K32" s="257" t="s">
        <v>240</v>
      </c>
      <c r="L32" s="257" t="s">
        <v>270</v>
      </c>
      <c r="M32" s="250" t="s">
        <v>1660</v>
      </c>
      <c r="N32" s="2"/>
      <c r="O32" s="27"/>
      <c r="P32" s="13"/>
      <c r="Q32" s="145"/>
    </row>
    <row r="33" spans="1:17" ht="21">
      <c r="A33" s="250">
        <v>304</v>
      </c>
      <c r="B33" s="250" t="s">
        <v>532</v>
      </c>
      <c r="C33" s="256" t="s">
        <v>13</v>
      </c>
      <c r="D33" s="257" t="s">
        <v>16</v>
      </c>
      <c r="E33" s="256" t="s">
        <v>551</v>
      </c>
      <c r="F33" s="257" t="s">
        <v>280</v>
      </c>
      <c r="G33" s="257" t="s">
        <v>16</v>
      </c>
      <c r="H33" s="257" t="s">
        <v>261</v>
      </c>
      <c r="I33" s="256"/>
      <c r="J33" s="257" t="s">
        <v>38</v>
      </c>
      <c r="K33" s="257" t="s">
        <v>255</v>
      </c>
      <c r="L33" s="257" t="s">
        <v>269</v>
      </c>
      <c r="M33" s="250" t="s">
        <v>1660</v>
      </c>
      <c r="N33" s="2"/>
      <c r="O33" s="27"/>
      <c r="P33" s="13"/>
      <c r="Q33" s="145"/>
    </row>
    <row r="34" spans="1:17" ht="21">
      <c r="A34" s="250">
        <v>321</v>
      </c>
      <c r="B34" s="250" t="s">
        <v>532</v>
      </c>
      <c r="C34" s="256" t="s">
        <v>13</v>
      </c>
      <c r="D34" s="257" t="s">
        <v>219</v>
      </c>
      <c r="E34" s="256" t="s">
        <v>578</v>
      </c>
      <c r="F34" s="257" t="s">
        <v>30</v>
      </c>
      <c r="G34" s="257" t="s">
        <v>21</v>
      </c>
      <c r="H34" s="257" t="s">
        <v>579</v>
      </c>
      <c r="I34" s="256"/>
      <c r="J34" s="257" t="s">
        <v>38</v>
      </c>
      <c r="K34" s="257" t="s">
        <v>52</v>
      </c>
      <c r="L34" s="257" t="s">
        <v>581</v>
      </c>
      <c r="M34" s="250" t="s">
        <v>1660</v>
      </c>
      <c r="N34" s="2"/>
      <c r="O34" s="27"/>
      <c r="P34" s="13"/>
      <c r="Q34" s="145"/>
    </row>
    <row r="35" spans="1:17" ht="21">
      <c r="A35" s="250">
        <v>361</v>
      </c>
      <c r="B35" s="250" t="s">
        <v>532</v>
      </c>
      <c r="C35" s="256" t="s">
        <v>13</v>
      </c>
      <c r="D35" s="257" t="s">
        <v>279</v>
      </c>
      <c r="E35" s="256" t="s">
        <v>612</v>
      </c>
      <c r="F35" s="257" t="s">
        <v>17</v>
      </c>
      <c r="G35" s="257" t="s">
        <v>21</v>
      </c>
      <c r="H35" s="257" t="s">
        <v>138</v>
      </c>
      <c r="I35" s="256"/>
      <c r="J35" s="257" t="s">
        <v>65</v>
      </c>
      <c r="K35" s="257" t="s">
        <v>376</v>
      </c>
      <c r="L35" s="257" t="s">
        <v>620</v>
      </c>
      <c r="M35" s="250" t="s">
        <v>1660</v>
      </c>
      <c r="N35" s="2"/>
      <c r="O35" s="27"/>
      <c r="P35" s="13"/>
      <c r="Q35" s="145"/>
    </row>
    <row r="36" spans="1:17" ht="21">
      <c r="A36" s="250">
        <v>371</v>
      </c>
      <c r="B36" s="250" t="s">
        <v>532</v>
      </c>
      <c r="C36" s="256" t="s">
        <v>13</v>
      </c>
      <c r="D36" s="257" t="s">
        <v>154</v>
      </c>
      <c r="E36" s="256" t="s">
        <v>628</v>
      </c>
      <c r="F36" s="257" t="s">
        <v>16</v>
      </c>
      <c r="G36" s="257" t="s">
        <v>21</v>
      </c>
      <c r="H36" s="257" t="s">
        <v>131</v>
      </c>
      <c r="I36" s="256"/>
      <c r="J36" s="257" t="s">
        <v>101</v>
      </c>
      <c r="K36" s="257" t="s">
        <v>121</v>
      </c>
      <c r="L36" s="257" t="s">
        <v>632</v>
      </c>
      <c r="M36" s="250" t="s">
        <v>1660</v>
      </c>
      <c r="N36" s="2"/>
      <c r="O36" s="27"/>
      <c r="P36" s="13"/>
      <c r="Q36" s="145"/>
    </row>
    <row r="37" spans="1:17" ht="21">
      <c r="A37" s="250">
        <v>386</v>
      </c>
      <c r="B37" s="250" t="s">
        <v>532</v>
      </c>
      <c r="C37" s="256" t="s">
        <v>136</v>
      </c>
      <c r="D37" s="257" t="s">
        <v>78</v>
      </c>
      <c r="E37" s="256" t="s">
        <v>658</v>
      </c>
      <c r="F37" s="257" t="s">
        <v>16</v>
      </c>
      <c r="G37" s="257" t="s">
        <v>17</v>
      </c>
      <c r="H37" s="257" t="s">
        <v>418</v>
      </c>
      <c r="I37" s="256" t="s">
        <v>563</v>
      </c>
      <c r="J37" s="257" t="s">
        <v>38</v>
      </c>
      <c r="K37" s="257" t="s">
        <v>232</v>
      </c>
      <c r="L37" s="257" t="s">
        <v>570</v>
      </c>
      <c r="M37" s="250" t="s">
        <v>1660</v>
      </c>
      <c r="N37" s="2"/>
      <c r="O37" s="27"/>
      <c r="P37" s="13"/>
      <c r="Q37" s="145"/>
    </row>
    <row r="38" spans="1:17" ht="21">
      <c r="A38" s="250">
        <v>388</v>
      </c>
      <c r="B38" s="250" t="s">
        <v>532</v>
      </c>
      <c r="C38" s="256" t="s">
        <v>136</v>
      </c>
      <c r="D38" s="257" t="s">
        <v>78</v>
      </c>
      <c r="E38" s="256" t="s">
        <v>658</v>
      </c>
      <c r="F38" s="257" t="s">
        <v>16</v>
      </c>
      <c r="G38" s="257" t="s">
        <v>17</v>
      </c>
      <c r="H38" s="257" t="s">
        <v>418</v>
      </c>
      <c r="I38" s="256" t="s">
        <v>563</v>
      </c>
      <c r="J38" s="257" t="s">
        <v>38</v>
      </c>
      <c r="K38" s="257" t="s">
        <v>236</v>
      </c>
      <c r="L38" s="257" t="s">
        <v>571</v>
      </c>
      <c r="M38" s="250" t="s">
        <v>1660</v>
      </c>
      <c r="N38" s="2"/>
      <c r="O38" s="27"/>
      <c r="P38" s="13"/>
      <c r="Q38" s="145"/>
    </row>
    <row r="39" spans="1:17" ht="21">
      <c r="A39" s="250">
        <v>389</v>
      </c>
      <c r="B39" s="250" t="s">
        <v>532</v>
      </c>
      <c r="C39" s="256" t="s">
        <v>136</v>
      </c>
      <c r="D39" s="257" t="s">
        <v>21</v>
      </c>
      <c r="E39" s="256" t="s">
        <v>653</v>
      </c>
      <c r="F39" s="257" t="s">
        <v>654</v>
      </c>
      <c r="G39" s="257" t="s">
        <v>16</v>
      </c>
      <c r="H39" s="257" t="s">
        <v>655</v>
      </c>
      <c r="I39" s="256"/>
      <c r="J39" s="257" t="s">
        <v>38</v>
      </c>
      <c r="K39" s="257" t="s">
        <v>240</v>
      </c>
      <c r="L39" s="257" t="s">
        <v>659</v>
      </c>
      <c r="M39" s="250" t="s">
        <v>1660</v>
      </c>
      <c r="N39" s="2"/>
      <c r="O39" s="27"/>
      <c r="P39" s="13"/>
      <c r="Q39" s="145"/>
    </row>
    <row r="40" spans="1:17" ht="21">
      <c r="A40" s="250">
        <v>390</v>
      </c>
      <c r="B40" s="250" t="s">
        <v>532</v>
      </c>
      <c r="C40" s="256" t="s">
        <v>136</v>
      </c>
      <c r="D40" s="257" t="s">
        <v>78</v>
      </c>
      <c r="E40" s="256" t="s">
        <v>658</v>
      </c>
      <c r="F40" s="257" t="s">
        <v>21</v>
      </c>
      <c r="G40" s="257" t="s">
        <v>17</v>
      </c>
      <c r="H40" s="257" t="s">
        <v>309</v>
      </c>
      <c r="I40" s="256" t="s">
        <v>1723</v>
      </c>
      <c r="J40" s="257" t="s">
        <v>38</v>
      </c>
      <c r="K40" s="257" t="s">
        <v>240</v>
      </c>
      <c r="L40" s="257" t="s">
        <v>312</v>
      </c>
      <c r="M40" s="250" t="s">
        <v>1660</v>
      </c>
      <c r="N40" s="2"/>
      <c r="O40" s="27"/>
      <c r="P40" s="13"/>
      <c r="Q40" s="145"/>
    </row>
    <row r="41" spans="1:17" ht="21">
      <c r="A41" s="250">
        <v>392</v>
      </c>
      <c r="B41" s="250" t="s">
        <v>532</v>
      </c>
      <c r="C41" s="256" t="s">
        <v>136</v>
      </c>
      <c r="D41" s="257" t="s">
        <v>78</v>
      </c>
      <c r="E41" s="256" t="s">
        <v>658</v>
      </c>
      <c r="F41" s="257" t="s">
        <v>21</v>
      </c>
      <c r="G41" s="257" t="s">
        <v>17</v>
      </c>
      <c r="H41" s="257" t="s">
        <v>309</v>
      </c>
      <c r="I41" s="256" t="s">
        <v>1723</v>
      </c>
      <c r="J41" s="257" t="s">
        <v>38</v>
      </c>
      <c r="K41" s="257" t="s">
        <v>244</v>
      </c>
      <c r="L41" s="257" t="s">
        <v>315</v>
      </c>
      <c r="M41" s="250" t="s">
        <v>1660</v>
      </c>
      <c r="N41" s="2"/>
      <c r="O41" s="27"/>
      <c r="P41" s="13"/>
      <c r="Q41" s="145"/>
    </row>
    <row r="42" spans="1:17" ht="21">
      <c r="A42" s="250">
        <v>408</v>
      </c>
      <c r="B42" s="250" t="s">
        <v>532</v>
      </c>
      <c r="C42" s="256" t="s">
        <v>136</v>
      </c>
      <c r="D42" s="257" t="s">
        <v>219</v>
      </c>
      <c r="E42" s="256" t="s">
        <v>644</v>
      </c>
      <c r="F42" s="257" t="s">
        <v>512</v>
      </c>
      <c r="G42" s="257" t="s">
        <v>16</v>
      </c>
      <c r="H42" s="257" t="s">
        <v>287</v>
      </c>
      <c r="I42" s="256"/>
      <c r="J42" s="257" t="s">
        <v>38</v>
      </c>
      <c r="K42" s="257" t="s">
        <v>268</v>
      </c>
      <c r="L42" s="257" t="s">
        <v>668</v>
      </c>
      <c r="M42" s="250" t="s">
        <v>1660</v>
      </c>
      <c r="N42" s="2"/>
      <c r="O42" s="27"/>
      <c r="P42" s="13"/>
      <c r="Q42" s="145"/>
    </row>
    <row r="43" spans="1:17" ht="21">
      <c r="A43" s="250">
        <v>417</v>
      </c>
      <c r="B43" s="250" t="s">
        <v>532</v>
      </c>
      <c r="C43" s="256" t="s">
        <v>136</v>
      </c>
      <c r="D43" s="257" t="s">
        <v>219</v>
      </c>
      <c r="E43" s="256" t="s">
        <v>644</v>
      </c>
      <c r="F43" s="257" t="s">
        <v>193</v>
      </c>
      <c r="G43" s="257" t="s">
        <v>16</v>
      </c>
      <c r="H43" s="257" t="s">
        <v>31</v>
      </c>
      <c r="I43" s="256"/>
      <c r="J43" s="257" t="s">
        <v>38</v>
      </c>
      <c r="K43" s="257" t="s">
        <v>291</v>
      </c>
      <c r="L43" s="257" t="s">
        <v>233</v>
      </c>
      <c r="M43" s="250" t="s">
        <v>1660</v>
      </c>
      <c r="N43" s="2"/>
      <c r="O43" s="27"/>
      <c r="P43" s="13"/>
      <c r="Q43" s="145"/>
    </row>
    <row r="44" spans="1:17" ht="21">
      <c r="A44" s="250">
        <v>496</v>
      </c>
      <c r="B44" s="250" t="s">
        <v>729</v>
      </c>
      <c r="C44" s="256" t="s">
        <v>13</v>
      </c>
      <c r="D44" s="257" t="s">
        <v>21</v>
      </c>
      <c r="E44" s="256" t="s">
        <v>759</v>
      </c>
      <c r="F44" s="257" t="s">
        <v>16</v>
      </c>
      <c r="G44" s="257" t="s">
        <v>16</v>
      </c>
      <c r="H44" s="257" t="s">
        <v>22</v>
      </c>
      <c r="I44" s="256"/>
      <c r="J44" s="257" t="s">
        <v>38</v>
      </c>
      <c r="K44" s="257" t="s">
        <v>251</v>
      </c>
      <c r="L44" s="257" t="s">
        <v>586</v>
      </c>
      <c r="M44" s="250" t="s">
        <v>1660</v>
      </c>
      <c r="N44" s="2"/>
      <c r="O44" s="27"/>
      <c r="P44" s="13"/>
      <c r="Q44" s="145"/>
    </row>
    <row r="45" spans="1:17" ht="21">
      <c r="A45" s="250">
        <v>557</v>
      </c>
      <c r="B45" s="250" t="s">
        <v>729</v>
      </c>
      <c r="C45" s="256" t="s">
        <v>136</v>
      </c>
      <c r="D45" s="257" t="s">
        <v>28</v>
      </c>
      <c r="E45" s="256" t="s">
        <v>808</v>
      </c>
      <c r="F45" s="257" t="s">
        <v>16</v>
      </c>
      <c r="G45" s="257" t="s">
        <v>17</v>
      </c>
      <c r="H45" s="257" t="s">
        <v>418</v>
      </c>
      <c r="I45" s="256" t="s">
        <v>144</v>
      </c>
      <c r="J45" s="257" t="s">
        <v>38</v>
      </c>
      <c r="K45" s="257" t="s">
        <v>43</v>
      </c>
      <c r="L45" s="257" t="s">
        <v>809</v>
      </c>
      <c r="M45" s="250" t="s">
        <v>1660</v>
      </c>
      <c r="N45" s="2"/>
      <c r="O45" s="27"/>
      <c r="P45" s="13"/>
      <c r="Q45" s="145"/>
    </row>
    <row r="46" spans="1:17" ht="21">
      <c r="A46" s="250">
        <v>559</v>
      </c>
      <c r="B46" s="250" t="s">
        <v>729</v>
      </c>
      <c r="C46" s="256" t="s">
        <v>136</v>
      </c>
      <c r="D46" s="257" t="s">
        <v>28</v>
      </c>
      <c r="E46" s="256" t="s">
        <v>808</v>
      </c>
      <c r="F46" s="257" t="s">
        <v>21</v>
      </c>
      <c r="G46" s="257" t="s">
        <v>17</v>
      </c>
      <c r="H46" s="257" t="s">
        <v>253</v>
      </c>
      <c r="I46" s="256" t="s">
        <v>144</v>
      </c>
      <c r="J46" s="257" t="s">
        <v>38</v>
      </c>
      <c r="K46" s="257" t="s">
        <v>45</v>
      </c>
      <c r="L46" s="257" t="s">
        <v>810</v>
      </c>
      <c r="M46" s="250" t="s">
        <v>1660</v>
      </c>
      <c r="N46" s="2"/>
      <c r="O46" s="27"/>
      <c r="P46" s="13"/>
      <c r="Q46" s="145"/>
    </row>
    <row r="47" spans="1:17" ht="21">
      <c r="A47" s="250">
        <v>597</v>
      </c>
      <c r="B47" s="250" t="s">
        <v>729</v>
      </c>
      <c r="C47" s="256" t="s">
        <v>136</v>
      </c>
      <c r="D47" s="257" t="s">
        <v>47</v>
      </c>
      <c r="E47" s="256" t="s">
        <v>823</v>
      </c>
      <c r="F47" s="257" t="s">
        <v>439</v>
      </c>
      <c r="G47" s="257" t="s">
        <v>17</v>
      </c>
      <c r="H47" s="257" t="s">
        <v>123</v>
      </c>
      <c r="I47" s="256"/>
      <c r="J47" s="257" t="s">
        <v>38</v>
      </c>
      <c r="K47" s="257" t="s">
        <v>268</v>
      </c>
      <c r="L47" s="257" t="s">
        <v>458</v>
      </c>
      <c r="M47" s="250" t="s">
        <v>1660</v>
      </c>
      <c r="N47" s="2"/>
      <c r="O47" s="27"/>
      <c r="P47" s="13"/>
      <c r="Q47" s="145"/>
    </row>
    <row r="48" spans="1:17" ht="21">
      <c r="A48" s="250">
        <v>668</v>
      </c>
      <c r="B48" s="250" t="s">
        <v>878</v>
      </c>
      <c r="C48" s="256" t="s">
        <v>13</v>
      </c>
      <c r="D48" s="257" t="s">
        <v>16</v>
      </c>
      <c r="E48" s="256" t="s">
        <v>899</v>
      </c>
      <c r="F48" s="257" t="s">
        <v>35</v>
      </c>
      <c r="G48" s="257" t="s">
        <v>16</v>
      </c>
      <c r="H48" s="257" t="s">
        <v>293</v>
      </c>
      <c r="I48" s="256" t="s">
        <v>1753</v>
      </c>
      <c r="J48" s="257" t="s">
        <v>38</v>
      </c>
      <c r="K48" s="257" t="s">
        <v>240</v>
      </c>
      <c r="L48" s="257" t="s">
        <v>295</v>
      </c>
      <c r="M48" s="250" t="s">
        <v>1660</v>
      </c>
      <c r="N48" s="2"/>
      <c r="O48" s="27"/>
      <c r="P48" s="13"/>
      <c r="Q48" s="145"/>
    </row>
    <row r="49" spans="1:17" ht="21">
      <c r="A49" s="250">
        <v>670</v>
      </c>
      <c r="B49" s="250" t="s">
        <v>878</v>
      </c>
      <c r="C49" s="256" t="s">
        <v>13</v>
      </c>
      <c r="D49" s="257" t="s">
        <v>16</v>
      </c>
      <c r="E49" s="256" t="s">
        <v>899</v>
      </c>
      <c r="F49" s="257" t="s">
        <v>35</v>
      </c>
      <c r="G49" s="257" t="s">
        <v>16</v>
      </c>
      <c r="H49" s="257" t="s">
        <v>293</v>
      </c>
      <c r="I49" s="256" t="s">
        <v>1753</v>
      </c>
      <c r="J49" s="257" t="s">
        <v>38</v>
      </c>
      <c r="K49" s="257" t="s">
        <v>244</v>
      </c>
      <c r="L49" s="257" t="s">
        <v>297</v>
      </c>
      <c r="M49" s="250" t="s">
        <v>1660</v>
      </c>
      <c r="N49" s="2"/>
      <c r="O49" s="27"/>
      <c r="P49" s="13"/>
      <c r="Q49" s="145"/>
    </row>
    <row r="50" spans="1:17" ht="21">
      <c r="A50" s="250">
        <v>682</v>
      </c>
      <c r="B50" s="250" t="s">
        <v>878</v>
      </c>
      <c r="C50" s="256" t="s">
        <v>13</v>
      </c>
      <c r="D50" s="257" t="s">
        <v>35</v>
      </c>
      <c r="E50" s="256" t="s">
        <v>905</v>
      </c>
      <c r="F50" s="257" t="s">
        <v>21</v>
      </c>
      <c r="G50" s="257" t="s">
        <v>21</v>
      </c>
      <c r="H50" s="257" t="s">
        <v>303</v>
      </c>
      <c r="I50" s="256"/>
      <c r="J50" s="257" t="s">
        <v>38</v>
      </c>
      <c r="K50" s="257" t="s">
        <v>260</v>
      </c>
      <c r="L50" s="257" t="s">
        <v>308</v>
      </c>
      <c r="M50" s="250" t="s">
        <v>1660</v>
      </c>
      <c r="N50" s="2"/>
      <c r="O50" s="27"/>
      <c r="P50" s="13"/>
      <c r="Q50" s="145"/>
    </row>
    <row r="51" spans="1:17" ht="21">
      <c r="A51" s="250">
        <v>687</v>
      </c>
      <c r="B51" s="250" t="s">
        <v>878</v>
      </c>
      <c r="C51" s="256" t="s">
        <v>13</v>
      </c>
      <c r="D51" s="257" t="s">
        <v>287</v>
      </c>
      <c r="E51" s="256" t="s">
        <v>908</v>
      </c>
      <c r="F51" s="257" t="s">
        <v>16</v>
      </c>
      <c r="G51" s="257" t="s">
        <v>21</v>
      </c>
      <c r="H51" s="257" t="s">
        <v>498</v>
      </c>
      <c r="I51" s="256"/>
      <c r="J51" s="257" t="s">
        <v>38</v>
      </c>
      <c r="K51" s="257" t="s">
        <v>268</v>
      </c>
      <c r="L51" s="257" t="s">
        <v>910</v>
      </c>
      <c r="M51" s="250" t="s">
        <v>1660</v>
      </c>
      <c r="N51" s="2"/>
      <c r="O51" s="27"/>
      <c r="P51" s="13"/>
      <c r="Q51" s="145"/>
    </row>
    <row r="52" spans="1:17" ht="21">
      <c r="A52" s="250">
        <v>688</v>
      </c>
      <c r="B52" s="250" t="s">
        <v>878</v>
      </c>
      <c r="C52" s="256" t="s">
        <v>13</v>
      </c>
      <c r="D52" s="257" t="s">
        <v>68</v>
      </c>
      <c r="E52" s="256" t="s">
        <v>911</v>
      </c>
      <c r="F52" s="257" t="s">
        <v>16</v>
      </c>
      <c r="G52" s="257" t="s">
        <v>21</v>
      </c>
      <c r="H52" s="257" t="s">
        <v>293</v>
      </c>
      <c r="I52" s="256" t="s">
        <v>912</v>
      </c>
      <c r="J52" s="257" t="s">
        <v>38</v>
      </c>
      <c r="K52" s="257" t="s">
        <v>271</v>
      </c>
      <c r="L52" s="257" t="s">
        <v>295</v>
      </c>
      <c r="M52" s="250" t="s">
        <v>1660</v>
      </c>
      <c r="N52" s="2"/>
      <c r="O52" s="27"/>
      <c r="P52" s="13"/>
      <c r="Q52" s="145"/>
    </row>
    <row r="53" spans="1:17" ht="21">
      <c r="A53" s="250">
        <v>689</v>
      </c>
      <c r="B53" s="250" t="s">
        <v>878</v>
      </c>
      <c r="C53" s="256" t="s">
        <v>13</v>
      </c>
      <c r="D53" s="257" t="s">
        <v>287</v>
      </c>
      <c r="E53" s="256" t="s">
        <v>908</v>
      </c>
      <c r="F53" s="257" t="s">
        <v>16</v>
      </c>
      <c r="G53" s="257" t="s">
        <v>21</v>
      </c>
      <c r="H53" s="257" t="s">
        <v>498</v>
      </c>
      <c r="I53" s="256"/>
      <c r="J53" s="257" t="s">
        <v>38</v>
      </c>
      <c r="K53" s="257" t="s">
        <v>271</v>
      </c>
      <c r="L53" s="257" t="s">
        <v>913</v>
      </c>
      <c r="M53" s="250" t="s">
        <v>1660</v>
      </c>
      <c r="N53" s="2"/>
      <c r="O53" s="27"/>
      <c r="P53" s="13"/>
      <c r="Q53" s="145"/>
    </row>
    <row r="54" spans="1:17" ht="21">
      <c r="A54" s="250">
        <v>691</v>
      </c>
      <c r="B54" s="250" t="s">
        <v>878</v>
      </c>
      <c r="C54" s="256" t="s">
        <v>13</v>
      </c>
      <c r="D54" s="257" t="s">
        <v>68</v>
      </c>
      <c r="E54" s="256" t="s">
        <v>911</v>
      </c>
      <c r="F54" s="257" t="s">
        <v>16</v>
      </c>
      <c r="G54" s="257" t="s">
        <v>21</v>
      </c>
      <c r="H54" s="257" t="s">
        <v>293</v>
      </c>
      <c r="I54" s="256" t="s">
        <v>912</v>
      </c>
      <c r="J54" s="257" t="s">
        <v>38</v>
      </c>
      <c r="K54" s="257" t="s">
        <v>274</v>
      </c>
      <c r="L54" s="257" t="s">
        <v>297</v>
      </c>
      <c r="M54" s="250" t="s">
        <v>1660</v>
      </c>
      <c r="N54" s="2"/>
      <c r="O54" s="27"/>
      <c r="P54" s="13"/>
      <c r="Q54" s="145"/>
    </row>
    <row r="55" spans="1:17" ht="21">
      <c r="A55" s="250">
        <v>692</v>
      </c>
      <c r="B55" s="250" t="s">
        <v>878</v>
      </c>
      <c r="C55" s="256" t="s">
        <v>13</v>
      </c>
      <c r="D55" s="257" t="s">
        <v>68</v>
      </c>
      <c r="E55" s="256" t="s">
        <v>911</v>
      </c>
      <c r="F55" s="257" t="s">
        <v>21</v>
      </c>
      <c r="G55" s="257" t="s">
        <v>21</v>
      </c>
      <c r="H55" s="257" t="s">
        <v>191</v>
      </c>
      <c r="I55" s="256" t="s">
        <v>1753</v>
      </c>
      <c r="J55" s="257" t="s">
        <v>38</v>
      </c>
      <c r="K55" s="257" t="s">
        <v>277</v>
      </c>
      <c r="L55" s="257" t="s">
        <v>324</v>
      </c>
      <c r="M55" s="250" t="s">
        <v>1660</v>
      </c>
      <c r="N55" s="2"/>
      <c r="O55" s="27"/>
      <c r="P55" s="13"/>
      <c r="Q55" s="145"/>
    </row>
    <row r="56" spans="1:17" ht="21">
      <c r="A56" s="250">
        <v>694</v>
      </c>
      <c r="B56" s="250" t="s">
        <v>878</v>
      </c>
      <c r="C56" s="256" t="s">
        <v>13</v>
      </c>
      <c r="D56" s="257" t="s">
        <v>68</v>
      </c>
      <c r="E56" s="256" t="s">
        <v>911</v>
      </c>
      <c r="F56" s="257" t="s">
        <v>21</v>
      </c>
      <c r="G56" s="257" t="s">
        <v>21</v>
      </c>
      <c r="H56" s="257" t="s">
        <v>191</v>
      </c>
      <c r="I56" s="256" t="s">
        <v>1753</v>
      </c>
      <c r="J56" s="257" t="s">
        <v>38</v>
      </c>
      <c r="K56" s="257" t="s">
        <v>52</v>
      </c>
      <c r="L56" s="257" t="s">
        <v>326</v>
      </c>
      <c r="M56" s="250" t="s">
        <v>1660</v>
      </c>
      <c r="N56" s="2"/>
      <c r="O56" s="27"/>
      <c r="P56" s="13"/>
      <c r="Q56" s="145"/>
    </row>
    <row r="57" spans="1:17" ht="21">
      <c r="A57" s="250">
        <v>744</v>
      </c>
      <c r="B57" s="250" t="s">
        <v>878</v>
      </c>
      <c r="C57" s="256" t="s">
        <v>136</v>
      </c>
      <c r="D57" s="257" t="s">
        <v>24</v>
      </c>
      <c r="E57" s="256" t="s">
        <v>972</v>
      </c>
      <c r="F57" s="257" t="s">
        <v>16</v>
      </c>
      <c r="G57" s="257" t="s">
        <v>14</v>
      </c>
      <c r="H57" s="257" t="s">
        <v>193</v>
      </c>
      <c r="I57" s="256" t="s">
        <v>912</v>
      </c>
      <c r="J57" s="257" t="s">
        <v>38</v>
      </c>
      <c r="K57" s="257" t="s">
        <v>247</v>
      </c>
      <c r="L57" s="257" t="s">
        <v>399</v>
      </c>
      <c r="M57" s="250" t="s">
        <v>1660</v>
      </c>
      <c r="N57" s="2"/>
      <c r="O57" s="27"/>
      <c r="P57" s="13"/>
      <c r="Q57" s="145"/>
    </row>
    <row r="58" spans="1:17" ht="21">
      <c r="A58" s="250">
        <v>757</v>
      </c>
      <c r="B58" s="250" t="s">
        <v>878</v>
      </c>
      <c r="C58" s="256" t="s">
        <v>136</v>
      </c>
      <c r="D58" s="257" t="s">
        <v>111</v>
      </c>
      <c r="E58" s="256" t="s">
        <v>980</v>
      </c>
      <c r="F58" s="257" t="s">
        <v>57</v>
      </c>
      <c r="G58" s="257" t="s">
        <v>16</v>
      </c>
      <c r="H58" s="257" t="s">
        <v>279</v>
      </c>
      <c r="I58" s="256"/>
      <c r="J58" s="257" t="s">
        <v>38</v>
      </c>
      <c r="K58" s="257" t="s">
        <v>263</v>
      </c>
      <c r="L58" s="257" t="s">
        <v>214</v>
      </c>
      <c r="M58" s="250" t="s">
        <v>1660</v>
      </c>
      <c r="N58" s="2"/>
      <c r="O58" s="27"/>
      <c r="P58" s="13"/>
      <c r="Q58" s="145"/>
    </row>
    <row r="59" spans="1:17" ht="21">
      <c r="A59" s="250">
        <v>776</v>
      </c>
      <c r="B59" s="250" t="s">
        <v>878</v>
      </c>
      <c r="C59" s="256" t="s">
        <v>136</v>
      </c>
      <c r="D59" s="257" t="s">
        <v>147</v>
      </c>
      <c r="E59" s="256" t="s">
        <v>993</v>
      </c>
      <c r="F59" s="257" t="s">
        <v>16</v>
      </c>
      <c r="G59" s="257" t="s">
        <v>16</v>
      </c>
      <c r="H59" s="257" t="s">
        <v>261</v>
      </c>
      <c r="I59" s="256" t="s">
        <v>994</v>
      </c>
      <c r="J59" s="257" t="s">
        <v>65</v>
      </c>
      <c r="K59" s="257" t="s">
        <v>349</v>
      </c>
      <c r="L59" s="257" t="s">
        <v>368</v>
      </c>
      <c r="M59" s="250" t="s">
        <v>1660</v>
      </c>
      <c r="N59" s="2"/>
      <c r="O59" s="27"/>
      <c r="P59" s="13"/>
      <c r="Q59" s="145"/>
    </row>
    <row r="60" spans="1:17" ht="21">
      <c r="A60" s="250">
        <v>778</v>
      </c>
      <c r="B60" s="250" t="s">
        <v>878</v>
      </c>
      <c r="C60" s="256" t="s">
        <v>136</v>
      </c>
      <c r="D60" s="257" t="s">
        <v>147</v>
      </c>
      <c r="E60" s="256" t="s">
        <v>993</v>
      </c>
      <c r="F60" s="257" t="s">
        <v>16</v>
      </c>
      <c r="G60" s="257" t="s">
        <v>16</v>
      </c>
      <c r="H60" s="257" t="s">
        <v>261</v>
      </c>
      <c r="I60" s="256" t="s">
        <v>994</v>
      </c>
      <c r="J60" s="257" t="s">
        <v>65</v>
      </c>
      <c r="K60" s="257" t="s">
        <v>354</v>
      </c>
      <c r="L60" s="257" t="s">
        <v>372</v>
      </c>
      <c r="M60" s="250" t="s">
        <v>1660</v>
      </c>
      <c r="N60" s="2"/>
      <c r="O60" s="27"/>
      <c r="P60" s="13"/>
      <c r="Q60" s="145"/>
    </row>
    <row r="61" spans="1:17" ht="21">
      <c r="A61" s="250">
        <v>779</v>
      </c>
      <c r="B61" s="250" t="s">
        <v>878</v>
      </c>
      <c r="C61" s="256" t="s">
        <v>136</v>
      </c>
      <c r="D61" s="257" t="s">
        <v>175</v>
      </c>
      <c r="E61" s="256" t="s">
        <v>998</v>
      </c>
      <c r="F61" s="257" t="s">
        <v>16</v>
      </c>
      <c r="G61" s="257" t="s">
        <v>14</v>
      </c>
      <c r="H61" s="257" t="s">
        <v>16</v>
      </c>
      <c r="I61" s="256" t="s">
        <v>994</v>
      </c>
      <c r="J61" s="257" t="s">
        <v>65</v>
      </c>
      <c r="K61" s="257" t="s">
        <v>354</v>
      </c>
      <c r="L61" s="257" t="s">
        <v>353</v>
      </c>
      <c r="M61" s="250" t="s">
        <v>1660</v>
      </c>
      <c r="N61" s="2"/>
      <c r="O61" s="27"/>
      <c r="P61" s="13"/>
      <c r="Q61" s="145"/>
    </row>
    <row r="62" spans="1:17" ht="21">
      <c r="A62" s="250">
        <v>827</v>
      </c>
      <c r="B62" s="250" t="s">
        <v>1024</v>
      </c>
      <c r="C62" s="256" t="s">
        <v>13</v>
      </c>
      <c r="D62" s="257" t="s">
        <v>204</v>
      </c>
      <c r="E62" s="256" t="s">
        <v>1037</v>
      </c>
      <c r="F62" s="257" t="s">
        <v>85</v>
      </c>
      <c r="G62" s="257" t="s">
        <v>16</v>
      </c>
      <c r="H62" s="257" t="s">
        <v>182</v>
      </c>
      <c r="I62" s="256" t="s">
        <v>1774</v>
      </c>
      <c r="J62" s="257" t="s">
        <v>38</v>
      </c>
      <c r="K62" s="257" t="s">
        <v>240</v>
      </c>
      <c r="L62" s="257" t="s">
        <v>557</v>
      </c>
      <c r="M62" s="250" t="s">
        <v>1660</v>
      </c>
      <c r="N62" s="2"/>
      <c r="O62" s="27"/>
      <c r="P62" s="13"/>
      <c r="Q62" s="145"/>
    </row>
    <row r="63" spans="1:17" ht="21">
      <c r="A63" s="250">
        <v>829</v>
      </c>
      <c r="B63" s="250" t="s">
        <v>1024</v>
      </c>
      <c r="C63" s="256" t="s">
        <v>13</v>
      </c>
      <c r="D63" s="257" t="s">
        <v>204</v>
      </c>
      <c r="E63" s="256" t="s">
        <v>1037</v>
      </c>
      <c r="F63" s="257" t="s">
        <v>85</v>
      </c>
      <c r="G63" s="257" t="s">
        <v>16</v>
      </c>
      <c r="H63" s="257" t="s">
        <v>182</v>
      </c>
      <c r="I63" s="256" t="s">
        <v>1774</v>
      </c>
      <c r="J63" s="257" t="s">
        <v>38</v>
      </c>
      <c r="K63" s="257" t="s">
        <v>244</v>
      </c>
      <c r="L63" s="257" t="s">
        <v>559</v>
      </c>
      <c r="M63" s="250" t="s">
        <v>1660</v>
      </c>
      <c r="N63" s="2"/>
      <c r="O63" s="27"/>
      <c r="P63" s="13"/>
      <c r="Q63" s="145"/>
    </row>
    <row r="64" spans="1:17" ht="21">
      <c r="A64" s="250">
        <v>861</v>
      </c>
      <c r="B64" s="250" t="s">
        <v>1024</v>
      </c>
      <c r="C64" s="256" t="s">
        <v>13</v>
      </c>
      <c r="D64" s="257" t="s">
        <v>28</v>
      </c>
      <c r="E64" s="256" t="s">
        <v>1044</v>
      </c>
      <c r="F64" s="257" t="s">
        <v>16</v>
      </c>
      <c r="G64" s="257" t="s">
        <v>21</v>
      </c>
      <c r="H64" s="257" t="s">
        <v>191</v>
      </c>
      <c r="I64" s="256" t="s">
        <v>400</v>
      </c>
      <c r="J64" s="257" t="s">
        <v>38</v>
      </c>
      <c r="K64" s="257" t="s">
        <v>306</v>
      </c>
      <c r="L64" s="257" t="s">
        <v>324</v>
      </c>
      <c r="M64" s="250" t="s">
        <v>1660</v>
      </c>
      <c r="N64" s="2"/>
      <c r="O64" s="27"/>
      <c r="P64" s="13"/>
      <c r="Q64" s="145"/>
    </row>
    <row r="65" spans="1:17" ht="21">
      <c r="A65" s="250">
        <v>863</v>
      </c>
      <c r="B65" s="250" t="s">
        <v>1024</v>
      </c>
      <c r="C65" s="256" t="s">
        <v>13</v>
      </c>
      <c r="D65" s="257" t="s">
        <v>28</v>
      </c>
      <c r="E65" s="256" t="s">
        <v>1044</v>
      </c>
      <c r="F65" s="257" t="s">
        <v>16</v>
      </c>
      <c r="G65" s="257" t="s">
        <v>21</v>
      </c>
      <c r="H65" s="257" t="s">
        <v>191</v>
      </c>
      <c r="I65" s="256" t="s">
        <v>400</v>
      </c>
      <c r="J65" s="257" t="s">
        <v>38</v>
      </c>
      <c r="K65" s="257" t="s">
        <v>311</v>
      </c>
      <c r="L65" s="257" t="s">
        <v>326</v>
      </c>
      <c r="M65" s="250" t="s">
        <v>1660</v>
      </c>
      <c r="N65" s="2"/>
      <c r="O65" s="27"/>
      <c r="P65" s="13"/>
      <c r="Q65" s="145"/>
    </row>
    <row r="66" spans="1:17" ht="21">
      <c r="A66" s="250">
        <v>865</v>
      </c>
      <c r="B66" s="250" t="s">
        <v>1024</v>
      </c>
      <c r="C66" s="256" t="s">
        <v>13</v>
      </c>
      <c r="D66" s="257" t="s">
        <v>28</v>
      </c>
      <c r="E66" s="256" t="s">
        <v>1044</v>
      </c>
      <c r="F66" s="257" t="s">
        <v>21</v>
      </c>
      <c r="G66" s="257" t="s">
        <v>21</v>
      </c>
      <c r="H66" s="257" t="s">
        <v>191</v>
      </c>
      <c r="I66" s="256" t="s">
        <v>1774</v>
      </c>
      <c r="J66" s="257" t="s">
        <v>38</v>
      </c>
      <c r="K66" s="257" t="s">
        <v>314</v>
      </c>
      <c r="L66" s="257" t="s">
        <v>324</v>
      </c>
      <c r="M66" s="250" t="s">
        <v>1660</v>
      </c>
      <c r="N66" s="2"/>
      <c r="O66" s="27"/>
      <c r="P66" s="13"/>
      <c r="Q66" s="145"/>
    </row>
    <row r="67" spans="1:17" ht="21">
      <c r="A67" s="250">
        <v>867</v>
      </c>
      <c r="B67" s="250" t="s">
        <v>1024</v>
      </c>
      <c r="C67" s="256" t="s">
        <v>13</v>
      </c>
      <c r="D67" s="257" t="s">
        <v>28</v>
      </c>
      <c r="E67" s="256" t="s">
        <v>1044</v>
      </c>
      <c r="F67" s="257" t="s">
        <v>21</v>
      </c>
      <c r="G67" s="257" t="s">
        <v>21</v>
      </c>
      <c r="H67" s="257" t="s">
        <v>191</v>
      </c>
      <c r="I67" s="256" t="s">
        <v>1774</v>
      </c>
      <c r="J67" s="257" t="s">
        <v>38</v>
      </c>
      <c r="K67" s="257" t="s">
        <v>317</v>
      </c>
      <c r="L67" s="257" t="s">
        <v>326</v>
      </c>
      <c r="M67" s="250" t="s">
        <v>1660</v>
      </c>
      <c r="N67" s="2"/>
      <c r="O67" s="27"/>
      <c r="P67" s="13"/>
      <c r="Q67" s="145"/>
    </row>
    <row r="68" spans="1:17" ht="21">
      <c r="A68" s="250">
        <v>870</v>
      </c>
      <c r="B68" s="250" t="s">
        <v>1024</v>
      </c>
      <c r="C68" s="256" t="s">
        <v>13</v>
      </c>
      <c r="D68" s="257" t="s">
        <v>14</v>
      </c>
      <c r="E68" s="256" t="s">
        <v>1046</v>
      </c>
      <c r="F68" s="257" t="s">
        <v>17</v>
      </c>
      <c r="G68" s="257" t="s">
        <v>16</v>
      </c>
      <c r="H68" s="257" t="s">
        <v>31</v>
      </c>
      <c r="I68" s="256" t="s">
        <v>1048</v>
      </c>
      <c r="J68" s="257" t="s">
        <v>65</v>
      </c>
      <c r="K68" s="257" t="s">
        <v>76</v>
      </c>
      <c r="L68" s="257" t="s">
        <v>603</v>
      </c>
      <c r="M68" s="250" t="s">
        <v>1660</v>
      </c>
      <c r="N68" s="2"/>
      <c r="O68" s="27"/>
      <c r="P68" s="13"/>
      <c r="Q68" s="145"/>
    </row>
    <row r="69" spans="1:17" ht="21">
      <c r="A69" s="250">
        <v>879</v>
      </c>
      <c r="B69" s="250" t="s">
        <v>1024</v>
      </c>
      <c r="C69" s="256" t="s">
        <v>13</v>
      </c>
      <c r="D69" s="257" t="s">
        <v>14</v>
      </c>
      <c r="E69" s="256" t="s">
        <v>1046</v>
      </c>
      <c r="F69" s="257" t="s">
        <v>16</v>
      </c>
      <c r="G69" s="257" t="s">
        <v>16</v>
      </c>
      <c r="H69" s="257" t="s">
        <v>175</v>
      </c>
      <c r="I69" s="256" t="s">
        <v>1048</v>
      </c>
      <c r="J69" s="257" t="s">
        <v>65</v>
      </c>
      <c r="K69" s="257" t="s">
        <v>349</v>
      </c>
      <c r="L69" s="257" t="s">
        <v>611</v>
      </c>
      <c r="M69" s="250" t="s">
        <v>1660</v>
      </c>
      <c r="N69" s="2"/>
      <c r="O69" s="27"/>
      <c r="P69" s="13"/>
      <c r="Q69" s="145"/>
    </row>
    <row r="70" spans="1:17" ht="21">
      <c r="A70" s="250">
        <v>881</v>
      </c>
      <c r="B70" s="250" t="s">
        <v>1024</v>
      </c>
      <c r="C70" s="256" t="s">
        <v>13</v>
      </c>
      <c r="D70" s="257" t="s">
        <v>14</v>
      </c>
      <c r="E70" s="256" t="s">
        <v>1046</v>
      </c>
      <c r="F70" s="257" t="s">
        <v>16</v>
      </c>
      <c r="G70" s="257" t="s">
        <v>16</v>
      </c>
      <c r="H70" s="257" t="s">
        <v>175</v>
      </c>
      <c r="I70" s="256" t="s">
        <v>1048</v>
      </c>
      <c r="J70" s="257" t="s">
        <v>65</v>
      </c>
      <c r="K70" s="257" t="s">
        <v>354</v>
      </c>
      <c r="L70" s="257" t="s">
        <v>615</v>
      </c>
      <c r="M70" s="250" t="s">
        <v>1660</v>
      </c>
      <c r="N70" s="2"/>
      <c r="O70" s="27"/>
      <c r="P70" s="13"/>
      <c r="Q70" s="145"/>
    </row>
    <row r="71" spans="1:17" ht="21">
      <c r="A71" s="250">
        <v>888</v>
      </c>
      <c r="B71" s="250" t="s">
        <v>1024</v>
      </c>
      <c r="C71" s="256" t="s">
        <v>13</v>
      </c>
      <c r="D71" s="257" t="s">
        <v>154</v>
      </c>
      <c r="E71" s="256" t="s">
        <v>1064</v>
      </c>
      <c r="F71" s="257" t="s">
        <v>16</v>
      </c>
      <c r="G71" s="257" t="s">
        <v>21</v>
      </c>
      <c r="H71" s="257" t="s">
        <v>111</v>
      </c>
      <c r="I71" s="256"/>
      <c r="J71" s="257" t="s">
        <v>65</v>
      </c>
      <c r="K71" s="257" t="s">
        <v>367</v>
      </c>
      <c r="L71" s="257" t="s">
        <v>614</v>
      </c>
      <c r="M71" s="250" t="s">
        <v>1660</v>
      </c>
      <c r="N71" s="2"/>
      <c r="O71" s="27"/>
      <c r="P71" s="13"/>
      <c r="Q71" s="145"/>
    </row>
    <row r="72" spans="1:17" ht="21">
      <c r="A72" s="250">
        <v>937</v>
      </c>
      <c r="B72" s="250" t="s">
        <v>1024</v>
      </c>
      <c r="C72" s="256" t="s">
        <v>136</v>
      </c>
      <c r="D72" s="257" t="s">
        <v>90</v>
      </c>
      <c r="E72" s="256" t="s">
        <v>1106</v>
      </c>
      <c r="F72" s="257" t="s">
        <v>21</v>
      </c>
      <c r="G72" s="257" t="s">
        <v>17</v>
      </c>
      <c r="H72" s="257" t="s">
        <v>344</v>
      </c>
      <c r="I72" s="256" t="s">
        <v>1711</v>
      </c>
      <c r="J72" s="257" t="s">
        <v>38</v>
      </c>
      <c r="K72" s="257" t="s">
        <v>255</v>
      </c>
      <c r="L72" s="257" t="s">
        <v>595</v>
      </c>
      <c r="M72" s="250" t="s">
        <v>1660</v>
      </c>
      <c r="N72" s="2"/>
      <c r="O72" s="27"/>
      <c r="P72" s="13"/>
      <c r="Q72" s="145"/>
    </row>
    <row r="73" spans="1:17" ht="21">
      <c r="A73" s="250">
        <v>939</v>
      </c>
      <c r="B73" s="250" t="s">
        <v>1024</v>
      </c>
      <c r="C73" s="256" t="s">
        <v>136</v>
      </c>
      <c r="D73" s="257" t="s">
        <v>90</v>
      </c>
      <c r="E73" s="256" t="s">
        <v>1106</v>
      </c>
      <c r="F73" s="257" t="s">
        <v>21</v>
      </c>
      <c r="G73" s="257" t="s">
        <v>17</v>
      </c>
      <c r="H73" s="257" t="s">
        <v>344</v>
      </c>
      <c r="I73" s="256" t="s">
        <v>1711</v>
      </c>
      <c r="J73" s="257" t="s">
        <v>38</v>
      </c>
      <c r="K73" s="257" t="s">
        <v>257</v>
      </c>
      <c r="L73" s="257" t="s">
        <v>596</v>
      </c>
      <c r="M73" s="250" t="s">
        <v>1660</v>
      </c>
      <c r="N73" s="2"/>
      <c r="O73" s="27"/>
      <c r="P73" s="13"/>
      <c r="Q73" s="145"/>
    </row>
    <row r="74" spans="1:17" ht="21">
      <c r="A74" s="250">
        <v>940</v>
      </c>
      <c r="B74" s="250" t="s">
        <v>1024</v>
      </c>
      <c r="C74" s="256" t="s">
        <v>136</v>
      </c>
      <c r="D74" s="257" t="s">
        <v>90</v>
      </c>
      <c r="E74" s="256" t="s">
        <v>1106</v>
      </c>
      <c r="F74" s="257" t="s">
        <v>16</v>
      </c>
      <c r="G74" s="257" t="s">
        <v>17</v>
      </c>
      <c r="H74" s="257" t="s">
        <v>299</v>
      </c>
      <c r="I74" s="256" t="s">
        <v>1782</v>
      </c>
      <c r="J74" s="257" t="s">
        <v>38</v>
      </c>
      <c r="K74" s="257" t="s">
        <v>259</v>
      </c>
      <c r="L74" s="257" t="s">
        <v>302</v>
      </c>
      <c r="M74" s="250" t="s">
        <v>1660</v>
      </c>
      <c r="N74" s="2"/>
      <c r="O74" s="27"/>
      <c r="P74" s="13"/>
      <c r="Q74" s="145"/>
    </row>
    <row r="75" spans="1:17" ht="21">
      <c r="A75" s="250">
        <v>942</v>
      </c>
      <c r="B75" s="250" t="s">
        <v>1024</v>
      </c>
      <c r="C75" s="256" t="s">
        <v>136</v>
      </c>
      <c r="D75" s="257" t="s">
        <v>90</v>
      </c>
      <c r="E75" s="256" t="s">
        <v>1106</v>
      </c>
      <c r="F75" s="257" t="s">
        <v>16</v>
      </c>
      <c r="G75" s="257" t="s">
        <v>17</v>
      </c>
      <c r="H75" s="257" t="s">
        <v>299</v>
      </c>
      <c r="I75" s="256" t="s">
        <v>1782</v>
      </c>
      <c r="J75" s="257" t="s">
        <v>38</v>
      </c>
      <c r="K75" s="257" t="s">
        <v>260</v>
      </c>
      <c r="L75" s="257" t="s">
        <v>307</v>
      </c>
      <c r="M75" s="250" t="s">
        <v>1660</v>
      </c>
      <c r="N75" s="2"/>
      <c r="O75" s="27"/>
      <c r="P75" s="13"/>
      <c r="Q75" s="145"/>
    </row>
    <row r="76" spans="1:17" ht="21">
      <c r="A76" s="250">
        <v>984</v>
      </c>
      <c r="B76" s="250" t="s">
        <v>1143</v>
      </c>
      <c r="C76" s="256" t="s">
        <v>13</v>
      </c>
      <c r="D76" s="257" t="s">
        <v>78</v>
      </c>
      <c r="E76" s="256" t="s">
        <v>1148</v>
      </c>
      <c r="F76" s="257" t="s">
        <v>21</v>
      </c>
      <c r="G76" s="257" t="s">
        <v>21</v>
      </c>
      <c r="H76" s="257" t="s">
        <v>418</v>
      </c>
      <c r="I76" s="256"/>
      <c r="J76" s="257" t="s">
        <v>38</v>
      </c>
      <c r="K76" s="257" t="s">
        <v>244</v>
      </c>
      <c r="L76" s="257" t="s">
        <v>570</v>
      </c>
      <c r="M76" s="250" t="s">
        <v>1660</v>
      </c>
      <c r="N76" s="2"/>
      <c r="O76" s="27"/>
      <c r="P76" s="13"/>
      <c r="Q76" s="145"/>
    </row>
    <row r="77" spans="1:17" ht="21">
      <c r="A77" s="250">
        <v>987</v>
      </c>
      <c r="B77" s="250" t="s">
        <v>1143</v>
      </c>
      <c r="C77" s="256" t="s">
        <v>13</v>
      </c>
      <c r="D77" s="257" t="s">
        <v>78</v>
      </c>
      <c r="E77" s="256" t="s">
        <v>1148</v>
      </c>
      <c r="F77" s="257" t="s">
        <v>279</v>
      </c>
      <c r="G77" s="257" t="s">
        <v>21</v>
      </c>
      <c r="H77" s="257" t="s">
        <v>185</v>
      </c>
      <c r="I77" s="256"/>
      <c r="J77" s="257" t="s">
        <v>38</v>
      </c>
      <c r="K77" s="257" t="s">
        <v>251</v>
      </c>
      <c r="L77" s="257" t="s">
        <v>289</v>
      </c>
      <c r="M77" s="250" t="s">
        <v>1660</v>
      </c>
      <c r="N77" s="2"/>
      <c r="O77" s="27"/>
      <c r="P77" s="13"/>
      <c r="Q77" s="145"/>
    </row>
    <row r="78" spans="1:17" ht="21">
      <c r="A78" s="250">
        <v>1001</v>
      </c>
      <c r="B78" s="250" t="s">
        <v>1143</v>
      </c>
      <c r="C78" s="256" t="s">
        <v>13</v>
      </c>
      <c r="D78" s="257" t="s">
        <v>1163</v>
      </c>
      <c r="E78" s="256" t="s">
        <v>1164</v>
      </c>
      <c r="F78" s="257">
        <v>27</v>
      </c>
      <c r="G78" s="257">
        <v>2</v>
      </c>
      <c r="H78" s="257">
        <v>45</v>
      </c>
      <c r="I78" s="256"/>
      <c r="J78" s="257" t="s">
        <v>38</v>
      </c>
      <c r="K78" s="257" t="s">
        <v>296</v>
      </c>
      <c r="L78" s="257" t="s">
        <v>1169</v>
      </c>
      <c r="M78" s="250" t="s">
        <v>1660</v>
      </c>
      <c r="N78" s="46"/>
      <c r="O78" s="47"/>
      <c r="P78" s="48"/>
      <c r="Q78" s="45"/>
    </row>
  </sheetData>
  <mergeCells count="3">
    <mergeCell ref="A1:Q1"/>
    <mergeCell ref="A2:Q2"/>
    <mergeCell ref="A3:Q3"/>
  </mergeCells>
  <conditionalFormatting sqref="M5:M78">
    <cfRule type="containsBlanks" dxfId="3" priority="1">
      <formula>LEN(TRIM(M5))=0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9CD9-6458-4B00-9B3F-59062ED4E951}">
  <dimension ref="A1:P90"/>
  <sheetViews>
    <sheetView workbookViewId="0">
      <selection activeCell="O10" sqref="O10"/>
    </sheetView>
  </sheetViews>
  <sheetFormatPr defaultRowHeight="13.9"/>
  <cols>
    <col min="1" max="1" width="4" customWidth="1"/>
    <col min="2" max="2" width="11" customWidth="1"/>
    <col min="3" max="3" width="14" customWidth="1"/>
    <col min="4" max="4" width="4" customWidth="1"/>
    <col min="5" max="5" width="32.125" customWidth="1"/>
    <col min="6" max="8" width="4" customWidth="1"/>
    <col min="9" max="9" width="27" customWidth="1"/>
    <col min="10" max="10" width="10.75" customWidth="1"/>
    <col min="11" max="11" width="7.25" customWidth="1"/>
    <col min="12" max="12" width="5.75" customWidth="1"/>
    <col min="13" max="13" width="7.75" customWidth="1"/>
    <col min="14" max="14" width="12.75" style="55" customWidth="1"/>
    <col min="15" max="15" width="18.75" customWidth="1"/>
    <col min="16" max="16" width="22.25" customWidth="1"/>
  </cols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</row>
    <row r="3" spans="1:16" ht="23.45">
      <c r="A3" s="403" t="s">
        <v>2980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</row>
    <row r="4" spans="1:16" ht="50.45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152" t="s">
        <v>1248</v>
      </c>
      <c r="P4" s="370" t="s">
        <v>1864</v>
      </c>
    </row>
    <row r="5" spans="1:16" ht="21">
      <c r="A5" s="250">
        <v>18</v>
      </c>
      <c r="B5" s="250" t="s">
        <v>12</v>
      </c>
      <c r="C5" s="256" t="s">
        <v>13</v>
      </c>
      <c r="D5" s="257" t="s">
        <v>21</v>
      </c>
      <c r="E5" s="256" t="s">
        <v>73</v>
      </c>
      <c r="F5" s="257" t="s">
        <v>70</v>
      </c>
      <c r="G5" s="257" t="s">
        <v>21</v>
      </c>
      <c r="H5" s="257" t="s">
        <v>74</v>
      </c>
      <c r="I5" s="256" t="s">
        <v>75</v>
      </c>
      <c r="J5" s="257" t="s">
        <v>65</v>
      </c>
      <c r="K5" s="257" t="s">
        <v>76</v>
      </c>
      <c r="L5" s="257" t="s">
        <v>77</v>
      </c>
      <c r="M5" s="2"/>
      <c r="N5" s="52"/>
      <c r="O5" s="13"/>
      <c r="P5" s="145"/>
    </row>
    <row r="6" spans="1:16" ht="21">
      <c r="A6" s="250">
        <v>24</v>
      </c>
      <c r="B6" s="250" t="s">
        <v>23</v>
      </c>
      <c r="C6" s="256" t="s">
        <v>13</v>
      </c>
      <c r="D6" s="257" t="s">
        <v>90</v>
      </c>
      <c r="E6" s="256" t="s">
        <v>98</v>
      </c>
      <c r="F6" s="257" t="s">
        <v>99</v>
      </c>
      <c r="G6" s="257" t="s">
        <v>21</v>
      </c>
      <c r="H6" s="257" t="s">
        <v>99</v>
      </c>
      <c r="I6" s="256" t="s">
        <v>1658</v>
      </c>
      <c r="J6" s="257" t="s">
        <v>101</v>
      </c>
      <c r="K6" s="257" t="s">
        <v>102</v>
      </c>
      <c r="L6" s="257" t="s">
        <v>103</v>
      </c>
      <c r="M6" s="2" t="s">
        <v>1281</v>
      </c>
      <c r="N6" s="52" t="s">
        <v>1805</v>
      </c>
      <c r="O6" s="13" t="s">
        <v>1806</v>
      </c>
      <c r="P6" s="145"/>
    </row>
    <row r="7" spans="1:16" ht="21">
      <c r="A7" s="250">
        <v>27</v>
      </c>
      <c r="B7" s="250" t="s">
        <v>23</v>
      </c>
      <c r="C7" s="256" t="s">
        <v>13</v>
      </c>
      <c r="D7" s="257" t="s">
        <v>90</v>
      </c>
      <c r="E7" s="256" t="s">
        <v>98</v>
      </c>
      <c r="F7" s="257" t="s">
        <v>99</v>
      </c>
      <c r="G7" s="257" t="s">
        <v>21</v>
      </c>
      <c r="H7" s="257" t="s">
        <v>99</v>
      </c>
      <c r="I7" s="256" t="s">
        <v>1658</v>
      </c>
      <c r="J7" s="257" t="s">
        <v>101</v>
      </c>
      <c r="K7" s="257" t="s">
        <v>106</v>
      </c>
      <c r="L7" s="257" t="s">
        <v>107</v>
      </c>
      <c r="M7" s="2"/>
      <c r="N7" s="52"/>
      <c r="O7" s="13"/>
      <c r="P7" s="145"/>
    </row>
    <row r="8" spans="1:16" ht="21">
      <c r="A8" s="250">
        <v>51</v>
      </c>
      <c r="B8" s="250" t="s">
        <v>23</v>
      </c>
      <c r="C8" s="256" t="s">
        <v>136</v>
      </c>
      <c r="D8" s="257" t="s">
        <v>16</v>
      </c>
      <c r="E8" s="256" t="s">
        <v>137</v>
      </c>
      <c r="F8" s="257" t="s">
        <v>17</v>
      </c>
      <c r="G8" s="257" t="s">
        <v>17</v>
      </c>
      <c r="H8" s="257" t="s">
        <v>22</v>
      </c>
      <c r="I8" s="256" t="s">
        <v>168</v>
      </c>
      <c r="J8" s="257" t="s">
        <v>101</v>
      </c>
      <c r="K8" s="257" t="s">
        <v>132</v>
      </c>
      <c r="L8" s="257" t="s">
        <v>169</v>
      </c>
      <c r="M8" s="2"/>
      <c r="N8" s="52"/>
      <c r="O8" s="13"/>
      <c r="P8" s="145"/>
    </row>
    <row r="9" spans="1:16" ht="21">
      <c r="A9" s="250">
        <v>82</v>
      </c>
      <c r="B9" s="250" t="s">
        <v>179</v>
      </c>
      <c r="C9" s="256" t="s">
        <v>13</v>
      </c>
      <c r="D9" s="257" t="s">
        <v>24</v>
      </c>
      <c r="E9" s="256" t="s">
        <v>249</v>
      </c>
      <c r="F9" s="257" t="s">
        <v>90</v>
      </c>
      <c r="G9" s="257" t="s">
        <v>21</v>
      </c>
      <c r="H9" s="257" t="s">
        <v>246</v>
      </c>
      <c r="I9" s="256" t="s">
        <v>250</v>
      </c>
      <c r="J9" s="257" t="s">
        <v>38</v>
      </c>
      <c r="K9" s="257" t="s">
        <v>247</v>
      </c>
      <c r="L9" s="257" t="s">
        <v>248</v>
      </c>
      <c r="M9" s="2"/>
      <c r="N9" s="52"/>
      <c r="O9" s="13"/>
      <c r="P9" s="145"/>
    </row>
    <row r="10" spans="1:16" ht="21">
      <c r="A10" s="250">
        <v>86</v>
      </c>
      <c r="B10" s="250" t="s">
        <v>179</v>
      </c>
      <c r="C10" s="256" t="s">
        <v>13</v>
      </c>
      <c r="D10" s="257" t="s">
        <v>24</v>
      </c>
      <c r="E10" s="256" t="s">
        <v>249</v>
      </c>
      <c r="F10" s="257" t="s">
        <v>28</v>
      </c>
      <c r="G10" s="257" t="s">
        <v>21</v>
      </c>
      <c r="H10" s="257" t="s">
        <v>74</v>
      </c>
      <c r="I10" s="256" t="s">
        <v>250</v>
      </c>
      <c r="J10" s="257" t="s">
        <v>38</v>
      </c>
      <c r="K10" s="257" t="s">
        <v>255</v>
      </c>
      <c r="L10" s="257" t="s">
        <v>235</v>
      </c>
      <c r="M10" s="2"/>
      <c r="N10" s="52"/>
      <c r="O10" s="13"/>
      <c r="P10" s="145"/>
    </row>
    <row r="11" spans="1:16" ht="21">
      <c r="A11" s="250">
        <v>88</v>
      </c>
      <c r="B11" s="250" t="s">
        <v>179</v>
      </c>
      <c r="C11" s="256" t="s">
        <v>13</v>
      </c>
      <c r="D11" s="257" t="s">
        <v>24</v>
      </c>
      <c r="E11" s="256" t="s">
        <v>249</v>
      </c>
      <c r="F11" s="257" t="s">
        <v>28</v>
      </c>
      <c r="G11" s="257" t="s">
        <v>21</v>
      </c>
      <c r="H11" s="257" t="s">
        <v>74</v>
      </c>
      <c r="I11" s="256" t="s">
        <v>250</v>
      </c>
      <c r="J11" s="257" t="s">
        <v>38</v>
      </c>
      <c r="K11" s="257" t="s">
        <v>257</v>
      </c>
      <c r="L11" s="257" t="s">
        <v>238</v>
      </c>
      <c r="M11" s="2"/>
      <c r="N11" s="52"/>
      <c r="O11" s="13"/>
      <c r="P11" s="145"/>
    </row>
    <row r="12" spans="1:16" ht="21">
      <c r="A12" s="250">
        <v>89</v>
      </c>
      <c r="B12" s="250" t="s">
        <v>179</v>
      </c>
      <c r="C12" s="256" t="s">
        <v>13</v>
      </c>
      <c r="D12" s="257" t="s">
        <v>17</v>
      </c>
      <c r="E12" s="256" t="s">
        <v>203</v>
      </c>
      <c r="F12" s="257" t="s">
        <v>28</v>
      </c>
      <c r="G12" s="257" t="s">
        <v>16</v>
      </c>
      <c r="H12" s="257" t="s">
        <v>253</v>
      </c>
      <c r="I12" s="256" t="s">
        <v>250</v>
      </c>
      <c r="J12" s="257" t="s">
        <v>38</v>
      </c>
      <c r="K12" s="257" t="s">
        <v>259</v>
      </c>
      <c r="L12" s="257" t="s">
        <v>256</v>
      </c>
      <c r="M12" s="2"/>
      <c r="N12" s="52"/>
      <c r="O12" s="13"/>
      <c r="P12" s="145"/>
    </row>
    <row r="13" spans="1:16" ht="21">
      <c r="A13" s="250">
        <v>90</v>
      </c>
      <c r="B13" s="250" t="s">
        <v>179</v>
      </c>
      <c r="C13" s="256" t="s">
        <v>13</v>
      </c>
      <c r="D13" s="257" t="s">
        <v>24</v>
      </c>
      <c r="E13" s="256" t="s">
        <v>249</v>
      </c>
      <c r="F13" s="257" t="s">
        <v>35</v>
      </c>
      <c r="G13" s="257" t="s">
        <v>21</v>
      </c>
      <c r="H13" s="257" t="s">
        <v>220</v>
      </c>
      <c r="I13" s="256" t="s">
        <v>250</v>
      </c>
      <c r="J13" s="257" t="s">
        <v>38</v>
      </c>
      <c r="K13" s="257" t="s">
        <v>259</v>
      </c>
      <c r="L13" s="257" t="s">
        <v>223</v>
      </c>
      <c r="M13" s="2"/>
      <c r="N13" s="52"/>
      <c r="O13" s="13"/>
      <c r="P13" s="145"/>
    </row>
    <row r="14" spans="1:16" ht="21">
      <c r="A14" s="250">
        <v>91</v>
      </c>
      <c r="B14" s="250" t="s">
        <v>179</v>
      </c>
      <c r="C14" s="256" t="s">
        <v>13</v>
      </c>
      <c r="D14" s="257" t="s">
        <v>17</v>
      </c>
      <c r="E14" s="256" t="s">
        <v>203</v>
      </c>
      <c r="F14" s="257" t="s">
        <v>28</v>
      </c>
      <c r="G14" s="257" t="s">
        <v>16</v>
      </c>
      <c r="H14" s="257" t="s">
        <v>253</v>
      </c>
      <c r="I14" s="256" t="s">
        <v>250</v>
      </c>
      <c r="J14" s="257" t="s">
        <v>38</v>
      </c>
      <c r="K14" s="257" t="s">
        <v>260</v>
      </c>
      <c r="L14" s="257" t="s">
        <v>258</v>
      </c>
      <c r="M14" s="2"/>
      <c r="N14" s="52"/>
      <c r="O14" s="13"/>
      <c r="P14" s="145"/>
    </row>
    <row r="15" spans="1:16" ht="21">
      <c r="A15" s="250">
        <v>92</v>
      </c>
      <c r="B15" s="250" t="s">
        <v>179</v>
      </c>
      <c r="C15" s="256" t="s">
        <v>13</v>
      </c>
      <c r="D15" s="257" t="s">
        <v>24</v>
      </c>
      <c r="E15" s="256" t="s">
        <v>249</v>
      </c>
      <c r="F15" s="257" t="s">
        <v>35</v>
      </c>
      <c r="G15" s="257" t="s">
        <v>21</v>
      </c>
      <c r="H15" s="257" t="s">
        <v>220</v>
      </c>
      <c r="I15" s="256" t="s">
        <v>250</v>
      </c>
      <c r="J15" s="257" t="s">
        <v>38</v>
      </c>
      <c r="K15" s="257" t="s">
        <v>260</v>
      </c>
      <c r="L15" s="257" t="s">
        <v>226</v>
      </c>
      <c r="M15" s="2"/>
      <c r="N15" s="52"/>
      <c r="O15" s="13"/>
      <c r="P15" s="145"/>
    </row>
    <row r="16" spans="1:16" ht="21">
      <c r="A16" s="250">
        <v>93</v>
      </c>
      <c r="B16" s="250" t="s">
        <v>179</v>
      </c>
      <c r="C16" s="256" t="s">
        <v>13</v>
      </c>
      <c r="D16" s="257" t="s">
        <v>17</v>
      </c>
      <c r="E16" s="256" t="s">
        <v>203</v>
      </c>
      <c r="F16" s="257" t="s">
        <v>35</v>
      </c>
      <c r="G16" s="257" t="s">
        <v>16</v>
      </c>
      <c r="H16" s="257" t="s">
        <v>261</v>
      </c>
      <c r="I16" s="256" t="s">
        <v>1673</v>
      </c>
      <c r="J16" s="257" t="s">
        <v>38</v>
      </c>
      <c r="K16" s="257" t="s">
        <v>263</v>
      </c>
      <c r="L16" s="257" t="s">
        <v>264</v>
      </c>
      <c r="M16" s="2"/>
      <c r="N16" s="52"/>
      <c r="O16" s="13"/>
      <c r="P16" s="145"/>
    </row>
    <row r="17" spans="1:16" ht="21">
      <c r="A17" s="250">
        <v>97</v>
      </c>
      <c r="B17" s="250" t="s">
        <v>179</v>
      </c>
      <c r="C17" s="256" t="s">
        <v>13</v>
      </c>
      <c r="D17" s="257" t="s">
        <v>17</v>
      </c>
      <c r="E17" s="256" t="s">
        <v>203</v>
      </c>
      <c r="F17" s="257" t="s">
        <v>68</v>
      </c>
      <c r="G17" s="257" t="s">
        <v>16</v>
      </c>
      <c r="H17" s="257" t="s">
        <v>261</v>
      </c>
      <c r="I17" s="256" t="s">
        <v>1673</v>
      </c>
      <c r="J17" s="257" t="s">
        <v>38</v>
      </c>
      <c r="K17" s="257" t="s">
        <v>271</v>
      </c>
      <c r="L17" s="257" t="s">
        <v>264</v>
      </c>
      <c r="M17" s="2"/>
      <c r="N17" s="52"/>
      <c r="O17" s="13"/>
      <c r="P17" s="145"/>
    </row>
    <row r="18" spans="1:16" ht="21">
      <c r="A18" s="250">
        <v>99</v>
      </c>
      <c r="B18" s="250" t="s">
        <v>179</v>
      </c>
      <c r="C18" s="256" t="s">
        <v>13</v>
      </c>
      <c r="D18" s="257" t="s">
        <v>17</v>
      </c>
      <c r="E18" s="256" t="s">
        <v>203</v>
      </c>
      <c r="F18" s="257" t="s">
        <v>68</v>
      </c>
      <c r="G18" s="257" t="s">
        <v>16</v>
      </c>
      <c r="H18" s="257" t="s">
        <v>261</v>
      </c>
      <c r="I18" s="256" t="s">
        <v>1673</v>
      </c>
      <c r="J18" s="257" t="s">
        <v>38</v>
      </c>
      <c r="K18" s="257" t="s">
        <v>274</v>
      </c>
      <c r="L18" s="257" t="s">
        <v>269</v>
      </c>
      <c r="M18" s="2"/>
      <c r="N18" s="52"/>
      <c r="O18" s="13"/>
      <c r="P18" s="145"/>
    </row>
    <row r="19" spans="1:16" ht="21">
      <c r="A19" s="250">
        <v>107</v>
      </c>
      <c r="B19" s="250" t="s">
        <v>179</v>
      </c>
      <c r="C19" s="256" t="s">
        <v>13</v>
      </c>
      <c r="D19" s="257" t="s">
        <v>14</v>
      </c>
      <c r="E19" s="256" t="s">
        <v>282</v>
      </c>
      <c r="F19" s="257" t="s">
        <v>99</v>
      </c>
      <c r="G19" s="257" t="s">
        <v>16</v>
      </c>
      <c r="H19" s="257" t="s">
        <v>253</v>
      </c>
      <c r="I19" s="256" t="s">
        <v>1678</v>
      </c>
      <c r="J19" s="257" t="s">
        <v>38</v>
      </c>
      <c r="K19" s="257" t="s">
        <v>291</v>
      </c>
      <c r="L19" s="257" t="s">
        <v>256</v>
      </c>
      <c r="M19" s="2"/>
      <c r="N19" s="52"/>
      <c r="O19" s="13"/>
      <c r="P19" s="145"/>
    </row>
    <row r="20" spans="1:16" ht="21">
      <c r="A20" s="250">
        <v>109</v>
      </c>
      <c r="B20" s="250" t="s">
        <v>179</v>
      </c>
      <c r="C20" s="256" t="s">
        <v>13</v>
      </c>
      <c r="D20" s="257" t="s">
        <v>14</v>
      </c>
      <c r="E20" s="256" t="s">
        <v>282</v>
      </c>
      <c r="F20" s="257" t="s">
        <v>99</v>
      </c>
      <c r="G20" s="257" t="s">
        <v>16</v>
      </c>
      <c r="H20" s="257" t="s">
        <v>253</v>
      </c>
      <c r="I20" s="256" t="s">
        <v>1678</v>
      </c>
      <c r="J20" s="257" t="s">
        <v>38</v>
      </c>
      <c r="K20" s="257" t="s">
        <v>296</v>
      </c>
      <c r="L20" s="257" t="s">
        <v>258</v>
      </c>
      <c r="M20" s="2"/>
      <c r="N20" s="52"/>
      <c r="O20" s="13"/>
      <c r="P20" s="145"/>
    </row>
    <row r="21" spans="1:16" ht="21">
      <c r="A21" s="250">
        <v>259</v>
      </c>
      <c r="B21" s="250" t="s">
        <v>179</v>
      </c>
      <c r="C21" s="256" t="s">
        <v>136</v>
      </c>
      <c r="D21" s="257" t="s">
        <v>78</v>
      </c>
      <c r="E21" s="256" t="s">
        <v>518</v>
      </c>
      <c r="F21" s="257" t="s">
        <v>16</v>
      </c>
      <c r="G21" s="257" t="s">
        <v>17</v>
      </c>
      <c r="H21" s="257" t="s">
        <v>18</v>
      </c>
      <c r="I21" s="256" t="s">
        <v>1707</v>
      </c>
      <c r="J21" s="257" t="s">
        <v>101</v>
      </c>
      <c r="K21" s="257" t="s">
        <v>124</v>
      </c>
      <c r="L21" s="257" t="s">
        <v>109</v>
      </c>
      <c r="M21" s="2"/>
      <c r="N21" s="52"/>
      <c r="O21" s="13"/>
      <c r="P21" s="145"/>
    </row>
    <row r="22" spans="1:16" ht="21">
      <c r="A22" s="250">
        <v>261</v>
      </c>
      <c r="B22" s="250" t="s">
        <v>179</v>
      </c>
      <c r="C22" s="256" t="s">
        <v>136</v>
      </c>
      <c r="D22" s="257" t="s">
        <v>37</v>
      </c>
      <c r="E22" s="256" t="s">
        <v>425</v>
      </c>
      <c r="F22" s="257" t="s">
        <v>17</v>
      </c>
      <c r="G22" s="257" t="s">
        <v>17</v>
      </c>
      <c r="H22" s="257" t="s">
        <v>22</v>
      </c>
      <c r="I22" s="256" t="s">
        <v>522</v>
      </c>
      <c r="J22" s="257" t="s">
        <v>101</v>
      </c>
      <c r="K22" s="257" t="s">
        <v>128</v>
      </c>
      <c r="L22" s="257" t="s">
        <v>169</v>
      </c>
      <c r="M22" s="2"/>
      <c r="N22" s="52"/>
      <c r="O22" s="13"/>
      <c r="P22" s="145"/>
    </row>
    <row r="23" spans="1:16" ht="21">
      <c r="A23" s="250">
        <v>265</v>
      </c>
      <c r="B23" s="250" t="s">
        <v>179</v>
      </c>
      <c r="C23" s="256" t="s">
        <v>136</v>
      </c>
      <c r="D23" s="257" t="s">
        <v>47</v>
      </c>
      <c r="E23" s="256" t="s">
        <v>528</v>
      </c>
      <c r="F23" s="257" t="s">
        <v>99</v>
      </c>
      <c r="G23" s="257" t="s">
        <v>21</v>
      </c>
      <c r="H23" s="257" t="s">
        <v>191</v>
      </c>
      <c r="I23" s="256" t="s">
        <v>1707</v>
      </c>
      <c r="J23" s="257" t="s">
        <v>101</v>
      </c>
      <c r="K23" s="257" t="s">
        <v>134</v>
      </c>
      <c r="L23" s="257" t="s">
        <v>509</v>
      </c>
      <c r="M23" s="2"/>
      <c r="N23" s="52"/>
      <c r="O23" s="13"/>
      <c r="P23" s="145"/>
    </row>
    <row r="24" spans="1:16" ht="21">
      <c r="A24" s="250">
        <v>288</v>
      </c>
      <c r="B24" s="250" t="s">
        <v>532</v>
      </c>
      <c r="C24" s="256" t="s">
        <v>13</v>
      </c>
      <c r="D24" s="257" t="s">
        <v>16</v>
      </c>
      <c r="E24" s="256" t="s">
        <v>551</v>
      </c>
      <c r="F24" s="257" t="s">
        <v>401</v>
      </c>
      <c r="G24" s="257" t="s">
        <v>16</v>
      </c>
      <c r="H24" s="257" t="s">
        <v>182</v>
      </c>
      <c r="I24" s="256"/>
      <c r="J24" s="257" t="s">
        <v>38</v>
      </c>
      <c r="K24" s="257" t="s">
        <v>229</v>
      </c>
      <c r="L24" s="257" t="s">
        <v>559</v>
      </c>
      <c r="M24" s="2"/>
      <c r="N24" s="52"/>
      <c r="O24" s="13"/>
      <c r="P24" s="145"/>
    </row>
    <row r="25" spans="1:16" ht="21">
      <c r="A25" s="250">
        <v>289</v>
      </c>
      <c r="B25" s="250" t="s">
        <v>532</v>
      </c>
      <c r="C25" s="256" t="s">
        <v>13</v>
      </c>
      <c r="D25" s="257" t="s">
        <v>35</v>
      </c>
      <c r="E25" s="256" t="s">
        <v>553</v>
      </c>
      <c r="F25" s="257" t="s">
        <v>17</v>
      </c>
      <c r="G25" s="257" t="s">
        <v>21</v>
      </c>
      <c r="H25" s="257" t="s">
        <v>220</v>
      </c>
      <c r="I25" s="256"/>
      <c r="J25" s="257" t="s">
        <v>38</v>
      </c>
      <c r="K25" s="257" t="s">
        <v>229</v>
      </c>
      <c r="L25" s="257" t="s">
        <v>226</v>
      </c>
      <c r="M25" s="2"/>
      <c r="N25" s="52"/>
      <c r="O25" s="13"/>
      <c r="P25" s="145"/>
    </row>
    <row r="26" spans="1:16" ht="21">
      <c r="A26" s="250">
        <v>296</v>
      </c>
      <c r="B26" s="250" t="s">
        <v>532</v>
      </c>
      <c r="C26" s="256" t="s">
        <v>13</v>
      </c>
      <c r="D26" s="257" t="s">
        <v>16</v>
      </c>
      <c r="E26" s="256" t="s">
        <v>551</v>
      </c>
      <c r="F26" s="257" t="s">
        <v>204</v>
      </c>
      <c r="G26" s="257" t="s">
        <v>16</v>
      </c>
      <c r="H26" s="257" t="s">
        <v>253</v>
      </c>
      <c r="I26" s="256"/>
      <c r="J26" s="257" t="s">
        <v>38</v>
      </c>
      <c r="K26" s="257" t="s">
        <v>240</v>
      </c>
      <c r="L26" s="257" t="s">
        <v>258</v>
      </c>
      <c r="M26" s="2"/>
      <c r="N26" s="52"/>
      <c r="O26" s="13"/>
      <c r="P26" s="145"/>
    </row>
    <row r="27" spans="1:16" ht="21">
      <c r="A27" s="250">
        <v>326</v>
      </c>
      <c r="B27" s="250" t="s">
        <v>532</v>
      </c>
      <c r="C27" s="256" t="s">
        <v>13</v>
      </c>
      <c r="D27" s="257" t="s">
        <v>21</v>
      </c>
      <c r="E27" s="256" t="s">
        <v>584</v>
      </c>
      <c r="F27" s="257" t="s">
        <v>16</v>
      </c>
      <c r="G27" s="257" t="s">
        <v>16</v>
      </c>
      <c r="H27" s="257" t="s">
        <v>22</v>
      </c>
      <c r="I27" s="256"/>
      <c r="J27" s="257" t="s">
        <v>38</v>
      </c>
      <c r="K27" s="257" t="s">
        <v>296</v>
      </c>
      <c r="L27" s="257" t="s">
        <v>586</v>
      </c>
      <c r="M27" s="2"/>
      <c r="N27" s="52"/>
      <c r="O27" s="13"/>
      <c r="P27" s="145"/>
    </row>
    <row r="28" spans="1:16" ht="21">
      <c r="A28" s="250">
        <v>349</v>
      </c>
      <c r="B28" s="250" t="s">
        <v>532</v>
      </c>
      <c r="C28" s="256" t="s">
        <v>13</v>
      </c>
      <c r="D28" s="257" t="s">
        <v>14</v>
      </c>
      <c r="E28" s="256" t="s">
        <v>360</v>
      </c>
      <c r="F28" s="257" t="s">
        <v>210</v>
      </c>
      <c r="G28" s="257" t="s">
        <v>21</v>
      </c>
      <c r="H28" s="257" t="s">
        <v>85</v>
      </c>
      <c r="I28" s="256"/>
      <c r="J28" s="257" t="s">
        <v>65</v>
      </c>
      <c r="K28" s="257" t="s">
        <v>92</v>
      </c>
      <c r="L28" s="257" t="s">
        <v>93</v>
      </c>
      <c r="M28" s="2"/>
      <c r="N28" s="52"/>
      <c r="O28" s="13"/>
      <c r="P28" s="145"/>
    </row>
    <row r="29" spans="1:16" ht="21">
      <c r="A29" s="250">
        <v>375</v>
      </c>
      <c r="B29" s="250" t="s">
        <v>532</v>
      </c>
      <c r="C29" s="256" t="s">
        <v>13</v>
      </c>
      <c r="D29" s="257" t="s">
        <v>47</v>
      </c>
      <c r="E29" s="256" t="s">
        <v>635</v>
      </c>
      <c r="F29" s="257" t="s">
        <v>90</v>
      </c>
      <c r="G29" s="257" t="s">
        <v>21</v>
      </c>
      <c r="H29" s="257" t="s">
        <v>246</v>
      </c>
      <c r="I29" s="256" t="s">
        <v>636</v>
      </c>
      <c r="J29" s="257" t="s">
        <v>101</v>
      </c>
      <c r="K29" s="257" t="s">
        <v>128</v>
      </c>
      <c r="L29" s="257" t="s">
        <v>142</v>
      </c>
      <c r="M29" s="2"/>
      <c r="N29" s="52"/>
      <c r="O29" s="13"/>
      <c r="P29" s="145"/>
    </row>
    <row r="30" spans="1:16" ht="21">
      <c r="A30" s="250">
        <v>377</v>
      </c>
      <c r="B30" s="250" t="s">
        <v>532</v>
      </c>
      <c r="C30" s="256" t="s">
        <v>13</v>
      </c>
      <c r="D30" s="257" t="s">
        <v>47</v>
      </c>
      <c r="E30" s="256" t="s">
        <v>635</v>
      </c>
      <c r="F30" s="257" t="s">
        <v>28</v>
      </c>
      <c r="G30" s="257" t="s">
        <v>21</v>
      </c>
      <c r="H30" s="257" t="s">
        <v>63</v>
      </c>
      <c r="I30" s="256" t="s">
        <v>636</v>
      </c>
      <c r="J30" s="257" t="s">
        <v>101</v>
      </c>
      <c r="K30" s="257" t="s">
        <v>132</v>
      </c>
      <c r="L30" s="257" t="s">
        <v>67</v>
      </c>
      <c r="M30" s="2"/>
      <c r="N30" s="52"/>
      <c r="O30" s="13"/>
      <c r="P30" s="145"/>
    </row>
    <row r="31" spans="1:16" ht="21">
      <c r="A31" s="250">
        <v>383</v>
      </c>
      <c r="B31" s="250" t="s">
        <v>532</v>
      </c>
      <c r="C31" s="256" t="s">
        <v>13</v>
      </c>
      <c r="D31" s="257" t="s">
        <v>47</v>
      </c>
      <c r="E31" s="256" t="s">
        <v>635</v>
      </c>
      <c r="F31" s="257" t="s">
        <v>35</v>
      </c>
      <c r="G31" s="257" t="s">
        <v>21</v>
      </c>
      <c r="H31" s="257" t="s">
        <v>63</v>
      </c>
      <c r="I31" s="256" t="s">
        <v>636</v>
      </c>
      <c r="J31" s="257" t="s">
        <v>101</v>
      </c>
      <c r="K31" s="257" t="s">
        <v>176</v>
      </c>
      <c r="L31" s="257" t="s">
        <v>67</v>
      </c>
      <c r="M31" s="2"/>
      <c r="N31" s="52"/>
      <c r="O31" s="13"/>
      <c r="P31" s="145"/>
    </row>
    <row r="32" spans="1:16" ht="21">
      <c r="A32" s="250">
        <v>395</v>
      </c>
      <c r="B32" s="250" t="s">
        <v>532</v>
      </c>
      <c r="C32" s="256" t="s">
        <v>136</v>
      </c>
      <c r="D32" s="257" t="s">
        <v>21</v>
      </c>
      <c r="E32" s="256" t="s">
        <v>653</v>
      </c>
      <c r="F32" s="257" t="s">
        <v>660</v>
      </c>
      <c r="G32" s="257" t="s">
        <v>16</v>
      </c>
      <c r="H32" s="257" t="s">
        <v>205</v>
      </c>
      <c r="I32" s="256"/>
      <c r="J32" s="257" t="s">
        <v>38</v>
      </c>
      <c r="K32" s="257" t="s">
        <v>251</v>
      </c>
      <c r="L32" s="257" t="s">
        <v>216</v>
      </c>
      <c r="M32" s="2"/>
      <c r="N32" s="52"/>
      <c r="O32" s="13"/>
      <c r="P32" s="145"/>
    </row>
    <row r="33" spans="1:16" ht="21">
      <c r="A33" s="250">
        <v>399</v>
      </c>
      <c r="B33" s="250" t="s">
        <v>532</v>
      </c>
      <c r="C33" s="256" t="s">
        <v>136</v>
      </c>
      <c r="D33" s="257" t="s">
        <v>16</v>
      </c>
      <c r="E33" s="256" t="s">
        <v>662</v>
      </c>
      <c r="F33" s="257" t="s">
        <v>99</v>
      </c>
      <c r="G33" s="257" t="s">
        <v>16</v>
      </c>
      <c r="H33" s="257" t="s">
        <v>261</v>
      </c>
      <c r="I33" s="256"/>
      <c r="J33" s="257" t="s">
        <v>38</v>
      </c>
      <c r="K33" s="257" t="s">
        <v>257</v>
      </c>
      <c r="L33" s="257" t="s">
        <v>269</v>
      </c>
      <c r="M33" s="2"/>
      <c r="N33" s="52"/>
      <c r="O33" s="13"/>
      <c r="P33" s="145"/>
    </row>
    <row r="34" spans="1:16" ht="21">
      <c r="A34" s="250">
        <v>404</v>
      </c>
      <c r="B34" s="250" t="s">
        <v>532</v>
      </c>
      <c r="C34" s="256" t="s">
        <v>136</v>
      </c>
      <c r="D34" s="257" t="s">
        <v>35</v>
      </c>
      <c r="E34" s="256" t="s">
        <v>661</v>
      </c>
      <c r="F34" s="257" t="s">
        <v>17</v>
      </c>
      <c r="G34" s="257" t="s">
        <v>17</v>
      </c>
      <c r="H34" s="257" t="s">
        <v>63</v>
      </c>
      <c r="I34" s="256"/>
      <c r="J34" s="257" t="s">
        <v>38</v>
      </c>
      <c r="K34" s="257" t="s">
        <v>260</v>
      </c>
      <c r="L34" s="257" t="s">
        <v>245</v>
      </c>
      <c r="M34" s="2"/>
      <c r="N34" s="52"/>
      <c r="O34" s="13"/>
      <c r="P34" s="145"/>
    </row>
    <row r="35" spans="1:16" ht="21">
      <c r="A35" s="250">
        <v>419</v>
      </c>
      <c r="B35" s="250" t="s">
        <v>532</v>
      </c>
      <c r="C35" s="256" t="s">
        <v>136</v>
      </c>
      <c r="D35" s="257" t="s">
        <v>219</v>
      </c>
      <c r="E35" s="256" t="s">
        <v>644</v>
      </c>
      <c r="F35" s="257" t="s">
        <v>193</v>
      </c>
      <c r="G35" s="257" t="s">
        <v>16</v>
      </c>
      <c r="H35" s="257" t="s">
        <v>31</v>
      </c>
      <c r="I35" s="256"/>
      <c r="J35" s="257" t="s">
        <v>38</v>
      </c>
      <c r="K35" s="257" t="s">
        <v>296</v>
      </c>
      <c r="L35" s="257" t="s">
        <v>237</v>
      </c>
      <c r="M35" s="2"/>
      <c r="N35" s="52"/>
      <c r="O35" s="13"/>
      <c r="P35" s="145"/>
    </row>
    <row r="36" spans="1:16" ht="21">
      <c r="A36" s="250">
        <v>442</v>
      </c>
      <c r="B36" s="250" t="s">
        <v>532</v>
      </c>
      <c r="C36" s="256" t="s">
        <v>136</v>
      </c>
      <c r="D36" s="257" t="s">
        <v>200</v>
      </c>
      <c r="E36" s="256" t="s">
        <v>651</v>
      </c>
      <c r="F36" s="257" t="s">
        <v>21</v>
      </c>
      <c r="G36" s="257" t="s">
        <v>16</v>
      </c>
      <c r="H36" s="257" t="s">
        <v>175</v>
      </c>
      <c r="I36" s="256"/>
      <c r="J36" s="257" t="s">
        <v>65</v>
      </c>
      <c r="K36" s="257" t="s">
        <v>354</v>
      </c>
      <c r="L36" s="257" t="s">
        <v>615</v>
      </c>
      <c r="M36" s="2"/>
      <c r="N36" s="52"/>
      <c r="O36" s="13"/>
      <c r="P36" s="145"/>
    </row>
    <row r="37" spans="1:16" ht="21">
      <c r="A37" s="250">
        <v>458</v>
      </c>
      <c r="B37" s="250" t="s">
        <v>532</v>
      </c>
      <c r="C37" s="256" t="s">
        <v>136</v>
      </c>
      <c r="D37" s="257" t="s">
        <v>94</v>
      </c>
      <c r="E37" s="256" t="s">
        <v>715</v>
      </c>
      <c r="F37" s="257" t="s">
        <v>99</v>
      </c>
      <c r="G37" s="257" t="s">
        <v>21</v>
      </c>
      <c r="H37" s="257" t="s">
        <v>191</v>
      </c>
      <c r="I37" s="256" t="s">
        <v>1731</v>
      </c>
      <c r="J37" s="257" t="s">
        <v>101</v>
      </c>
      <c r="K37" s="257" t="s">
        <v>117</v>
      </c>
      <c r="L37" s="257" t="s">
        <v>509</v>
      </c>
      <c r="M37" s="2"/>
      <c r="N37" s="52"/>
      <c r="O37" s="13"/>
      <c r="P37" s="145"/>
    </row>
    <row r="38" spans="1:16" ht="21">
      <c r="A38" s="250">
        <v>461</v>
      </c>
      <c r="B38" s="250" t="s">
        <v>532</v>
      </c>
      <c r="C38" s="256" t="s">
        <v>136</v>
      </c>
      <c r="D38" s="257" t="s">
        <v>37</v>
      </c>
      <c r="E38" s="256" t="s">
        <v>718</v>
      </c>
      <c r="F38" s="257" t="s">
        <v>16</v>
      </c>
      <c r="G38" s="257" t="s">
        <v>17</v>
      </c>
      <c r="H38" s="257" t="s">
        <v>18</v>
      </c>
      <c r="I38" s="256" t="s">
        <v>1731</v>
      </c>
      <c r="J38" s="257" t="s">
        <v>101</v>
      </c>
      <c r="K38" s="257" t="s">
        <v>121</v>
      </c>
      <c r="L38" s="257" t="s">
        <v>109</v>
      </c>
      <c r="M38" s="2"/>
      <c r="N38" s="52"/>
      <c r="O38" s="13"/>
      <c r="P38" s="145"/>
    </row>
    <row r="39" spans="1:16" ht="21">
      <c r="A39" s="250">
        <v>466</v>
      </c>
      <c r="B39" s="250" t="s">
        <v>532</v>
      </c>
      <c r="C39" s="256" t="s">
        <v>136</v>
      </c>
      <c r="D39" s="257" t="s">
        <v>47</v>
      </c>
      <c r="E39" s="256" t="s">
        <v>723</v>
      </c>
      <c r="F39" s="257" t="s">
        <v>17</v>
      </c>
      <c r="G39" s="257" t="s">
        <v>17</v>
      </c>
      <c r="H39" s="257" t="s">
        <v>22</v>
      </c>
      <c r="I39" s="256" t="s">
        <v>1733</v>
      </c>
      <c r="J39" s="257" t="s">
        <v>101</v>
      </c>
      <c r="K39" s="257" t="s">
        <v>134</v>
      </c>
      <c r="L39" s="257" t="s">
        <v>169</v>
      </c>
      <c r="M39" s="2"/>
      <c r="N39" s="52"/>
      <c r="O39" s="13"/>
      <c r="P39" s="145"/>
    </row>
    <row r="40" spans="1:16" ht="21">
      <c r="A40" s="250">
        <v>490</v>
      </c>
      <c r="B40" s="250" t="s">
        <v>729</v>
      </c>
      <c r="C40" s="256" t="s">
        <v>13</v>
      </c>
      <c r="D40" s="257" t="s">
        <v>78</v>
      </c>
      <c r="E40" s="256" t="s">
        <v>757</v>
      </c>
      <c r="F40" s="257" t="s">
        <v>30</v>
      </c>
      <c r="G40" s="257" t="s">
        <v>21</v>
      </c>
      <c r="H40" s="257" t="s">
        <v>344</v>
      </c>
      <c r="I40" s="256"/>
      <c r="J40" s="257" t="s">
        <v>38</v>
      </c>
      <c r="K40" s="257" t="s">
        <v>240</v>
      </c>
      <c r="L40" s="257" t="s">
        <v>596</v>
      </c>
      <c r="M40" s="2"/>
      <c r="N40" s="52"/>
      <c r="O40" s="13"/>
      <c r="P40" s="145"/>
    </row>
    <row r="41" spans="1:16" ht="21">
      <c r="A41" s="250">
        <v>508</v>
      </c>
      <c r="B41" s="250" t="s">
        <v>729</v>
      </c>
      <c r="C41" s="256" t="s">
        <v>13</v>
      </c>
      <c r="D41" s="257" t="s">
        <v>21</v>
      </c>
      <c r="E41" s="256" t="s">
        <v>759</v>
      </c>
      <c r="F41" s="257" t="s">
        <v>14</v>
      </c>
      <c r="G41" s="257" t="s">
        <v>16</v>
      </c>
      <c r="H41" s="257" t="s">
        <v>63</v>
      </c>
      <c r="I41" s="256"/>
      <c r="J41" s="257" t="s">
        <v>38</v>
      </c>
      <c r="K41" s="257" t="s">
        <v>268</v>
      </c>
      <c r="L41" s="257" t="s">
        <v>245</v>
      </c>
      <c r="M41" s="2"/>
      <c r="N41" s="52"/>
      <c r="O41" s="13"/>
      <c r="P41" s="145"/>
    </row>
    <row r="42" spans="1:16" ht="21">
      <c r="A42" s="250">
        <v>520</v>
      </c>
      <c r="B42" s="250" t="s">
        <v>729</v>
      </c>
      <c r="C42" s="256" t="s">
        <v>13</v>
      </c>
      <c r="D42" s="257" t="s">
        <v>37</v>
      </c>
      <c r="E42" s="256" t="s">
        <v>767</v>
      </c>
      <c r="F42" s="257" t="s">
        <v>21</v>
      </c>
      <c r="G42" s="257" t="s">
        <v>21</v>
      </c>
      <c r="H42" s="257" t="s">
        <v>138</v>
      </c>
      <c r="I42" s="256"/>
      <c r="J42" s="257" t="s">
        <v>38</v>
      </c>
      <c r="K42" s="257" t="s">
        <v>306</v>
      </c>
      <c r="L42" s="257" t="s">
        <v>770</v>
      </c>
      <c r="M42" s="2"/>
      <c r="N42" s="52"/>
      <c r="O42" s="13"/>
      <c r="P42" s="145"/>
    </row>
    <row r="43" spans="1:16" ht="21">
      <c r="A43" s="250">
        <v>526</v>
      </c>
      <c r="B43" s="250" t="s">
        <v>729</v>
      </c>
      <c r="C43" s="256" t="s">
        <v>13</v>
      </c>
      <c r="D43" s="257" t="s">
        <v>204</v>
      </c>
      <c r="E43" s="256" t="s">
        <v>774</v>
      </c>
      <c r="F43" s="257" t="s">
        <v>16</v>
      </c>
      <c r="G43" s="257" t="s">
        <v>17</v>
      </c>
      <c r="H43" s="257" t="s">
        <v>403</v>
      </c>
      <c r="I43" s="256" t="s">
        <v>1998</v>
      </c>
      <c r="J43" s="257" t="s">
        <v>65</v>
      </c>
      <c r="K43" s="257" t="s">
        <v>76</v>
      </c>
      <c r="L43" s="257" t="s">
        <v>416</v>
      </c>
      <c r="M43" s="2" t="s">
        <v>1252</v>
      </c>
      <c r="N43" s="52" t="s">
        <v>1846</v>
      </c>
      <c r="O43" s="13" t="s">
        <v>1847</v>
      </c>
      <c r="P43" s="145"/>
    </row>
    <row r="44" spans="1:16" ht="21">
      <c r="A44" s="250">
        <v>545</v>
      </c>
      <c r="B44" s="250" t="s">
        <v>729</v>
      </c>
      <c r="C44" s="256" t="s">
        <v>13</v>
      </c>
      <c r="D44" s="257" t="s">
        <v>90</v>
      </c>
      <c r="E44" s="256" t="s">
        <v>795</v>
      </c>
      <c r="F44" s="257" t="s">
        <v>28</v>
      </c>
      <c r="G44" s="257" t="s">
        <v>21</v>
      </c>
      <c r="H44" s="257" t="s">
        <v>74</v>
      </c>
      <c r="I44" s="256" t="s">
        <v>1742</v>
      </c>
      <c r="J44" s="257" t="s">
        <v>101</v>
      </c>
      <c r="K44" s="257" t="s">
        <v>121</v>
      </c>
      <c r="L44" s="257" t="s">
        <v>77</v>
      </c>
      <c r="M44" s="2"/>
      <c r="N44" s="52"/>
      <c r="O44" s="13"/>
      <c r="P44" s="145"/>
    </row>
    <row r="45" spans="1:16" ht="21">
      <c r="A45" s="250">
        <v>550</v>
      </c>
      <c r="B45" s="250" t="s">
        <v>729</v>
      </c>
      <c r="C45" s="256" t="s">
        <v>13</v>
      </c>
      <c r="D45" s="257" t="s">
        <v>90</v>
      </c>
      <c r="E45" s="256" t="s">
        <v>795</v>
      </c>
      <c r="F45" s="257" t="s">
        <v>35</v>
      </c>
      <c r="G45" s="257" t="s">
        <v>21</v>
      </c>
      <c r="H45" s="257" t="s">
        <v>246</v>
      </c>
      <c r="I45" s="256" t="s">
        <v>1742</v>
      </c>
      <c r="J45" s="257" t="s">
        <v>101</v>
      </c>
      <c r="K45" s="257" t="s">
        <v>128</v>
      </c>
      <c r="L45" s="257" t="s">
        <v>142</v>
      </c>
      <c r="M45" s="2"/>
      <c r="N45" s="52"/>
      <c r="O45" s="13"/>
      <c r="P45" s="145"/>
    </row>
    <row r="46" spans="1:16" ht="21">
      <c r="A46" s="250">
        <v>553</v>
      </c>
      <c r="B46" s="250" t="s">
        <v>729</v>
      </c>
      <c r="C46" s="256" t="s">
        <v>13</v>
      </c>
      <c r="D46" s="257" t="s">
        <v>90</v>
      </c>
      <c r="E46" s="256" t="s">
        <v>795</v>
      </c>
      <c r="F46" s="257" t="s">
        <v>90</v>
      </c>
      <c r="G46" s="257" t="s">
        <v>21</v>
      </c>
      <c r="H46" s="257" t="s">
        <v>63</v>
      </c>
      <c r="I46" s="256" t="s">
        <v>1742</v>
      </c>
      <c r="J46" s="257" t="s">
        <v>101</v>
      </c>
      <c r="K46" s="257" t="s">
        <v>132</v>
      </c>
      <c r="L46" s="257" t="s">
        <v>67</v>
      </c>
      <c r="M46" s="2"/>
      <c r="N46" s="52"/>
      <c r="O46" s="13"/>
      <c r="P46" s="145"/>
    </row>
    <row r="47" spans="1:16" ht="21">
      <c r="A47" s="250">
        <v>576</v>
      </c>
      <c r="B47" s="250" t="s">
        <v>729</v>
      </c>
      <c r="C47" s="256" t="s">
        <v>136</v>
      </c>
      <c r="D47" s="257" t="s">
        <v>90</v>
      </c>
      <c r="E47" s="256" t="s">
        <v>813</v>
      </c>
      <c r="F47" s="257" t="s">
        <v>17</v>
      </c>
      <c r="G47" s="257" t="s">
        <v>17</v>
      </c>
      <c r="H47" s="257" t="s">
        <v>63</v>
      </c>
      <c r="I47" s="256"/>
      <c r="J47" s="257" t="s">
        <v>38</v>
      </c>
      <c r="K47" s="257" t="s">
        <v>232</v>
      </c>
      <c r="L47" s="257" t="s">
        <v>245</v>
      </c>
      <c r="M47" s="2"/>
      <c r="N47" s="52"/>
      <c r="O47" s="13"/>
      <c r="P47" s="145"/>
    </row>
    <row r="48" spans="1:16" ht="21">
      <c r="A48" s="250">
        <v>594</v>
      </c>
      <c r="B48" s="250" t="s">
        <v>729</v>
      </c>
      <c r="C48" s="256" t="s">
        <v>136</v>
      </c>
      <c r="D48" s="257" t="s">
        <v>204</v>
      </c>
      <c r="E48" s="256" t="s">
        <v>822</v>
      </c>
      <c r="F48" s="257" t="s">
        <v>16</v>
      </c>
      <c r="G48" s="257" t="s">
        <v>17</v>
      </c>
      <c r="H48" s="257" t="s">
        <v>31</v>
      </c>
      <c r="I48" s="256"/>
      <c r="J48" s="257" t="s">
        <v>38</v>
      </c>
      <c r="K48" s="257" t="s">
        <v>260</v>
      </c>
      <c r="L48" s="257" t="s">
        <v>237</v>
      </c>
      <c r="M48" s="2"/>
      <c r="N48" s="52"/>
      <c r="O48" s="13"/>
      <c r="P48" s="145"/>
    </row>
    <row r="49" spans="1:16" ht="21">
      <c r="A49" s="250">
        <v>631</v>
      </c>
      <c r="B49" s="250" t="s">
        <v>729</v>
      </c>
      <c r="C49" s="256" t="s">
        <v>136</v>
      </c>
      <c r="D49" s="257" t="s">
        <v>280</v>
      </c>
      <c r="E49" s="256" t="s">
        <v>860</v>
      </c>
      <c r="F49" s="257" t="s">
        <v>861</v>
      </c>
      <c r="G49" s="257" t="s">
        <v>164</v>
      </c>
      <c r="H49" s="257" t="s">
        <v>309</v>
      </c>
      <c r="I49" s="256" t="s">
        <v>1439</v>
      </c>
      <c r="J49" s="257" t="s">
        <v>65</v>
      </c>
      <c r="K49" s="257" t="s">
        <v>382</v>
      </c>
      <c r="L49" s="257" t="s">
        <v>862</v>
      </c>
      <c r="M49" s="2"/>
      <c r="N49" s="52"/>
      <c r="O49" s="13"/>
      <c r="P49" s="145"/>
    </row>
    <row r="50" spans="1:16" ht="21">
      <c r="A50" s="250">
        <v>634</v>
      </c>
      <c r="B50" s="250" t="s">
        <v>729</v>
      </c>
      <c r="C50" s="256" t="s">
        <v>136</v>
      </c>
      <c r="D50" s="257" t="s">
        <v>280</v>
      </c>
      <c r="E50" s="256" t="s">
        <v>860</v>
      </c>
      <c r="F50" s="257" t="s">
        <v>861</v>
      </c>
      <c r="G50" s="257" t="s">
        <v>164</v>
      </c>
      <c r="H50" s="257" t="s">
        <v>309</v>
      </c>
      <c r="I50" s="256" t="s">
        <v>1439</v>
      </c>
      <c r="J50" s="257" t="s">
        <v>65</v>
      </c>
      <c r="K50" s="257" t="s">
        <v>386</v>
      </c>
      <c r="L50" s="257" t="s">
        <v>864</v>
      </c>
      <c r="M50" s="2"/>
      <c r="N50" s="52"/>
      <c r="O50" s="13"/>
      <c r="P50" s="145"/>
    </row>
    <row r="51" spans="1:16" ht="21">
      <c r="A51" s="250">
        <v>638</v>
      </c>
      <c r="B51" s="250" t="s">
        <v>729</v>
      </c>
      <c r="C51" s="256" t="s">
        <v>136</v>
      </c>
      <c r="D51" s="257" t="s">
        <v>185</v>
      </c>
      <c r="E51" s="256" t="s">
        <v>868</v>
      </c>
      <c r="F51" s="257" t="s">
        <v>21</v>
      </c>
      <c r="G51" s="257" t="s">
        <v>17</v>
      </c>
      <c r="H51" s="257" t="s">
        <v>279</v>
      </c>
      <c r="I51" s="256"/>
      <c r="J51" s="257" t="s">
        <v>101</v>
      </c>
      <c r="K51" s="257" t="s">
        <v>106</v>
      </c>
      <c r="L51" s="257" t="s">
        <v>421</v>
      </c>
      <c r="M51" s="2"/>
      <c r="N51" s="52"/>
      <c r="O51" s="13"/>
      <c r="P51" s="145"/>
    </row>
    <row r="52" spans="1:16" ht="21">
      <c r="A52" s="250">
        <v>644</v>
      </c>
      <c r="B52" s="250" t="s">
        <v>729</v>
      </c>
      <c r="C52" s="256" t="s">
        <v>136</v>
      </c>
      <c r="D52" s="257" t="s">
        <v>16</v>
      </c>
      <c r="E52" s="256" t="s">
        <v>662</v>
      </c>
      <c r="F52" s="257" t="s">
        <v>204</v>
      </c>
      <c r="G52" s="257" t="s">
        <v>16</v>
      </c>
      <c r="H52" s="257" t="s">
        <v>205</v>
      </c>
      <c r="I52" s="256"/>
      <c r="J52" s="257" t="s">
        <v>101</v>
      </c>
      <c r="K52" s="257" t="s">
        <v>121</v>
      </c>
      <c r="L52" s="257" t="s">
        <v>871</v>
      </c>
      <c r="M52" s="2"/>
      <c r="N52" s="52"/>
      <c r="O52" s="13"/>
      <c r="P52" s="145"/>
    </row>
    <row r="53" spans="1:16" ht="21">
      <c r="A53" s="250">
        <v>654</v>
      </c>
      <c r="B53" s="250" t="s">
        <v>729</v>
      </c>
      <c r="C53" s="256" t="s">
        <v>136</v>
      </c>
      <c r="D53" s="257" t="s">
        <v>16</v>
      </c>
      <c r="E53" s="256" t="s">
        <v>662</v>
      </c>
      <c r="F53" s="257" t="s">
        <v>147</v>
      </c>
      <c r="G53" s="257" t="s">
        <v>16</v>
      </c>
      <c r="H53" s="257" t="s">
        <v>220</v>
      </c>
      <c r="I53" s="256"/>
      <c r="J53" s="257" t="s">
        <v>101</v>
      </c>
      <c r="K53" s="257" t="s">
        <v>134</v>
      </c>
      <c r="L53" s="257" t="s">
        <v>342</v>
      </c>
      <c r="M53" s="2"/>
      <c r="N53" s="52"/>
      <c r="O53" s="13"/>
      <c r="P53" s="145"/>
    </row>
    <row r="54" spans="1:16" ht="21">
      <c r="A54" s="250">
        <v>658</v>
      </c>
      <c r="B54" s="250" t="s">
        <v>729</v>
      </c>
      <c r="C54" s="256" t="s">
        <v>136</v>
      </c>
      <c r="D54" s="257" t="s">
        <v>78</v>
      </c>
      <c r="E54" s="256" t="s">
        <v>877</v>
      </c>
      <c r="F54" s="257" t="s">
        <v>99</v>
      </c>
      <c r="G54" s="257" t="s">
        <v>17</v>
      </c>
      <c r="H54" s="257" t="s">
        <v>293</v>
      </c>
      <c r="I54" s="256" t="s">
        <v>1707</v>
      </c>
      <c r="J54" s="257" t="s">
        <v>101</v>
      </c>
      <c r="K54" s="257" t="s">
        <v>176</v>
      </c>
      <c r="L54" s="257" t="s">
        <v>720</v>
      </c>
      <c r="M54" s="2"/>
      <c r="N54" s="52"/>
      <c r="O54" s="13"/>
      <c r="P54" s="145"/>
    </row>
    <row r="55" spans="1:16" ht="21">
      <c r="A55" s="250">
        <v>664</v>
      </c>
      <c r="B55" s="250" t="s">
        <v>878</v>
      </c>
      <c r="C55" s="256" t="s">
        <v>13</v>
      </c>
      <c r="D55" s="257" t="s">
        <v>16</v>
      </c>
      <c r="E55" s="256" t="s">
        <v>899</v>
      </c>
      <c r="F55" s="257" t="s">
        <v>18</v>
      </c>
      <c r="G55" s="257" t="s">
        <v>16</v>
      </c>
      <c r="H55" s="257" t="s">
        <v>293</v>
      </c>
      <c r="I55" s="256"/>
      <c r="J55" s="257" t="s">
        <v>38</v>
      </c>
      <c r="K55" s="257" t="s">
        <v>232</v>
      </c>
      <c r="L55" s="257" t="s">
        <v>295</v>
      </c>
      <c r="M55" s="2"/>
      <c r="N55" s="52"/>
      <c r="O55" s="13"/>
      <c r="P55" s="145"/>
    </row>
    <row r="56" spans="1:16" ht="21">
      <c r="A56" s="250">
        <v>674</v>
      </c>
      <c r="B56" s="250" t="s">
        <v>878</v>
      </c>
      <c r="C56" s="256" t="s">
        <v>13</v>
      </c>
      <c r="D56" s="257" t="s">
        <v>16</v>
      </c>
      <c r="E56" s="256" t="s">
        <v>899</v>
      </c>
      <c r="F56" s="257" t="s">
        <v>68</v>
      </c>
      <c r="G56" s="257" t="s">
        <v>16</v>
      </c>
      <c r="H56" s="257" t="s">
        <v>261</v>
      </c>
      <c r="I56" s="256"/>
      <c r="J56" s="257" t="s">
        <v>38</v>
      </c>
      <c r="K56" s="257" t="s">
        <v>251</v>
      </c>
      <c r="L56" s="257" t="s">
        <v>269</v>
      </c>
      <c r="M56" s="2"/>
      <c r="N56" s="52"/>
      <c r="O56" s="13"/>
      <c r="P56" s="145"/>
    </row>
    <row r="57" spans="1:16" ht="21">
      <c r="A57" s="250">
        <v>678</v>
      </c>
      <c r="B57" s="250" t="s">
        <v>878</v>
      </c>
      <c r="C57" s="256" t="s">
        <v>13</v>
      </c>
      <c r="D57" s="257" t="s">
        <v>35</v>
      </c>
      <c r="E57" s="256" t="s">
        <v>905</v>
      </c>
      <c r="F57" s="257" t="s">
        <v>16</v>
      </c>
      <c r="G57" s="257" t="s">
        <v>21</v>
      </c>
      <c r="H57" s="257" t="s">
        <v>253</v>
      </c>
      <c r="I57" s="256"/>
      <c r="J57" s="257" t="s">
        <v>38</v>
      </c>
      <c r="K57" s="257" t="s">
        <v>257</v>
      </c>
      <c r="L57" s="257" t="s">
        <v>258</v>
      </c>
      <c r="M57" s="2"/>
      <c r="N57" s="52"/>
      <c r="O57" s="13"/>
      <c r="P57" s="145"/>
    </row>
    <row r="58" spans="1:16" ht="21">
      <c r="A58" s="250">
        <v>679</v>
      </c>
      <c r="B58" s="250" t="s">
        <v>878</v>
      </c>
      <c r="C58" s="256" t="s">
        <v>13</v>
      </c>
      <c r="D58" s="257" t="s">
        <v>219</v>
      </c>
      <c r="E58" s="256" t="s">
        <v>906</v>
      </c>
      <c r="F58" s="257" t="s">
        <v>154</v>
      </c>
      <c r="G58" s="257" t="s">
        <v>16</v>
      </c>
      <c r="H58" s="257" t="s">
        <v>191</v>
      </c>
      <c r="I58" s="256"/>
      <c r="J58" s="257" t="s">
        <v>38</v>
      </c>
      <c r="K58" s="257" t="s">
        <v>257</v>
      </c>
      <c r="L58" s="257" t="s">
        <v>326</v>
      </c>
      <c r="M58" s="2"/>
      <c r="N58" s="52"/>
      <c r="O58" s="13"/>
      <c r="P58" s="145"/>
    </row>
    <row r="59" spans="1:16" ht="21">
      <c r="A59" s="250">
        <v>693</v>
      </c>
      <c r="B59" s="250" t="s">
        <v>878</v>
      </c>
      <c r="C59" s="256" t="s">
        <v>13</v>
      </c>
      <c r="D59" s="257" t="s">
        <v>287</v>
      </c>
      <c r="E59" s="256" t="s">
        <v>908</v>
      </c>
      <c r="F59" s="257" t="s">
        <v>21</v>
      </c>
      <c r="G59" s="257" t="s">
        <v>21</v>
      </c>
      <c r="H59" s="257" t="s">
        <v>418</v>
      </c>
      <c r="I59" s="256"/>
      <c r="J59" s="257" t="s">
        <v>38</v>
      </c>
      <c r="K59" s="257" t="s">
        <v>277</v>
      </c>
      <c r="L59" s="257" t="s">
        <v>1166</v>
      </c>
      <c r="M59" s="2"/>
      <c r="N59" s="52"/>
      <c r="O59" s="13"/>
      <c r="P59" s="145"/>
    </row>
    <row r="60" spans="1:16" ht="21">
      <c r="A60" s="250">
        <v>695</v>
      </c>
      <c r="B60" s="250" t="s">
        <v>878</v>
      </c>
      <c r="C60" s="256" t="s">
        <v>13</v>
      </c>
      <c r="D60" s="257" t="s">
        <v>287</v>
      </c>
      <c r="E60" s="256" t="s">
        <v>908</v>
      </c>
      <c r="F60" s="257" t="s">
        <v>21</v>
      </c>
      <c r="G60" s="257" t="s">
        <v>21</v>
      </c>
      <c r="H60" s="257" t="s">
        <v>418</v>
      </c>
      <c r="I60" s="256"/>
      <c r="J60" s="257" t="s">
        <v>38</v>
      </c>
      <c r="K60" s="257" t="s">
        <v>52</v>
      </c>
      <c r="L60" s="257" t="s">
        <v>571</v>
      </c>
      <c r="M60" s="2"/>
      <c r="N60" s="52"/>
      <c r="O60" s="13"/>
      <c r="P60" s="145"/>
    </row>
    <row r="61" spans="1:16" ht="21">
      <c r="A61" s="250">
        <v>730</v>
      </c>
      <c r="B61" s="250" t="s">
        <v>878</v>
      </c>
      <c r="C61" s="256" t="s">
        <v>13</v>
      </c>
      <c r="D61" s="257" t="s">
        <v>185</v>
      </c>
      <c r="E61" s="256" t="s">
        <v>953</v>
      </c>
      <c r="F61" s="257" t="s">
        <v>99</v>
      </c>
      <c r="G61" s="257" t="s">
        <v>21</v>
      </c>
      <c r="H61" s="257" t="s">
        <v>191</v>
      </c>
      <c r="I61" s="256" t="s">
        <v>522</v>
      </c>
      <c r="J61" s="257" t="s">
        <v>101</v>
      </c>
      <c r="K61" s="257" t="s">
        <v>134</v>
      </c>
      <c r="L61" s="257" t="s">
        <v>509</v>
      </c>
      <c r="M61" s="2"/>
      <c r="N61" s="52"/>
      <c r="O61" s="13"/>
      <c r="P61" s="145"/>
    </row>
    <row r="62" spans="1:16" ht="21">
      <c r="A62" s="250">
        <v>743</v>
      </c>
      <c r="B62" s="250" t="s">
        <v>878</v>
      </c>
      <c r="C62" s="256" t="s">
        <v>136</v>
      </c>
      <c r="D62" s="257" t="s">
        <v>401</v>
      </c>
      <c r="E62" s="256" t="s">
        <v>970</v>
      </c>
      <c r="F62" s="257" t="s">
        <v>439</v>
      </c>
      <c r="G62" s="257" t="s">
        <v>17</v>
      </c>
      <c r="H62" s="257" t="s">
        <v>85</v>
      </c>
      <c r="I62" s="256"/>
      <c r="J62" s="257" t="s">
        <v>38</v>
      </c>
      <c r="K62" s="257" t="s">
        <v>244</v>
      </c>
      <c r="L62" s="257" t="s">
        <v>270</v>
      </c>
      <c r="M62" s="2"/>
      <c r="N62" s="52"/>
      <c r="O62" s="13"/>
      <c r="P62" s="145"/>
    </row>
    <row r="63" spans="1:16" ht="21">
      <c r="A63" s="250">
        <v>746</v>
      </c>
      <c r="B63" s="250" t="s">
        <v>878</v>
      </c>
      <c r="C63" s="256" t="s">
        <v>136</v>
      </c>
      <c r="D63" s="257" t="s">
        <v>204</v>
      </c>
      <c r="E63" s="256" t="s">
        <v>973</v>
      </c>
      <c r="F63" s="257" t="s">
        <v>16</v>
      </c>
      <c r="G63" s="257" t="s">
        <v>17</v>
      </c>
      <c r="H63" s="257" t="s">
        <v>403</v>
      </c>
      <c r="I63" s="256"/>
      <c r="J63" s="257" t="s">
        <v>38</v>
      </c>
      <c r="K63" s="257" t="s">
        <v>251</v>
      </c>
      <c r="L63" s="257" t="s">
        <v>450</v>
      </c>
      <c r="M63" s="2"/>
      <c r="N63" s="52"/>
      <c r="O63" s="13"/>
      <c r="P63" s="145"/>
    </row>
    <row r="64" spans="1:16" ht="21">
      <c r="A64" s="250">
        <v>767</v>
      </c>
      <c r="B64" s="250" t="s">
        <v>878</v>
      </c>
      <c r="C64" s="256" t="s">
        <v>136</v>
      </c>
      <c r="D64" s="257" t="s">
        <v>279</v>
      </c>
      <c r="E64" s="256" t="s">
        <v>985</v>
      </c>
      <c r="F64" s="257" t="s">
        <v>16</v>
      </c>
      <c r="G64" s="257" t="s">
        <v>17</v>
      </c>
      <c r="H64" s="257" t="s">
        <v>205</v>
      </c>
      <c r="I64" s="256"/>
      <c r="J64" s="257" t="s">
        <v>65</v>
      </c>
      <c r="K64" s="257" t="s">
        <v>76</v>
      </c>
      <c r="L64" s="257" t="s">
        <v>988</v>
      </c>
      <c r="M64" s="2"/>
      <c r="N64" s="52"/>
      <c r="O64" s="13"/>
      <c r="P64" s="145"/>
    </row>
    <row r="65" spans="1:16" ht="21">
      <c r="A65" s="250">
        <v>780</v>
      </c>
      <c r="B65" s="250" t="s">
        <v>878</v>
      </c>
      <c r="C65" s="256" t="s">
        <v>136</v>
      </c>
      <c r="D65" s="257" t="s">
        <v>138</v>
      </c>
      <c r="E65" s="256" t="s">
        <v>964</v>
      </c>
      <c r="F65" s="257" t="s">
        <v>17</v>
      </c>
      <c r="G65" s="257" t="s">
        <v>16</v>
      </c>
      <c r="H65" s="257" t="s">
        <v>74</v>
      </c>
      <c r="I65" s="256"/>
      <c r="J65" s="257" t="s">
        <v>65</v>
      </c>
      <c r="K65" s="257" t="s">
        <v>358</v>
      </c>
      <c r="L65" s="257" t="s">
        <v>380</v>
      </c>
      <c r="M65" s="2"/>
      <c r="N65" s="52"/>
      <c r="O65" s="13"/>
      <c r="P65" s="145"/>
    </row>
    <row r="66" spans="1:16" ht="21">
      <c r="A66" s="250">
        <v>796</v>
      </c>
      <c r="B66" s="250" t="s">
        <v>878</v>
      </c>
      <c r="C66" s="256" t="s">
        <v>136</v>
      </c>
      <c r="D66" s="257" t="s">
        <v>68</v>
      </c>
      <c r="E66" s="256" t="s">
        <v>1014</v>
      </c>
      <c r="F66" s="257" t="s">
        <v>17</v>
      </c>
      <c r="G66" s="257" t="s">
        <v>17</v>
      </c>
      <c r="H66" s="257" t="s">
        <v>22</v>
      </c>
      <c r="I66" s="256" t="s">
        <v>1015</v>
      </c>
      <c r="J66" s="257" t="s">
        <v>101</v>
      </c>
      <c r="K66" s="257" t="s">
        <v>124</v>
      </c>
      <c r="L66" s="257" t="s">
        <v>169</v>
      </c>
      <c r="M66" s="2"/>
      <c r="N66" s="52"/>
      <c r="O66" s="13"/>
      <c r="P66" s="145"/>
    </row>
    <row r="67" spans="1:16" ht="21">
      <c r="A67" s="250">
        <v>797</v>
      </c>
      <c r="B67" s="250" t="s">
        <v>878</v>
      </c>
      <c r="C67" s="256" t="s">
        <v>136</v>
      </c>
      <c r="D67" s="257" t="s">
        <v>78</v>
      </c>
      <c r="E67" s="256" t="s">
        <v>1010</v>
      </c>
      <c r="F67" s="257" t="s">
        <v>33</v>
      </c>
      <c r="G67" s="257" t="s">
        <v>21</v>
      </c>
      <c r="H67" s="257" t="s">
        <v>655</v>
      </c>
      <c r="I67" s="256"/>
      <c r="J67" s="257" t="s">
        <v>101</v>
      </c>
      <c r="K67" s="257" t="s">
        <v>124</v>
      </c>
      <c r="L67" s="257" t="s">
        <v>657</v>
      </c>
      <c r="M67" s="2"/>
      <c r="N67" s="52"/>
      <c r="O67" s="13"/>
      <c r="P67" s="145"/>
    </row>
    <row r="68" spans="1:16" ht="21">
      <c r="A68" s="250">
        <v>798</v>
      </c>
      <c r="B68" s="250" t="s">
        <v>878</v>
      </c>
      <c r="C68" s="256" t="s">
        <v>136</v>
      </c>
      <c r="D68" s="257" t="s">
        <v>35</v>
      </c>
      <c r="E68" s="256" t="s">
        <v>1016</v>
      </c>
      <c r="F68" s="257" t="s">
        <v>16</v>
      </c>
      <c r="G68" s="257" t="s">
        <v>17</v>
      </c>
      <c r="H68" s="257" t="s">
        <v>111</v>
      </c>
      <c r="I68" s="256" t="s">
        <v>1017</v>
      </c>
      <c r="J68" s="257" t="s">
        <v>101</v>
      </c>
      <c r="K68" s="257" t="s">
        <v>128</v>
      </c>
      <c r="L68" s="257" t="s">
        <v>114</v>
      </c>
      <c r="M68" s="2"/>
      <c r="N68" s="52"/>
      <c r="O68" s="13"/>
      <c r="P68" s="145"/>
    </row>
    <row r="69" spans="1:16" ht="21">
      <c r="A69" s="250">
        <v>869</v>
      </c>
      <c r="B69" s="250" t="s">
        <v>1024</v>
      </c>
      <c r="C69" s="256" t="s">
        <v>13</v>
      </c>
      <c r="D69" s="257" t="s">
        <v>401</v>
      </c>
      <c r="E69" s="256" t="s">
        <v>1047</v>
      </c>
      <c r="F69" s="257" t="s">
        <v>16</v>
      </c>
      <c r="G69" s="257" t="s">
        <v>17</v>
      </c>
      <c r="H69" s="257" t="s">
        <v>239</v>
      </c>
      <c r="I69" s="256" t="s">
        <v>1017</v>
      </c>
      <c r="J69" s="257" t="s">
        <v>65</v>
      </c>
      <c r="K69" s="257" t="s">
        <v>66</v>
      </c>
      <c r="L69" s="257" t="s">
        <v>576</v>
      </c>
      <c r="M69" s="2"/>
      <c r="N69" s="52"/>
      <c r="O69" s="13"/>
      <c r="P69" s="145"/>
    </row>
    <row r="70" spans="1:16" ht="21">
      <c r="A70" s="250">
        <v>910</v>
      </c>
      <c r="B70" s="250" t="s">
        <v>1024</v>
      </c>
      <c r="C70" s="256" t="s">
        <v>13</v>
      </c>
      <c r="D70" s="257" t="s">
        <v>35</v>
      </c>
      <c r="E70" s="256" t="s">
        <v>1076</v>
      </c>
      <c r="F70" s="257" t="s">
        <v>90</v>
      </c>
      <c r="G70" s="257" t="s">
        <v>21</v>
      </c>
      <c r="H70" s="257" t="s">
        <v>246</v>
      </c>
      <c r="I70" s="256" t="s">
        <v>1778</v>
      </c>
      <c r="J70" s="257" t="s">
        <v>101</v>
      </c>
      <c r="K70" s="257" t="s">
        <v>121</v>
      </c>
      <c r="L70" s="257" t="s">
        <v>1078</v>
      </c>
      <c r="M70" s="2"/>
      <c r="N70" s="52"/>
      <c r="O70" s="13"/>
      <c r="P70" s="145"/>
    </row>
    <row r="71" spans="1:16" ht="21">
      <c r="A71" s="250">
        <v>913</v>
      </c>
      <c r="B71" s="250" t="s">
        <v>1024</v>
      </c>
      <c r="C71" s="256" t="s">
        <v>13</v>
      </c>
      <c r="D71" s="257" t="s">
        <v>35</v>
      </c>
      <c r="E71" s="256" t="s">
        <v>1076</v>
      </c>
      <c r="F71" s="257" t="s">
        <v>90</v>
      </c>
      <c r="G71" s="257" t="s">
        <v>21</v>
      </c>
      <c r="H71" s="257" t="s">
        <v>246</v>
      </c>
      <c r="I71" s="256" t="s">
        <v>1778</v>
      </c>
      <c r="J71" s="257" t="s">
        <v>101</v>
      </c>
      <c r="K71" s="257" t="s">
        <v>124</v>
      </c>
      <c r="L71" s="257" t="s">
        <v>1079</v>
      </c>
      <c r="M71" s="2"/>
      <c r="N71" s="52"/>
      <c r="O71" s="13"/>
      <c r="P71" s="145"/>
    </row>
    <row r="72" spans="1:16" ht="21">
      <c r="A72" s="250">
        <v>920</v>
      </c>
      <c r="B72" s="250" t="s">
        <v>1024</v>
      </c>
      <c r="C72" s="256" t="s">
        <v>13</v>
      </c>
      <c r="D72" s="257" t="s">
        <v>35</v>
      </c>
      <c r="E72" s="256" t="s">
        <v>1076</v>
      </c>
      <c r="F72" s="257" t="s">
        <v>35</v>
      </c>
      <c r="G72" s="257" t="s">
        <v>21</v>
      </c>
      <c r="H72" s="257" t="s">
        <v>246</v>
      </c>
      <c r="I72" s="256" t="s">
        <v>1077</v>
      </c>
      <c r="J72" s="257" t="s">
        <v>101</v>
      </c>
      <c r="K72" s="257" t="s">
        <v>134</v>
      </c>
      <c r="L72" s="257" t="s">
        <v>142</v>
      </c>
      <c r="M72" s="2"/>
      <c r="N72" s="52"/>
      <c r="O72" s="13"/>
      <c r="P72" s="145"/>
    </row>
    <row r="73" spans="1:16" ht="21">
      <c r="A73" s="250">
        <v>923</v>
      </c>
      <c r="B73" s="250" t="s">
        <v>1024</v>
      </c>
      <c r="C73" s="256" t="s">
        <v>13</v>
      </c>
      <c r="D73" s="257" t="s">
        <v>68</v>
      </c>
      <c r="E73" s="256" t="s">
        <v>1084</v>
      </c>
      <c r="F73" s="257" t="s">
        <v>99</v>
      </c>
      <c r="G73" s="257" t="s">
        <v>21</v>
      </c>
      <c r="H73" s="257" t="s">
        <v>191</v>
      </c>
      <c r="I73" s="256" t="s">
        <v>1779</v>
      </c>
      <c r="J73" s="257" t="s">
        <v>101</v>
      </c>
      <c r="K73" s="257" t="s">
        <v>176</v>
      </c>
      <c r="L73" s="257" t="s">
        <v>509</v>
      </c>
      <c r="M73" s="2"/>
      <c r="N73" s="52"/>
      <c r="O73" s="13"/>
      <c r="P73" s="145"/>
    </row>
    <row r="74" spans="1:16" ht="21">
      <c r="A74" s="250">
        <v>934</v>
      </c>
      <c r="B74" s="250" t="s">
        <v>1024</v>
      </c>
      <c r="C74" s="256" t="s">
        <v>136</v>
      </c>
      <c r="D74" s="257" t="s">
        <v>401</v>
      </c>
      <c r="E74" s="256" t="s">
        <v>1103</v>
      </c>
      <c r="F74" s="257" t="s">
        <v>30</v>
      </c>
      <c r="G74" s="257" t="s">
        <v>21</v>
      </c>
      <c r="H74" s="257" t="s">
        <v>220</v>
      </c>
      <c r="I74" s="256"/>
      <c r="J74" s="257" t="s">
        <v>38</v>
      </c>
      <c r="K74" s="257" t="s">
        <v>251</v>
      </c>
      <c r="L74" s="257" t="s">
        <v>226</v>
      </c>
      <c r="M74" s="2"/>
      <c r="N74" s="52"/>
      <c r="O74" s="13"/>
      <c r="P74" s="145"/>
    </row>
    <row r="75" spans="1:16" ht="21">
      <c r="A75" s="250">
        <v>943</v>
      </c>
      <c r="B75" s="250" t="s">
        <v>1024</v>
      </c>
      <c r="C75" s="256" t="s">
        <v>136</v>
      </c>
      <c r="D75" s="257" t="s">
        <v>185</v>
      </c>
      <c r="E75" s="256" t="s">
        <v>1107</v>
      </c>
      <c r="F75" s="257" t="s">
        <v>439</v>
      </c>
      <c r="G75" s="257" t="s">
        <v>17</v>
      </c>
      <c r="H75" s="257" t="s">
        <v>34</v>
      </c>
      <c r="I75" s="256"/>
      <c r="J75" s="257" t="s">
        <v>38</v>
      </c>
      <c r="K75" s="257" t="s">
        <v>260</v>
      </c>
      <c r="L75" s="257" t="s">
        <v>335</v>
      </c>
      <c r="M75" s="2"/>
      <c r="N75" s="52"/>
      <c r="O75" s="13"/>
      <c r="P75" s="145"/>
    </row>
    <row r="76" spans="1:16" ht="21">
      <c r="A76" s="250">
        <v>964</v>
      </c>
      <c r="B76" s="250" t="s">
        <v>1024</v>
      </c>
      <c r="C76" s="256" t="s">
        <v>136</v>
      </c>
      <c r="D76" s="257" t="s">
        <v>35</v>
      </c>
      <c r="E76" s="256" t="s">
        <v>186</v>
      </c>
      <c r="F76" s="257" t="s">
        <v>16</v>
      </c>
      <c r="G76" s="257" t="s">
        <v>17</v>
      </c>
      <c r="H76" s="257" t="s">
        <v>18</v>
      </c>
      <c r="I76" s="256" t="s">
        <v>1127</v>
      </c>
      <c r="J76" s="257" t="s">
        <v>101</v>
      </c>
      <c r="K76" s="257" t="s">
        <v>121</v>
      </c>
      <c r="L76" s="257" t="s">
        <v>109</v>
      </c>
      <c r="M76" s="2"/>
      <c r="N76" s="52"/>
      <c r="O76" s="13"/>
      <c r="P76" s="145"/>
    </row>
    <row r="77" spans="1:16" ht="21">
      <c r="A77" s="250">
        <v>966</v>
      </c>
      <c r="B77" s="250" t="s">
        <v>1024</v>
      </c>
      <c r="C77" s="256" t="s">
        <v>136</v>
      </c>
      <c r="D77" s="257" t="s">
        <v>68</v>
      </c>
      <c r="E77" s="256" t="s">
        <v>1128</v>
      </c>
      <c r="F77" s="257" t="s">
        <v>99</v>
      </c>
      <c r="G77" s="257" t="s">
        <v>16</v>
      </c>
      <c r="H77" s="257" t="s">
        <v>182</v>
      </c>
      <c r="I77" s="256" t="s">
        <v>1127</v>
      </c>
      <c r="J77" s="257" t="s">
        <v>101</v>
      </c>
      <c r="K77" s="257" t="s">
        <v>124</v>
      </c>
      <c r="L77" s="257" t="s">
        <v>406</v>
      </c>
      <c r="M77" s="2"/>
      <c r="N77" s="52"/>
      <c r="O77" s="13"/>
      <c r="P77" s="145"/>
    </row>
    <row r="78" spans="1:16" ht="21">
      <c r="A78" s="250">
        <v>975</v>
      </c>
      <c r="B78" s="250" t="s">
        <v>1024</v>
      </c>
      <c r="C78" s="256" t="s">
        <v>136</v>
      </c>
      <c r="D78" s="257" t="s">
        <v>78</v>
      </c>
      <c r="E78" s="256" t="s">
        <v>1140</v>
      </c>
      <c r="F78" s="257" t="s">
        <v>99</v>
      </c>
      <c r="G78" s="257" t="s">
        <v>17</v>
      </c>
      <c r="H78" s="257" t="s">
        <v>191</v>
      </c>
      <c r="I78" s="256"/>
      <c r="J78" s="257" t="s">
        <v>101</v>
      </c>
      <c r="K78" s="257" t="s">
        <v>176</v>
      </c>
      <c r="L78" s="257" t="s">
        <v>509</v>
      </c>
      <c r="M78" s="2"/>
      <c r="N78" s="52"/>
      <c r="O78" s="13"/>
      <c r="P78" s="145"/>
    </row>
    <row r="79" spans="1:16" ht="21">
      <c r="A79" s="250">
        <v>982</v>
      </c>
      <c r="B79" s="250" t="s">
        <v>1143</v>
      </c>
      <c r="C79" s="256" t="s">
        <v>13</v>
      </c>
      <c r="D79" s="257" t="s">
        <v>78</v>
      </c>
      <c r="E79" s="256" t="s">
        <v>1148</v>
      </c>
      <c r="F79" s="257" t="s">
        <v>16</v>
      </c>
      <c r="G79" s="257" t="s">
        <v>21</v>
      </c>
      <c r="H79" s="257" t="s">
        <v>131</v>
      </c>
      <c r="I79" s="256"/>
      <c r="J79" s="257" t="s">
        <v>38</v>
      </c>
      <c r="K79" s="257" t="s">
        <v>240</v>
      </c>
      <c r="L79" s="257" t="s">
        <v>1157</v>
      </c>
      <c r="M79" s="2"/>
      <c r="N79" s="52"/>
      <c r="O79" s="13"/>
      <c r="P79" s="145"/>
    </row>
    <row r="80" spans="1:16" ht="21">
      <c r="A80" s="250">
        <v>1012</v>
      </c>
      <c r="B80" s="250" t="s">
        <v>1143</v>
      </c>
      <c r="C80" s="256" t="s">
        <v>13</v>
      </c>
      <c r="D80" s="257" t="s">
        <v>24</v>
      </c>
      <c r="E80" s="256" t="s">
        <v>1181</v>
      </c>
      <c r="F80" s="257" t="s">
        <v>90</v>
      </c>
      <c r="G80" s="257" t="s">
        <v>21</v>
      </c>
      <c r="H80" s="257" t="s">
        <v>246</v>
      </c>
      <c r="I80" s="256" t="s">
        <v>1182</v>
      </c>
      <c r="J80" s="257" t="s">
        <v>101</v>
      </c>
      <c r="K80" s="257" t="s">
        <v>117</v>
      </c>
      <c r="L80" s="257" t="s">
        <v>142</v>
      </c>
      <c r="M80" s="2"/>
      <c r="N80" s="52"/>
      <c r="O80" s="13"/>
      <c r="P80" s="145"/>
    </row>
    <row r="81" spans="1:16" ht="21">
      <c r="A81" s="250">
        <v>1014</v>
      </c>
      <c r="B81" s="250" t="s">
        <v>1143</v>
      </c>
      <c r="C81" s="256" t="s">
        <v>13</v>
      </c>
      <c r="D81" s="257" t="s">
        <v>24</v>
      </c>
      <c r="E81" s="256" t="s">
        <v>1181</v>
      </c>
      <c r="F81" s="257" t="s">
        <v>28</v>
      </c>
      <c r="G81" s="257" t="s">
        <v>21</v>
      </c>
      <c r="H81" s="257" t="s">
        <v>74</v>
      </c>
      <c r="I81" s="256" t="s">
        <v>1182</v>
      </c>
      <c r="J81" s="257" t="s">
        <v>101</v>
      </c>
      <c r="K81" s="257" t="s">
        <v>121</v>
      </c>
      <c r="L81" s="257" t="s">
        <v>77</v>
      </c>
      <c r="M81" s="2"/>
      <c r="N81" s="52"/>
      <c r="O81" s="13"/>
      <c r="P81" s="145"/>
    </row>
    <row r="82" spans="1:16" ht="21">
      <c r="A82" s="250">
        <v>1016</v>
      </c>
      <c r="B82" s="250" t="s">
        <v>1143</v>
      </c>
      <c r="C82" s="256" t="s">
        <v>13</v>
      </c>
      <c r="D82" s="257" t="s">
        <v>24</v>
      </c>
      <c r="E82" s="256" t="s">
        <v>1181</v>
      </c>
      <c r="F82" s="257" t="s">
        <v>35</v>
      </c>
      <c r="G82" s="257" t="s">
        <v>21</v>
      </c>
      <c r="H82" s="257" t="s">
        <v>246</v>
      </c>
      <c r="I82" s="256" t="s">
        <v>1182</v>
      </c>
      <c r="J82" s="257" t="s">
        <v>101</v>
      </c>
      <c r="K82" s="257" t="s">
        <v>124</v>
      </c>
      <c r="L82" s="257" t="s">
        <v>142</v>
      </c>
      <c r="M82" s="2"/>
      <c r="N82" s="52"/>
      <c r="O82" s="13"/>
      <c r="P82" s="145"/>
    </row>
    <row r="83" spans="1:16" ht="21">
      <c r="A83" s="250">
        <v>1018</v>
      </c>
      <c r="B83" s="250" t="s">
        <v>1143</v>
      </c>
      <c r="C83" s="256" t="s">
        <v>13</v>
      </c>
      <c r="D83" s="257" t="s">
        <v>35</v>
      </c>
      <c r="E83" s="256" t="s">
        <v>1184</v>
      </c>
      <c r="F83" s="257" t="s">
        <v>439</v>
      </c>
      <c r="G83" s="257" t="s">
        <v>17</v>
      </c>
      <c r="H83" s="257" t="s">
        <v>18</v>
      </c>
      <c r="I83" s="256" t="s">
        <v>519</v>
      </c>
      <c r="J83" s="257" t="s">
        <v>101</v>
      </c>
      <c r="K83" s="257" t="s">
        <v>128</v>
      </c>
      <c r="L83" s="257" t="s">
        <v>109</v>
      </c>
      <c r="M83" s="2"/>
      <c r="N83" s="52"/>
      <c r="O83" s="13"/>
      <c r="P83" s="145"/>
    </row>
    <row r="84" spans="1:16" ht="21">
      <c r="A84" s="250">
        <v>1024</v>
      </c>
      <c r="B84" s="250" t="s">
        <v>1143</v>
      </c>
      <c r="C84" s="256" t="s">
        <v>13</v>
      </c>
      <c r="D84" s="257" t="s">
        <v>35</v>
      </c>
      <c r="E84" s="256" t="s">
        <v>1184</v>
      </c>
      <c r="F84" s="257" t="s">
        <v>501</v>
      </c>
      <c r="G84" s="257" t="s">
        <v>17</v>
      </c>
      <c r="H84" s="257" t="s">
        <v>111</v>
      </c>
      <c r="I84" s="256" t="s">
        <v>1707</v>
      </c>
      <c r="J84" s="257" t="s">
        <v>101</v>
      </c>
      <c r="K84" s="257" t="s">
        <v>134</v>
      </c>
      <c r="L84" s="257" t="s">
        <v>114</v>
      </c>
      <c r="M84" s="2"/>
      <c r="N84" s="52"/>
      <c r="O84" s="13"/>
      <c r="P84" s="145"/>
    </row>
    <row r="85" spans="1:16" ht="21">
      <c r="A85" s="250">
        <v>1027</v>
      </c>
      <c r="B85" s="250" t="s">
        <v>1143</v>
      </c>
      <c r="C85" s="256" t="s">
        <v>13</v>
      </c>
      <c r="D85" s="257" t="s">
        <v>28</v>
      </c>
      <c r="E85" s="256" t="s">
        <v>1189</v>
      </c>
      <c r="F85" s="257" t="s">
        <v>99</v>
      </c>
      <c r="G85" s="257" t="s">
        <v>21</v>
      </c>
      <c r="H85" s="257" t="s">
        <v>191</v>
      </c>
      <c r="I85" s="256" t="s">
        <v>1190</v>
      </c>
      <c r="J85" s="257" t="s">
        <v>101</v>
      </c>
      <c r="K85" s="257" t="s">
        <v>176</v>
      </c>
      <c r="L85" s="257" t="s">
        <v>509</v>
      </c>
      <c r="M85" s="2"/>
      <c r="N85" s="52"/>
      <c r="O85" s="13"/>
      <c r="P85" s="145"/>
    </row>
    <row r="86" spans="1:16" ht="21">
      <c r="A86" s="250">
        <v>1035</v>
      </c>
      <c r="B86" s="250" t="s">
        <v>1143</v>
      </c>
      <c r="C86" s="256" t="s">
        <v>136</v>
      </c>
      <c r="D86" s="257" t="s">
        <v>68</v>
      </c>
      <c r="E86" s="256" t="s">
        <v>1199</v>
      </c>
      <c r="F86" s="257" t="s">
        <v>30</v>
      </c>
      <c r="G86" s="257" t="s">
        <v>21</v>
      </c>
      <c r="H86" s="257" t="s">
        <v>220</v>
      </c>
      <c r="I86" s="256"/>
      <c r="J86" s="257" t="s">
        <v>38</v>
      </c>
      <c r="K86" s="257" t="s">
        <v>244</v>
      </c>
      <c r="L86" s="257" t="s">
        <v>226</v>
      </c>
      <c r="M86" s="2"/>
      <c r="N86" s="52"/>
      <c r="O86" s="13"/>
      <c r="P86" s="145"/>
    </row>
    <row r="87" spans="1:16" ht="21">
      <c r="A87" s="250">
        <v>1062</v>
      </c>
      <c r="B87" s="250" t="s">
        <v>1143</v>
      </c>
      <c r="C87" s="256" t="s">
        <v>136</v>
      </c>
      <c r="D87" s="257" t="s">
        <v>24</v>
      </c>
      <c r="E87" s="256" t="s">
        <v>1226</v>
      </c>
      <c r="F87" s="257" t="s">
        <v>17</v>
      </c>
      <c r="G87" s="257" t="s">
        <v>17</v>
      </c>
      <c r="H87" s="257" t="s">
        <v>182</v>
      </c>
      <c r="I87" s="256" t="s">
        <v>1793</v>
      </c>
      <c r="J87" s="257" t="s">
        <v>101</v>
      </c>
      <c r="K87" s="257" t="s">
        <v>113</v>
      </c>
      <c r="L87" s="257" t="s">
        <v>406</v>
      </c>
      <c r="M87" s="2"/>
      <c r="N87" s="52"/>
      <c r="O87" s="13"/>
      <c r="P87" s="145"/>
    </row>
    <row r="88" spans="1:16" ht="21">
      <c r="A88" s="250">
        <v>1064</v>
      </c>
      <c r="B88" s="250" t="s">
        <v>1143</v>
      </c>
      <c r="C88" s="256" t="s">
        <v>136</v>
      </c>
      <c r="D88" s="257" t="s">
        <v>90</v>
      </c>
      <c r="E88" s="256" t="s">
        <v>1229</v>
      </c>
      <c r="F88" s="257" t="s">
        <v>99</v>
      </c>
      <c r="G88" s="257" t="s">
        <v>16</v>
      </c>
      <c r="H88" s="257" t="s">
        <v>182</v>
      </c>
      <c r="I88" s="256" t="s">
        <v>1230</v>
      </c>
      <c r="J88" s="257" t="s">
        <v>101</v>
      </c>
      <c r="K88" s="257" t="s">
        <v>117</v>
      </c>
      <c r="L88" s="257" t="s">
        <v>406</v>
      </c>
      <c r="M88" s="2"/>
      <c r="N88" s="52"/>
      <c r="O88" s="13"/>
      <c r="P88" s="145"/>
    </row>
    <row r="89" spans="1:16" ht="21">
      <c r="A89" s="250">
        <v>1069</v>
      </c>
      <c r="B89" s="250" t="s">
        <v>1143</v>
      </c>
      <c r="C89" s="256" t="s">
        <v>136</v>
      </c>
      <c r="D89" s="257" t="s">
        <v>35</v>
      </c>
      <c r="E89" s="256" t="s">
        <v>1233</v>
      </c>
      <c r="F89" s="257" t="s">
        <v>439</v>
      </c>
      <c r="G89" s="257" t="s">
        <v>17</v>
      </c>
      <c r="H89" s="257" t="s">
        <v>1234</v>
      </c>
      <c r="I89" s="256"/>
      <c r="J89" s="257" t="s">
        <v>101</v>
      </c>
      <c r="K89" s="257" t="s">
        <v>124</v>
      </c>
      <c r="L89" s="257" t="s">
        <v>1237</v>
      </c>
      <c r="M89" s="2"/>
      <c r="N89" s="52"/>
      <c r="O89" s="13"/>
      <c r="P89" s="145"/>
    </row>
    <row r="90" spans="1:16" ht="21">
      <c r="A90" s="250">
        <v>1076</v>
      </c>
      <c r="B90" s="250" t="s">
        <v>1143</v>
      </c>
      <c r="C90" s="256" t="s">
        <v>136</v>
      </c>
      <c r="D90" s="257" t="s">
        <v>94</v>
      </c>
      <c r="E90" s="256" t="s">
        <v>1240</v>
      </c>
      <c r="F90" s="257" t="s">
        <v>21</v>
      </c>
      <c r="G90" s="257" t="s">
        <v>17</v>
      </c>
      <c r="H90" s="257" t="s">
        <v>279</v>
      </c>
      <c r="I90" s="256"/>
      <c r="J90" s="257" t="s">
        <v>101</v>
      </c>
      <c r="K90" s="257" t="s">
        <v>176</v>
      </c>
      <c r="L90" s="257" t="s">
        <v>421</v>
      </c>
      <c r="M90" s="46"/>
      <c r="N90" s="54"/>
      <c r="O90" s="48"/>
      <c r="P90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BC91-CB55-4262-B2E5-453A7D1F6089}">
  <dimension ref="A1:Q89"/>
  <sheetViews>
    <sheetView topLeftCell="A24" zoomScale="95" zoomScaleNormal="95" workbookViewId="0">
      <selection activeCell="B44" sqref="B44"/>
    </sheetView>
  </sheetViews>
  <sheetFormatPr defaultRowHeight="13.9"/>
  <cols>
    <col min="1" max="1" width="9.625" customWidth="1"/>
    <col min="2" max="2" width="12.75" customWidth="1"/>
    <col min="3" max="3" width="14.75" customWidth="1"/>
    <col min="4" max="4" width="5.75" customWidth="1"/>
    <col min="5" max="5" width="28.25" customWidth="1"/>
    <col min="6" max="6" width="4" customWidth="1"/>
    <col min="7" max="7" width="4.375" customWidth="1"/>
    <col min="8" max="8" width="4.625" customWidth="1"/>
    <col min="9" max="9" width="18.75" customWidth="1"/>
    <col min="10" max="10" width="12.375" customWidth="1"/>
    <col min="11" max="11" width="7.125" customWidth="1"/>
    <col min="12" max="12" width="5.75" customWidth="1"/>
    <col min="13" max="13" width="12.25" customWidth="1"/>
    <col min="14" max="14" width="5.75" customWidth="1"/>
    <col min="15" max="15" width="11.75" customWidth="1"/>
    <col min="16" max="16" width="14.25" customWidth="1"/>
    <col min="17" max="17" width="23.125" customWidth="1"/>
  </cols>
  <sheetData>
    <row r="1" spans="1:17" ht="23.45">
      <c r="A1" s="51"/>
      <c r="B1" s="403" t="s">
        <v>2975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</row>
    <row r="2" spans="1:17" ht="23.45">
      <c r="A2" s="51"/>
      <c r="B2" s="403" t="s">
        <v>2976</v>
      </c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</row>
    <row r="3" spans="1:17" ht="23.45">
      <c r="A3" s="51"/>
      <c r="B3" s="404" t="s">
        <v>2981</v>
      </c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3"/>
      <c r="O3" s="403"/>
      <c r="P3" s="403"/>
      <c r="Q3" s="404"/>
    </row>
    <row r="4" spans="1:17" ht="48.6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254" t="s">
        <v>1645</v>
      </c>
      <c r="M4" s="146" t="s">
        <v>11</v>
      </c>
      <c r="N4" s="144" t="s">
        <v>1246</v>
      </c>
      <c r="O4" s="410" t="s">
        <v>1247</v>
      </c>
      <c r="P4" s="152" t="s">
        <v>1248</v>
      </c>
      <c r="Q4" s="370" t="s">
        <v>1864</v>
      </c>
    </row>
    <row r="5" spans="1:17" ht="21">
      <c r="A5" s="250">
        <v>85</v>
      </c>
      <c r="B5" s="250" t="s">
        <v>179</v>
      </c>
      <c r="C5" s="256" t="s">
        <v>13</v>
      </c>
      <c r="D5" s="257" t="s">
        <v>17</v>
      </c>
      <c r="E5" s="256" t="s">
        <v>203</v>
      </c>
      <c r="F5" s="257" t="s">
        <v>18</v>
      </c>
      <c r="G5" s="257" t="s">
        <v>16</v>
      </c>
      <c r="H5" s="257" t="s">
        <v>253</v>
      </c>
      <c r="I5" s="256"/>
      <c r="J5" s="257" t="s">
        <v>38</v>
      </c>
      <c r="K5" s="257" t="s">
        <v>255</v>
      </c>
      <c r="L5" s="257" t="s">
        <v>256</v>
      </c>
      <c r="M5" s="250" t="s">
        <v>1672</v>
      </c>
      <c r="N5" s="2"/>
      <c r="O5" s="27"/>
      <c r="P5" s="13"/>
      <c r="Q5" s="145"/>
    </row>
    <row r="6" spans="1:17" ht="21">
      <c r="A6" s="250">
        <v>87</v>
      </c>
      <c r="B6" s="250" t="s">
        <v>179</v>
      </c>
      <c r="C6" s="256" t="s">
        <v>13</v>
      </c>
      <c r="D6" s="257" t="s">
        <v>17</v>
      </c>
      <c r="E6" s="256" t="s">
        <v>203</v>
      </c>
      <c r="F6" s="257" t="s">
        <v>18</v>
      </c>
      <c r="G6" s="257" t="s">
        <v>16</v>
      </c>
      <c r="H6" s="257" t="s">
        <v>253</v>
      </c>
      <c r="I6" s="256"/>
      <c r="J6" s="257" t="s">
        <v>38</v>
      </c>
      <c r="K6" s="257" t="s">
        <v>257</v>
      </c>
      <c r="L6" s="257" t="s">
        <v>258</v>
      </c>
      <c r="M6" s="250" t="s">
        <v>1672</v>
      </c>
      <c r="N6" s="2"/>
      <c r="O6" s="27"/>
      <c r="P6" s="13"/>
      <c r="Q6" s="145"/>
    </row>
    <row r="7" spans="1:17" ht="21">
      <c r="A7" s="250">
        <v>94</v>
      </c>
      <c r="B7" s="250" t="s">
        <v>179</v>
      </c>
      <c r="C7" s="256" t="s">
        <v>13</v>
      </c>
      <c r="D7" s="257" t="s">
        <v>90</v>
      </c>
      <c r="E7" s="256" t="s">
        <v>265</v>
      </c>
      <c r="F7" s="257" t="s">
        <v>16</v>
      </c>
      <c r="G7" s="257" t="s">
        <v>16</v>
      </c>
      <c r="H7" s="257" t="s">
        <v>85</v>
      </c>
      <c r="I7" s="256" t="s">
        <v>1674</v>
      </c>
      <c r="J7" s="257" t="s">
        <v>38</v>
      </c>
      <c r="K7" s="257" t="s">
        <v>263</v>
      </c>
      <c r="L7" s="257" t="s">
        <v>267</v>
      </c>
      <c r="M7" s="250" t="s">
        <v>1672</v>
      </c>
      <c r="N7" s="2"/>
      <c r="O7" s="27"/>
      <c r="P7" s="13"/>
      <c r="Q7" s="145"/>
    </row>
    <row r="8" spans="1:17" ht="21">
      <c r="A8" s="250">
        <v>96</v>
      </c>
      <c r="B8" s="250" t="s">
        <v>179</v>
      </c>
      <c r="C8" s="256" t="s">
        <v>13</v>
      </c>
      <c r="D8" s="257" t="s">
        <v>90</v>
      </c>
      <c r="E8" s="256" t="s">
        <v>265</v>
      </c>
      <c r="F8" s="257" t="s">
        <v>16</v>
      </c>
      <c r="G8" s="257" t="s">
        <v>16</v>
      </c>
      <c r="H8" s="257" t="s">
        <v>85</v>
      </c>
      <c r="I8" s="256" t="s">
        <v>1674</v>
      </c>
      <c r="J8" s="257" t="s">
        <v>38</v>
      </c>
      <c r="K8" s="257" t="s">
        <v>268</v>
      </c>
      <c r="L8" s="257" t="s">
        <v>270</v>
      </c>
      <c r="M8" s="250" t="s">
        <v>1672</v>
      </c>
      <c r="N8" s="2"/>
      <c r="O8" s="27"/>
      <c r="P8" s="13"/>
      <c r="Q8" s="145"/>
    </row>
    <row r="9" spans="1:17" ht="21">
      <c r="A9" s="250">
        <v>98</v>
      </c>
      <c r="B9" s="250" t="s">
        <v>179</v>
      </c>
      <c r="C9" s="256" t="s">
        <v>13</v>
      </c>
      <c r="D9" s="257" t="s">
        <v>90</v>
      </c>
      <c r="E9" s="256" t="s">
        <v>265</v>
      </c>
      <c r="F9" s="257" t="s">
        <v>21</v>
      </c>
      <c r="G9" s="257" t="s">
        <v>16</v>
      </c>
      <c r="H9" s="257" t="s">
        <v>99</v>
      </c>
      <c r="I9" s="256" t="s">
        <v>1675</v>
      </c>
      <c r="J9" s="257" t="s">
        <v>38</v>
      </c>
      <c r="K9" s="257" t="s">
        <v>271</v>
      </c>
      <c r="L9" s="257" t="s">
        <v>273</v>
      </c>
      <c r="M9" s="250" t="s">
        <v>1672</v>
      </c>
      <c r="N9" s="2"/>
      <c r="O9" s="27"/>
      <c r="P9" s="13"/>
      <c r="Q9" s="145"/>
    </row>
    <row r="10" spans="1:17" ht="21">
      <c r="A10" s="250">
        <v>100</v>
      </c>
      <c r="B10" s="250" t="s">
        <v>179</v>
      </c>
      <c r="C10" s="256" t="s">
        <v>13</v>
      </c>
      <c r="D10" s="257" t="s">
        <v>90</v>
      </c>
      <c r="E10" s="256" t="s">
        <v>265</v>
      </c>
      <c r="F10" s="257" t="s">
        <v>21</v>
      </c>
      <c r="G10" s="257" t="s">
        <v>16</v>
      </c>
      <c r="H10" s="257" t="s">
        <v>99</v>
      </c>
      <c r="I10" s="256" t="s">
        <v>1675</v>
      </c>
      <c r="J10" s="257" t="s">
        <v>38</v>
      </c>
      <c r="K10" s="257" t="s">
        <v>274</v>
      </c>
      <c r="L10" s="257" t="s">
        <v>275</v>
      </c>
      <c r="M10" s="250" t="s">
        <v>1672</v>
      </c>
      <c r="N10" s="2"/>
      <c r="O10" s="27"/>
      <c r="P10" s="13"/>
      <c r="Q10" s="145"/>
    </row>
    <row r="11" spans="1:17" ht="21">
      <c r="A11" s="250">
        <v>101</v>
      </c>
      <c r="B11" s="250" t="s">
        <v>179</v>
      </c>
      <c r="C11" s="256" t="s">
        <v>13</v>
      </c>
      <c r="D11" s="257" t="s">
        <v>90</v>
      </c>
      <c r="E11" s="256" t="s">
        <v>265</v>
      </c>
      <c r="F11" s="257" t="s">
        <v>17</v>
      </c>
      <c r="G11" s="257" t="s">
        <v>16</v>
      </c>
      <c r="H11" s="257" t="s">
        <v>99</v>
      </c>
      <c r="I11" s="256" t="s">
        <v>1677</v>
      </c>
      <c r="J11" s="257" t="s">
        <v>38</v>
      </c>
      <c r="K11" s="257" t="s">
        <v>277</v>
      </c>
      <c r="L11" s="257" t="s">
        <v>273</v>
      </c>
      <c r="M11" s="250" t="s">
        <v>1672</v>
      </c>
      <c r="N11" s="2"/>
      <c r="O11" s="27"/>
      <c r="P11" s="13"/>
      <c r="Q11" s="145"/>
    </row>
    <row r="12" spans="1:17" ht="21">
      <c r="A12" s="250">
        <v>104</v>
      </c>
      <c r="B12" s="250" t="s">
        <v>179</v>
      </c>
      <c r="C12" s="256" t="s">
        <v>13</v>
      </c>
      <c r="D12" s="257" t="s">
        <v>90</v>
      </c>
      <c r="E12" s="256" t="s">
        <v>265</v>
      </c>
      <c r="F12" s="257" t="s">
        <v>17</v>
      </c>
      <c r="G12" s="257" t="s">
        <v>16</v>
      </c>
      <c r="H12" s="257" t="s">
        <v>99</v>
      </c>
      <c r="I12" s="256" t="s">
        <v>1677</v>
      </c>
      <c r="J12" s="257" t="s">
        <v>38</v>
      </c>
      <c r="K12" s="257" t="s">
        <v>52</v>
      </c>
      <c r="L12" s="257" t="s">
        <v>275</v>
      </c>
      <c r="M12" s="250" t="s">
        <v>1672</v>
      </c>
      <c r="N12" s="2"/>
      <c r="O12" s="27"/>
      <c r="P12" s="13"/>
      <c r="Q12" s="145"/>
    </row>
    <row r="13" spans="1:17" ht="21">
      <c r="A13" s="250">
        <v>108</v>
      </c>
      <c r="B13" s="250" t="s">
        <v>179</v>
      </c>
      <c r="C13" s="256" t="s">
        <v>13</v>
      </c>
      <c r="D13" s="257" t="s">
        <v>47</v>
      </c>
      <c r="E13" s="256" t="s">
        <v>292</v>
      </c>
      <c r="F13" s="257" t="s">
        <v>16</v>
      </c>
      <c r="G13" s="257" t="s">
        <v>21</v>
      </c>
      <c r="H13" s="257" t="s">
        <v>293</v>
      </c>
      <c r="I13" s="256" t="s">
        <v>1679</v>
      </c>
      <c r="J13" s="257" t="s">
        <v>38</v>
      </c>
      <c r="K13" s="257" t="s">
        <v>291</v>
      </c>
      <c r="L13" s="257" t="s">
        <v>295</v>
      </c>
      <c r="M13" s="250" t="s">
        <v>1672</v>
      </c>
      <c r="N13" s="2"/>
      <c r="O13" s="27"/>
      <c r="P13" s="13"/>
      <c r="Q13" s="145"/>
    </row>
    <row r="14" spans="1:17" ht="21">
      <c r="A14" s="250">
        <v>110</v>
      </c>
      <c r="B14" s="250" t="s">
        <v>179</v>
      </c>
      <c r="C14" s="256" t="s">
        <v>13</v>
      </c>
      <c r="D14" s="257" t="s">
        <v>47</v>
      </c>
      <c r="E14" s="256" t="s">
        <v>292</v>
      </c>
      <c r="F14" s="257" t="s">
        <v>16</v>
      </c>
      <c r="G14" s="257" t="s">
        <v>21</v>
      </c>
      <c r="H14" s="257" t="s">
        <v>293</v>
      </c>
      <c r="I14" s="256" t="s">
        <v>1679</v>
      </c>
      <c r="J14" s="257" t="s">
        <v>38</v>
      </c>
      <c r="K14" s="257" t="s">
        <v>296</v>
      </c>
      <c r="L14" s="257" t="s">
        <v>297</v>
      </c>
      <c r="M14" s="250" t="s">
        <v>1672</v>
      </c>
      <c r="N14" s="2"/>
      <c r="O14" s="27"/>
      <c r="P14" s="13"/>
      <c r="Q14" s="145"/>
    </row>
    <row r="15" spans="1:17" ht="21">
      <c r="A15" s="250">
        <v>112</v>
      </c>
      <c r="B15" s="250" t="s">
        <v>179</v>
      </c>
      <c r="C15" s="256" t="s">
        <v>13</v>
      </c>
      <c r="D15" s="257" t="s">
        <v>47</v>
      </c>
      <c r="E15" s="256" t="s">
        <v>292</v>
      </c>
      <c r="F15" s="257" t="s">
        <v>21</v>
      </c>
      <c r="G15" s="257" t="s">
        <v>21</v>
      </c>
      <c r="H15" s="257" t="s">
        <v>303</v>
      </c>
      <c r="I15" s="256" t="s">
        <v>304</v>
      </c>
      <c r="J15" s="257" t="s">
        <v>38</v>
      </c>
      <c r="K15" s="257" t="s">
        <v>301</v>
      </c>
      <c r="L15" s="257" t="s">
        <v>305</v>
      </c>
      <c r="M15" s="250" t="s">
        <v>1672</v>
      </c>
      <c r="N15" s="2"/>
      <c r="O15" s="27"/>
      <c r="P15" s="13"/>
      <c r="Q15" s="145"/>
    </row>
    <row r="16" spans="1:17" ht="21">
      <c r="A16" s="250">
        <v>114</v>
      </c>
      <c r="B16" s="250" t="s">
        <v>179</v>
      </c>
      <c r="C16" s="256" t="s">
        <v>13</v>
      </c>
      <c r="D16" s="257" t="s">
        <v>47</v>
      </c>
      <c r="E16" s="256" t="s">
        <v>292</v>
      </c>
      <c r="F16" s="257" t="s">
        <v>21</v>
      </c>
      <c r="G16" s="257" t="s">
        <v>21</v>
      </c>
      <c r="H16" s="257" t="s">
        <v>303</v>
      </c>
      <c r="I16" s="256" t="s">
        <v>304</v>
      </c>
      <c r="J16" s="257" t="s">
        <v>38</v>
      </c>
      <c r="K16" s="257" t="s">
        <v>306</v>
      </c>
      <c r="L16" s="257" t="s">
        <v>308</v>
      </c>
      <c r="M16" s="250" t="s">
        <v>1672</v>
      </c>
      <c r="N16" s="2"/>
      <c r="O16" s="27"/>
      <c r="P16" s="13"/>
      <c r="Q16" s="145"/>
    </row>
    <row r="17" spans="1:17" ht="21">
      <c r="A17" s="250">
        <v>116</v>
      </c>
      <c r="B17" s="250" t="s">
        <v>179</v>
      </c>
      <c r="C17" s="256" t="s">
        <v>13</v>
      </c>
      <c r="D17" s="257" t="s">
        <v>47</v>
      </c>
      <c r="E17" s="256" t="s">
        <v>292</v>
      </c>
      <c r="F17" s="257" t="s">
        <v>17</v>
      </c>
      <c r="G17" s="257" t="s">
        <v>21</v>
      </c>
      <c r="H17" s="257" t="s">
        <v>220</v>
      </c>
      <c r="I17" s="256" t="s">
        <v>1682</v>
      </c>
      <c r="J17" s="257" t="s">
        <v>38</v>
      </c>
      <c r="K17" s="257" t="s">
        <v>311</v>
      </c>
      <c r="L17" s="257" t="s">
        <v>223</v>
      </c>
      <c r="M17" s="250" t="s">
        <v>1672</v>
      </c>
      <c r="N17" s="2"/>
      <c r="O17" s="27"/>
      <c r="P17" s="13"/>
      <c r="Q17" s="145"/>
    </row>
    <row r="18" spans="1:17" ht="21">
      <c r="A18" s="250">
        <v>124</v>
      </c>
      <c r="B18" s="250" t="s">
        <v>179</v>
      </c>
      <c r="C18" s="256" t="s">
        <v>13</v>
      </c>
      <c r="D18" s="257" t="s">
        <v>147</v>
      </c>
      <c r="E18" s="256" t="s">
        <v>188</v>
      </c>
      <c r="F18" s="257" t="s">
        <v>21</v>
      </c>
      <c r="G18" s="257" t="s">
        <v>21</v>
      </c>
      <c r="H18" s="257" t="s">
        <v>191</v>
      </c>
      <c r="I18" s="256"/>
      <c r="J18" s="257" t="s">
        <v>38</v>
      </c>
      <c r="K18" s="257" t="s">
        <v>322</v>
      </c>
      <c r="L18" s="257" t="s">
        <v>324</v>
      </c>
      <c r="M18" s="250" t="s">
        <v>1672</v>
      </c>
      <c r="N18" s="2"/>
      <c r="O18" s="27"/>
      <c r="P18" s="13"/>
      <c r="Q18" s="145"/>
    </row>
    <row r="19" spans="1:17" ht="21">
      <c r="A19" s="250">
        <v>126</v>
      </c>
      <c r="B19" s="250" t="s">
        <v>179</v>
      </c>
      <c r="C19" s="256" t="s">
        <v>13</v>
      </c>
      <c r="D19" s="257" t="s">
        <v>147</v>
      </c>
      <c r="E19" s="256" t="s">
        <v>188</v>
      </c>
      <c r="F19" s="257" t="s">
        <v>21</v>
      </c>
      <c r="G19" s="257" t="s">
        <v>21</v>
      </c>
      <c r="H19" s="257" t="s">
        <v>191</v>
      </c>
      <c r="I19" s="256"/>
      <c r="J19" s="257" t="s">
        <v>38</v>
      </c>
      <c r="K19" s="257" t="s">
        <v>325</v>
      </c>
      <c r="L19" s="257" t="s">
        <v>326</v>
      </c>
      <c r="M19" s="250" t="s">
        <v>1672</v>
      </c>
      <c r="N19" s="2"/>
      <c r="O19" s="27"/>
      <c r="P19" s="13"/>
      <c r="Q19" s="145"/>
    </row>
    <row r="20" spans="1:17" ht="21">
      <c r="A20" s="250">
        <v>133</v>
      </c>
      <c r="B20" s="250" t="s">
        <v>179</v>
      </c>
      <c r="C20" s="256" t="s">
        <v>13</v>
      </c>
      <c r="D20" s="257" t="s">
        <v>28</v>
      </c>
      <c r="E20" s="256" t="s">
        <v>209</v>
      </c>
      <c r="F20" s="257" t="s">
        <v>16</v>
      </c>
      <c r="G20" s="257" t="s">
        <v>16</v>
      </c>
      <c r="H20" s="257" t="s">
        <v>175</v>
      </c>
      <c r="I20" s="256"/>
      <c r="J20" s="257" t="s">
        <v>65</v>
      </c>
      <c r="K20" s="257" t="s">
        <v>66</v>
      </c>
      <c r="L20" s="257" t="s">
        <v>177</v>
      </c>
      <c r="M20" s="250" t="s">
        <v>1672</v>
      </c>
      <c r="N20" s="2"/>
      <c r="O20" s="27"/>
      <c r="P20" s="13"/>
      <c r="Q20" s="145"/>
    </row>
    <row r="21" spans="1:17" ht="21">
      <c r="A21" s="250">
        <v>135</v>
      </c>
      <c r="B21" s="250" t="s">
        <v>179</v>
      </c>
      <c r="C21" s="256" t="s">
        <v>13</v>
      </c>
      <c r="D21" s="257" t="s">
        <v>28</v>
      </c>
      <c r="E21" s="256" t="s">
        <v>209</v>
      </c>
      <c r="F21" s="257" t="s">
        <v>21</v>
      </c>
      <c r="G21" s="257" t="s">
        <v>16</v>
      </c>
      <c r="H21" s="257" t="s">
        <v>175</v>
      </c>
      <c r="I21" s="256" t="s">
        <v>1690</v>
      </c>
      <c r="J21" s="257" t="s">
        <v>65</v>
      </c>
      <c r="K21" s="257" t="s">
        <v>76</v>
      </c>
      <c r="L21" s="257" t="s">
        <v>177</v>
      </c>
      <c r="M21" s="250" t="s">
        <v>1672</v>
      </c>
      <c r="N21" s="2"/>
      <c r="O21" s="27"/>
      <c r="P21" s="13"/>
      <c r="Q21" s="145"/>
    </row>
    <row r="22" spans="1:17" ht="21">
      <c r="A22" s="250">
        <v>199</v>
      </c>
      <c r="B22" s="250" t="s">
        <v>179</v>
      </c>
      <c r="C22" s="256" t="s">
        <v>136</v>
      </c>
      <c r="D22" s="257" t="s">
        <v>24</v>
      </c>
      <c r="E22" s="256" t="s">
        <v>436</v>
      </c>
      <c r="F22" s="257" t="s">
        <v>16</v>
      </c>
      <c r="G22" s="257" t="s">
        <v>17</v>
      </c>
      <c r="H22" s="257" t="s">
        <v>303</v>
      </c>
      <c r="I22" s="256" t="s">
        <v>437</v>
      </c>
      <c r="J22" s="257" t="s">
        <v>38</v>
      </c>
      <c r="K22" s="257" t="s">
        <v>232</v>
      </c>
      <c r="L22" s="257" t="s">
        <v>305</v>
      </c>
      <c r="M22" s="250" t="s">
        <v>1672</v>
      </c>
      <c r="N22" s="2"/>
      <c r="O22" s="27"/>
      <c r="P22" s="13"/>
      <c r="Q22" s="145"/>
    </row>
    <row r="23" spans="1:17" ht="21">
      <c r="A23" s="250">
        <v>201</v>
      </c>
      <c r="B23" s="250" t="s">
        <v>179</v>
      </c>
      <c r="C23" s="256" t="s">
        <v>136</v>
      </c>
      <c r="D23" s="257" t="s">
        <v>24</v>
      </c>
      <c r="E23" s="256" t="s">
        <v>436</v>
      </c>
      <c r="F23" s="257" t="s">
        <v>16</v>
      </c>
      <c r="G23" s="257" t="s">
        <v>17</v>
      </c>
      <c r="H23" s="257" t="s">
        <v>303</v>
      </c>
      <c r="I23" s="256" t="s">
        <v>437</v>
      </c>
      <c r="J23" s="257" t="s">
        <v>38</v>
      </c>
      <c r="K23" s="257" t="s">
        <v>236</v>
      </c>
      <c r="L23" s="257" t="s">
        <v>308</v>
      </c>
      <c r="M23" s="250" t="s">
        <v>1672</v>
      </c>
      <c r="N23" s="2"/>
      <c r="O23" s="27"/>
      <c r="P23" s="13"/>
      <c r="Q23" s="145"/>
    </row>
    <row r="24" spans="1:17" ht="21">
      <c r="A24" s="250">
        <v>203</v>
      </c>
      <c r="B24" s="250" t="s">
        <v>179</v>
      </c>
      <c r="C24" s="256" t="s">
        <v>136</v>
      </c>
      <c r="D24" s="257" t="s">
        <v>24</v>
      </c>
      <c r="E24" s="256" t="s">
        <v>436</v>
      </c>
      <c r="F24" s="257" t="s">
        <v>21</v>
      </c>
      <c r="G24" s="257" t="s">
        <v>17</v>
      </c>
      <c r="H24" s="257" t="s">
        <v>303</v>
      </c>
      <c r="I24" s="256" t="s">
        <v>441</v>
      </c>
      <c r="J24" s="257" t="s">
        <v>38</v>
      </c>
      <c r="K24" s="257" t="s">
        <v>240</v>
      </c>
      <c r="L24" s="257" t="s">
        <v>305</v>
      </c>
      <c r="M24" s="250" t="s">
        <v>1672</v>
      </c>
      <c r="N24" s="2"/>
      <c r="O24" s="27"/>
      <c r="P24" s="13"/>
      <c r="Q24" s="145"/>
    </row>
    <row r="25" spans="1:17" ht="21">
      <c r="A25" s="250">
        <v>205</v>
      </c>
      <c r="B25" s="250" t="s">
        <v>179</v>
      </c>
      <c r="C25" s="256" t="s">
        <v>136</v>
      </c>
      <c r="D25" s="257" t="s">
        <v>24</v>
      </c>
      <c r="E25" s="256" t="s">
        <v>436</v>
      </c>
      <c r="F25" s="257" t="s">
        <v>21</v>
      </c>
      <c r="G25" s="257" t="s">
        <v>17</v>
      </c>
      <c r="H25" s="257" t="s">
        <v>303</v>
      </c>
      <c r="I25" s="256" t="s">
        <v>441</v>
      </c>
      <c r="J25" s="257" t="s">
        <v>38</v>
      </c>
      <c r="K25" s="257" t="s">
        <v>244</v>
      </c>
      <c r="L25" s="257" t="s">
        <v>308</v>
      </c>
      <c r="M25" s="250" t="s">
        <v>1672</v>
      </c>
      <c r="N25" s="2"/>
      <c r="O25" s="27"/>
      <c r="P25" s="13"/>
      <c r="Q25" s="145"/>
    </row>
    <row r="26" spans="1:17" ht="21">
      <c r="A26" s="250">
        <v>207</v>
      </c>
      <c r="B26" s="250" t="s">
        <v>179</v>
      </c>
      <c r="C26" s="256" t="s">
        <v>136</v>
      </c>
      <c r="D26" s="257" t="s">
        <v>24</v>
      </c>
      <c r="E26" s="256" t="s">
        <v>436</v>
      </c>
      <c r="F26" s="257" t="s">
        <v>17</v>
      </c>
      <c r="G26" s="257" t="s">
        <v>17</v>
      </c>
      <c r="H26" s="257" t="s">
        <v>63</v>
      </c>
      <c r="I26" s="256" t="s">
        <v>445</v>
      </c>
      <c r="J26" s="257" t="s">
        <v>38</v>
      </c>
      <c r="K26" s="257" t="s">
        <v>247</v>
      </c>
      <c r="L26" s="257" t="s">
        <v>243</v>
      </c>
      <c r="M26" s="250" t="s">
        <v>1672</v>
      </c>
      <c r="N26" s="2"/>
      <c r="O26" s="27"/>
      <c r="P26" s="13"/>
      <c r="Q26" s="145"/>
    </row>
    <row r="27" spans="1:17" ht="21">
      <c r="A27" s="250">
        <v>209</v>
      </c>
      <c r="B27" s="250" t="s">
        <v>179</v>
      </c>
      <c r="C27" s="256" t="s">
        <v>136</v>
      </c>
      <c r="D27" s="257" t="s">
        <v>24</v>
      </c>
      <c r="E27" s="256" t="s">
        <v>436</v>
      </c>
      <c r="F27" s="257" t="s">
        <v>17</v>
      </c>
      <c r="G27" s="257" t="s">
        <v>17</v>
      </c>
      <c r="H27" s="257" t="s">
        <v>63</v>
      </c>
      <c r="I27" s="256" t="s">
        <v>445</v>
      </c>
      <c r="J27" s="257" t="s">
        <v>38</v>
      </c>
      <c r="K27" s="257" t="s">
        <v>251</v>
      </c>
      <c r="L27" s="257" t="s">
        <v>245</v>
      </c>
      <c r="M27" s="250" t="s">
        <v>1672</v>
      </c>
      <c r="N27" s="2"/>
      <c r="O27" s="27"/>
      <c r="P27" s="13"/>
      <c r="Q27" s="145"/>
    </row>
    <row r="28" spans="1:17" ht="21">
      <c r="A28" s="250">
        <v>214</v>
      </c>
      <c r="B28" s="250" t="s">
        <v>179</v>
      </c>
      <c r="C28" s="256" t="s">
        <v>136</v>
      </c>
      <c r="D28" s="257" t="s">
        <v>185</v>
      </c>
      <c r="E28" s="256" t="s">
        <v>447</v>
      </c>
      <c r="F28" s="257" t="s">
        <v>30</v>
      </c>
      <c r="G28" s="257" t="s">
        <v>21</v>
      </c>
      <c r="H28" s="257" t="s">
        <v>403</v>
      </c>
      <c r="I28" s="256"/>
      <c r="J28" s="257" t="s">
        <v>38</v>
      </c>
      <c r="K28" s="257" t="s">
        <v>257</v>
      </c>
      <c r="L28" s="257" t="s">
        <v>450</v>
      </c>
      <c r="M28" s="250" t="s">
        <v>1672</v>
      </c>
      <c r="N28" s="2"/>
      <c r="O28" s="27"/>
      <c r="P28" s="13"/>
      <c r="Q28" s="145"/>
    </row>
    <row r="29" spans="1:17" ht="21">
      <c r="A29" s="250">
        <v>217</v>
      </c>
      <c r="B29" s="250" t="s">
        <v>179</v>
      </c>
      <c r="C29" s="256" t="s">
        <v>136</v>
      </c>
      <c r="D29" s="257" t="s">
        <v>204</v>
      </c>
      <c r="E29" s="256" t="s">
        <v>451</v>
      </c>
      <c r="F29" s="257" t="s">
        <v>439</v>
      </c>
      <c r="G29" s="257" t="s">
        <v>17</v>
      </c>
      <c r="H29" s="257" t="s">
        <v>74</v>
      </c>
      <c r="I29" s="256"/>
      <c r="J29" s="257" t="s">
        <v>38</v>
      </c>
      <c r="K29" s="257" t="s">
        <v>260</v>
      </c>
      <c r="L29" s="257" t="s">
        <v>238</v>
      </c>
      <c r="M29" s="250" t="s">
        <v>1672</v>
      </c>
      <c r="N29" s="2"/>
      <c r="O29" s="27"/>
      <c r="P29" s="13"/>
      <c r="Q29" s="145"/>
    </row>
    <row r="30" spans="1:17" ht="21">
      <c r="A30" s="250">
        <v>230</v>
      </c>
      <c r="B30" s="250" t="s">
        <v>179</v>
      </c>
      <c r="C30" s="256" t="s">
        <v>136</v>
      </c>
      <c r="D30" s="257" t="s">
        <v>193</v>
      </c>
      <c r="E30" s="256" t="s">
        <v>469</v>
      </c>
      <c r="F30" s="257" t="s">
        <v>16</v>
      </c>
      <c r="G30" s="257" t="s">
        <v>21</v>
      </c>
      <c r="H30" s="257" t="s">
        <v>111</v>
      </c>
      <c r="I30" s="256" t="s">
        <v>1674</v>
      </c>
      <c r="J30" s="257" t="s">
        <v>65</v>
      </c>
      <c r="K30" s="257" t="s">
        <v>92</v>
      </c>
      <c r="L30" s="257" t="s">
        <v>114</v>
      </c>
      <c r="M30" s="250" t="s">
        <v>1672</v>
      </c>
      <c r="N30" s="2"/>
      <c r="O30" s="27"/>
      <c r="P30" s="13"/>
      <c r="Q30" s="145"/>
    </row>
    <row r="31" spans="1:17" ht="21">
      <c r="A31" s="250">
        <v>279</v>
      </c>
      <c r="B31" s="250" t="s">
        <v>532</v>
      </c>
      <c r="C31" s="256" t="s">
        <v>13</v>
      </c>
      <c r="D31" s="257" t="s">
        <v>35</v>
      </c>
      <c r="E31" s="256" t="s">
        <v>553</v>
      </c>
      <c r="F31" s="257" t="s">
        <v>16</v>
      </c>
      <c r="G31" s="257" t="s">
        <v>21</v>
      </c>
      <c r="H31" s="257" t="s">
        <v>309</v>
      </c>
      <c r="I31" s="256" t="s">
        <v>554</v>
      </c>
      <c r="J31" s="257" t="s">
        <v>38</v>
      </c>
      <c r="K31" s="257" t="s">
        <v>207</v>
      </c>
      <c r="L31" s="257" t="s">
        <v>312</v>
      </c>
      <c r="M31" s="250" t="s">
        <v>1672</v>
      </c>
      <c r="N31" s="2" t="s">
        <v>1281</v>
      </c>
      <c r="O31" s="27" t="s">
        <v>2410</v>
      </c>
      <c r="P31" s="13" t="s">
        <v>2411</v>
      </c>
      <c r="Q31" s="145"/>
    </row>
    <row r="32" spans="1:17" ht="21">
      <c r="A32" s="250">
        <v>281</v>
      </c>
      <c r="B32" s="250" t="s">
        <v>532</v>
      </c>
      <c r="C32" s="256" t="s">
        <v>13</v>
      </c>
      <c r="D32" s="257" t="s">
        <v>35</v>
      </c>
      <c r="E32" s="256" t="s">
        <v>553</v>
      </c>
      <c r="F32" s="257" t="s">
        <v>16</v>
      </c>
      <c r="G32" s="257" t="s">
        <v>21</v>
      </c>
      <c r="H32" s="257" t="s">
        <v>309</v>
      </c>
      <c r="I32" s="256" t="s">
        <v>554</v>
      </c>
      <c r="J32" s="257" t="s">
        <v>38</v>
      </c>
      <c r="K32" s="257" t="s">
        <v>213</v>
      </c>
      <c r="L32" s="257" t="s">
        <v>315</v>
      </c>
      <c r="M32" s="250" t="s">
        <v>1672</v>
      </c>
      <c r="N32" s="2"/>
      <c r="O32" s="27"/>
      <c r="P32" s="13"/>
      <c r="Q32" s="145"/>
    </row>
    <row r="33" spans="1:17" ht="21">
      <c r="A33" s="250">
        <v>283</v>
      </c>
      <c r="B33" s="250" t="s">
        <v>532</v>
      </c>
      <c r="C33" s="256" t="s">
        <v>13</v>
      </c>
      <c r="D33" s="257" t="s">
        <v>35</v>
      </c>
      <c r="E33" s="256" t="s">
        <v>553</v>
      </c>
      <c r="F33" s="257" t="s">
        <v>21</v>
      </c>
      <c r="G33" s="257" t="s">
        <v>21</v>
      </c>
      <c r="H33" s="257" t="s">
        <v>303</v>
      </c>
      <c r="I33" s="256" t="s">
        <v>1682</v>
      </c>
      <c r="J33" s="257" t="s">
        <v>38</v>
      </c>
      <c r="K33" s="257" t="s">
        <v>215</v>
      </c>
      <c r="L33" s="257" t="s">
        <v>305</v>
      </c>
      <c r="M33" s="250" t="s">
        <v>1672</v>
      </c>
      <c r="N33" s="2"/>
      <c r="O33" s="27"/>
      <c r="P33" s="13"/>
      <c r="Q33" s="145"/>
    </row>
    <row r="34" spans="1:17" ht="21">
      <c r="A34" s="250">
        <v>285</v>
      </c>
      <c r="B34" s="250" t="s">
        <v>532</v>
      </c>
      <c r="C34" s="256" t="s">
        <v>13</v>
      </c>
      <c r="D34" s="257" t="s">
        <v>35</v>
      </c>
      <c r="E34" s="256" t="s">
        <v>553</v>
      </c>
      <c r="F34" s="257" t="s">
        <v>21</v>
      </c>
      <c r="G34" s="257" t="s">
        <v>21</v>
      </c>
      <c r="H34" s="257" t="s">
        <v>303</v>
      </c>
      <c r="I34" s="256" t="s">
        <v>1682</v>
      </c>
      <c r="J34" s="257" t="s">
        <v>38</v>
      </c>
      <c r="K34" s="257" t="s">
        <v>222</v>
      </c>
      <c r="L34" s="257" t="s">
        <v>308</v>
      </c>
      <c r="M34" s="250" t="s">
        <v>1672</v>
      </c>
      <c r="N34" s="2"/>
      <c r="O34" s="27"/>
      <c r="P34" s="13"/>
      <c r="Q34" s="145"/>
    </row>
    <row r="35" spans="1:17" ht="21">
      <c r="A35" s="250">
        <v>287</v>
      </c>
      <c r="B35" s="250" t="s">
        <v>532</v>
      </c>
      <c r="C35" s="256" t="s">
        <v>13</v>
      </c>
      <c r="D35" s="257" t="s">
        <v>35</v>
      </c>
      <c r="E35" s="256" t="s">
        <v>553</v>
      </c>
      <c r="F35" s="257" t="s">
        <v>17</v>
      </c>
      <c r="G35" s="257" t="s">
        <v>21</v>
      </c>
      <c r="H35" s="257" t="s">
        <v>220</v>
      </c>
      <c r="I35" s="256" t="s">
        <v>1710</v>
      </c>
      <c r="J35" s="257" t="s">
        <v>38</v>
      </c>
      <c r="K35" s="257" t="s">
        <v>225</v>
      </c>
      <c r="L35" s="257" t="s">
        <v>223</v>
      </c>
      <c r="M35" s="250" t="s">
        <v>1672</v>
      </c>
      <c r="N35" s="2"/>
      <c r="O35" s="27"/>
      <c r="P35" s="13"/>
      <c r="Q35" s="145"/>
    </row>
    <row r="36" spans="1:17" ht="21">
      <c r="A36" s="250">
        <v>394</v>
      </c>
      <c r="B36" s="250" t="s">
        <v>532</v>
      </c>
      <c r="C36" s="256" t="s">
        <v>136</v>
      </c>
      <c r="D36" s="257" t="s">
        <v>35</v>
      </c>
      <c r="E36" s="256" t="s">
        <v>661</v>
      </c>
      <c r="F36" s="257" t="s">
        <v>16</v>
      </c>
      <c r="G36" s="257" t="s">
        <v>17</v>
      </c>
      <c r="H36" s="257" t="s">
        <v>303</v>
      </c>
      <c r="I36" s="256" t="s">
        <v>437</v>
      </c>
      <c r="J36" s="257" t="s">
        <v>38</v>
      </c>
      <c r="K36" s="257" t="s">
        <v>247</v>
      </c>
      <c r="L36" s="257" t="s">
        <v>305</v>
      </c>
      <c r="M36" s="250" t="s">
        <v>1672</v>
      </c>
      <c r="N36" s="2"/>
      <c r="O36" s="27"/>
      <c r="P36" s="13"/>
      <c r="Q36" s="145"/>
    </row>
    <row r="37" spans="1:17" ht="21">
      <c r="A37" s="250">
        <v>396</v>
      </c>
      <c r="B37" s="250" t="s">
        <v>532</v>
      </c>
      <c r="C37" s="256" t="s">
        <v>136</v>
      </c>
      <c r="D37" s="257" t="s">
        <v>35</v>
      </c>
      <c r="E37" s="256" t="s">
        <v>661</v>
      </c>
      <c r="F37" s="257" t="s">
        <v>16</v>
      </c>
      <c r="G37" s="257" t="s">
        <v>17</v>
      </c>
      <c r="H37" s="257" t="s">
        <v>303</v>
      </c>
      <c r="I37" s="256" t="s">
        <v>437</v>
      </c>
      <c r="J37" s="257" t="s">
        <v>38</v>
      </c>
      <c r="K37" s="257" t="s">
        <v>251</v>
      </c>
      <c r="L37" s="257" t="s">
        <v>308</v>
      </c>
      <c r="M37" s="250" t="s">
        <v>1672</v>
      </c>
      <c r="N37" s="2"/>
      <c r="O37" s="27"/>
      <c r="P37" s="13"/>
      <c r="Q37" s="145"/>
    </row>
    <row r="38" spans="1:17" ht="21">
      <c r="A38" s="250">
        <v>398</v>
      </c>
      <c r="B38" s="250" t="s">
        <v>532</v>
      </c>
      <c r="C38" s="256" t="s">
        <v>136</v>
      </c>
      <c r="D38" s="257" t="s">
        <v>35</v>
      </c>
      <c r="E38" s="256" t="s">
        <v>661</v>
      </c>
      <c r="F38" s="257" t="s">
        <v>21</v>
      </c>
      <c r="G38" s="257" t="s">
        <v>17</v>
      </c>
      <c r="H38" s="257" t="s">
        <v>303</v>
      </c>
      <c r="I38" s="256" t="s">
        <v>663</v>
      </c>
      <c r="J38" s="257" t="s">
        <v>38</v>
      </c>
      <c r="K38" s="257" t="s">
        <v>255</v>
      </c>
      <c r="L38" s="257" t="s">
        <v>305</v>
      </c>
      <c r="M38" s="250" t="s">
        <v>1672</v>
      </c>
      <c r="N38" s="2"/>
      <c r="O38" s="27"/>
      <c r="P38" s="13"/>
      <c r="Q38" s="145"/>
    </row>
    <row r="39" spans="1:17" ht="21">
      <c r="A39" s="250">
        <v>400</v>
      </c>
      <c r="B39" s="250" t="s">
        <v>532</v>
      </c>
      <c r="C39" s="256" t="s">
        <v>136</v>
      </c>
      <c r="D39" s="257" t="s">
        <v>35</v>
      </c>
      <c r="E39" s="256" t="s">
        <v>661</v>
      </c>
      <c r="F39" s="257" t="s">
        <v>21</v>
      </c>
      <c r="G39" s="257" t="s">
        <v>17</v>
      </c>
      <c r="H39" s="257" t="s">
        <v>303</v>
      </c>
      <c r="I39" s="256" t="s">
        <v>663</v>
      </c>
      <c r="J39" s="257" t="s">
        <v>38</v>
      </c>
      <c r="K39" s="257" t="s">
        <v>257</v>
      </c>
      <c r="L39" s="257" t="s">
        <v>308</v>
      </c>
      <c r="M39" s="250" t="s">
        <v>1672</v>
      </c>
      <c r="N39" s="2"/>
      <c r="O39" s="27"/>
      <c r="P39" s="13"/>
      <c r="Q39" s="145"/>
    </row>
    <row r="40" spans="1:17" ht="21">
      <c r="A40" s="250">
        <v>402</v>
      </c>
      <c r="B40" s="250" t="s">
        <v>532</v>
      </c>
      <c r="C40" s="256" t="s">
        <v>136</v>
      </c>
      <c r="D40" s="257" t="s">
        <v>35</v>
      </c>
      <c r="E40" s="256" t="s">
        <v>661</v>
      </c>
      <c r="F40" s="257" t="s">
        <v>17</v>
      </c>
      <c r="G40" s="257" t="s">
        <v>17</v>
      </c>
      <c r="H40" s="257" t="s">
        <v>63</v>
      </c>
      <c r="I40" s="256" t="s">
        <v>1725</v>
      </c>
      <c r="J40" s="257" t="s">
        <v>38</v>
      </c>
      <c r="K40" s="257" t="s">
        <v>259</v>
      </c>
      <c r="L40" s="257" t="s">
        <v>243</v>
      </c>
      <c r="M40" s="250" t="s">
        <v>1672</v>
      </c>
      <c r="N40" s="2"/>
      <c r="O40" s="27"/>
      <c r="P40" s="13"/>
      <c r="Q40" s="145"/>
    </row>
    <row r="41" spans="1:17" ht="21">
      <c r="A41" s="250">
        <v>410</v>
      </c>
      <c r="B41" s="250" t="s">
        <v>532</v>
      </c>
      <c r="C41" s="256" t="s">
        <v>136</v>
      </c>
      <c r="D41" s="257" t="s">
        <v>219</v>
      </c>
      <c r="E41" s="256" t="s">
        <v>644</v>
      </c>
      <c r="F41" s="257" t="s">
        <v>151</v>
      </c>
      <c r="G41" s="257" t="s">
        <v>16</v>
      </c>
      <c r="H41" s="257" t="s">
        <v>35</v>
      </c>
      <c r="I41" s="256"/>
      <c r="J41" s="257" t="s">
        <v>38</v>
      </c>
      <c r="K41" s="257" t="s">
        <v>271</v>
      </c>
      <c r="L41" s="257" t="s">
        <v>669</v>
      </c>
      <c r="M41" s="250" t="s">
        <v>1672</v>
      </c>
      <c r="N41" s="2"/>
      <c r="O41" s="27"/>
      <c r="P41" s="13"/>
      <c r="Q41" s="145"/>
    </row>
    <row r="42" spans="1:17" ht="21">
      <c r="A42" s="250">
        <v>415</v>
      </c>
      <c r="B42" s="250" t="s">
        <v>532</v>
      </c>
      <c r="C42" s="256" t="s">
        <v>136</v>
      </c>
      <c r="D42" s="257" t="s">
        <v>219</v>
      </c>
      <c r="E42" s="256" t="s">
        <v>644</v>
      </c>
      <c r="F42" s="257" t="s">
        <v>670</v>
      </c>
      <c r="G42" s="257" t="s">
        <v>16</v>
      </c>
      <c r="H42" s="257" t="s">
        <v>293</v>
      </c>
      <c r="I42" s="256"/>
      <c r="J42" s="257" t="s">
        <v>38</v>
      </c>
      <c r="K42" s="257" t="s">
        <v>55</v>
      </c>
      <c r="L42" s="257" t="s">
        <v>297</v>
      </c>
      <c r="M42" s="147" t="s">
        <v>1672</v>
      </c>
      <c r="N42" s="163"/>
      <c r="O42" s="27"/>
      <c r="P42" s="13"/>
      <c r="Q42" s="145"/>
    </row>
    <row r="43" spans="1:17" ht="21">
      <c r="A43" s="250">
        <v>428</v>
      </c>
      <c r="B43" s="250" t="s">
        <v>532</v>
      </c>
      <c r="C43" s="256" t="s">
        <v>136</v>
      </c>
      <c r="D43" s="257" t="s">
        <v>200</v>
      </c>
      <c r="E43" s="256" t="s">
        <v>651</v>
      </c>
      <c r="F43" s="257" t="s">
        <v>17</v>
      </c>
      <c r="G43" s="257" t="s">
        <v>16</v>
      </c>
      <c r="H43" s="257" t="s">
        <v>246</v>
      </c>
      <c r="I43" s="256" t="s">
        <v>652</v>
      </c>
      <c r="J43" s="257" t="s">
        <v>65</v>
      </c>
      <c r="K43" s="257" t="s">
        <v>66</v>
      </c>
      <c r="L43" s="257" t="s">
        <v>142</v>
      </c>
      <c r="M43" s="250" t="s">
        <v>1672</v>
      </c>
      <c r="N43" s="2" t="s">
        <v>1281</v>
      </c>
      <c r="O43" s="27" t="s">
        <v>2415</v>
      </c>
      <c r="P43" s="13" t="s">
        <v>2416</v>
      </c>
      <c r="Q43" s="145"/>
    </row>
    <row r="44" spans="1:17" ht="21">
      <c r="A44" s="250">
        <v>433</v>
      </c>
      <c r="B44" s="250" t="s">
        <v>532</v>
      </c>
      <c r="C44" s="256" t="s">
        <v>136</v>
      </c>
      <c r="D44" s="257" t="s">
        <v>200</v>
      </c>
      <c r="E44" s="256" t="s">
        <v>651</v>
      </c>
      <c r="F44" s="257" t="s">
        <v>16</v>
      </c>
      <c r="G44" s="257" t="s">
        <v>16</v>
      </c>
      <c r="H44" s="257" t="s">
        <v>175</v>
      </c>
      <c r="I44" s="256" t="s">
        <v>652</v>
      </c>
      <c r="J44" s="257" t="s">
        <v>65</v>
      </c>
      <c r="K44" s="257" t="s">
        <v>87</v>
      </c>
      <c r="L44" s="257" t="s">
        <v>177</v>
      </c>
      <c r="M44" s="250" t="s">
        <v>1672</v>
      </c>
      <c r="N44" s="2"/>
      <c r="O44" s="27"/>
      <c r="P44" s="13"/>
      <c r="Q44" s="145"/>
    </row>
    <row r="45" spans="1:17" ht="21">
      <c r="A45" s="250">
        <v>480</v>
      </c>
      <c r="B45" s="250" t="s">
        <v>729</v>
      </c>
      <c r="C45" s="256" t="s">
        <v>13</v>
      </c>
      <c r="D45" s="257" t="s">
        <v>24</v>
      </c>
      <c r="E45" s="256" t="s">
        <v>752</v>
      </c>
      <c r="F45" s="257" t="s">
        <v>16</v>
      </c>
      <c r="G45" s="257" t="s">
        <v>21</v>
      </c>
      <c r="H45" s="257" t="s">
        <v>303</v>
      </c>
      <c r="I45" s="256" t="s">
        <v>652</v>
      </c>
      <c r="J45" s="257" t="s">
        <v>38</v>
      </c>
      <c r="K45" s="257" t="s">
        <v>225</v>
      </c>
      <c r="L45" s="257" t="s">
        <v>305</v>
      </c>
      <c r="M45" s="250" t="s">
        <v>1672</v>
      </c>
      <c r="N45" s="2" t="s">
        <v>1281</v>
      </c>
      <c r="O45" s="27" t="s">
        <v>2415</v>
      </c>
      <c r="P45" s="13" t="s">
        <v>2416</v>
      </c>
      <c r="Q45" s="145"/>
    </row>
    <row r="46" spans="1:17" ht="21">
      <c r="A46" s="250">
        <v>482</v>
      </c>
      <c r="B46" s="250" t="s">
        <v>729</v>
      </c>
      <c r="C46" s="256" t="s">
        <v>13</v>
      </c>
      <c r="D46" s="257" t="s">
        <v>24</v>
      </c>
      <c r="E46" s="256" t="s">
        <v>752</v>
      </c>
      <c r="F46" s="257" t="s">
        <v>16</v>
      </c>
      <c r="G46" s="257" t="s">
        <v>21</v>
      </c>
      <c r="H46" s="257" t="s">
        <v>303</v>
      </c>
      <c r="I46" s="256" t="s">
        <v>652</v>
      </c>
      <c r="J46" s="257" t="s">
        <v>38</v>
      </c>
      <c r="K46" s="257" t="s">
        <v>229</v>
      </c>
      <c r="L46" s="257" t="s">
        <v>308</v>
      </c>
      <c r="M46" s="250" t="s">
        <v>1672</v>
      </c>
      <c r="N46" s="2"/>
      <c r="O46" s="27"/>
      <c r="P46" s="13"/>
      <c r="Q46" s="145"/>
    </row>
    <row r="47" spans="1:17" ht="21">
      <c r="A47" s="250">
        <v>484</v>
      </c>
      <c r="B47" s="250" t="s">
        <v>729</v>
      </c>
      <c r="C47" s="256" t="s">
        <v>13</v>
      </c>
      <c r="D47" s="257" t="s">
        <v>24</v>
      </c>
      <c r="E47" s="256" t="s">
        <v>752</v>
      </c>
      <c r="F47" s="257" t="s">
        <v>21</v>
      </c>
      <c r="G47" s="257" t="s">
        <v>21</v>
      </c>
      <c r="H47" s="257" t="s">
        <v>303</v>
      </c>
      <c r="I47" s="256" t="s">
        <v>441</v>
      </c>
      <c r="J47" s="257" t="s">
        <v>38</v>
      </c>
      <c r="K47" s="257" t="s">
        <v>230</v>
      </c>
      <c r="L47" s="257" t="s">
        <v>305</v>
      </c>
      <c r="M47" s="250" t="s">
        <v>1672</v>
      </c>
      <c r="N47" s="2"/>
      <c r="O47" s="27"/>
      <c r="P47" s="13"/>
      <c r="Q47" s="145"/>
    </row>
    <row r="48" spans="1:17" ht="21">
      <c r="A48" s="250">
        <v>486</v>
      </c>
      <c r="B48" s="250" t="s">
        <v>729</v>
      </c>
      <c r="C48" s="256" t="s">
        <v>13</v>
      </c>
      <c r="D48" s="257" t="s">
        <v>24</v>
      </c>
      <c r="E48" s="256" t="s">
        <v>752</v>
      </c>
      <c r="F48" s="257" t="s">
        <v>21</v>
      </c>
      <c r="G48" s="257" t="s">
        <v>21</v>
      </c>
      <c r="H48" s="257" t="s">
        <v>303</v>
      </c>
      <c r="I48" s="256" t="s">
        <v>441</v>
      </c>
      <c r="J48" s="257" t="s">
        <v>38</v>
      </c>
      <c r="K48" s="257" t="s">
        <v>232</v>
      </c>
      <c r="L48" s="257" t="s">
        <v>308</v>
      </c>
      <c r="M48" s="250" t="s">
        <v>1672</v>
      </c>
      <c r="N48" s="2"/>
      <c r="O48" s="27"/>
      <c r="P48" s="13"/>
      <c r="Q48" s="145"/>
    </row>
    <row r="49" spans="1:17" ht="21">
      <c r="A49" s="250">
        <v>494</v>
      </c>
      <c r="B49" s="250" t="s">
        <v>729</v>
      </c>
      <c r="C49" s="256" t="s">
        <v>13</v>
      </c>
      <c r="D49" s="257" t="s">
        <v>21</v>
      </c>
      <c r="E49" s="256" t="s">
        <v>759</v>
      </c>
      <c r="F49" s="257" t="s">
        <v>16</v>
      </c>
      <c r="G49" s="257" t="s">
        <v>16</v>
      </c>
      <c r="H49" s="257" t="s">
        <v>22</v>
      </c>
      <c r="I49" s="256" t="s">
        <v>1674</v>
      </c>
      <c r="J49" s="257" t="s">
        <v>38</v>
      </c>
      <c r="K49" s="257" t="s">
        <v>247</v>
      </c>
      <c r="L49" s="257" t="s">
        <v>585</v>
      </c>
      <c r="M49" s="250" t="s">
        <v>1672</v>
      </c>
      <c r="N49" s="2"/>
      <c r="O49" s="27"/>
      <c r="P49" s="13"/>
      <c r="Q49" s="145"/>
    </row>
    <row r="50" spans="1:17" ht="21">
      <c r="A50" s="250">
        <v>498</v>
      </c>
      <c r="B50" s="250" t="s">
        <v>729</v>
      </c>
      <c r="C50" s="256" t="s">
        <v>13</v>
      </c>
      <c r="D50" s="257" t="s">
        <v>21</v>
      </c>
      <c r="E50" s="256" t="s">
        <v>759</v>
      </c>
      <c r="F50" s="257" t="s">
        <v>21</v>
      </c>
      <c r="G50" s="257" t="s">
        <v>16</v>
      </c>
      <c r="H50" s="257" t="s">
        <v>63</v>
      </c>
      <c r="I50" s="256" t="s">
        <v>1734</v>
      </c>
      <c r="J50" s="257" t="s">
        <v>38</v>
      </c>
      <c r="K50" s="257" t="s">
        <v>255</v>
      </c>
      <c r="L50" s="257" t="s">
        <v>243</v>
      </c>
      <c r="M50" s="250" t="s">
        <v>1672</v>
      </c>
      <c r="N50" s="2"/>
      <c r="O50" s="27"/>
      <c r="P50" s="13"/>
      <c r="Q50" s="145"/>
    </row>
    <row r="51" spans="1:17" ht="21">
      <c r="A51" s="250">
        <v>500</v>
      </c>
      <c r="B51" s="250" t="s">
        <v>729</v>
      </c>
      <c r="C51" s="256" t="s">
        <v>13</v>
      </c>
      <c r="D51" s="257" t="s">
        <v>21</v>
      </c>
      <c r="E51" s="256" t="s">
        <v>759</v>
      </c>
      <c r="F51" s="257" t="s">
        <v>21</v>
      </c>
      <c r="G51" s="257" t="s">
        <v>16</v>
      </c>
      <c r="H51" s="257" t="s">
        <v>63</v>
      </c>
      <c r="I51" s="256" t="s">
        <v>1734</v>
      </c>
      <c r="J51" s="257" t="s">
        <v>38</v>
      </c>
      <c r="K51" s="257" t="s">
        <v>257</v>
      </c>
      <c r="L51" s="257" t="s">
        <v>245</v>
      </c>
      <c r="M51" s="250" t="s">
        <v>1672</v>
      </c>
      <c r="N51" s="2"/>
      <c r="O51" s="27"/>
      <c r="P51" s="13"/>
      <c r="Q51" s="145"/>
    </row>
    <row r="52" spans="1:17" ht="21">
      <c r="A52" s="250">
        <v>502</v>
      </c>
      <c r="B52" s="250" t="s">
        <v>729</v>
      </c>
      <c r="C52" s="256" t="s">
        <v>13</v>
      </c>
      <c r="D52" s="257" t="s">
        <v>21</v>
      </c>
      <c r="E52" s="256" t="s">
        <v>759</v>
      </c>
      <c r="F52" s="257" t="s">
        <v>17</v>
      </c>
      <c r="G52" s="257" t="s">
        <v>16</v>
      </c>
      <c r="H52" s="257" t="s">
        <v>22</v>
      </c>
      <c r="I52" s="256" t="s">
        <v>1674</v>
      </c>
      <c r="J52" s="257" t="s">
        <v>38</v>
      </c>
      <c r="K52" s="257" t="s">
        <v>259</v>
      </c>
      <c r="L52" s="257" t="s">
        <v>585</v>
      </c>
      <c r="M52" s="250" t="s">
        <v>1672</v>
      </c>
      <c r="N52" s="2"/>
      <c r="O52" s="27"/>
      <c r="P52" s="13"/>
      <c r="Q52" s="145"/>
    </row>
    <row r="53" spans="1:17" ht="21">
      <c r="A53" s="250">
        <v>504</v>
      </c>
      <c r="B53" s="250" t="s">
        <v>729</v>
      </c>
      <c r="C53" s="256" t="s">
        <v>13</v>
      </c>
      <c r="D53" s="257" t="s">
        <v>21</v>
      </c>
      <c r="E53" s="256" t="s">
        <v>759</v>
      </c>
      <c r="F53" s="257" t="s">
        <v>17</v>
      </c>
      <c r="G53" s="257" t="s">
        <v>16</v>
      </c>
      <c r="H53" s="257" t="s">
        <v>22</v>
      </c>
      <c r="I53" s="256" t="s">
        <v>1674</v>
      </c>
      <c r="J53" s="257" t="s">
        <v>38</v>
      </c>
      <c r="K53" s="257" t="s">
        <v>260</v>
      </c>
      <c r="L53" s="257" t="s">
        <v>586</v>
      </c>
      <c r="M53" s="250" t="s">
        <v>1672</v>
      </c>
      <c r="N53" s="2"/>
      <c r="O53" s="27"/>
      <c r="P53" s="13"/>
      <c r="Q53" s="145"/>
    </row>
    <row r="54" spans="1:17" ht="21">
      <c r="A54" s="250">
        <v>506</v>
      </c>
      <c r="B54" s="250" t="s">
        <v>729</v>
      </c>
      <c r="C54" s="256" t="s">
        <v>13</v>
      </c>
      <c r="D54" s="257" t="s">
        <v>21</v>
      </c>
      <c r="E54" s="256" t="s">
        <v>759</v>
      </c>
      <c r="F54" s="257" t="s">
        <v>14</v>
      </c>
      <c r="G54" s="257" t="s">
        <v>16</v>
      </c>
      <c r="H54" s="257" t="s">
        <v>63</v>
      </c>
      <c r="I54" s="256" t="s">
        <v>1734</v>
      </c>
      <c r="J54" s="257" t="s">
        <v>38</v>
      </c>
      <c r="K54" s="257" t="s">
        <v>263</v>
      </c>
      <c r="L54" s="257" t="s">
        <v>243</v>
      </c>
      <c r="M54" s="250" t="s">
        <v>1672</v>
      </c>
      <c r="N54" s="2"/>
      <c r="O54" s="27"/>
      <c r="P54" s="13"/>
      <c r="Q54" s="145"/>
    </row>
    <row r="55" spans="1:17" ht="21">
      <c r="A55" s="250">
        <v>510</v>
      </c>
      <c r="B55" s="250" t="s">
        <v>729</v>
      </c>
      <c r="C55" s="256" t="s">
        <v>13</v>
      </c>
      <c r="D55" s="257" t="s">
        <v>24</v>
      </c>
      <c r="E55" s="256" t="s">
        <v>752</v>
      </c>
      <c r="F55" s="257" t="s">
        <v>17</v>
      </c>
      <c r="G55" s="257" t="s">
        <v>21</v>
      </c>
      <c r="H55" s="257" t="s">
        <v>403</v>
      </c>
      <c r="I55" s="256" t="s">
        <v>1735</v>
      </c>
      <c r="J55" s="257" t="s">
        <v>38</v>
      </c>
      <c r="K55" s="257" t="s">
        <v>271</v>
      </c>
      <c r="L55" s="257" t="s">
        <v>449</v>
      </c>
      <c r="M55" s="250" t="s">
        <v>1672</v>
      </c>
      <c r="N55" s="2"/>
      <c r="O55" s="27"/>
      <c r="P55" s="13"/>
      <c r="Q55" s="145"/>
    </row>
    <row r="56" spans="1:17" ht="21">
      <c r="A56" s="250">
        <v>529</v>
      </c>
      <c r="B56" s="250" t="s">
        <v>729</v>
      </c>
      <c r="C56" s="256" t="s">
        <v>13</v>
      </c>
      <c r="D56" s="257" t="s">
        <v>287</v>
      </c>
      <c r="E56" s="256" t="s">
        <v>736</v>
      </c>
      <c r="F56" s="257" t="s">
        <v>151</v>
      </c>
      <c r="G56" s="257" t="s">
        <v>21</v>
      </c>
      <c r="H56" s="257" t="s">
        <v>280</v>
      </c>
      <c r="I56" s="256" t="s">
        <v>1741</v>
      </c>
      <c r="J56" s="257" t="s">
        <v>65</v>
      </c>
      <c r="K56" s="257" t="s">
        <v>87</v>
      </c>
      <c r="L56" s="257" t="s">
        <v>281</v>
      </c>
      <c r="M56" s="250" t="s">
        <v>1672</v>
      </c>
      <c r="N56" s="2" t="s">
        <v>1281</v>
      </c>
      <c r="O56" s="27" t="s">
        <v>2422</v>
      </c>
      <c r="P56" s="13" t="s">
        <v>2423</v>
      </c>
      <c r="Q56" s="145"/>
    </row>
    <row r="57" spans="1:17" ht="21">
      <c r="A57" s="250">
        <v>566</v>
      </c>
      <c r="B57" s="250" t="s">
        <v>729</v>
      </c>
      <c r="C57" s="256" t="s">
        <v>136</v>
      </c>
      <c r="D57" s="257" t="s">
        <v>90</v>
      </c>
      <c r="E57" s="256" t="s">
        <v>813</v>
      </c>
      <c r="F57" s="257" t="s">
        <v>16</v>
      </c>
      <c r="G57" s="257" t="s">
        <v>17</v>
      </c>
      <c r="H57" s="257" t="s">
        <v>309</v>
      </c>
      <c r="I57" s="256" t="s">
        <v>814</v>
      </c>
      <c r="J57" s="257" t="s">
        <v>38</v>
      </c>
      <c r="K57" s="257" t="s">
        <v>215</v>
      </c>
      <c r="L57" s="257" t="s">
        <v>312</v>
      </c>
      <c r="M57" s="250" t="s">
        <v>1672</v>
      </c>
      <c r="N57" s="2"/>
      <c r="O57" s="27"/>
      <c r="P57" s="13"/>
      <c r="Q57" s="145"/>
    </row>
    <row r="58" spans="1:17" ht="21">
      <c r="A58" s="250">
        <v>568</v>
      </c>
      <c r="B58" s="250" t="s">
        <v>729</v>
      </c>
      <c r="C58" s="256" t="s">
        <v>136</v>
      </c>
      <c r="D58" s="257" t="s">
        <v>90</v>
      </c>
      <c r="E58" s="256" t="s">
        <v>813</v>
      </c>
      <c r="F58" s="257" t="s">
        <v>16</v>
      </c>
      <c r="G58" s="257" t="s">
        <v>17</v>
      </c>
      <c r="H58" s="257" t="s">
        <v>309</v>
      </c>
      <c r="I58" s="256" t="s">
        <v>814</v>
      </c>
      <c r="J58" s="257" t="s">
        <v>38</v>
      </c>
      <c r="K58" s="257" t="s">
        <v>222</v>
      </c>
      <c r="L58" s="257" t="s">
        <v>315</v>
      </c>
      <c r="M58" s="250" t="s">
        <v>1672</v>
      </c>
      <c r="N58" s="2"/>
      <c r="O58" s="27"/>
      <c r="P58" s="13"/>
      <c r="Q58" s="145"/>
    </row>
    <row r="59" spans="1:17" ht="21">
      <c r="A59" s="250">
        <v>570</v>
      </c>
      <c r="B59" s="250" t="s">
        <v>729</v>
      </c>
      <c r="C59" s="256" t="s">
        <v>136</v>
      </c>
      <c r="D59" s="257" t="s">
        <v>90</v>
      </c>
      <c r="E59" s="256" t="s">
        <v>813</v>
      </c>
      <c r="F59" s="257" t="s">
        <v>21</v>
      </c>
      <c r="G59" s="257" t="s">
        <v>17</v>
      </c>
      <c r="H59" s="257" t="s">
        <v>303</v>
      </c>
      <c r="I59" s="256" t="s">
        <v>815</v>
      </c>
      <c r="J59" s="257" t="s">
        <v>38</v>
      </c>
      <c r="K59" s="257" t="s">
        <v>225</v>
      </c>
      <c r="L59" s="257" t="s">
        <v>305</v>
      </c>
      <c r="M59" s="250" t="s">
        <v>1672</v>
      </c>
      <c r="N59" s="2"/>
      <c r="O59" s="27"/>
      <c r="P59" s="13"/>
      <c r="Q59" s="145"/>
    </row>
    <row r="60" spans="1:17" ht="21">
      <c r="A60" s="250">
        <v>572</v>
      </c>
      <c r="B60" s="250" t="s">
        <v>729</v>
      </c>
      <c r="C60" s="256" t="s">
        <v>136</v>
      </c>
      <c r="D60" s="257" t="s">
        <v>90</v>
      </c>
      <c r="E60" s="256" t="s">
        <v>813</v>
      </c>
      <c r="F60" s="257" t="s">
        <v>21</v>
      </c>
      <c r="G60" s="257" t="s">
        <v>17</v>
      </c>
      <c r="H60" s="257" t="s">
        <v>303</v>
      </c>
      <c r="I60" s="256" t="s">
        <v>815</v>
      </c>
      <c r="J60" s="257" t="s">
        <v>38</v>
      </c>
      <c r="K60" s="257" t="s">
        <v>229</v>
      </c>
      <c r="L60" s="257" t="s">
        <v>308</v>
      </c>
      <c r="M60" s="250" t="s">
        <v>1672</v>
      </c>
      <c r="N60" s="2"/>
      <c r="O60" s="27"/>
      <c r="P60" s="13"/>
      <c r="Q60" s="145"/>
    </row>
    <row r="61" spans="1:17" ht="21">
      <c r="A61" s="250">
        <v>574</v>
      </c>
      <c r="B61" s="250" t="s">
        <v>729</v>
      </c>
      <c r="C61" s="256" t="s">
        <v>136</v>
      </c>
      <c r="D61" s="257" t="s">
        <v>90</v>
      </c>
      <c r="E61" s="256" t="s">
        <v>813</v>
      </c>
      <c r="F61" s="257" t="s">
        <v>17</v>
      </c>
      <c r="G61" s="257" t="s">
        <v>17</v>
      </c>
      <c r="H61" s="257" t="s">
        <v>63</v>
      </c>
      <c r="I61" s="256" t="s">
        <v>1745</v>
      </c>
      <c r="J61" s="257" t="s">
        <v>38</v>
      </c>
      <c r="K61" s="257" t="s">
        <v>230</v>
      </c>
      <c r="L61" s="257" t="s">
        <v>243</v>
      </c>
      <c r="M61" s="250" t="s">
        <v>1672</v>
      </c>
      <c r="N61" s="2" t="s">
        <v>1281</v>
      </c>
      <c r="O61" s="27" t="s">
        <v>2425</v>
      </c>
      <c r="P61" s="13" t="s">
        <v>2426</v>
      </c>
      <c r="Q61" s="145"/>
    </row>
    <row r="62" spans="1:17" ht="21">
      <c r="A62" s="250">
        <v>647</v>
      </c>
      <c r="B62" s="250" t="s">
        <v>729</v>
      </c>
      <c r="C62" s="256" t="s">
        <v>136</v>
      </c>
      <c r="D62" s="257" t="s">
        <v>16</v>
      </c>
      <c r="E62" s="256" t="s">
        <v>662</v>
      </c>
      <c r="F62" s="257" t="s">
        <v>204</v>
      </c>
      <c r="G62" s="257" t="s">
        <v>16</v>
      </c>
      <c r="H62" s="257" t="s">
        <v>205</v>
      </c>
      <c r="I62" s="256"/>
      <c r="J62" s="257" t="s">
        <v>101</v>
      </c>
      <c r="K62" s="257" t="s">
        <v>124</v>
      </c>
      <c r="L62" s="257" t="s">
        <v>872</v>
      </c>
      <c r="M62" s="250" t="s">
        <v>1672</v>
      </c>
      <c r="N62" s="2"/>
      <c r="O62" s="27"/>
      <c r="P62" s="13"/>
      <c r="Q62" s="145"/>
    </row>
    <row r="63" spans="1:17" ht="21">
      <c r="A63" s="250">
        <v>676</v>
      </c>
      <c r="B63" s="250" t="s">
        <v>878</v>
      </c>
      <c r="C63" s="256" t="s">
        <v>13</v>
      </c>
      <c r="D63" s="257" t="s">
        <v>35</v>
      </c>
      <c r="E63" s="256" t="s">
        <v>905</v>
      </c>
      <c r="F63" s="257" t="s">
        <v>16</v>
      </c>
      <c r="G63" s="257" t="s">
        <v>21</v>
      </c>
      <c r="H63" s="257" t="s">
        <v>253</v>
      </c>
      <c r="I63" s="256" t="s">
        <v>187</v>
      </c>
      <c r="J63" s="257" t="s">
        <v>38</v>
      </c>
      <c r="K63" s="257" t="s">
        <v>255</v>
      </c>
      <c r="L63" s="257" t="s">
        <v>256</v>
      </c>
      <c r="M63" s="250" t="s">
        <v>1672</v>
      </c>
      <c r="N63" s="2"/>
      <c r="O63" s="27"/>
      <c r="P63" s="13"/>
      <c r="Q63" s="145"/>
    </row>
    <row r="64" spans="1:17" ht="21">
      <c r="A64" s="250">
        <v>680</v>
      </c>
      <c r="B64" s="250" t="s">
        <v>878</v>
      </c>
      <c r="C64" s="256" t="s">
        <v>13</v>
      </c>
      <c r="D64" s="257" t="s">
        <v>35</v>
      </c>
      <c r="E64" s="256" t="s">
        <v>905</v>
      </c>
      <c r="F64" s="257" t="s">
        <v>21</v>
      </c>
      <c r="G64" s="257" t="s">
        <v>21</v>
      </c>
      <c r="H64" s="257" t="s">
        <v>303</v>
      </c>
      <c r="I64" s="256" t="s">
        <v>1741</v>
      </c>
      <c r="J64" s="257" t="s">
        <v>38</v>
      </c>
      <c r="K64" s="257" t="s">
        <v>259</v>
      </c>
      <c r="L64" s="257" t="s">
        <v>305</v>
      </c>
      <c r="M64" s="250" t="s">
        <v>1672</v>
      </c>
      <c r="N64" s="2" t="s">
        <v>1281</v>
      </c>
      <c r="O64" s="27" t="s">
        <v>2422</v>
      </c>
      <c r="P64" s="13" t="s">
        <v>2423</v>
      </c>
      <c r="Q64" s="145"/>
    </row>
    <row r="65" spans="1:17" ht="21">
      <c r="A65" s="250">
        <v>684</v>
      </c>
      <c r="B65" s="250" t="s">
        <v>878</v>
      </c>
      <c r="C65" s="256" t="s">
        <v>13</v>
      </c>
      <c r="D65" s="257" t="s">
        <v>35</v>
      </c>
      <c r="E65" s="256" t="s">
        <v>905</v>
      </c>
      <c r="F65" s="257" t="s">
        <v>17</v>
      </c>
      <c r="G65" s="257" t="s">
        <v>21</v>
      </c>
      <c r="H65" s="257" t="s">
        <v>344</v>
      </c>
      <c r="I65" s="256" t="s">
        <v>1754</v>
      </c>
      <c r="J65" s="257" t="s">
        <v>38</v>
      </c>
      <c r="K65" s="257" t="s">
        <v>263</v>
      </c>
      <c r="L65" s="257" t="s">
        <v>595</v>
      </c>
      <c r="M65" s="250" t="s">
        <v>1672</v>
      </c>
      <c r="N65" s="2"/>
      <c r="O65" s="27"/>
      <c r="P65" s="13"/>
      <c r="Q65" s="145"/>
    </row>
    <row r="66" spans="1:17" ht="21">
      <c r="A66" s="250">
        <v>701</v>
      </c>
      <c r="B66" s="250" t="s">
        <v>878</v>
      </c>
      <c r="C66" s="256" t="s">
        <v>13</v>
      </c>
      <c r="D66" s="257" t="s">
        <v>239</v>
      </c>
      <c r="E66" s="256" t="s">
        <v>922</v>
      </c>
      <c r="F66" s="257" t="s">
        <v>16</v>
      </c>
      <c r="G66" s="257" t="s">
        <v>21</v>
      </c>
      <c r="H66" s="257" t="s">
        <v>299</v>
      </c>
      <c r="I66" s="256" t="s">
        <v>923</v>
      </c>
      <c r="J66" s="257" t="s">
        <v>65</v>
      </c>
      <c r="K66" s="257" t="s">
        <v>76</v>
      </c>
      <c r="L66" s="257" t="s">
        <v>924</v>
      </c>
      <c r="M66" s="250" t="s">
        <v>1672</v>
      </c>
      <c r="N66" s="2"/>
      <c r="O66" s="27"/>
      <c r="P66" s="13"/>
      <c r="Q66" s="145"/>
    </row>
    <row r="67" spans="1:17" ht="21">
      <c r="A67" s="250">
        <v>703</v>
      </c>
      <c r="B67" s="250" t="s">
        <v>878</v>
      </c>
      <c r="C67" s="256" t="s">
        <v>13</v>
      </c>
      <c r="D67" s="257" t="s">
        <v>239</v>
      </c>
      <c r="E67" s="256" t="s">
        <v>922</v>
      </c>
      <c r="F67" s="257" t="s">
        <v>16</v>
      </c>
      <c r="G67" s="257" t="s">
        <v>21</v>
      </c>
      <c r="H67" s="257" t="s">
        <v>299</v>
      </c>
      <c r="I67" s="256" t="s">
        <v>923</v>
      </c>
      <c r="J67" s="257" t="s">
        <v>65</v>
      </c>
      <c r="K67" s="257" t="s">
        <v>87</v>
      </c>
      <c r="L67" s="257" t="s">
        <v>926</v>
      </c>
      <c r="M67" s="250" t="s">
        <v>1672</v>
      </c>
      <c r="N67" s="2"/>
      <c r="O67" s="27"/>
      <c r="P67" s="13"/>
      <c r="Q67" s="145"/>
    </row>
    <row r="68" spans="1:17" ht="21">
      <c r="A68" s="250">
        <v>711</v>
      </c>
      <c r="B68" s="250" t="s">
        <v>878</v>
      </c>
      <c r="C68" s="256" t="s">
        <v>13</v>
      </c>
      <c r="D68" s="257" t="s">
        <v>200</v>
      </c>
      <c r="E68" s="256" t="s">
        <v>888</v>
      </c>
      <c r="F68" s="257" t="s">
        <v>16</v>
      </c>
      <c r="G68" s="257" t="s">
        <v>21</v>
      </c>
      <c r="H68" s="257" t="s">
        <v>355</v>
      </c>
      <c r="I68" s="256" t="s">
        <v>932</v>
      </c>
      <c r="J68" s="257" t="s">
        <v>65</v>
      </c>
      <c r="K68" s="257" t="s">
        <v>354</v>
      </c>
      <c r="L68" s="257" t="s">
        <v>933</v>
      </c>
      <c r="M68" s="250" t="s">
        <v>1672</v>
      </c>
      <c r="N68" s="2" t="s">
        <v>1281</v>
      </c>
      <c r="O68" s="27" t="s">
        <v>2428</v>
      </c>
      <c r="P68" s="13" t="s">
        <v>2429</v>
      </c>
      <c r="Q68" s="145"/>
    </row>
    <row r="69" spans="1:17" ht="21">
      <c r="A69" s="250">
        <v>713</v>
      </c>
      <c r="B69" s="250" t="s">
        <v>878</v>
      </c>
      <c r="C69" s="256" t="s">
        <v>13</v>
      </c>
      <c r="D69" s="257" t="s">
        <v>200</v>
      </c>
      <c r="E69" s="256" t="s">
        <v>888</v>
      </c>
      <c r="F69" s="257" t="s">
        <v>16</v>
      </c>
      <c r="G69" s="257" t="s">
        <v>21</v>
      </c>
      <c r="H69" s="257" t="s">
        <v>355</v>
      </c>
      <c r="I69" s="256" t="s">
        <v>932</v>
      </c>
      <c r="J69" s="257" t="s">
        <v>65</v>
      </c>
      <c r="K69" s="257" t="s">
        <v>358</v>
      </c>
      <c r="L69" s="257" t="s">
        <v>934</v>
      </c>
      <c r="M69" s="250" t="s">
        <v>1672</v>
      </c>
      <c r="N69" s="2"/>
      <c r="O69" s="27"/>
      <c r="P69" s="13"/>
      <c r="Q69" s="145"/>
    </row>
    <row r="70" spans="1:17" ht="21">
      <c r="A70" s="250">
        <v>714</v>
      </c>
      <c r="B70" s="250" t="s">
        <v>878</v>
      </c>
      <c r="C70" s="256" t="s">
        <v>13</v>
      </c>
      <c r="D70" s="257" t="s">
        <v>151</v>
      </c>
      <c r="E70" s="256" t="s">
        <v>935</v>
      </c>
      <c r="F70" s="257" t="s">
        <v>16</v>
      </c>
      <c r="G70" s="257" t="s">
        <v>17</v>
      </c>
      <c r="H70" s="257" t="s">
        <v>185</v>
      </c>
      <c r="I70" s="256" t="s">
        <v>1758</v>
      </c>
      <c r="J70" s="257" t="s">
        <v>65</v>
      </c>
      <c r="K70" s="257" t="s">
        <v>362</v>
      </c>
      <c r="L70" s="257" t="s">
        <v>289</v>
      </c>
      <c r="M70" s="250" t="s">
        <v>1672</v>
      </c>
      <c r="N70" s="2" t="s">
        <v>1281</v>
      </c>
      <c r="O70" s="27" t="s">
        <v>2431</v>
      </c>
      <c r="P70" s="13" t="s">
        <v>2432</v>
      </c>
      <c r="Q70" s="145"/>
    </row>
    <row r="71" spans="1:17" ht="21">
      <c r="A71" s="250">
        <v>736</v>
      </c>
      <c r="B71" s="250" t="s">
        <v>878</v>
      </c>
      <c r="C71" s="256" t="s">
        <v>136</v>
      </c>
      <c r="D71" s="257" t="s">
        <v>17</v>
      </c>
      <c r="E71" s="256" t="s">
        <v>957</v>
      </c>
      <c r="F71" s="257" t="s">
        <v>16</v>
      </c>
      <c r="G71" s="257" t="s">
        <v>17</v>
      </c>
      <c r="H71" s="257" t="s">
        <v>303</v>
      </c>
      <c r="I71" s="256" t="s">
        <v>966</v>
      </c>
      <c r="J71" s="257" t="s">
        <v>38</v>
      </c>
      <c r="K71" s="257" t="s">
        <v>232</v>
      </c>
      <c r="L71" s="257" t="s">
        <v>305</v>
      </c>
      <c r="M71" s="250" t="s">
        <v>1672</v>
      </c>
      <c r="N71" s="2"/>
      <c r="O71" s="27"/>
      <c r="P71" s="13"/>
      <c r="Q71" s="145"/>
    </row>
    <row r="72" spans="1:17" ht="21">
      <c r="A72" s="250">
        <v>738</v>
      </c>
      <c r="B72" s="250" t="s">
        <v>878</v>
      </c>
      <c r="C72" s="256" t="s">
        <v>136</v>
      </c>
      <c r="D72" s="257" t="s">
        <v>17</v>
      </c>
      <c r="E72" s="256" t="s">
        <v>957</v>
      </c>
      <c r="F72" s="257" t="s">
        <v>16</v>
      </c>
      <c r="G72" s="257" t="s">
        <v>17</v>
      </c>
      <c r="H72" s="257" t="s">
        <v>303</v>
      </c>
      <c r="I72" s="256" t="s">
        <v>966</v>
      </c>
      <c r="J72" s="257" t="s">
        <v>38</v>
      </c>
      <c r="K72" s="257" t="s">
        <v>236</v>
      </c>
      <c r="L72" s="257" t="s">
        <v>308</v>
      </c>
      <c r="M72" s="250" t="s">
        <v>1672</v>
      </c>
      <c r="N72" s="2"/>
      <c r="O72" s="27"/>
      <c r="P72" s="13"/>
      <c r="Q72" s="145"/>
    </row>
    <row r="73" spans="1:17" ht="21">
      <c r="A73" s="250">
        <v>740</v>
      </c>
      <c r="B73" s="250" t="s">
        <v>878</v>
      </c>
      <c r="C73" s="256" t="s">
        <v>136</v>
      </c>
      <c r="D73" s="257" t="s">
        <v>17</v>
      </c>
      <c r="E73" s="256" t="s">
        <v>957</v>
      </c>
      <c r="F73" s="257" t="s">
        <v>17</v>
      </c>
      <c r="G73" s="257" t="s">
        <v>17</v>
      </c>
      <c r="H73" s="257" t="s">
        <v>63</v>
      </c>
      <c r="I73" s="256" t="s">
        <v>969</v>
      </c>
      <c r="J73" s="257" t="s">
        <v>38</v>
      </c>
      <c r="K73" s="257" t="s">
        <v>240</v>
      </c>
      <c r="L73" s="257" t="s">
        <v>243</v>
      </c>
      <c r="M73" s="250" t="s">
        <v>1672</v>
      </c>
      <c r="N73" s="2" t="s">
        <v>1252</v>
      </c>
      <c r="O73" s="27" t="s">
        <v>2434</v>
      </c>
      <c r="P73" s="13" t="s">
        <v>2435</v>
      </c>
      <c r="Q73" s="145"/>
    </row>
    <row r="74" spans="1:17" ht="21">
      <c r="A74" s="250">
        <v>742</v>
      </c>
      <c r="B74" s="250" t="s">
        <v>878</v>
      </c>
      <c r="C74" s="256" t="s">
        <v>136</v>
      </c>
      <c r="D74" s="257" t="s">
        <v>17</v>
      </c>
      <c r="E74" s="256" t="s">
        <v>957</v>
      </c>
      <c r="F74" s="257" t="s">
        <v>17</v>
      </c>
      <c r="G74" s="257" t="s">
        <v>17</v>
      </c>
      <c r="H74" s="257" t="s">
        <v>63</v>
      </c>
      <c r="I74" s="256" t="s">
        <v>969</v>
      </c>
      <c r="J74" s="257" t="s">
        <v>38</v>
      </c>
      <c r="K74" s="257" t="s">
        <v>244</v>
      </c>
      <c r="L74" s="257" t="s">
        <v>245</v>
      </c>
      <c r="M74" s="250" t="s">
        <v>1672</v>
      </c>
      <c r="N74" s="2"/>
      <c r="O74" s="27"/>
      <c r="P74" s="13"/>
      <c r="Q74" s="145"/>
    </row>
    <row r="75" spans="1:17" ht="21">
      <c r="A75" s="250">
        <v>777</v>
      </c>
      <c r="B75" s="250" t="s">
        <v>878</v>
      </c>
      <c r="C75" s="256" t="s">
        <v>136</v>
      </c>
      <c r="D75" s="257" t="s">
        <v>280</v>
      </c>
      <c r="E75" s="256" t="s">
        <v>995</v>
      </c>
      <c r="F75" s="257" t="s">
        <v>16</v>
      </c>
      <c r="G75" s="257" t="s">
        <v>17</v>
      </c>
      <c r="H75" s="257" t="s">
        <v>204</v>
      </c>
      <c r="I75" s="256" t="s">
        <v>1770</v>
      </c>
      <c r="J75" s="257" t="s">
        <v>65</v>
      </c>
      <c r="K75" s="257" t="s">
        <v>349</v>
      </c>
      <c r="L75" s="257" t="s">
        <v>997</v>
      </c>
      <c r="M75" s="250" t="s">
        <v>1672</v>
      </c>
      <c r="N75" s="2"/>
      <c r="O75" s="27"/>
      <c r="P75" s="13"/>
      <c r="Q75" s="145"/>
    </row>
    <row r="76" spans="1:17" ht="21">
      <c r="A76" s="250">
        <v>924</v>
      </c>
      <c r="B76" s="250" t="s">
        <v>1024</v>
      </c>
      <c r="C76" s="256" t="s">
        <v>136</v>
      </c>
      <c r="D76" s="257" t="s">
        <v>14</v>
      </c>
      <c r="E76" s="256" t="s">
        <v>1092</v>
      </c>
      <c r="F76" s="257" t="s">
        <v>16</v>
      </c>
      <c r="G76" s="257" t="s">
        <v>17</v>
      </c>
      <c r="H76" s="257" t="s">
        <v>303</v>
      </c>
      <c r="I76" s="256" t="s">
        <v>1780</v>
      </c>
      <c r="J76" s="257" t="s">
        <v>38</v>
      </c>
      <c r="K76" s="257" t="s">
        <v>232</v>
      </c>
      <c r="L76" s="257" t="s">
        <v>305</v>
      </c>
      <c r="M76" s="250" t="s">
        <v>1672</v>
      </c>
      <c r="N76" s="2"/>
      <c r="O76" s="27"/>
      <c r="P76" s="13"/>
      <c r="Q76" s="145"/>
    </row>
    <row r="77" spans="1:17" ht="21">
      <c r="A77" s="250">
        <v>926</v>
      </c>
      <c r="B77" s="250" t="s">
        <v>1024</v>
      </c>
      <c r="C77" s="256" t="s">
        <v>136</v>
      </c>
      <c r="D77" s="257" t="s">
        <v>14</v>
      </c>
      <c r="E77" s="256" t="s">
        <v>1092</v>
      </c>
      <c r="F77" s="257" t="s">
        <v>16</v>
      </c>
      <c r="G77" s="257" t="s">
        <v>17</v>
      </c>
      <c r="H77" s="257" t="s">
        <v>303</v>
      </c>
      <c r="I77" s="256" t="s">
        <v>1780</v>
      </c>
      <c r="J77" s="257" t="s">
        <v>38</v>
      </c>
      <c r="K77" s="257" t="s">
        <v>236</v>
      </c>
      <c r="L77" s="257" t="s">
        <v>308</v>
      </c>
      <c r="M77" s="250" t="s">
        <v>1672</v>
      </c>
      <c r="N77" s="2"/>
      <c r="O77" s="27"/>
      <c r="P77" s="13"/>
      <c r="Q77" s="145"/>
    </row>
    <row r="78" spans="1:17" ht="21">
      <c r="A78" s="250">
        <v>928</v>
      </c>
      <c r="B78" s="250" t="s">
        <v>1024</v>
      </c>
      <c r="C78" s="256" t="s">
        <v>136</v>
      </c>
      <c r="D78" s="257" t="s">
        <v>14</v>
      </c>
      <c r="E78" s="256" t="s">
        <v>1092</v>
      </c>
      <c r="F78" s="257" t="s">
        <v>21</v>
      </c>
      <c r="G78" s="257" t="s">
        <v>17</v>
      </c>
      <c r="H78" s="257" t="s">
        <v>303</v>
      </c>
      <c r="I78" s="256" t="s">
        <v>1098</v>
      </c>
      <c r="J78" s="257" t="s">
        <v>38</v>
      </c>
      <c r="K78" s="257" t="s">
        <v>240</v>
      </c>
      <c r="L78" s="257" t="s">
        <v>305</v>
      </c>
      <c r="M78" s="250" t="s">
        <v>1672</v>
      </c>
      <c r="N78" s="2"/>
      <c r="O78" s="27"/>
      <c r="P78" s="13"/>
      <c r="Q78" s="145"/>
    </row>
    <row r="79" spans="1:17" ht="21">
      <c r="A79" s="250">
        <v>930</v>
      </c>
      <c r="B79" s="250" t="s">
        <v>1024</v>
      </c>
      <c r="C79" s="256" t="s">
        <v>136</v>
      </c>
      <c r="D79" s="257" t="s">
        <v>14</v>
      </c>
      <c r="E79" s="256" t="s">
        <v>1092</v>
      </c>
      <c r="F79" s="257" t="s">
        <v>21</v>
      </c>
      <c r="G79" s="257" t="s">
        <v>17</v>
      </c>
      <c r="H79" s="257" t="s">
        <v>303</v>
      </c>
      <c r="I79" s="256" t="s">
        <v>1098</v>
      </c>
      <c r="J79" s="257" t="s">
        <v>38</v>
      </c>
      <c r="K79" s="257" t="s">
        <v>244</v>
      </c>
      <c r="L79" s="257" t="s">
        <v>308</v>
      </c>
      <c r="M79" s="250" t="s">
        <v>1672</v>
      </c>
      <c r="N79" s="2"/>
      <c r="O79" s="27"/>
      <c r="P79" s="13"/>
      <c r="Q79" s="145"/>
    </row>
    <row r="80" spans="1:17" ht="21">
      <c r="A80" s="250">
        <v>936</v>
      </c>
      <c r="B80" s="250" t="s">
        <v>1024</v>
      </c>
      <c r="C80" s="256" t="s">
        <v>136</v>
      </c>
      <c r="D80" s="257" t="s">
        <v>14</v>
      </c>
      <c r="E80" s="256" t="s">
        <v>1092</v>
      </c>
      <c r="F80" s="257" t="s">
        <v>17</v>
      </c>
      <c r="G80" s="257" t="s">
        <v>17</v>
      </c>
      <c r="H80" s="257" t="s">
        <v>63</v>
      </c>
      <c r="I80" s="256" t="s">
        <v>1675</v>
      </c>
      <c r="J80" s="257" t="s">
        <v>38</v>
      </c>
      <c r="K80" s="257" t="s">
        <v>255</v>
      </c>
      <c r="L80" s="257" t="s">
        <v>243</v>
      </c>
      <c r="M80" s="250" t="s">
        <v>1672</v>
      </c>
      <c r="N80" s="2"/>
      <c r="O80" s="27"/>
      <c r="P80" s="13"/>
      <c r="Q80" s="145"/>
    </row>
    <row r="81" spans="1:17" ht="21">
      <c r="A81" s="250">
        <v>938</v>
      </c>
      <c r="B81" s="250" t="s">
        <v>1024</v>
      </c>
      <c r="C81" s="256" t="s">
        <v>136</v>
      </c>
      <c r="D81" s="257" t="s">
        <v>14</v>
      </c>
      <c r="E81" s="256" t="s">
        <v>1092</v>
      </c>
      <c r="F81" s="257" t="s">
        <v>17</v>
      </c>
      <c r="G81" s="257" t="s">
        <v>17</v>
      </c>
      <c r="H81" s="257" t="s">
        <v>63</v>
      </c>
      <c r="I81" s="256" t="s">
        <v>1675</v>
      </c>
      <c r="J81" s="257" t="s">
        <v>38</v>
      </c>
      <c r="K81" s="257" t="s">
        <v>257</v>
      </c>
      <c r="L81" s="257" t="s">
        <v>245</v>
      </c>
      <c r="M81" s="250" t="s">
        <v>1672</v>
      </c>
      <c r="N81" s="2"/>
      <c r="O81" s="27"/>
      <c r="P81" s="13"/>
      <c r="Q81" s="145"/>
    </row>
    <row r="82" spans="1:17" ht="21">
      <c r="A82" s="250">
        <v>945</v>
      </c>
      <c r="B82" s="250" t="s">
        <v>1024</v>
      </c>
      <c r="C82" s="256" t="s">
        <v>136</v>
      </c>
      <c r="D82" s="257" t="s">
        <v>374</v>
      </c>
      <c r="E82" s="256" t="s">
        <v>1111</v>
      </c>
      <c r="F82" s="257" t="s">
        <v>16</v>
      </c>
      <c r="G82" s="257" t="s">
        <v>17</v>
      </c>
      <c r="H82" s="257" t="s">
        <v>34</v>
      </c>
      <c r="I82" s="256" t="s">
        <v>652</v>
      </c>
      <c r="J82" s="257" t="s">
        <v>65</v>
      </c>
      <c r="K82" s="257" t="s">
        <v>66</v>
      </c>
      <c r="L82" s="257" t="s">
        <v>72</v>
      </c>
      <c r="M82" s="250" t="s">
        <v>1672</v>
      </c>
      <c r="N82" s="2" t="s">
        <v>1281</v>
      </c>
      <c r="O82" s="27" t="s">
        <v>2415</v>
      </c>
      <c r="P82" s="13" t="s">
        <v>2416</v>
      </c>
      <c r="Q82" s="145"/>
    </row>
    <row r="83" spans="1:17" ht="21">
      <c r="A83" s="250">
        <v>949</v>
      </c>
      <c r="B83" s="250" t="s">
        <v>1024</v>
      </c>
      <c r="C83" s="256" t="s">
        <v>136</v>
      </c>
      <c r="D83" s="257" t="s">
        <v>239</v>
      </c>
      <c r="E83" s="256" t="s">
        <v>1115</v>
      </c>
      <c r="F83" s="257" t="s">
        <v>123</v>
      </c>
      <c r="G83" s="257" t="s">
        <v>17</v>
      </c>
      <c r="H83" s="257" t="s">
        <v>78</v>
      </c>
      <c r="I83" s="256" t="s">
        <v>1741</v>
      </c>
      <c r="J83" s="257" t="s">
        <v>65</v>
      </c>
      <c r="K83" s="257" t="s">
        <v>87</v>
      </c>
      <c r="L83" s="257" t="s">
        <v>487</v>
      </c>
      <c r="M83" s="250" t="s">
        <v>1672</v>
      </c>
      <c r="N83" s="2" t="s">
        <v>1281</v>
      </c>
      <c r="O83" s="27" t="s">
        <v>2422</v>
      </c>
      <c r="P83" s="13" t="s">
        <v>2423</v>
      </c>
      <c r="Q83" s="145"/>
    </row>
    <row r="84" spans="1:17" ht="21">
      <c r="A84" s="250">
        <v>978</v>
      </c>
      <c r="B84" s="250" t="s">
        <v>1143</v>
      </c>
      <c r="C84" s="256" t="s">
        <v>13</v>
      </c>
      <c r="D84" s="257" t="s">
        <v>78</v>
      </c>
      <c r="E84" s="256" t="s">
        <v>1148</v>
      </c>
      <c r="F84" s="257" t="s">
        <v>16</v>
      </c>
      <c r="G84" s="257" t="s">
        <v>21</v>
      </c>
      <c r="H84" s="257" t="s">
        <v>131</v>
      </c>
      <c r="I84" s="256" t="s">
        <v>1156</v>
      </c>
      <c r="J84" s="257" t="s">
        <v>38</v>
      </c>
      <c r="K84" s="257" t="s">
        <v>232</v>
      </c>
      <c r="L84" s="257" t="s">
        <v>577</v>
      </c>
      <c r="M84" s="250" t="s">
        <v>1672</v>
      </c>
      <c r="N84" s="2" t="s">
        <v>1281</v>
      </c>
      <c r="O84" s="27" t="s">
        <v>2422</v>
      </c>
      <c r="P84" s="13" t="s">
        <v>2423</v>
      </c>
      <c r="Q84" s="145"/>
    </row>
    <row r="85" spans="1:17" ht="21">
      <c r="A85" s="250">
        <v>980</v>
      </c>
      <c r="B85" s="250" t="s">
        <v>1143</v>
      </c>
      <c r="C85" s="256" t="s">
        <v>13</v>
      </c>
      <c r="D85" s="257" t="s">
        <v>78</v>
      </c>
      <c r="E85" s="256" t="s">
        <v>1148</v>
      </c>
      <c r="F85" s="257" t="s">
        <v>16</v>
      </c>
      <c r="G85" s="257" t="s">
        <v>21</v>
      </c>
      <c r="H85" s="257" t="s">
        <v>131</v>
      </c>
      <c r="I85" s="256" t="s">
        <v>1156</v>
      </c>
      <c r="J85" s="257" t="s">
        <v>38</v>
      </c>
      <c r="K85" s="257" t="s">
        <v>236</v>
      </c>
      <c r="L85" s="257" t="s">
        <v>577</v>
      </c>
      <c r="M85" s="250" t="s">
        <v>1672</v>
      </c>
      <c r="N85" s="2" t="s">
        <v>1281</v>
      </c>
      <c r="O85" s="27" t="s">
        <v>2428</v>
      </c>
      <c r="P85" s="13" t="s">
        <v>2429</v>
      </c>
      <c r="Q85" s="145"/>
    </row>
    <row r="86" spans="1:17" ht="21">
      <c r="A86" s="250">
        <v>1005</v>
      </c>
      <c r="B86" s="250" t="s">
        <v>1143</v>
      </c>
      <c r="C86" s="256" t="s">
        <v>13</v>
      </c>
      <c r="D86" s="257" t="s">
        <v>401</v>
      </c>
      <c r="E86" s="256" t="s">
        <v>1173</v>
      </c>
      <c r="F86" s="257" t="s">
        <v>16</v>
      </c>
      <c r="G86" s="257" t="s">
        <v>17</v>
      </c>
      <c r="H86" s="257" t="s">
        <v>185</v>
      </c>
      <c r="I86" s="256" t="s">
        <v>1690</v>
      </c>
      <c r="J86" s="257" t="s">
        <v>65</v>
      </c>
      <c r="K86" s="257" t="s">
        <v>76</v>
      </c>
      <c r="L86" s="257" t="s">
        <v>289</v>
      </c>
      <c r="M86" s="250" t="s">
        <v>1672</v>
      </c>
      <c r="N86" s="2"/>
      <c r="O86" s="27"/>
      <c r="P86" s="13"/>
      <c r="Q86" s="145"/>
    </row>
    <row r="87" spans="1:17" ht="21">
      <c r="A87" s="250">
        <v>1020</v>
      </c>
      <c r="B87" s="250" t="s">
        <v>1143</v>
      </c>
      <c r="C87" s="256" t="s">
        <v>13</v>
      </c>
      <c r="D87" s="257" t="s">
        <v>16</v>
      </c>
      <c r="E87" s="256" t="s">
        <v>1185</v>
      </c>
      <c r="F87" s="257" t="s">
        <v>21</v>
      </c>
      <c r="G87" s="257" t="s">
        <v>21</v>
      </c>
      <c r="H87" s="257" t="s">
        <v>303</v>
      </c>
      <c r="I87" s="256" t="s">
        <v>1788</v>
      </c>
      <c r="J87" s="257" t="s">
        <v>101</v>
      </c>
      <c r="K87" s="257" t="s">
        <v>132</v>
      </c>
      <c r="L87" s="257" t="s">
        <v>1082</v>
      </c>
      <c r="M87" s="250" t="s">
        <v>1672</v>
      </c>
      <c r="N87" s="2"/>
      <c r="O87" s="27"/>
      <c r="P87" s="13"/>
      <c r="Q87" s="145"/>
    </row>
    <row r="88" spans="1:17" ht="21">
      <c r="A88" s="250">
        <v>1023</v>
      </c>
      <c r="B88" s="250" t="s">
        <v>1143</v>
      </c>
      <c r="C88" s="256" t="s">
        <v>13</v>
      </c>
      <c r="D88" s="257" t="s">
        <v>16</v>
      </c>
      <c r="E88" s="256" t="s">
        <v>1185</v>
      </c>
      <c r="F88" s="257" t="s">
        <v>16</v>
      </c>
      <c r="G88" s="257" t="s">
        <v>21</v>
      </c>
      <c r="H88" s="257" t="s">
        <v>299</v>
      </c>
      <c r="I88" s="256" t="s">
        <v>1788</v>
      </c>
      <c r="J88" s="257" t="s">
        <v>101</v>
      </c>
      <c r="K88" s="257" t="s">
        <v>134</v>
      </c>
      <c r="L88" s="257" t="s">
        <v>640</v>
      </c>
      <c r="M88" s="250" t="s">
        <v>1672</v>
      </c>
      <c r="N88" s="2"/>
      <c r="O88" s="27"/>
      <c r="P88" s="13"/>
      <c r="Q88" s="145"/>
    </row>
    <row r="89" spans="1:17" ht="21">
      <c r="A89" s="250">
        <v>1026</v>
      </c>
      <c r="B89" s="250" t="s">
        <v>1143</v>
      </c>
      <c r="C89" s="256" t="s">
        <v>13</v>
      </c>
      <c r="D89" s="257" t="s">
        <v>16</v>
      </c>
      <c r="E89" s="256" t="s">
        <v>1185</v>
      </c>
      <c r="F89" s="257" t="s">
        <v>17</v>
      </c>
      <c r="G89" s="257" t="s">
        <v>21</v>
      </c>
      <c r="H89" s="257" t="s">
        <v>220</v>
      </c>
      <c r="I89" s="256" t="s">
        <v>1788</v>
      </c>
      <c r="J89" s="257" t="s">
        <v>101</v>
      </c>
      <c r="K89" s="257" t="s">
        <v>176</v>
      </c>
      <c r="L89" s="257" t="s">
        <v>342</v>
      </c>
      <c r="M89" s="250" t="s">
        <v>1672</v>
      </c>
      <c r="N89" s="46"/>
      <c r="O89" s="47"/>
      <c r="P89" s="48"/>
      <c r="Q89" s="45"/>
    </row>
  </sheetData>
  <mergeCells count="3">
    <mergeCell ref="B1:Q1"/>
    <mergeCell ref="B2:Q2"/>
    <mergeCell ref="B3:Q3"/>
  </mergeCells>
  <conditionalFormatting sqref="M5:M89">
    <cfRule type="containsBlanks" dxfId="2" priority="1">
      <formula>LEN(TRIM(M5))=0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9651-983E-4844-9F44-AC7F8F51164D}">
  <dimension ref="A1:Q30"/>
  <sheetViews>
    <sheetView zoomScaleNormal="100" workbookViewId="0">
      <selection activeCell="E16" sqref="E16"/>
    </sheetView>
  </sheetViews>
  <sheetFormatPr defaultRowHeight="13.9"/>
  <cols>
    <col min="1" max="1" width="4" customWidth="1"/>
    <col min="2" max="2" width="10.25" bestFit="1" customWidth="1"/>
    <col min="3" max="3" width="13.625" customWidth="1"/>
    <col min="4" max="4" width="5.25" customWidth="1"/>
    <col min="5" max="5" width="28.75" customWidth="1"/>
    <col min="6" max="6" width="4.75" customWidth="1"/>
    <col min="7" max="7" width="4.875" customWidth="1"/>
    <col min="8" max="8" width="4.625" customWidth="1"/>
    <col min="9" max="9" width="19.25" customWidth="1"/>
    <col min="10" max="10" width="10.75" customWidth="1"/>
    <col min="11" max="11" width="8" customWidth="1"/>
    <col min="12" max="12" width="7" customWidth="1"/>
    <col min="13" max="13" width="11" customWidth="1"/>
    <col min="14" max="14" width="5.25" customWidth="1"/>
    <col min="15" max="15" width="13" customWidth="1"/>
    <col min="16" max="16" width="19.625" customWidth="1"/>
    <col min="17" max="17" width="20" customWidth="1"/>
  </cols>
  <sheetData>
    <row r="1" spans="1:17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</row>
    <row r="2" spans="1:17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</row>
    <row r="3" spans="1:17" ht="23.45">
      <c r="A3" s="404" t="s">
        <v>2982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3"/>
      <c r="O3" s="403"/>
      <c r="P3" s="403"/>
      <c r="Q3" s="404"/>
    </row>
    <row r="4" spans="1:17" ht="51.6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254" t="s">
        <v>1645</v>
      </c>
      <c r="M4" s="146" t="s">
        <v>11</v>
      </c>
      <c r="N4" s="144" t="s">
        <v>1246</v>
      </c>
      <c r="O4" s="410" t="s">
        <v>1247</v>
      </c>
      <c r="P4" s="152" t="s">
        <v>1248</v>
      </c>
      <c r="Q4" s="370" t="s">
        <v>1864</v>
      </c>
    </row>
    <row r="5" spans="1:17" ht="21">
      <c r="A5" s="250">
        <v>59</v>
      </c>
      <c r="B5" s="250" t="s">
        <v>179</v>
      </c>
      <c r="C5" s="256" t="s">
        <v>13</v>
      </c>
      <c r="D5" s="257" t="s">
        <v>17</v>
      </c>
      <c r="E5" s="256" t="s">
        <v>203</v>
      </c>
      <c r="F5" s="257" t="s">
        <v>204</v>
      </c>
      <c r="G5" s="257" t="s">
        <v>16</v>
      </c>
      <c r="H5" s="257" t="s">
        <v>205</v>
      </c>
      <c r="I5" s="256" t="s">
        <v>206</v>
      </c>
      <c r="J5" s="257" t="s">
        <v>38</v>
      </c>
      <c r="K5" s="257" t="s">
        <v>207</v>
      </c>
      <c r="L5" s="257" t="s">
        <v>208</v>
      </c>
      <c r="M5" s="257" t="s">
        <v>1663</v>
      </c>
      <c r="N5" s="2"/>
      <c r="O5" s="27"/>
      <c r="P5" s="13"/>
      <c r="Q5" s="145"/>
    </row>
    <row r="6" spans="1:17" ht="21">
      <c r="A6" s="250">
        <v>61</v>
      </c>
      <c r="B6" s="250" t="s">
        <v>179</v>
      </c>
      <c r="C6" s="256" t="s">
        <v>13</v>
      </c>
      <c r="D6" s="257" t="s">
        <v>17</v>
      </c>
      <c r="E6" s="256" t="s">
        <v>203</v>
      </c>
      <c r="F6" s="257" t="s">
        <v>204</v>
      </c>
      <c r="G6" s="257" t="s">
        <v>16</v>
      </c>
      <c r="H6" s="257" t="s">
        <v>205</v>
      </c>
      <c r="I6" s="256" t="s">
        <v>206</v>
      </c>
      <c r="J6" s="257" t="s">
        <v>38</v>
      </c>
      <c r="K6" s="257" t="s">
        <v>213</v>
      </c>
      <c r="L6" s="257" t="s">
        <v>208</v>
      </c>
      <c r="M6" s="257" t="s">
        <v>1663</v>
      </c>
      <c r="N6" s="2"/>
      <c r="O6" s="27"/>
      <c r="P6" s="13"/>
      <c r="Q6" s="145"/>
    </row>
    <row r="7" spans="1:17" ht="21">
      <c r="A7" s="250">
        <v>63</v>
      </c>
      <c r="B7" s="250" t="s">
        <v>179</v>
      </c>
      <c r="C7" s="256" t="s">
        <v>13</v>
      </c>
      <c r="D7" s="257" t="s">
        <v>17</v>
      </c>
      <c r="E7" s="256" t="s">
        <v>203</v>
      </c>
      <c r="F7" s="257" t="s">
        <v>204</v>
      </c>
      <c r="G7" s="257" t="s">
        <v>16</v>
      </c>
      <c r="H7" s="257" t="s">
        <v>205</v>
      </c>
      <c r="I7" s="256" t="s">
        <v>206</v>
      </c>
      <c r="J7" s="257" t="s">
        <v>38</v>
      </c>
      <c r="K7" s="257" t="s">
        <v>215</v>
      </c>
      <c r="L7" s="257" t="s">
        <v>216</v>
      </c>
      <c r="M7" s="257" t="s">
        <v>1663</v>
      </c>
      <c r="N7" s="2"/>
      <c r="O7" s="27"/>
      <c r="P7" s="13"/>
      <c r="Q7" s="145"/>
    </row>
    <row r="8" spans="1:17" ht="21">
      <c r="A8" s="250">
        <v>212</v>
      </c>
      <c r="B8" s="250" t="s">
        <v>179</v>
      </c>
      <c r="C8" s="256" t="s">
        <v>136</v>
      </c>
      <c r="D8" s="257" t="s">
        <v>185</v>
      </c>
      <c r="E8" s="256" t="s">
        <v>447</v>
      </c>
      <c r="F8" s="257" t="s">
        <v>30</v>
      </c>
      <c r="G8" s="257" t="s">
        <v>21</v>
      </c>
      <c r="H8" s="257" t="s">
        <v>403</v>
      </c>
      <c r="I8" s="256" t="s">
        <v>1699</v>
      </c>
      <c r="J8" s="257" t="s">
        <v>38</v>
      </c>
      <c r="K8" s="257" t="s">
        <v>255</v>
      </c>
      <c r="L8" s="257" t="s">
        <v>449</v>
      </c>
      <c r="M8" s="250" t="s">
        <v>1663</v>
      </c>
      <c r="N8" s="2"/>
      <c r="O8" s="27"/>
      <c r="P8" s="13"/>
      <c r="Q8" s="145"/>
    </row>
    <row r="9" spans="1:17" ht="21">
      <c r="A9" s="250">
        <v>215</v>
      </c>
      <c r="B9" s="250" t="s">
        <v>179</v>
      </c>
      <c r="C9" s="256" t="s">
        <v>136</v>
      </c>
      <c r="D9" s="257" t="s">
        <v>204</v>
      </c>
      <c r="E9" s="256" t="s">
        <v>451</v>
      </c>
      <c r="F9" s="257" t="s">
        <v>439</v>
      </c>
      <c r="G9" s="257" t="s">
        <v>17</v>
      </c>
      <c r="H9" s="257" t="s">
        <v>74</v>
      </c>
      <c r="I9" s="256" t="s">
        <v>1699</v>
      </c>
      <c r="J9" s="257" t="s">
        <v>38</v>
      </c>
      <c r="K9" s="257" t="s">
        <v>259</v>
      </c>
      <c r="L9" s="257" t="s">
        <v>235</v>
      </c>
      <c r="M9" s="250" t="s">
        <v>1663</v>
      </c>
      <c r="N9" s="2"/>
      <c r="O9" s="27"/>
      <c r="P9" s="13"/>
      <c r="Q9" s="145"/>
    </row>
    <row r="10" spans="1:17" ht="21">
      <c r="A10" s="250">
        <v>401</v>
      </c>
      <c r="B10" s="250" t="s">
        <v>532</v>
      </c>
      <c r="C10" s="256" t="s">
        <v>136</v>
      </c>
      <c r="D10" s="257" t="s">
        <v>21</v>
      </c>
      <c r="E10" s="256" t="s">
        <v>653</v>
      </c>
      <c r="F10" s="257" t="s">
        <v>204</v>
      </c>
      <c r="G10" s="257" t="s">
        <v>16</v>
      </c>
      <c r="H10" s="257" t="s">
        <v>205</v>
      </c>
      <c r="I10" s="256" t="s">
        <v>1724</v>
      </c>
      <c r="J10" s="257" t="s">
        <v>38</v>
      </c>
      <c r="K10" s="257" t="s">
        <v>259</v>
      </c>
      <c r="L10" s="257" t="s">
        <v>208</v>
      </c>
      <c r="M10" s="250" t="s">
        <v>1663</v>
      </c>
      <c r="N10" s="2"/>
      <c r="O10" s="27"/>
      <c r="P10" s="13"/>
      <c r="Q10" s="145"/>
    </row>
    <row r="11" spans="1:17" ht="21">
      <c r="A11" s="250">
        <v>403</v>
      </c>
      <c r="B11" s="250" t="s">
        <v>532</v>
      </c>
      <c r="C11" s="256" t="s">
        <v>136</v>
      </c>
      <c r="D11" s="257" t="s">
        <v>21</v>
      </c>
      <c r="E11" s="256" t="s">
        <v>653</v>
      </c>
      <c r="F11" s="257" t="s">
        <v>204</v>
      </c>
      <c r="G11" s="257" t="s">
        <v>16</v>
      </c>
      <c r="H11" s="257" t="s">
        <v>205</v>
      </c>
      <c r="I11" s="256" t="s">
        <v>1724</v>
      </c>
      <c r="J11" s="257" t="s">
        <v>38</v>
      </c>
      <c r="K11" s="257" t="s">
        <v>260</v>
      </c>
      <c r="L11" s="257" t="s">
        <v>208</v>
      </c>
      <c r="M11" s="250" t="s">
        <v>1663</v>
      </c>
      <c r="N11" s="2"/>
      <c r="O11" s="27"/>
      <c r="P11" s="13"/>
      <c r="Q11" s="145"/>
    </row>
    <row r="12" spans="1:17" ht="21">
      <c r="A12" s="250">
        <v>405</v>
      </c>
      <c r="B12" s="250" t="s">
        <v>532</v>
      </c>
      <c r="C12" s="256" t="s">
        <v>136</v>
      </c>
      <c r="D12" s="257" t="s">
        <v>21</v>
      </c>
      <c r="E12" s="256" t="s">
        <v>653</v>
      </c>
      <c r="F12" s="257" t="s">
        <v>204</v>
      </c>
      <c r="G12" s="257" t="s">
        <v>16</v>
      </c>
      <c r="H12" s="257" t="s">
        <v>205</v>
      </c>
      <c r="I12" s="256" t="s">
        <v>1724</v>
      </c>
      <c r="J12" s="257" t="s">
        <v>38</v>
      </c>
      <c r="K12" s="257" t="s">
        <v>263</v>
      </c>
      <c r="L12" s="257" t="s">
        <v>216</v>
      </c>
      <c r="M12" s="250" t="s">
        <v>1663</v>
      </c>
      <c r="N12" s="2"/>
      <c r="O12" s="27"/>
      <c r="P12" s="13"/>
      <c r="Q12" s="145"/>
    </row>
    <row r="13" spans="1:17" ht="21">
      <c r="A13" s="250">
        <v>414</v>
      </c>
      <c r="B13" s="250" t="s">
        <v>532</v>
      </c>
      <c r="C13" s="256" t="s">
        <v>136</v>
      </c>
      <c r="D13" s="257" t="s">
        <v>111</v>
      </c>
      <c r="E13" s="256" t="s">
        <v>671</v>
      </c>
      <c r="F13" s="257" t="s">
        <v>496</v>
      </c>
      <c r="G13" s="257" t="s">
        <v>21</v>
      </c>
      <c r="H13" s="257" t="s">
        <v>193</v>
      </c>
      <c r="I13" s="256" t="s">
        <v>672</v>
      </c>
      <c r="J13" s="257" t="s">
        <v>38</v>
      </c>
      <c r="K13" s="257" t="s">
        <v>52</v>
      </c>
      <c r="L13" s="257" t="s">
        <v>399</v>
      </c>
      <c r="M13" s="250" t="s">
        <v>1663</v>
      </c>
      <c r="N13" s="2"/>
      <c r="O13" s="27"/>
      <c r="P13" s="13"/>
      <c r="Q13" s="145"/>
    </row>
    <row r="14" spans="1:17" ht="21">
      <c r="A14" s="250">
        <v>416</v>
      </c>
      <c r="B14" s="250" t="s">
        <v>532</v>
      </c>
      <c r="C14" s="256" t="s">
        <v>136</v>
      </c>
      <c r="D14" s="257" t="s">
        <v>18</v>
      </c>
      <c r="E14" s="256" t="s">
        <v>673</v>
      </c>
      <c r="F14" s="257" t="s">
        <v>57</v>
      </c>
      <c r="G14" s="257" t="s">
        <v>16</v>
      </c>
      <c r="H14" s="257" t="s">
        <v>279</v>
      </c>
      <c r="I14" s="256" t="s">
        <v>206</v>
      </c>
      <c r="J14" s="257" t="s">
        <v>38</v>
      </c>
      <c r="K14" s="257" t="s">
        <v>55</v>
      </c>
      <c r="L14" s="257" t="s">
        <v>674</v>
      </c>
      <c r="M14" s="250" t="s">
        <v>1663</v>
      </c>
      <c r="N14" s="2"/>
      <c r="O14" s="27"/>
      <c r="P14" s="13"/>
      <c r="Q14" s="145"/>
    </row>
    <row r="15" spans="1:17" ht="21">
      <c r="A15" s="250">
        <v>421</v>
      </c>
      <c r="B15" s="250" t="s">
        <v>532</v>
      </c>
      <c r="C15" s="256" t="s">
        <v>136</v>
      </c>
      <c r="D15" s="257" t="s">
        <v>185</v>
      </c>
      <c r="E15" s="256" t="s">
        <v>676</v>
      </c>
      <c r="F15" s="257" t="s">
        <v>439</v>
      </c>
      <c r="G15" s="257" t="s">
        <v>17</v>
      </c>
      <c r="H15" s="257" t="s">
        <v>123</v>
      </c>
      <c r="I15" s="256" t="s">
        <v>677</v>
      </c>
      <c r="J15" s="257" t="s">
        <v>38</v>
      </c>
      <c r="K15" s="257" t="s">
        <v>301</v>
      </c>
      <c r="L15" s="257" t="s">
        <v>457</v>
      </c>
      <c r="M15" s="250" t="s">
        <v>1663</v>
      </c>
      <c r="N15" s="2" t="s">
        <v>1305</v>
      </c>
      <c r="O15" s="27" t="s">
        <v>2343</v>
      </c>
      <c r="P15" s="13" t="s">
        <v>2983</v>
      </c>
      <c r="Q15" s="145"/>
    </row>
    <row r="16" spans="1:17" ht="21">
      <c r="A16" s="250">
        <v>562</v>
      </c>
      <c r="B16" s="250" t="s">
        <v>729</v>
      </c>
      <c r="C16" s="256" t="s">
        <v>136</v>
      </c>
      <c r="D16" s="257" t="s">
        <v>21</v>
      </c>
      <c r="E16" s="256" t="s">
        <v>249</v>
      </c>
      <c r="F16" s="257" t="s">
        <v>30</v>
      </c>
      <c r="G16" s="257" t="s">
        <v>21</v>
      </c>
      <c r="H16" s="257" t="s">
        <v>220</v>
      </c>
      <c r="I16" s="256" t="s">
        <v>1743</v>
      </c>
      <c r="J16" s="257" t="s">
        <v>38</v>
      </c>
      <c r="K16" s="257" t="s">
        <v>207</v>
      </c>
      <c r="L16" s="257" t="s">
        <v>223</v>
      </c>
      <c r="M16" s="250" t="s">
        <v>1663</v>
      </c>
      <c r="N16" s="2" t="s">
        <v>1281</v>
      </c>
      <c r="O16" s="27" t="s">
        <v>2352</v>
      </c>
      <c r="P16" s="13" t="s">
        <v>2353</v>
      </c>
      <c r="Q16" s="145"/>
    </row>
    <row r="17" spans="1:17" ht="21">
      <c r="A17" s="250">
        <v>564</v>
      </c>
      <c r="B17" s="250" t="s">
        <v>729</v>
      </c>
      <c r="C17" s="256" t="s">
        <v>136</v>
      </c>
      <c r="D17" s="257" t="s">
        <v>21</v>
      </c>
      <c r="E17" s="256" t="s">
        <v>249</v>
      </c>
      <c r="F17" s="257" t="s">
        <v>30</v>
      </c>
      <c r="G17" s="257" t="s">
        <v>21</v>
      </c>
      <c r="H17" s="257" t="s">
        <v>220</v>
      </c>
      <c r="I17" s="256" t="s">
        <v>1743</v>
      </c>
      <c r="J17" s="257" t="s">
        <v>38</v>
      </c>
      <c r="K17" s="257" t="s">
        <v>213</v>
      </c>
      <c r="L17" s="257" t="s">
        <v>226</v>
      </c>
      <c r="M17" s="250" t="s">
        <v>1663</v>
      </c>
      <c r="N17" s="2"/>
      <c r="O17" s="27"/>
      <c r="P17" s="13"/>
      <c r="Q17" s="145"/>
    </row>
    <row r="18" spans="1:17" ht="21">
      <c r="A18" s="250">
        <v>595</v>
      </c>
      <c r="B18" s="250" t="s">
        <v>729</v>
      </c>
      <c r="C18" s="256" t="s">
        <v>136</v>
      </c>
      <c r="D18" s="257" t="s">
        <v>47</v>
      </c>
      <c r="E18" s="256" t="s">
        <v>823</v>
      </c>
      <c r="F18" s="257" t="s">
        <v>439</v>
      </c>
      <c r="G18" s="257" t="s">
        <v>17</v>
      </c>
      <c r="H18" s="257" t="s">
        <v>123</v>
      </c>
      <c r="I18" s="256" t="s">
        <v>824</v>
      </c>
      <c r="J18" s="257" t="s">
        <v>38</v>
      </c>
      <c r="K18" s="257" t="s">
        <v>263</v>
      </c>
      <c r="L18" s="257" t="s">
        <v>457</v>
      </c>
      <c r="M18" s="250" t="s">
        <v>1663</v>
      </c>
      <c r="N18" s="2" t="s">
        <v>1281</v>
      </c>
      <c r="O18" s="27" t="s">
        <v>2357</v>
      </c>
      <c r="P18" s="13" t="s">
        <v>2358</v>
      </c>
      <c r="Q18" s="145"/>
    </row>
    <row r="19" spans="1:17" ht="21">
      <c r="A19" s="250">
        <v>602</v>
      </c>
      <c r="B19" s="250" t="s">
        <v>729</v>
      </c>
      <c r="C19" s="256" t="s">
        <v>136</v>
      </c>
      <c r="D19" s="257" t="s">
        <v>18</v>
      </c>
      <c r="E19" s="256" t="s">
        <v>830</v>
      </c>
      <c r="F19" s="257" t="s">
        <v>496</v>
      </c>
      <c r="G19" s="257" t="s">
        <v>21</v>
      </c>
      <c r="H19" s="257" t="s">
        <v>374</v>
      </c>
      <c r="I19" s="256" t="s">
        <v>206</v>
      </c>
      <c r="J19" s="257" t="s">
        <v>38</v>
      </c>
      <c r="K19" s="257" t="s">
        <v>52</v>
      </c>
      <c r="L19" s="257" t="s">
        <v>831</v>
      </c>
      <c r="M19" s="250" t="s">
        <v>1663</v>
      </c>
      <c r="N19" s="2"/>
      <c r="O19" s="27"/>
      <c r="P19" s="13"/>
      <c r="Q19" s="145"/>
    </row>
    <row r="20" spans="1:17" ht="21">
      <c r="A20" s="250">
        <v>604</v>
      </c>
      <c r="B20" s="250" t="s">
        <v>729</v>
      </c>
      <c r="C20" s="256" t="s">
        <v>136</v>
      </c>
      <c r="D20" s="257" t="s">
        <v>111</v>
      </c>
      <c r="E20" s="256" t="s">
        <v>833</v>
      </c>
      <c r="F20" s="257" t="s">
        <v>57</v>
      </c>
      <c r="G20" s="257" t="s">
        <v>16</v>
      </c>
      <c r="H20" s="257" t="s">
        <v>279</v>
      </c>
      <c r="I20" s="256" t="s">
        <v>834</v>
      </c>
      <c r="J20" s="257" t="s">
        <v>38</v>
      </c>
      <c r="K20" s="257" t="s">
        <v>55</v>
      </c>
      <c r="L20" s="257" t="s">
        <v>674</v>
      </c>
      <c r="M20" s="250" t="s">
        <v>1663</v>
      </c>
      <c r="N20" s="2"/>
      <c r="O20" s="27"/>
      <c r="P20" s="13"/>
      <c r="Q20" s="145"/>
    </row>
    <row r="21" spans="1:17" ht="21">
      <c r="A21" s="250">
        <v>737</v>
      </c>
      <c r="B21" s="250" t="s">
        <v>878</v>
      </c>
      <c r="C21" s="256" t="s">
        <v>136</v>
      </c>
      <c r="D21" s="257" t="s">
        <v>47</v>
      </c>
      <c r="E21" s="256" t="s">
        <v>967</v>
      </c>
      <c r="F21" s="257" t="s">
        <v>30</v>
      </c>
      <c r="G21" s="257" t="s">
        <v>21</v>
      </c>
      <c r="H21" s="257" t="s">
        <v>220</v>
      </c>
      <c r="I21" s="256" t="s">
        <v>968</v>
      </c>
      <c r="J21" s="257" t="s">
        <v>38</v>
      </c>
      <c r="K21" s="257" t="s">
        <v>232</v>
      </c>
      <c r="L21" s="257" t="s">
        <v>223</v>
      </c>
      <c r="M21" s="250" t="s">
        <v>1663</v>
      </c>
      <c r="N21" s="2" t="s">
        <v>1281</v>
      </c>
      <c r="O21" s="27" t="s">
        <v>2352</v>
      </c>
      <c r="P21" s="13" t="s">
        <v>2353</v>
      </c>
      <c r="Q21" s="145"/>
    </row>
    <row r="22" spans="1:17" ht="21">
      <c r="A22" s="250">
        <v>739</v>
      </c>
      <c r="B22" s="250" t="s">
        <v>878</v>
      </c>
      <c r="C22" s="256" t="s">
        <v>136</v>
      </c>
      <c r="D22" s="257" t="s">
        <v>47</v>
      </c>
      <c r="E22" s="256" t="s">
        <v>967</v>
      </c>
      <c r="F22" s="257" t="s">
        <v>30</v>
      </c>
      <c r="G22" s="257" t="s">
        <v>21</v>
      </c>
      <c r="H22" s="257" t="s">
        <v>220</v>
      </c>
      <c r="I22" s="256" t="s">
        <v>968</v>
      </c>
      <c r="J22" s="257" t="s">
        <v>38</v>
      </c>
      <c r="K22" s="257" t="s">
        <v>236</v>
      </c>
      <c r="L22" s="257" t="s">
        <v>226</v>
      </c>
      <c r="M22" s="250" t="s">
        <v>1663</v>
      </c>
      <c r="N22" s="2"/>
      <c r="O22" s="27"/>
      <c r="P22" s="13"/>
      <c r="Q22" s="145"/>
    </row>
    <row r="23" spans="1:17" ht="21">
      <c r="A23" s="250">
        <v>748</v>
      </c>
      <c r="B23" s="250" t="s">
        <v>878</v>
      </c>
      <c r="C23" s="256" t="s">
        <v>136</v>
      </c>
      <c r="D23" s="257" t="s">
        <v>94</v>
      </c>
      <c r="E23" s="256" t="s">
        <v>977</v>
      </c>
      <c r="F23" s="257" t="s">
        <v>978</v>
      </c>
      <c r="G23" s="257" t="s">
        <v>17</v>
      </c>
      <c r="H23" s="257" t="s">
        <v>28</v>
      </c>
      <c r="I23" s="256" t="s">
        <v>834</v>
      </c>
      <c r="J23" s="257" t="s">
        <v>38</v>
      </c>
      <c r="K23" s="257" t="s">
        <v>255</v>
      </c>
      <c r="L23" s="257" t="s">
        <v>624</v>
      </c>
      <c r="M23" s="250" t="s">
        <v>1663</v>
      </c>
      <c r="N23" s="2"/>
      <c r="O23" s="27"/>
      <c r="P23" s="13"/>
      <c r="Q23" s="145"/>
    </row>
    <row r="24" spans="1:17" ht="21">
      <c r="A24" s="250">
        <v>754</v>
      </c>
      <c r="B24" s="250" t="s">
        <v>878</v>
      </c>
      <c r="C24" s="256" t="s">
        <v>136</v>
      </c>
      <c r="D24" s="257" t="s">
        <v>200</v>
      </c>
      <c r="E24" s="256" t="s">
        <v>979</v>
      </c>
      <c r="F24" s="257" t="s">
        <v>496</v>
      </c>
      <c r="G24" s="257" t="s">
        <v>21</v>
      </c>
      <c r="H24" s="257" t="s">
        <v>193</v>
      </c>
      <c r="I24" s="256" t="s">
        <v>834</v>
      </c>
      <c r="J24" s="257" t="s">
        <v>38</v>
      </c>
      <c r="K24" s="257" t="s">
        <v>259</v>
      </c>
      <c r="L24" s="257" t="s">
        <v>399</v>
      </c>
      <c r="M24" s="250" t="s">
        <v>1663</v>
      </c>
      <c r="N24" s="2"/>
      <c r="O24" s="27"/>
      <c r="P24" s="13"/>
      <c r="Q24" s="145"/>
    </row>
    <row r="25" spans="1:17" ht="21">
      <c r="A25" s="250">
        <v>755</v>
      </c>
      <c r="B25" s="250" t="s">
        <v>878</v>
      </c>
      <c r="C25" s="256" t="s">
        <v>136</v>
      </c>
      <c r="D25" s="257" t="s">
        <v>111</v>
      </c>
      <c r="E25" s="256" t="s">
        <v>980</v>
      </c>
      <c r="F25" s="257" t="s">
        <v>57</v>
      </c>
      <c r="G25" s="257" t="s">
        <v>16</v>
      </c>
      <c r="H25" s="257" t="s">
        <v>279</v>
      </c>
      <c r="I25" s="256" t="s">
        <v>834</v>
      </c>
      <c r="J25" s="257" t="s">
        <v>38</v>
      </c>
      <c r="K25" s="257" t="s">
        <v>260</v>
      </c>
      <c r="L25" s="257" t="s">
        <v>212</v>
      </c>
      <c r="M25" s="250" t="s">
        <v>1663</v>
      </c>
      <c r="N25" s="2"/>
      <c r="O25" s="27"/>
      <c r="P25" s="13"/>
      <c r="Q25" s="145"/>
    </row>
    <row r="26" spans="1:17" ht="21">
      <c r="A26" s="250">
        <v>932</v>
      </c>
      <c r="B26" s="250" t="s">
        <v>1024</v>
      </c>
      <c r="C26" s="256" t="s">
        <v>136</v>
      </c>
      <c r="D26" s="257" t="s">
        <v>401</v>
      </c>
      <c r="E26" s="256" t="s">
        <v>1103</v>
      </c>
      <c r="F26" s="257" t="s">
        <v>30</v>
      </c>
      <c r="G26" s="257" t="s">
        <v>21</v>
      </c>
      <c r="H26" s="257" t="s">
        <v>220</v>
      </c>
      <c r="I26" s="256" t="s">
        <v>1104</v>
      </c>
      <c r="J26" s="257" t="s">
        <v>38</v>
      </c>
      <c r="K26" s="257" t="s">
        <v>247</v>
      </c>
      <c r="L26" s="257" t="s">
        <v>223</v>
      </c>
      <c r="M26" s="250" t="s">
        <v>1663</v>
      </c>
      <c r="N26" s="2" t="s">
        <v>1281</v>
      </c>
      <c r="O26" s="27" t="s">
        <v>2357</v>
      </c>
      <c r="P26" s="13" t="s">
        <v>2358</v>
      </c>
      <c r="Q26" s="145"/>
    </row>
    <row r="27" spans="1:17" ht="21">
      <c r="A27" s="250">
        <v>941</v>
      </c>
      <c r="B27" s="250" t="s">
        <v>1024</v>
      </c>
      <c r="C27" s="256" t="s">
        <v>136</v>
      </c>
      <c r="D27" s="257" t="s">
        <v>185</v>
      </c>
      <c r="E27" s="256" t="s">
        <v>1107</v>
      </c>
      <c r="F27" s="257" t="s">
        <v>439</v>
      </c>
      <c r="G27" s="257" t="s">
        <v>17</v>
      </c>
      <c r="H27" s="257" t="s">
        <v>34</v>
      </c>
      <c r="I27" s="256" t="s">
        <v>1104</v>
      </c>
      <c r="J27" s="257" t="s">
        <v>38</v>
      </c>
      <c r="K27" s="257" t="s">
        <v>259</v>
      </c>
      <c r="L27" s="257" t="s">
        <v>332</v>
      </c>
      <c r="M27" s="250" t="s">
        <v>1663</v>
      </c>
      <c r="N27" s="2"/>
      <c r="O27" s="27"/>
      <c r="P27" s="13"/>
      <c r="Q27" s="145"/>
    </row>
    <row r="28" spans="1:17" ht="21">
      <c r="A28" s="250">
        <v>1030</v>
      </c>
      <c r="B28" s="250" t="s">
        <v>1143</v>
      </c>
      <c r="C28" s="256" t="s">
        <v>136</v>
      </c>
      <c r="D28" s="257" t="s">
        <v>374</v>
      </c>
      <c r="E28" s="256" t="s">
        <v>1197</v>
      </c>
      <c r="F28" s="257" t="s">
        <v>496</v>
      </c>
      <c r="G28" s="257" t="s">
        <v>21</v>
      </c>
      <c r="H28" s="257" t="s">
        <v>374</v>
      </c>
      <c r="I28" s="256" t="s">
        <v>1198</v>
      </c>
      <c r="J28" s="257" t="s">
        <v>38</v>
      </c>
      <c r="K28" s="257" t="s">
        <v>232</v>
      </c>
      <c r="L28" s="257" t="s">
        <v>831</v>
      </c>
      <c r="M28" s="250" t="s">
        <v>1663</v>
      </c>
      <c r="N28" s="2"/>
      <c r="O28" s="27"/>
      <c r="P28" s="13"/>
      <c r="Q28" s="145"/>
    </row>
    <row r="29" spans="1:17" ht="21">
      <c r="A29" s="250">
        <v>1033</v>
      </c>
      <c r="B29" s="250" t="s">
        <v>1143</v>
      </c>
      <c r="C29" s="256" t="s">
        <v>136</v>
      </c>
      <c r="D29" s="257" t="s">
        <v>68</v>
      </c>
      <c r="E29" s="256" t="s">
        <v>1199</v>
      </c>
      <c r="F29" s="257" t="s">
        <v>30</v>
      </c>
      <c r="G29" s="257" t="s">
        <v>21</v>
      </c>
      <c r="H29" s="257" t="s">
        <v>220</v>
      </c>
      <c r="I29" s="256" t="s">
        <v>1789</v>
      </c>
      <c r="J29" s="257" t="s">
        <v>38</v>
      </c>
      <c r="K29" s="257" t="s">
        <v>240</v>
      </c>
      <c r="L29" s="257" t="s">
        <v>223</v>
      </c>
      <c r="M29" s="250" t="s">
        <v>1663</v>
      </c>
      <c r="N29" s="2"/>
      <c r="O29" s="27"/>
      <c r="P29" s="13"/>
      <c r="Q29" s="145"/>
    </row>
    <row r="30" spans="1:17" ht="21">
      <c r="A30" s="250">
        <v>1037</v>
      </c>
      <c r="B30" s="250" t="s">
        <v>1143</v>
      </c>
      <c r="C30" s="256" t="s">
        <v>136</v>
      </c>
      <c r="D30" s="257" t="s">
        <v>78</v>
      </c>
      <c r="E30" s="256" t="s">
        <v>1203</v>
      </c>
      <c r="F30" s="257" t="s">
        <v>439</v>
      </c>
      <c r="G30" s="257" t="s">
        <v>17</v>
      </c>
      <c r="H30" s="257" t="s">
        <v>123</v>
      </c>
      <c r="I30" s="256" t="s">
        <v>1204</v>
      </c>
      <c r="J30" s="257" t="s">
        <v>38</v>
      </c>
      <c r="K30" s="257" t="s">
        <v>247</v>
      </c>
      <c r="L30" s="257" t="s">
        <v>457</v>
      </c>
      <c r="M30" s="250" t="s">
        <v>1663</v>
      </c>
      <c r="N30" s="46"/>
      <c r="O30" s="47"/>
      <c r="P30" s="48"/>
      <c r="Q30" s="45"/>
    </row>
  </sheetData>
  <mergeCells count="3">
    <mergeCell ref="A1:Q1"/>
    <mergeCell ref="A2:Q2"/>
    <mergeCell ref="A3:Q3"/>
  </mergeCells>
  <conditionalFormatting sqref="M5:M30">
    <cfRule type="containsBlanks" dxfId="1" priority="1">
      <formula>LEN(TRIM(M5))=0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51B2-6298-4F73-849F-D531A241AF10}">
  <dimension ref="A1:P64"/>
  <sheetViews>
    <sheetView topLeftCell="A43" zoomScaleNormal="100" workbookViewId="0">
      <selection activeCell="Q6" sqref="Q6"/>
    </sheetView>
  </sheetViews>
  <sheetFormatPr defaultRowHeight="13.9"/>
  <cols>
    <col min="1" max="1" width="3.625" customWidth="1"/>
    <col min="2" max="2" width="10.25" customWidth="1"/>
    <col min="3" max="3" width="15" customWidth="1"/>
    <col min="4" max="4" width="3.625" customWidth="1"/>
    <col min="5" max="5" width="26.375" customWidth="1"/>
    <col min="6" max="8" width="3.625" customWidth="1"/>
    <col min="9" max="9" width="22" customWidth="1"/>
    <col min="10" max="10" width="10.75" customWidth="1"/>
    <col min="11" max="11" width="8" customWidth="1"/>
    <col min="12" max="12" width="5.75" customWidth="1"/>
    <col min="13" max="13" width="7.75" customWidth="1"/>
    <col min="14" max="14" width="11" style="55" customWidth="1"/>
    <col min="15" max="15" width="11.75" style="55" customWidth="1"/>
    <col min="16" max="16" width="21.25" customWidth="1"/>
  </cols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</row>
    <row r="3" spans="1:16" ht="23.45">
      <c r="A3" s="404" t="s">
        <v>2984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3"/>
      <c r="N3" s="403"/>
      <c r="O3" s="403"/>
      <c r="P3" s="404"/>
    </row>
    <row r="4" spans="1:16" ht="42.6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152" t="s">
        <v>1248</v>
      </c>
      <c r="P4" s="370" t="s">
        <v>1864</v>
      </c>
    </row>
    <row r="5" spans="1:16" ht="21">
      <c r="A5" s="250">
        <v>15</v>
      </c>
      <c r="B5" s="250" t="s">
        <v>12</v>
      </c>
      <c r="C5" s="256" t="s">
        <v>13</v>
      </c>
      <c r="D5" s="257" t="s">
        <v>16</v>
      </c>
      <c r="E5" s="256" t="s">
        <v>61</v>
      </c>
      <c r="F5" s="257" t="s">
        <v>62</v>
      </c>
      <c r="G5" s="257" t="s">
        <v>14</v>
      </c>
      <c r="H5" s="257" t="s">
        <v>63</v>
      </c>
      <c r="I5" s="256" t="s">
        <v>64</v>
      </c>
      <c r="J5" s="257" t="s">
        <v>65</v>
      </c>
      <c r="K5" s="257" t="s">
        <v>66</v>
      </c>
      <c r="L5" s="257" t="s">
        <v>67</v>
      </c>
      <c r="M5" s="2" t="s">
        <v>1281</v>
      </c>
      <c r="N5" s="52" t="s">
        <v>2277</v>
      </c>
      <c r="O5" s="52" t="s">
        <v>2278</v>
      </c>
      <c r="P5" s="145"/>
    </row>
    <row r="6" spans="1:16" ht="21">
      <c r="A6" s="250">
        <v>22</v>
      </c>
      <c r="B6" s="250" t="s">
        <v>12</v>
      </c>
      <c r="C6" s="256" t="s">
        <v>13</v>
      </c>
      <c r="D6" s="257" t="s">
        <v>17</v>
      </c>
      <c r="E6" s="256" t="s">
        <v>84</v>
      </c>
      <c r="F6" s="257" t="s">
        <v>70</v>
      </c>
      <c r="G6" s="257" t="s">
        <v>17</v>
      </c>
      <c r="H6" s="257" t="s">
        <v>85</v>
      </c>
      <c r="I6" s="256" t="s">
        <v>86</v>
      </c>
      <c r="J6" s="257" t="s">
        <v>65</v>
      </c>
      <c r="K6" s="257" t="s">
        <v>92</v>
      </c>
      <c r="L6" s="257" t="s">
        <v>93</v>
      </c>
      <c r="M6" s="2" t="s">
        <v>1252</v>
      </c>
      <c r="N6" s="52" t="s">
        <v>2280</v>
      </c>
      <c r="O6" s="52" t="s">
        <v>2281</v>
      </c>
      <c r="P6" s="145"/>
    </row>
    <row r="7" spans="1:16" ht="21">
      <c r="A7" s="250">
        <v>47</v>
      </c>
      <c r="B7" s="250" t="s">
        <v>23</v>
      </c>
      <c r="C7" s="256" t="s">
        <v>136</v>
      </c>
      <c r="D7" s="257" t="s">
        <v>24</v>
      </c>
      <c r="E7" s="256" t="s">
        <v>153</v>
      </c>
      <c r="F7" s="257" t="s">
        <v>16</v>
      </c>
      <c r="G7" s="257" t="s">
        <v>17</v>
      </c>
      <c r="H7" s="257" t="s">
        <v>154</v>
      </c>
      <c r="I7" s="256" t="s">
        <v>155</v>
      </c>
      <c r="J7" s="257" t="s">
        <v>65</v>
      </c>
      <c r="K7" s="257" t="s">
        <v>87</v>
      </c>
      <c r="L7" s="257" t="s">
        <v>156</v>
      </c>
      <c r="M7" s="2"/>
      <c r="N7" s="52"/>
      <c r="O7" s="52"/>
      <c r="P7" s="145"/>
    </row>
    <row r="8" spans="1:16" ht="21">
      <c r="A8" s="250">
        <v>49</v>
      </c>
      <c r="B8" s="250" t="s">
        <v>23</v>
      </c>
      <c r="C8" s="256" t="s">
        <v>136</v>
      </c>
      <c r="D8" s="257" t="s">
        <v>21</v>
      </c>
      <c r="E8" s="256" t="s">
        <v>160</v>
      </c>
      <c r="F8" s="257" t="s">
        <v>21</v>
      </c>
      <c r="G8" s="257" t="s">
        <v>17</v>
      </c>
      <c r="H8" s="257" t="s">
        <v>138</v>
      </c>
      <c r="I8" s="256" t="s">
        <v>161</v>
      </c>
      <c r="J8" s="257" t="s">
        <v>101</v>
      </c>
      <c r="K8" s="257" t="s">
        <v>128</v>
      </c>
      <c r="L8" s="257" t="s">
        <v>162</v>
      </c>
      <c r="M8" s="2"/>
      <c r="N8" s="52"/>
      <c r="O8" s="52"/>
      <c r="P8" s="145"/>
    </row>
    <row r="9" spans="1:16" ht="21">
      <c r="A9" s="250">
        <v>73</v>
      </c>
      <c r="B9" s="250" t="s">
        <v>179</v>
      </c>
      <c r="C9" s="256" t="s">
        <v>13</v>
      </c>
      <c r="D9" s="257" t="s">
        <v>17</v>
      </c>
      <c r="E9" s="256" t="s">
        <v>203</v>
      </c>
      <c r="F9" s="257" t="s">
        <v>193</v>
      </c>
      <c r="G9" s="257" t="s">
        <v>16</v>
      </c>
      <c r="H9" s="257" t="s">
        <v>31</v>
      </c>
      <c r="I9" s="256" t="s">
        <v>1669</v>
      </c>
      <c r="J9" s="257" t="s">
        <v>38</v>
      </c>
      <c r="K9" s="257" t="s">
        <v>232</v>
      </c>
      <c r="L9" s="257" t="s">
        <v>233</v>
      </c>
      <c r="M9" s="2"/>
      <c r="N9" s="52"/>
      <c r="O9" s="52"/>
      <c r="P9" s="145"/>
    </row>
    <row r="10" spans="1:16" ht="21">
      <c r="A10" s="250">
        <v>81</v>
      </c>
      <c r="B10" s="250" t="s">
        <v>179</v>
      </c>
      <c r="C10" s="256" t="s">
        <v>13</v>
      </c>
      <c r="D10" s="257" t="s">
        <v>17</v>
      </c>
      <c r="E10" s="256" t="s">
        <v>203</v>
      </c>
      <c r="F10" s="257" t="s">
        <v>151</v>
      </c>
      <c r="G10" s="257" t="s">
        <v>16</v>
      </c>
      <c r="H10" s="257" t="s">
        <v>246</v>
      </c>
      <c r="I10" s="256" t="s">
        <v>1669</v>
      </c>
      <c r="J10" s="257" t="s">
        <v>38</v>
      </c>
      <c r="K10" s="257" t="s">
        <v>247</v>
      </c>
      <c r="L10" s="257" t="s">
        <v>248</v>
      </c>
      <c r="M10" s="2"/>
      <c r="N10" s="52"/>
      <c r="O10" s="52"/>
      <c r="P10" s="145"/>
    </row>
    <row r="11" spans="1:16" ht="21">
      <c r="A11" s="250">
        <v>102</v>
      </c>
      <c r="B11" s="250" t="s">
        <v>179</v>
      </c>
      <c r="C11" s="256" t="s">
        <v>13</v>
      </c>
      <c r="D11" s="257" t="s">
        <v>154</v>
      </c>
      <c r="E11" s="256" t="s">
        <v>278</v>
      </c>
      <c r="F11" s="257" t="s">
        <v>279</v>
      </c>
      <c r="G11" s="257" t="s">
        <v>16</v>
      </c>
      <c r="H11" s="257" t="s">
        <v>280</v>
      </c>
      <c r="I11" s="256" t="s">
        <v>1669</v>
      </c>
      <c r="J11" s="257" t="s">
        <v>38</v>
      </c>
      <c r="K11" s="257" t="s">
        <v>277</v>
      </c>
      <c r="L11" s="257" t="s">
        <v>281</v>
      </c>
      <c r="M11" s="2"/>
      <c r="N11" s="52"/>
      <c r="O11" s="52"/>
      <c r="P11" s="145"/>
    </row>
    <row r="12" spans="1:16" ht="21">
      <c r="A12" s="250">
        <v>106</v>
      </c>
      <c r="B12" s="250" t="s">
        <v>179</v>
      </c>
      <c r="C12" s="256" t="s">
        <v>13</v>
      </c>
      <c r="D12" s="257" t="s">
        <v>287</v>
      </c>
      <c r="E12" s="256" t="s">
        <v>288</v>
      </c>
      <c r="F12" s="257" t="s">
        <v>279</v>
      </c>
      <c r="G12" s="257" t="s">
        <v>21</v>
      </c>
      <c r="H12" s="257" t="s">
        <v>185</v>
      </c>
      <c r="I12" s="256" t="s">
        <v>161</v>
      </c>
      <c r="J12" s="257" t="s">
        <v>38</v>
      </c>
      <c r="K12" s="257" t="s">
        <v>55</v>
      </c>
      <c r="L12" s="257" t="s">
        <v>289</v>
      </c>
      <c r="M12" s="2"/>
      <c r="N12" s="52"/>
      <c r="O12" s="52"/>
      <c r="P12" s="145"/>
    </row>
    <row r="13" spans="1:16" ht="21">
      <c r="A13" s="250">
        <v>129</v>
      </c>
      <c r="B13" s="250" t="s">
        <v>179</v>
      </c>
      <c r="C13" s="256" t="s">
        <v>13</v>
      </c>
      <c r="D13" s="257" t="s">
        <v>147</v>
      </c>
      <c r="E13" s="256" t="s">
        <v>188</v>
      </c>
      <c r="F13" s="257" t="s">
        <v>16</v>
      </c>
      <c r="G13" s="257" t="s">
        <v>21</v>
      </c>
      <c r="H13" s="257" t="s">
        <v>189</v>
      </c>
      <c r="I13" s="256" t="s">
        <v>333</v>
      </c>
      <c r="J13" s="257" t="s">
        <v>38</v>
      </c>
      <c r="K13" s="257" t="s">
        <v>59</v>
      </c>
      <c r="L13" s="257" t="s">
        <v>334</v>
      </c>
      <c r="M13" s="2"/>
      <c r="N13" s="52"/>
      <c r="O13" s="52"/>
      <c r="P13" s="145"/>
    </row>
    <row r="14" spans="1:16" ht="21">
      <c r="A14" s="250">
        <v>131</v>
      </c>
      <c r="B14" s="250" t="s">
        <v>179</v>
      </c>
      <c r="C14" s="256" t="s">
        <v>13</v>
      </c>
      <c r="D14" s="257" t="s">
        <v>147</v>
      </c>
      <c r="E14" s="256" t="s">
        <v>188</v>
      </c>
      <c r="F14" s="257" t="s">
        <v>16</v>
      </c>
      <c r="G14" s="257" t="s">
        <v>21</v>
      </c>
      <c r="H14" s="257" t="s">
        <v>189</v>
      </c>
      <c r="I14" s="256" t="s">
        <v>333</v>
      </c>
      <c r="J14" s="257" t="s">
        <v>38</v>
      </c>
      <c r="K14" s="257" t="s">
        <v>60</v>
      </c>
      <c r="L14" s="257" t="s">
        <v>336</v>
      </c>
      <c r="M14" s="2" t="s">
        <v>1281</v>
      </c>
      <c r="N14" s="52" t="s">
        <v>2300</v>
      </c>
      <c r="O14" s="52" t="s">
        <v>2301</v>
      </c>
      <c r="P14" s="145"/>
    </row>
    <row r="15" spans="1:16" ht="21">
      <c r="A15" s="250">
        <v>163</v>
      </c>
      <c r="B15" s="250" t="s">
        <v>179</v>
      </c>
      <c r="C15" s="256" t="s">
        <v>13</v>
      </c>
      <c r="D15" s="257" t="s">
        <v>138</v>
      </c>
      <c r="E15" s="256" t="s">
        <v>392</v>
      </c>
      <c r="F15" s="257" t="s">
        <v>70</v>
      </c>
      <c r="G15" s="257" t="s">
        <v>17</v>
      </c>
      <c r="H15" s="257" t="s">
        <v>85</v>
      </c>
      <c r="I15" s="256" t="s">
        <v>1696</v>
      </c>
      <c r="J15" s="257" t="s">
        <v>65</v>
      </c>
      <c r="K15" s="257" t="s">
        <v>391</v>
      </c>
      <c r="L15" s="257" t="s">
        <v>394</v>
      </c>
      <c r="M15" s="2"/>
      <c r="N15" s="52"/>
      <c r="O15" s="52"/>
      <c r="P15" s="145"/>
    </row>
    <row r="16" spans="1:16" ht="21">
      <c r="A16" s="250">
        <v>165</v>
      </c>
      <c r="B16" s="250" t="s">
        <v>179</v>
      </c>
      <c r="C16" s="256" t="s">
        <v>13</v>
      </c>
      <c r="D16" s="257" t="s">
        <v>138</v>
      </c>
      <c r="E16" s="256" t="s">
        <v>392</v>
      </c>
      <c r="F16" s="257" t="s">
        <v>70</v>
      </c>
      <c r="G16" s="257" t="s">
        <v>17</v>
      </c>
      <c r="H16" s="257" t="s">
        <v>85</v>
      </c>
      <c r="I16" s="256" t="s">
        <v>1696</v>
      </c>
      <c r="J16" s="257" t="s">
        <v>65</v>
      </c>
      <c r="K16" s="257" t="s">
        <v>395</v>
      </c>
      <c r="L16" s="257" t="s">
        <v>396</v>
      </c>
      <c r="M16" s="2"/>
      <c r="N16" s="52"/>
      <c r="O16" s="52"/>
      <c r="P16" s="145"/>
    </row>
    <row r="17" spans="1:16" ht="21">
      <c r="A17" s="250">
        <v>204</v>
      </c>
      <c r="B17" s="250" t="s">
        <v>179</v>
      </c>
      <c r="C17" s="256" t="s">
        <v>136</v>
      </c>
      <c r="D17" s="257" t="s">
        <v>219</v>
      </c>
      <c r="E17" s="256" t="s">
        <v>438</v>
      </c>
      <c r="F17" s="257" t="s">
        <v>439</v>
      </c>
      <c r="G17" s="257" t="s">
        <v>17</v>
      </c>
      <c r="H17" s="257" t="s">
        <v>189</v>
      </c>
      <c r="I17" s="256" t="s">
        <v>440</v>
      </c>
      <c r="J17" s="257" t="s">
        <v>38</v>
      </c>
      <c r="K17" s="257" t="s">
        <v>240</v>
      </c>
      <c r="L17" s="257" t="s">
        <v>442</v>
      </c>
      <c r="M17" s="2"/>
      <c r="N17" s="52"/>
      <c r="O17" s="52"/>
      <c r="P17" s="145"/>
    </row>
    <row r="18" spans="1:16" ht="21">
      <c r="A18" s="250">
        <v>226</v>
      </c>
      <c r="B18" s="250" t="s">
        <v>179</v>
      </c>
      <c r="C18" s="256" t="s">
        <v>136</v>
      </c>
      <c r="D18" s="257" t="s">
        <v>34</v>
      </c>
      <c r="E18" s="256" t="s">
        <v>463</v>
      </c>
      <c r="F18" s="257" t="s">
        <v>70</v>
      </c>
      <c r="G18" s="257" t="s">
        <v>14</v>
      </c>
      <c r="H18" s="257" t="s">
        <v>182</v>
      </c>
      <c r="I18" s="256" t="s">
        <v>464</v>
      </c>
      <c r="J18" s="257" t="s">
        <v>65</v>
      </c>
      <c r="K18" s="257" t="s">
        <v>76</v>
      </c>
      <c r="L18" s="257" t="s">
        <v>406</v>
      </c>
      <c r="M18" s="2" t="s">
        <v>1252</v>
      </c>
      <c r="N18" s="52" t="s">
        <v>2280</v>
      </c>
      <c r="O18" s="52" t="s">
        <v>2281</v>
      </c>
      <c r="P18" s="145"/>
    </row>
    <row r="19" spans="1:16" ht="21">
      <c r="A19" s="250">
        <v>227</v>
      </c>
      <c r="B19" s="250" t="s">
        <v>179</v>
      </c>
      <c r="C19" s="256" t="s">
        <v>136</v>
      </c>
      <c r="D19" s="257" t="s">
        <v>21</v>
      </c>
      <c r="E19" s="256" t="s">
        <v>465</v>
      </c>
      <c r="F19" s="257" t="s">
        <v>70</v>
      </c>
      <c r="G19" s="257" t="s">
        <v>21</v>
      </c>
      <c r="H19" s="257" t="s">
        <v>22</v>
      </c>
      <c r="I19" s="256" t="s">
        <v>466</v>
      </c>
      <c r="J19" s="257" t="s">
        <v>65</v>
      </c>
      <c r="K19" s="257" t="s">
        <v>87</v>
      </c>
      <c r="L19" s="257" t="s">
        <v>169</v>
      </c>
      <c r="M19" s="2"/>
      <c r="N19" s="52"/>
      <c r="O19" s="52"/>
      <c r="P19" s="145"/>
    </row>
    <row r="20" spans="1:16" ht="21">
      <c r="A20" s="250">
        <v>228</v>
      </c>
      <c r="B20" s="250" t="s">
        <v>179</v>
      </c>
      <c r="C20" s="256" t="s">
        <v>136</v>
      </c>
      <c r="D20" s="257" t="s">
        <v>138</v>
      </c>
      <c r="E20" s="256" t="s">
        <v>467</v>
      </c>
      <c r="F20" s="257" t="s">
        <v>16</v>
      </c>
      <c r="G20" s="257" t="s">
        <v>17</v>
      </c>
      <c r="H20" s="257" t="s">
        <v>191</v>
      </c>
      <c r="I20" s="256" t="s">
        <v>333</v>
      </c>
      <c r="J20" s="257" t="s">
        <v>65</v>
      </c>
      <c r="K20" s="257" t="s">
        <v>87</v>
      </c>
      <c r="L20" s="257" t="s">
        <v>468</v>
      </c>
      <c r="M20" s="2" t="s">
        <v>1281</v>
      </c>
      <c r="N20" s="52" t="s">
        <v>2300</v>
      </c>
      <c r="O20" s="52" t="s">
        <v>2301</v>
      </c>
      <c r="P20" s="145"/>
    </row>
    <row r="21" spans="1:16" ht="21">
      <c r="A21" s="250">
        <v>240</v>
      </c>
      <c r="B21" s="250" t="s">
        <v>179</v>
      </c>
      <c r="C21" s="256" t="s">
        <v>136</v>
      </c>
      <c r="D21" s="257" t="s">
        <v>138</v>
      </c>
      <c r="E21" s="256" t="s">
        <v>467</v>
      </c>
      <c r="F21" s="257" t="s">
        <v>21</v>
      </c>
      <c r="G21" s="257" t="s">
        <v>17</v>
      </c>
      <c r="H21" s="257" t="s">
        <v>253</v>
      </c>
      <c r="I21" s="256" t="s">
        <v>333</v>
      </c>
      <c r="J21" s="257" t="s">
        <v>65</v>
      </c>
      <c r="K21" s="257" t="s">
        <v>362</v>
      </c>
      <c r="L21" s="257" t="s">
        <v>481</v>
      </c>
      <c r="M21" s="2"/>
      <c r="N21" s="52"/>
      <c r="O21" s="52"/>
      <c r="P21" s="145"/>
    </row>
    <row r="22" spans="1:16" ht="21">
      <c r="A22" s="250">
        <v>245</v>
      </c>
      <c r="B22" s="250" t="s">
        <v>179</v>
      </c>
      <c r="C22" s="256" t="s">
        <v>136</v>
      </c>
      <c r="D22" s="257" t="s">
        <v>18</v>
      </c>
      <c r="E22" s="256" t="s">
        <v>494</v>
      </c>
      <c r="F22" s="257" t="s">
        <v>16</v>
      </c>
      <c r="G22" s="257" t="s">
        <v>17</v>
      </c>
      <c r="H22" s="257" t="s">
        <v>280</v>
      </c>
      <c r="I22" s="256" t="s">
        <v>1704</v>
      </c>
      <c r="J22" s="257" t="s">
        <v>65</v>
      </c>
      <c r="K22" s="257" t="s">
        <v>371</v>
      </c>
      <c r="L22" s="257" t="s">
        <v>281</v>
      </c>
      <c r="M22" s="2" t="s">
        <v>1281</v>
      </c>
      <c r="N22" s="52" t="s">
        <v>2311</v>
      </c>
      <c r="O22" s="52" t="s">
        <v>2312</v>
      </c>
      <c r="P22" s="145"/>
    </row>
    <row r="23" spans="1:16" ht="21">
      <c r="A23" s="250">
        <v>269</v>
      </c>
      <c r="B23" s="250" t="s">
        <v>179</v>
      </c>
      <c r="C23" s="256" t="s">
        <v>136</v>
      </c>
      <c r="D23" s="257" t="s">
        <v>154</v>
      </c>
      <c r="E23" s="256" t="s">
        <v>531</v>
      </c>
      <c r="F23" s="257" t="s">
        <v>21</v>
      </c>
      <c r="G23" s="257" t="s">
        <v>17</v>
      </c>
      <c r="H23" s="257" t="s">
        <v>151</v>
      </c>
      <c r="I23" s="256" t="s">
        <v>333</v>
      </c>
      <c r="J23" s="257" t="s">
        <v>101</v>
      </c>
      <c r="K23" s="257" t="s">
        <v>176</v>
      </c>
      <c r="L23" s="257" t="s">
        <v>152</v>
      </c>
      <c r="M23" s="2"/>
      <c r="N23" s="52"/>
      <c r="O23" s="52"/>
      <c r="P23" s="145"/>
    </row>
    <row r="24" spans="1:16" ht="21">
      <c r="A24" s="250">
        <v>325</v>
      </c>
      <c r="B24" s="250" t="s">
        <v>532</v>
      </c>
      <c r="C24" s="256" t="s">
        <v>13</v>
      </c>
      <c r="D24" s="257" t="s">
        <v>287</v>
      </c>
      <c r="E24" s="256" t="s">
        <v>537</v>
      </c>
      <c r="F24" s="257" t="s">
        <v>279</v>
      </c>
      <c r="G24" s="257" t="s">
        <v>21</v>
      </c>
      <c r="H24" s="257" t="s">
        <v>185</v>
      </c>
      <c r="I24" s="256" t="s">
        <v>333</v>
      </c>
      <c r="J24" s="257" t="s">
        <v>38</v>
      </c>
      <c r="K24" s="257" t="s">
        <v>291</v>
      </c>
      <c r="L24" s="257" t="s">
        <v>289</v>
      </c>
      <c r="M24" s="2" t="s">
        <v>1281</v>
      </c>
      <c r="N24" s="52" t="s">
        <v>2300</v>
      </c>
      <c r="O24" s="52" t="s">
        <v>2301</v>
      </c>
      <c r="P24" s="145"/>
    </row>
    <row r="25" spans="1:16" ht="21">
      <c r="A25" s="250">
        <v>345</v>
      </c>
      <c r="B25" s="250" t="s">
        <v>532</v>
      </c>
      <c r="C25" s="256" t="s">
        <v>13</v>
      </c>
      <c r="D25" s="257" t="s">
        <v>14</v>
      </c>
      <c r="E25" s="256" t="s">
        <v>360</v>
      </c>
      <c r="F25" s="257" t="s">
        <v>217</v>
      </c>
      <c r="G25" s="257" t="s">
        <v>21</v>
      </c>
      <c r="H25" s="257" t="s">
        <v>123</v>
      </c>
      <c r="I25" s="256" t="s">
        <v>1717</v>
      </c>
      <c r="J25" s="257" t="s">
        <v>65</v>
      </c>
      <c r="K25" s="257" t="s">
        <v>76</v>
      </c>
      <c r="L25" s="257" t="s">
        <v>603</v>
      </c>
      <c r="M25" s="2"/>
      <c r="N25" s="52"/>
      <c r="O25" s="52"/>
      <c r="P25" s="145"/>
    </row>
    <row r="26" spans="1:16" ht="21">
      <c r="A26" s="250">
        <v>351</v>
      </c>
      <c r="B26" s="250" t="s">
        <v>532</v>
      </c>
      <c r="C26" s="256" t="s">
        <v>13</v>
      </c>
      <c r="D26" s="257" t="s">
        <v>14</v>
      </c>
      <c r="E26" s="256" t="s">
        <v>360</v>
      </c>
      <c r="F26" s="257" t="s">
        <v>70</v>
      </c>
      <c r="G26" s="257" t="s">
        <v>21</v>
      </c>
      <c r="H26" s="257" t="s">
        <v>246</v>
      </c>
      <c r="I26" s="256" t="s">
        <v>1717</v>
      </c>
      <c r="J26" s="257" t="s">
        <v>65</v>
      </c>
      <c r="K26" s="257" t="s">
        <v>346</v>
      </c>
      <c r="L26" s="257" t="s">
        <v>142</v>
      </c>
      <c r="M26" s="2" t="s">
        <v>1252</v>
      </c>
      <c r="N26" s="52" t="s">
        <v>2280</v>
      </c>
      <c r="O26" s="52" t="s">
        <v>2281</v>
      </c>
      <c r="P26" s="145"/>
    </row>
    <row r="27" spans="1:16" ht="21">
      <c r="A27" s="250">
        <v>367</v>
      </c>
      <c r="B27" s="250" t="s">
        <v>532</v>
      </c>
      <c r="C27" s="256" t="s">
        <v>13</v>
      </c>
      <c r="D27" s="257" t="s">
        <v>154</v>
      </c>
      <c r="E27" s="256" t="s">
        <v>628</v>
      </c>
      <c r="F27" s="257" t="s">
        <v>21</v>
      </c>
      <c r="G27" s="257" t="s">
        <v>21</v>
      </c>
      <c r="H27" s="257" t="s">
        <v>99</v>
      </c>
      <c r="I27" s="256" t="s">
        <v>629</v>
      </c>
      <c r="J27" s="257" t="s">
        <v>101</v>
      </c>
      <c r="K27" s="257" t="s">
        <v>117</v>
      </c>
      <c r="L27" s="257" t="s">
        <v>118</v>
      </c>
      <c r="M27" s="2" t="s">
        <v>1281</v>
      </c>
      <c r="N27" s="52" t="s">
        <v>2314</v>
      </c>
      <c r="O27" s="52" t="s">
        <v>2315</v>
      </c>
      <c r="P27" s="145"/>
    </row>
    <row r="28" spans="1:16" ht="21">
      <c r="A28" s="250">
        <v>372</v>
      </c>
      <c r="B28" s="250" t="s">
        <v>532</v>
      </c>
      <c r="C28" s="256" t="s">
        <v>13</v>
      </c>
      <c r="D28" s="257" t="s">
        <v>154</v>
      </c>
      <c r="E28" s="256" t="s">
        <v>628</v>
      </c>
      <c r="F28" s="257" t="s">
        <v>16</v>
      </c>
      <c r="G28" s="257" t="s">
        <v>21</v>
      </c>
      <c r="H28" s="257" t="s">
        <v>131</v>
      </c>
      <c r="I28" s="256" t="s">
        <v>629</v>
      </c>
      <c r="J28" s="257" t="s">
        <v>101</v>
      </c>
      <c r="K28" s="257" t="s">
        <v>124</v>
      </c>
      <c r="L28" s="257" t="s">
        <v>633</v>
      </c>
      <c r="M28" s="2"/>
      <c r="N28" s="52"/>
      <c r="O28" s="52"/>
      <c r="P28" s="145"/>
    </row>
    <row r="29" spans="1:16" ht="21">
      <c r="A29" s="250">
        <v>412</v>
      </c>
      <c r="B29" s="250" t="s">
        <v>532</v>
      </c>
      <c r="C29" s="256" t="s">
        <v>136</v>
      </c>
      <c r="D29" s="257" t="s">
        <v>219</v>
      </c>
      <c r="E29" s="256" t="s">
        <v>644</v>
      </c>
      <c r="F29" s="257" t="s">
        <v>279</v>
      </c>
      <c r="G29" s="257" t="s">
        <v>16</v>
      </c>
      <c r="H29" s="257" t="s">
        <v>280</v>
      </c>
      <c r="I29" s="256" t="s">
        <v>333</v>
      </c>
      <c r="J29" s="257" t="s">
        <v>38</v>
      </c>
      <c r="K29" s="257" t="s">
        <v>274</v>
      </c>
      <c r="L29" s="257" t="s">
        <v>281</v>
      </c>
      <c r="M29" s="2" t="s">
        <v>1281</v>
      </c>
      <c r="N29" s="52" t="s">
        <v>2300</v>
      </c>
      <c r="O29" s="52" t="s">
        <v>2301</v>
      </c>
      <c r="P29" s="145"/>
    </row>
    <row r="30" spans="1:16" ht="21">
      <c r="A30" s="250">
        <v>413</v>
      </c>
      <c r="B30" s="250" t="s">
        <v>532</v>
      </c>
      <c r="C30" s="256" t="s">
        <v>136</v>
      </c>
      <c r="D30" s="257" t="s">
        <v>219</v>
      </c>
      <c r="E30" s="256" t="s">
        <v>644</v>
      </c>
      <c r="F30" s="257" t="s">
        <v>670</v>
      </c>
      <c r="G30" s="257" t="s">
        <v>16</v>
      </c>
      <c r="H30" s="257" t="s">
        <v>293</v>
      </c>
      <c r="I30" s="256" t="s">
        <v>646</v>
      </c>
      <c r="J30" s="257" t="s">
        <v>38</v>
      </c>
      <c r="K30" s="257" t="s">
        <v>52</v>
      </c>
      <c r="L30" s="257" t="s">
        <v>295</v>
      </c>
      <c r="M30" s="2" t="s">
        <v>1281</v>
      </c>
      <c r="N30" s="52" t="s">
        <v>2316</v>
      </c>
      <c r="O30" s="52" t="s">
        <v>2317</v>
      </c>
      <c r="P30" s="145"/>
    </row>
    <row r="31" spans="1:16" ht="21">
      <c r="A31" s="250">
        <v>422</v>
      </c>
      <c r="B31" s="250" t="s">
        <v>532</v>
      </c>
      <c r="C31" s="256" t="s">
        <v>136</v>
      </c>
      <c r="D31" s="257" t="s">
        <v>185</v>
      </c>
      <c r="E31" s="256" t="s">
        <v>676</v>
      </c>
      <c r="F31" s="257" t="s">
        <v>439</v>
      </c>
      <c r="G31" s="257" t="s">
        <v>17</v>
      </c>
      <c r="H31" s="257" t="s">
        <v>123</v>
      </c>
      <c r="I31" s="256"/>
      <c r="J31" s="257" t="s">
        <v>38</v>
      </c>
      <c r="K31" s="257" t="s">
        <v>301</v>
      </c>
      <c r="L31" s="265"/>
      <c r="M31" s="2"/>
      <c r="N31" s="52"/>
      <c r="O31" s="52"/>
      <c r="P31" s="145"/>
    </row>
    <row r="32" spans="1:16" ht="21">
      <c r="A32" s="250">
        <v>424</v>
      </c>
      <c r="B32" s="250" t="s">
        <v>532</v>
      </c>
      <c r="C32" s="256" t="s">
        <v>136</v>
      </c>
      <c r="D32" s="257" t="s">
        <v>185</v>
      </c>
      <c r="E32" s="256" t="s">
        <v>676</v>
      </c>
      <c r="F32" s="257" t="s">
        <v>439</v>
      </c>
      <c r="G32" s="257" t="s">
        <v>17</v>
      </c>
      <c r="H32" s="257" t="s">
        <v>123</v>
      </c>
      <c r="I32" s="256"/>
      <c r="J32" s="257" t="s">
        <v>38</v>
      </c>
      <c r="K32" s="257" t="s">
        <v>306</v>
      </c>
      <c r="L32" s="265"/>
      <c r="M32" s="2"/>
      <c r="N32" s="53"/>
      <c r="O32" s="52"/>
      <c r="P32" s="148"/>
    </row>
    <row r="33" spans="1:16" ht="21">
      <c r="A33" s="250">
        <v>427</v>
      </c>
      <c r="B33" s="250" t="s">
        <v>532</v>
      </c>
      <c r="C33" s="256" t="s">
        <v>136</v>
      </c>
      <c r="D33" s="257" t="s">
        <v>24</v>
      </c>
      <c r="E33" s="256" t="s">
        <v>681</v>
      </c>
      <c r="F33" s="257" t="s">
        <v>217</v>
      </c>
      <c r="G33" s="257" t="s">
        <v>16</v>
      </c>
      <c r="H33" s="257" t="s">
        <v>131</v>
      </c>
      <c r="I33" s="256" t="s">
        <v>1726</v>
      </c>
      <c r="J33" s="257" t="s">
        <v>65</v>
      </c>
      <c r="K33" s="257" t="s">
        <v>66</v>
      </c>
      <c r="L33" s="257" t="s">
        <v>683</v>
      </c>
      <c r="M33" s="2"/>
      <c r="N33" s="52"/>
      <c r="O33" s="52"/>
      <c r="P33" s="145"/>
    </row>
    <row r="34" spans="1:16" ht="21">
      <c r="A34" s="250">
        <v>430</v>
      </c>
      <c r="B34" s="250" t="s">
        <v>532</v>
      </c>
      <c r="C34" s="256" t="s">
        <v>136</v>
      </c>
      <c r="D34" s="257" t="s">
        <v>14</v>
      </c>
      <c r="E34" s="256" t="s">
        <v>684</v>
      </c>
      <c r="F34" s="257" t="s">
        <v>210</v>
      </c>
      <c r="G34" s="257" t="s">
        <v>16</v>
      </c>
      <c r="H34" s="257" t="s">
        <v>344</v>
      </c>
      <c r="I34" s="256" t="s">
        <v>1726</v>
      </c>
      <c r="J34" s="257" t="s">
        <v>65</v>
      </c>
      <c r="K34" s="257" t="s">
        <v>76</v>
      </c>
      <c r="L34" s="257" t="s">
        <v>347</v>
      </c>
      <c r="M34" s="2"/>
      <c r="N34" s="52"/>
      <c r="O34" s="52"/>
      <c r="P34" s="145"/>
    </row>
    <row r="35" spans="1:16" ht="21">
      <c r="A35" s="250">
        <v>431</v>
      </c>
      <c r="B35" s="250" t="s">
        <v>532</v>
      </c>
      <c r="C35" s="256" t="s">
        <v>136</v>
      </c>
      <c r="D35" s="257" t="s">
        <v>24</v>
      </c>
      <c r="E35" s="256" t="s">
        <v>681</v>
      </c>
      <c r="F35" s="257" t="s">
        <v>217</v>
      </c>
      <c r="G35" s="257" t="s">
        <v>16</v>
      </c>
      <c r="H35" s="257" t="s">
        <v>131</v>
      </c>
      <c r="I35" s="256" t="s">
        <v>1726</v>
      </c>
      <c r="J35" s="257" t="s">
        <v>65</v>
      </c>
      <c r="K35" s="257" t="s">
        <v>76</v>
      </c>
      <c r="L35" s="257" t="s">
        <v>685</v>
      </c>
      <c r="M35" s="2"/>
      <c r="N35" s="52"/>
      <c r="O35" s="52"/>
      <c r="P35" s="145"/>
    </row>
    <row r="36" spans="1:16" ht="21">
      <c r="A36" s="250">
        <v>448</v>
      </c>
      <c r="B36" s="250" t="s">
        <v>532</v>
      </c>
      <c r="C36" s="256" t="s">
        <v>136</v>
      </c>
      <c r="D36" s="257" t="s">
        <v>239</v>
      </c>
      <c r="E36" s="256" t="s">
        <v>703</v>
      </c>
      <c r="F36" s="257" t="s">
        <v>16</v>
      </c>
      <c r="G36" s="257" t="s">
        <v>17</v>
      </c>
      <c r="H36" s="257" t="s">
        <v>154</v>
      </c>
      <c r="I36" s="256" t="s">
        <v>1704</v>
      </c>
      <c r="J36" s="257" t="s">
        <v>65</v>
      </c>
      <c r="K36" s="257" t="s">
        <v>367</v>
      </c>
      <c r="L36" s="257" t="s">
        <v>156</v>
      </c>
      <c r="M36" s="2" t="s">
        <v>1281</v>
      </c>
      <c r="N36" s="52" t="s">
        <v>2311</v>
      </c>
      <c r="O36" s="52" t="s">
        <v>2312</v>
      </c>
      <c r="P36" s="145"/>
    </row>
    <row r="37" spans="1:16" ht="21">
      <c r="A37" s="250">
        <v>463</v>
      </c>
      <c r="B37" s="250" t="s">
        <v>532</v>
      </c>
      <c r="C37" s="256" t="s">
        <v>136</v>
      </c>
      <c r="D37" s="257" t="s">
        <v>147</v>
      </c>
      <c r="E37" s="256" t="s">
        <v>719</v>
      </c>
      <c r="F37" s="257" t="s">
        <v>16</v>
      </c>
      <c r="G37" s="257" t="s">
        <v>17</v>
      </c>
      <c r="H37" s="257" t="s">
        <v>293</v>
      </c>
      <c r="I37" s="256" t="s">
        <v>161</v>
      </c>
      <c r="J37" s="257" t="s">
        <v>101</v>
      </c>
      <c r="K37" s="257" t="s">
        <v>132</v>
      </c>
      <c r="L37" s="257" t="s">
        <v>720</v>
      </c>
      <c r="M37" s="2"/>
      <c r="N37" s="52"/>
      <c r="O37" s="52"/>
      <c r="P37" s="145"/>
    </row>
    <row r="38" spans="1:16" ht="21">
      <c r="A38" s="250">
        <v>531</v>
      </c>
      <c r="B38" s="250" t="s">
        <v>729</v>
      </c>
      <c r="C38" s="256" t="s">
        <v>13</v>
      </c>
      <c r="D38" s="257" t="s">
        <v>154</v>
      </c>
      <c r="E38" s="256" t="s">
        <v>781</v>
      </c>
      <c r="F38" s="257" t="s">
        <v>16</v>
      </c>
      <c r="G38" s="257" t="s">
        <v>14</v>
      </c>
      <c r="H38" s="257" t="s">
        <v>24</v>
      </c>
      <c r="I38" s="256" t="s">
        <v>782</v>
      </c>
      <c r="J38" s="257" t="s">
        <v>65</v>
      </c>
      <c r="K38" s="257" t="s">
        <v>92</v>
      </c>
      <c r="L38" s="257" t="s">
        <v>783</v>
      </c>
      <c r="M38" s="2"/>
      <c r="N38" s="52"/>
      <c r="O38" s="52"/>
      <c r="P38" s="145"/>
    </row>
    <row r="39" spans="1:16" ht="21">
      <c r="A39" s="250">
        <v>567</v>
      </c>
      <c r="B39" s="250" t="s">
        <v>729</v>
      </c>
      <c r="C39" s="256" t="s">
        <v>136</v>
      </c>
      <c r="D39" s="257" t="s">
        <v>16</v>
      </c>
      <c r="E39" s="256" t="s">
        <v>662</v>
      </c>
      <c r="F39" s="257" t="s">
        <v>90</v>
      </c>
      <c r="G39" s="257" t="s">
        <v>16</v>
      </c>
      <c r="H39" s="257" t="s">
        <v>309</v>
      </c>
      <c r="I39" s="256"/>
      <c r="J39" s="257" t="s">
        <v>38</v>
      </c>
      <c r="K39" s="257" t="s">
        <v>222</v>
      </c>
      <c r="L39" s="257" t="s">
        <v>315</v>
      </c>
      <c r="M39" s="2"/>
      <c r="N39" s="52"/>
      <c r="O39" s="52"/>
      <c r="P39" s="145"/>
    </row>
    <row r="40" spans="1:16" ht="21">
      <c r="A40" s="250">
        <v>577</v>
      </c>
      <c r="B40" s="250" t="s">
        <v>729</v>
      </c>
      <c r="C40" s="256" t="s">
        <v>136</v>
      </c>
      <c r="D40" s="257" t="s">
        <v>16</v>
      </c>
      <c r="E40" s="256" t="s">
        <v>662</v>
      </c>
      <c r="F40" s="257" t="s">
        <v>47</v>
      </c>
      <c r="G40" s="257" t="s">
        <v>16</v>
      </c>
      <c r="H40" s="257" t="s">
        <v>74</v>
      </c>
      <c r="I40" s="256" t="s">
        <v>1746</v>
      </c>
      <c r="J40" s="257" t="s">
        <v>38</v>
      </c>
      <c r="K40" s="257" t="s">
        <v>236</v>
      </c>
      <c r="L40" s="257" t="s">
        <v>235</v>
      </c>
      <c r="M40" s="2"/>
      <c r="N40" s="52"/>
      <c r="O40" s="52"/>
      <c r="P40" s="145"/>
    </row>
    <row r="41" spans="1:16" ht="21">
      <c r="A41" s="250">
        <v>582</v>
      </c>
      <c r="B41" s="250" t="s">
        <v>729</v>
      </c>
      <c r="C41" s="256" t="s">
        <v>136</v>
      </c>
      <c r="D41" s="257" t="s">
        <v>37</v>
      </c>
      <c r="E41" s="256" t="s">
        <v>818</v>
      </c>
      <c r="F41" s="257" t="s">
        <v>219</v>
      </c>
      <c r="G41" s="257" t="s">
        <v>21</v>
      </c>
      <c r="H41" s="257" t="s">
        <v>293</v>
      </c>
      <c r="I41" s="256"/>
      <c r="J41" s="257" t="s">
        <v>38</v>
      </c>
      <c r="K41" s="257" t="s">
        <v>244</v>
      </c>
      <c r="L41" s="257" t="s">
        <v>295</v>
      </c>
      <c r="M41" s="2"/>
      <c r="N41" s="52"/>
      <c r="O41" s="52"/>
      <c r="P41" s="145"/>
    </row>
    <row r="42" spans="1:16" ht="21">
      <c r="A42" s="250">
        <v>615</v>
      </c>
      <c r="B42" s="250" t="s">
        <v>729</v>
      </c>
      <c r="C42" s="256" t="s">
        <v>136</v>
      </c>
      <c r="D42" s="257" t="s">
        <v>14</v>
      </c>
      <c r="E42" s="256" t="s">
        <v>835</v>
      </c>
      <c r="F42" s="257" t="s">
        <v>217</v>
      </c>
      <c r="G42" s="257" t="s">
        <v>21</v>
      </c>
      <c r="H42" s="257" t="s">
        <v>22</v>
      </c>
      <c r="I42" s="256"/>
      <c r="J42" s="257" t="s">
        <v>65</v>
      </c>
      <c r="K42" s="257" t="s">
        <v>346</v>
      </c>
      <c r="L42" s="257" t="s">
        <v>169</v>
      </c>
      <c r="M42" s="2"/>
      <c r="N42" s="52"/>
      <c r="O42" s="52"/>
      <c r="P42" s="145"/>
    </row>
    <row r="43" spans="1:16" ht="21">
      <c r="A43" s="250">
        <v>635</v>
      </c>
      <c r="B43" s="250" t="s">
        <v>729</v>
      </c>
      <c r="C43" s="256" t="s">
        <v>136</v>
      </c>
      <c r="D43" s="257" t="s">
        <v>16</v>
      </c>
      <c r="E43" s="256" t="s">
        <v>662</v>
      </c>
      <c r="F43" s="257" t="s">
        <v>94</v>
      </c>
      <c r="G43" s="257" t="s">
        <v>16</v>
      </c>
      <c r="H43" s="257" t="s">
        <v>193</v>
      </c>
      <c r="I43" s="256"/>
      <c r="J43" s="257" t="s">
        <v>101</v>
      </c>
      <c r="K43" s="257" t="s">
        <v>102</v>
      </c>
      <c r="L43" s="257" t="s">
        <v>399</v>
      </c>
      <c r="M43" s="2"/>
      <c r="N43" s="52"/>
      <c r="O43" s="52"/>
      <c r="P43" s="145"/>
    </row>
    <row r="44" spans="1:16" ht="21">
      <c r="A44" s="250">
        <v>640</v>
      </c>
      <c r="B44" s="250" t="s">
        <v>729</v>
      </c>
      <c r="C44" s="256" t="s">
        <v>136</v>
      </c>
      <c r="D44" s="257" t="s">
        <v>185</v>
      </c>
      <c r="E44" s="256" t="s">
        <v>868</v>
      </c>
      <c r="F44" s="257" t="s">
        <v>16</v>
      </c>
      <c r="G44" s="257" t="s">
        <v>17</v>
      </c>
      <c r="H44" s="257" t="s">
        <v>246</v>
      </c>
      <c r="I44" s="256" t="s">
        <v>1704</v>
      </c>
      <c r="J44" s="257" t="s">
        <v>101</v>
      </c>
      <c r="K44" s="257" t="s">
        <v>113</v>
      </c>
      <c r="L44" s="257" t="s">
        <v>142</v>
      </c>
      <c r="M44" s="2" t="s">
        <v>1281</v>
      </c>
      <c r="N44" s="52" t="s">
        <v>2311</v>
      </c>
      <c r="O44" s="52" t="s">
        <v>2312</v>
      </c>
      <c r="P44" s="145"/>
    </row>
    <row r="45" spans="1:16" ht="21">
      <c r="A45" s="250">
        <v>672</v>
      </c>
      <c r="B45" s="250" t="s">
        <v>878</v>
      </c>
      <c r="C45" s="256" t="s">
        <v>13</v>
      </c>
      <c r="D45" s="257" t="s">
        <v>16</v>
      </c>
      <c r="E45" s="256" t="s">
        <v>899</v>
      </c>
      <c r="F45" s="257" t="s">
        <v>68</v>
      </c>
      <c r="G45" s="257" t="s">
        <v>16</v>
      </c>
      <c r="H45" s="257" t="s">
        <v>261</v>
      </c>
      <c r="I45" s="256" t="s">
        <v>1746</v>
      </c>
      <c r="J45" s="257" t="s">
        <v>38</v>
      </c>
      <c r="K45" s="257" t="s">
        <v>247</v>
      </c>
      <c r="L45" s="257" t="s">
        <v>264</v>
      </c>
      <c r="M45" s="2"/>
      <c r="N45" s="52"/>
      <c r="O45" s="52"/>
      <c r="P45" s="145"/>
    </row>
    <row r="46" spans="1:16" ht="21">
      <c r="A46" s="250">
        <v>675</v>
      </c>
      <c r="B46" s="250" t="s">
        <v>878</v>
      </c>
      <c r="C46" s="256" t="s">
        <v>13</v>
      </c>
      <c r="D46" s="257" t="s">
        <v>204</v>
      </c>
      <c r="E46" s="256" t="s">
        <v>904</v>
      </c>
      <c r="F46" s="257" t="s">
        <v>418</v>
      </c>
      <c r="G46" s="257" t="s">
        <v>16</v>
      </c>
      <c r="H46" s="257" t="s">
        <v>182</v>
      </c>
      <c r="I46" s="256"/>
      <c r="J46" s="257" t="s">
        <v>38</v>
      </c>
      <c r="K46" s="257" t="s">
        <v>251</v>
      </c>
      <c r="L46" s="257" t="s">
        <v>559</v>
      </c>
      <c r="M46" s="2"/>
      <c r="N46" s="52"/>
      <c r="O46" s="52"/>
      <c r="P46" s="145"/>
    </row>
    <row r="47" spans="1:16" ht="21">
      <c r="A47" s="250">
        <v>685</v>
      </c>
      <c r="B47" s="250" t="s">
        <v>878</v>
      </c>
      <c r="C47" s="256" t="s">
        <v>13</v>
      </c>
      <c r="D47" s="257" t="s">
        <v>287</v>
      </c>
      <c r="E47" s="256" t="s">
        <v>908</v>
      </c>
      <c r="F47" s="257" t="s">
        <v>16</v>
      </c>
      <c r="G47" s="257" t="s">
        <v>21</v>
      </c>
      <c r="H47" s="257" t="s">
        <v>498</v>
      </c>
      <c r="I47" s="256" t="s">
        <v>909</v>
      </c>
      <c r="J47" s="257" t="s">
        <v>38</v>
      </c>
      <c r="K47" s="257" t="s">
        <v>263</v>
      </c>
      <c r="L47" s="257" t="s">
        <v>910</v>
      </c>
      <c r="M47" s="2"/>
      <c r="N47" s="52"/>
      <c r="O47" s="52"/>
      <c r="P47" s="145"/>
    </row>
    <row r="48" spans="1:16" ht="21">
      <c r="A48" s="250">
        <v>696</v>
      </c>
      <c r="B48" s="250" t="s">
        <v>878</v>
      </c>
      <c r="C48" s="256" t="s">
        <v>13</v>
      </c>
      <c r="D48" s="257" t="s">
        <v>287</v>
      </c>
      <c r="E48" s="256" t="s">
        <v>908</v>
      </c>
      <c r="F48" s="257" t="s">
        <v>279</v>
      </c>
      <c r="G48" s="257" t="s">
        <v>21</v>
      </c>
      <c r="H48" s="257" t="s">
        <v>185</v>
      </c>
      <c r="I48" s="256" t="s">
        <v>333</v>
      </c>
      <c r="J48" s="257" t="s">
        <v>38</v>
      </c>
      <c r="K48" s="257" t="s">
        <v>55</v>
      </c>
      <c r="L48" s="257" t="s">
        <v>289</v>
      </c>
      <c r="M48" s="2" t="s">
        <v>1281</v>
      </c>
      <c r="N48" s="52" t="s">
        <v>2300</v>
      </c>
      <c r="O48" s="52" t="s">
        <v>2301</v>
      </c>
      <c r="P48" s="145"/>
    </row>
    <row r="49" spans="1:16" ht="21">
      <c r="A49" s="250">
        <v>745</v>
      </c>
      <c r="B49" s="250" t="s">
        <v>878</v>
      </c>
      <c r="C49" s="256" t="s">
        <v>136</v>
      </c>
      <c r="D49" s="257" t="s">
        <v>204</v>
      </c>
      <c r="E49" s="256" t="s">
        <v>973</v>
      </c>
      <c r="F49" s="257" t="s">
        <v>16</v>
      </c>
      <c r="G49" s="257" t="s">
        <v>17</v>
      </c>
      <c r="H49" s="257" t="s">
        <v>403</v>
      </c>
      <c r="I49" s="256" t="s">
        <v>1763</v>
      </c>
      <c r="J49" s="257" t="s">
        <v>38</v>
      </c>
      <c r="K49" s="257" t="s">
        <v>247</v>
      </c>
      <c r="L49" s="257" t="s">
        <v>449</v>
      </c>
      <c r="M49" s="2" t="s">
        <v>1281</v>
      </c>
      <c r="N49" s="52" t="s">
        <v>2316</v>
      </c>
      <c r="O49" s="52" t="s">
        <v>2317</v>
      </c>
      <c r="P49" s="145"/>
    </row>
    <row r="50" spans="1:16" ht="21">
      <c r="A50" s="250">
        <v>768</v>
      </c>
      <c r="B50" s="250" t="s">
        <v>878</v>
      </c>
      <c r="C50" s="256" t="s">
        <v>136</v>
      </c>
      <c r="D50" s="257" t="s">
        <v>16</v>
      </c>
      <c r="E50" s="256" t="s">
        <v>983</v>
      </c>
      <c r="F50" s="257" t="s">
        <v>210</v>
      </c>
      <c r="G50" s="257" t="s">
        <v>16</v>
      </c>
      <c r="H50" s="257" t="s">
        <v>63</v>
      </c>
      <c r="I50" s="256" t="s">
        <v>646</v>
      </c>
      <c r="J50" s="257" t="s">
        <v>65</v>
      </c>
      <c r="K50" s="257" t="s">
        <v>87</v>
      </c>
      <c r="L50" s="257" t="s">
        <v>67</v>
      </c>
      <c r="M50" s="2"/>
      <c r="N50" s="52"/>
      <c r="O50" s="52"/>
      <c r="P50" s="145"/>
    </row>
    <row r="51" spans="1:16" ht="21">
      <c r="A51" s="250">
        <v>769</v>
      </c>
      <c r="B51" s="250" t="s">
        <v>878</v>
      </c>
      <c r="C51" s="256" t="s">
        <v>136</v>
      </c>
      <c r="D51" s="257" t="s">
        <v>374</v>
      </c>
      <c r="E51" s="256" t="s">
        <v>989</v>
      </c>
      <c r="F51" s="257" t="s">
        <v>16</v>
      </c>
      <c r="G51" s="257" t="s">
        <v>17</v>
      </c>
      <c r="H51" s="257" t="s">
        <v>154</v>
      </c>
      <c r="I51" s="256" t="s">
        <v>1768</v>
      </c>
      <c r="J51" s="257" t="s">
        <v>65</v>
      </c>
      <c r="K51" s="257" t="s">
        <v>87</v>
      </c>
      <c r="L51" s="257" t="s">
        <v>156</v>
      </c>
      <c r="M51" s="2" t="s">
        <v>1281</v>
      </c>
      <c r="N51" s="52" t="s">
        <v>2277</v>
      </c>
      <c r="O51" s="52" t="s">
        <v>2278</v>
      </c>
      <c r="P51" s="145"/>
    </row>
    <row r="52" spans="1:16" ht="21">
      <c r="A52" s="250">
        <v>804</v>
      </c>
      <c r="B52" s="250" t="s">
        <v>878</v>
      </c>
      <c r="C52" s="256" t="s">
        <v>136</v>
      </c>
      <c r="D52" s="257"/>
      <c r="E52" s="256" t="s">
        <v>1020</v>
      </c>
      <c r="F52" s="257"/>
      <c r="G52" s="257"/>
      <c r="H52" s="257"/>
      <c r="I52" s="256"/>
      <c r="J52" s="257" t="s">
        <v>101</v>
      </c>
      <c r="K52" s="257" t="s">
        <v>134</v>
      </c>
      <c r="L52" s="257"/>
      <c r="M52" s="2"/>
      <c r="N52" s="52"/>
      <c r="O52" s="52"/>
      <c r="P52" s="145"/>
    </row>
    <row r="53" spans="1:16" ht="21">
      <c r="A53" s="250">
        <v>835</v>
      </c>
      <c r="B53" s="250" t="s">
        <v>1024</v>
      </c>
      <c r="C53" s="256" t="s">
        <v>13</v>
      </c>
      <c r="D53" s="257"/>
      <c r="E53" s="256" t="s">
        <v>1025</v>
      </c>
      <c r="F53" s="257"/>
      <c r="G53" s="257"/>
      <c r="H53" s="257"/>
      <c r="I53" s="256"/>
      <c r="J53" s="257" t="s">
        <v>38</v>
      </c>
      <c r="K53" s="257" t="s">
        <v>255</v>
      </c>
      <c r="L53" s="257"/>
      <c r="M53" s="2"/>
      <c r="N53" s="52"/>
      <c r="O53" s="52"/>
      <c r="P53" s="145"/>
    </row>
    <row r="54" spans="1:16" ht="21">
      <c r="A54" s="250">
        <v>837</v>
      </c>
      <c r="B54" s="250" t="s">
        <v>1024</v>
      </c>
      <c r="C54" s="256" t="s">
        <v>13</v>
      </c>
      <c r="D54" s="257"/>
      <c r="E54" s="256" t="s">
        <v>1025</v>
      </c>
      <c r="F54" s="257"/>
      <c r="G54" s="257"/>
      <c r="H54" s="257"/>
      <c r="I54" s="256"/>
      <c r="J54" s="257" t="s">
        <v>38</v>
      </c>
      <c r="K54" s="257" t="s">
        <v>257</v>
      </c>
      <c r="L54" s="257"/>
      <c r="M54" s="2"/>
      <c r="N54" s="52"/>
      <c r="O54" s="52"/>
      <c r="P54" s="145"/>
    </row>
    <row r="55" spans="1:16" ht="21">
      <c r="A55" s="250">
        <v>855</v>
      </c>
      <c r="B55" s="250" t="s">
        <v>1024</v>
      </c>
      <c r="C55" s="256" t="s">
        <v>13</v>
      </c>
      <c r="D55" s="257"/>
      <c r="E55" s="256" t="s">
        <v>1025</v>
      </c>
      <c r="F55" s="257"/>
      <c r="G55" s="257"/>
      <c r="H55" s="257"/>
      <c r="I55" s="256"/>
      <c r="J55" s="257" t="s">
        <v>38</v>
      </c>
      <c r="K55" s="257" t="s">
        <v>291</v>
      </c>
      <c r="L55" s="257"/>
      <c r="M55" s="2"/>
      <c r="N55" s="52"/>
      <c r="O55" s="52"/>
      <c r="P55" s="145"/>
    </row>
    <row r="56" spans="1:16" ht="21">
      <c r="A56" s="250">
        <v>857</v>
      </c>
      <c r="B56" s="250" t="s">
        <v>1024</v>
      </c>
      <c r="C56" s="256" t="s">
        <v>13</v>
      </c>
      <c r="D56" s="257"/>
      <c r="E56" s="256" t="s">
        <v>1025</v>
      </c>
      <c r="F56" s="257"/>
      <c r="G56" s="257"/>
      <c r="H56" s="257"/>
      <c r="I56" s="256"/>
      <c r="J56" s="257" t="s">
        <v>38</v>
      </c>
      <c r="K56" s="257" t="s">
        <v>296</v>
      </c>
      <c r="L56" s="257"/>
      <c r="M56" s="2"/>
      <c r="N56" s="52"/>
      <c r="O56" s="52"/>
      <c r="P56" s="145"/>
    </row>
    <row r="57" spans="1:16" ht="21">
      <c r="A57" s="250">
        <v>859</v>
      </c>
      <c r="B57" s="250" t="s">
        <v>1024</v>
      </c>
      <c r="C57" s="256" t="s">
        <v>13</v>
      </c>
      <c r="D57" s="257"/>
      <c r="E57" s="256" t="s">
        <v>1025</v>
      </c>
      <c r="F57" s="257"/>
      <c r="G57" s="257"/>
      <c r="H57" s="257"/>
      <c r="I57" s="256"/>
      <c r="J57" s="257" t="s">
        <v>38</v>
      </c>
      <c r="K57" s="257" t="s">
        <v>301</v>
      </c>
      <c r="L57" s="257"/>
      <c r="M57" s="2"/>
      <c r="N57" s="52"/>
      <c r="O57" s="52"/>
      <c r="P57" s="145"/>
    </row>
    <row r="58" spans="1:16" ht="21">
      <c r="A58" s="250">
        <v>871</v>
      </c>
      <c r="B58" s="250" t="s">
        <v>1024</v>
      </c>
      <c r="C58" s="256" t="s">
        <v>13</v>
      </c>
      <c r="D58" s="257" t="s">
        <v>219</v>
      </c>
      <c r="E58" s="256" t="s">
        <v>1049</v>
      </c>
      <c r="F58" s="257" t="s">
        <v>16</v>
      </c>
      <c r="G58" s="257" t="s">
        <v>21</v>
      </c>
      <c r="H58" s="257" t="s">
        <v>279</v>
      </c>
      <c r="I58" s="256" t="s">
        <v>1775</v>
      </c>
      <c r="J58" s="257" t="s">
        <v>65</v>
      </c>
      <c r="K58" s="257" t="s">
        <v>76</v>
      </c>
      <c r="L58" s="257" t="s">
        <v>421</v>
      </c>
      <c r="M58" s="2"/>
      <c r="N58" s="52"/>
      <c r="O58" s="52"/>
      <c r="P58" s="145"/>
    </row>
    <row r="59" spans="1:16" ht="21">
      <c r="A59" s="250">
        <v>880</v>
      </c>
      <c r="B59" s="250" t="s">
        <v>1024</v>
      </c>
      <c r="C59" s="256" t="s">
        <v>13</v>
      </c>
      <c r="D59" s="257" t="s">
        <v>280</v>
      </c>
      <c r="E59" s="256" t="s">
        <v>1056</v>
      </c>
      <c r="F59" s="257" t="s">
        <v>151</v>
      </c>
      <c r="G59" s="257" t="s">
        <v>21</v>
      </c>
      <c r="H59" s="257" t="s">
        <v>280</v>
      </c>
      <c r="I59" s="256" t="s">
        <v>1696</v>
      </c>
      <c r="J59" s="257" t="s">
        <v>65</v>
      </c>
      <c r="K59" s="257" t="s">
        <v>349</v>
      </c>
      <c r="L59" s="257" t="s">
        <v>281</v>
      </c>
      <c r="M59" s="2"/>
      <c r="N59" s="52"/>
      <c r="O59" s="52"/>
      <c r="P59" s="145"/>
    </row>
    <row r="60" spans="1:16" ht="21">
      <c r="A60" s="250">
        <v>950</v>
      </c>
      <c r="B60" s="250" t="s">
        <v>1024</v>
      </c>
      <c r="C60" s="256" t="s">
        <v>136</v>
      </c>
      <c r="D60" s="257" t="s">
        <v>16</v>
      </c>
      <c r="E60" s="256" t="s">
        <v>1108</v>
      </c>
      <c r="F60" s="257" t="s">
        <v>343</v>
      </c>
      <c r="G60" s="257" t="s">
        <v>16</v>
      </c>
      <c r="H60" s="257" t="s">
        <v>123</v>
      </c>
      <c r="I60" s="256" t="s">
        <v>1785</v>
      </c>
      <c r="J60" s="257" t="s">
        <v>65</v>
      </c>
      <c r="K60" s="257" t="s">
        <v>92</v>
      </c>
      <c r="L60" s="257" t="s">
        <v>125</v>
      </c>
      <c r="M60" s="2" t="s">
        <v>1252</v>
      </c>
      <c r="N60" s="52" t="s">
        <v>2332</v>
      </c>
      <c r="O60" s="52" t="s">
        <v>2333</v>
      </c>
      <c r="P60" s="145"/>
    </row>
    <row r="61" spans="1:16" ht="21">
      <c r="A61" s="250">
        <v>968</v>
      </c>
      <c r="B61" s="250" t="s">
        <v>1024</v>
      </c>
      <c r="C61" s="256" t="s">
        <v>136</v>
      </c>
      <c r="D61" s="257" t="s">
        <v>219</v>
      </c>
      <c r="E61" s="256" t="s">
        <v>1129</v>
      </c>
      <c r="F61" s="257" t="s">
        <v>16</v>
      </c>
      <c r="G61" s="257" t="s">
        <v>17</v>
      </c>
      <c r="H61" s="257" t="s">
        <v>63</v>
      </c>
      <c r="I61" s="256" t="s">
        <v>1786</v>
      </c>
      <c r="J61" s="257" t="s">
        <v>101</v>
      </c>
      <c r="K61" s="257" t="s">
        <v>128</v>
      </c>
      <c r="L61" s="257" t="s">
        <v>67</v>
      </c>
      <c r="M61" s="2" t="s">
        <v>1252</v>
      </c>
      <c r="N61" s="52" t="s">
        <v>2337</v>
      </c>
      <c r="O61" s="52" t="s">
        <v>2338</v>
      </c>
      <c r="P61" s="145"/>
    </row>
    <row r="62" spans="1:16" ht="21">
      <c r="A62" s="250">
        <v>1004</v>
      </c>
      <c r="B62" s="250" t="s">
        <v>1143</v>
      </c>
      <c r="C62" s="256" t="s">
        <v>13</v>
      </c>
      <c r="D62" s="257" t="s">
        <v>147</v>
      </c>
      <c r="E62" s="256" t="s">
        <v>1172</v>
      </c>
      <c r="F62" s="257" t="s">
        <v>16</v>
      </c>
      <c r="G62" s="257" t="s">
        <v>21</v>
      </c>
      <c r="H62" s="257" t="s">
        <v>34</v>
      </c>
      <c r="I62" s="256" t="s">
        <v>1726</v>
      </c>
      <c r="J62" s="257" t="s">
        <v>65</v>
      </c>
      <c r="K62" s="257" t="s">
        <v>66</v>
      </c>
      <c r="L62" s="257" t="s">
        <v>72</v>
      </c>
      <c r="M62" s="2"/>
      <c r="N62" s="52"/>
      <c r="O62" s="52"/>
      <c r="P62" s="145"/>
    </row>
    <row r="63" spans="1:16" ht="21">
      <c r="A63" s="250">
        <v>1057</v>
      </c>
      <c r="B63" s="250" t="s">
        <v>1143</v>
      </c>
      <c r="C63" s="256" t="s">
        <v>136</v>
      </c>
      <c r="D63" s="257" t="s">
        <v>193</v>
      </c>
      <c r="E63" s="256" t="s">
        <v>1220</v>
      </c>
      <c r="F63" s="257" t="s">
        <v>123</v>
      </c>
      <c r="G63" s="257" t="s">
        <v>17</v>
      </c>
      <c r="H63" s="257" t="s">
        <v>147</v>
      </c>
      <c r="I63" s="256" t="s">
        <v>1792</v>
      </c>
      <c r="J63" s="257" t="s">
        <v>65</v>
      </c>
      <c r="K63" s="257" t="s">
        <v>358</v>
      </c>
      <c r="L63" s="257" t="s">
        <v>492</v>
      </c>
      <c r="M63" s="2"/>
      <c r="N63" s="52"/>
      <c r="O63" s="52"/>
      <c r="P63" s="145"/>
    </row>
    <row r="64" spans="1:16" ht="21">
      <c r="A64" s="250">
        <v>1074</v>
      </c>
      <c r="B64" s="250" t="s">
        <v>1143</v>
      </c>
      <c r="C64" s="256" t="s">
        <v>136</v>
      </c>
      <c r="D64" s="257" t="s">
        <v>94</v>
      </c>
      <c r="E64" s="256" t="s">
        <v>1240</v>
      </c>
      <c r="F64" s="257" t="s">
        <v>16</v>
      </c>
      <c r="G64" s="257" t="s">
        <v>17</v>
      </c>
      <c r="H64" s="257" t="s">
        <v>63</v>
      </c>
      <c r="I64" s="256" t="s">
        <v>1794</v>
      </c>
      <c r="J64" s="257" t="s">
        <v>101</v>
      </c>
      <c r="K64" s="257" t="s">
        <v>134</v>
      </c>
      <c r="L64" s="257" t="s">
        <v>67</v>
      </c>
      <c r="M64" s="46"/>
      <c r="N64" s="54"/>
      <c r="O64" s="56"/>
      <c r="P64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55F6-40CE-447E-A6BC-40E5F3808B64}">
  <dimension ref="A1:P30"/>
  <sheetViews>
    <sheetView workbookViewId="0">
      <selection activeCell="O12" sqref="O12"/>
    </sheetView>
  </sheetViews>
  <sheetFormatPr defaultRowHeight="13.9"/>
  <cols>
    <col min="1" max="1" width="5.25" customWidth="1"/>
    <col min="2" max="2" width="11.75" customWidth="1"/>
    <col min="3" max="3" width="13.875" customWidth="1"/>
    <col min="4" max="4" width="4.875" customWidth="1"/>
    <col min="5" max="5" width="39.125" customWidth="1"/>
    <col min="6" max="6" width="3.875" bestFit="1" customWidth="1"/>
    <col min="7" max="7" width="4" customWidth="1"/>
    <col min="8" max="8" width="6" customWidth="1"/>
    <col min="9" max="9" width="21.875" customWidth="1"/>
    <col min="10" max="10" width="10" customWidth="1"/>
    <col min="11" max="11" width="8.25" customWidth="1"/>
    <col min="12" max="12" width="6" customWidth="1"/>
    <col min="13" max="13" width="11" customWidth="1"/>
    <col min="14" max="14" width="12.375" customWidth="1"/>
    <col min="15" max="15" width="11.375" customWidth="1"/>
    <col min="16" max="16" width="20.375" customWidth="1"/>
  </cols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</row>
    <row r="3" spans="1:16" ht="23.45">
      <c r="A3" s="404" t="s">
        <v>2985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3"/>
      <c r="N3" s="403"/>
      <c r="O3" s="403"/>
      <c r="P3" s="404"/>
    </row>
    <row r="4" spans="1:16" ht="49.9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410" t="s">
        <v>1248</v>
      </c>
      <c r="P4" s="369" t="s">
        <v>1864</v>
      </c>
    </row>
    <row r="5" spans="1:16" ht="21">
      <c r="A5" s="250">
        <v>60</v>
      </c>
      <c r="B5" s="250" t="s">
        <v>179</v>
      </c>
      <c r="C5" s="256" t="s">
        <v>13</v>
      </c>
      <c r="D5" s="257" t="s">
        <v>28</v>
      </c>
      <c r="E5" s="256" t="s">
        <v>209</v>
      </c>
      <c r="F5" s="257" t="s">
        <v>210</v>
      </c>
      <c r="G5" s="257" t="s">
        <v>16</v>
      </c>
      <c r="H5" s="257" t="s">
        <v>200</v>
      </c>
      <c r="I5" s="256" t="s">
        <v>1519</v>
      </c>
      <c r="J5" s="257" t="s">
        <v>38</v>
      </c>
      <c r="K5" s="257" t="s">
        <v>207</v>
      </c>
      <c r="L5" s="257" t="s">
        <v>212</v>
      </c>
      <c r="M5" s="2"/>
      <c r="N5" s="27"/>
      <c r="O5" s="13"/>
      <c r="P5" s="145"/>
    </row>
    <row r="6" spans="1:16" ht="21">
      <c r="A6" s="250">
        <v>64</v>
      </c>
      <c r="B6" s="250" t="s">
        <v>179</v>
      </c>
      <c r="C6" s="256" t="s">
        <v>13</v>
      </c>
      <c r="D6" s="257" t="s">
        <v>28</v>
      </c>
      <c r="E6" s="256" t="s">
        <v>209</v>
      </c>
      <c r="F6" s="257" t="s">
        <v>217</v>
      </c>
      <c r="G6" s="257" t="s">
        <v>16</v>
      </c>
      <c r="H6" s="257" t="s">
        <v>175</v>
      </c>
      <c r="I6" s="256" t="s">
        <v>1519</v>
      </c>
      <c r="J6" s="257" t="s">
        <v>38</v>
      </c>
      <c r="K6" s="257" t="s">
        <v>215</v>
      </c>
      <c r="L6" s="257" t="s">
        <v>218</v>
      </c>
      <c r="M6" s="2"/>
      <c r="N6" s="27"/>
      <c r="O6" s="13"/>
      <c r="P6" s="145"/>
    </row>
    <row r="7" spans="1:16" ht="21">
      <c r="A7" s="250">
        <v>152</v>
      </c>
      <c r="B7" s="250" t="s">
        <v>179</v>
      </c>
      <c r="C7" s="256" t="s">
        <v>13</v>
      </c>
      <c r="D7" s="257" t="s">
        <v>193</v>
      </c>
      <c r="E7" s="256" t="s">
        <v>194</v>
      </c>
      <c r="F7" s="257" t="s">
        <v>369</v>
      </c>
      <c r="G7" s="257" t="s">
        <v>17</v>
      </c>
      <c r="H7" s="257" t="s">
        <v>34</v>
      </c>
      <c r="I7" s="256" t="s">
        <v>196</v>
      </c>
      <c r="J7" s="257" t="s">
        <v>65</v>
      </c>
      <c r="K7" s="257" t="s">
        <v>367</v>
      </c>
      <c r="L7" s="257" t="s">
        <v>370</v>
      </c>
      <c r="M7" s="2"/>
      <c r="N7" s="27"/>
      <c r="O7" s="13"/>
      <c r="P7" s="145"/>
    </row>
    <row r="8" spans="1:16" ht="21">
      <c r="A8" s="250">
        <v>154</v>
      </c>
      <c r="B8" s="250" t="s">
        <v>179</v>
      </c>
      <c r="C8" s="256" t="s">
        <v>13</v>
      </c>
      <c r="D8" s="257" t="s">
        <v>193</v>
      </c>
      <c r="E8" s="256" t="s">
        <v>194</v>
      </c>
      <c r="F8" s="257" t="s">
        <v>369</v>
      </c>
      <c r="G8" s="257" t="s">
        <v>17</v>
      </c>
      <c r="H8" s="257" t="s">
        <v>34</v>
      </c>
      <c r="I8" s="256" t="s">
        <v>196</v>
      </c>
      <c r="J8" s="257" t="s">
        <v>65</v>
      </c>
      <c r="K8" s="257" t="s">
        <v>371</v>
      </c>
      <c r="L8" s="257" t="s">
        <v>373</v>
      </c>
      <c r="M8" s="2"/>
      <c r="N8" s="27"/>
      <c r="O8" s="13"/>
      <c r="P8" s="145"/>
    </row>
    <row r="9" spans="1:16" ht="21">
      <c r="A9" s="250">
        <v>155</v>
      </c>
      <c r="B9" s="250" t="s">
        <v>179</v>
      </c>
      <c r="C9" s="256" t="s">
        <v>13</v>
      </c>
      <c r="D9" s="257" t="s">
        <v>374</v>
      </c>
      <c r="E9" s="256" t="s">
        <v>375</v>
      </c>
      <c r="F9" s="257" t="s">
        <v>369</v>
      </c>
      <c r="G9" s="257" t="s">
        <v>21</v>
      </c>
      <c r="H9" s="257" t="s">
        <v>205</v>
      </c>
      <c r="I9" s="256" t="s">
        <v>196</v>
      </c>
      <c r="J9" s="257" t="s">
        <v>65</v>
      </c>
      <c r="K9" s="257" t="s">
        <v>376</v>
      </c>
      <c r="L9" s="257" t="s">
        <v>377</v>
      </c>
      <c r="M9" s="2"/>
      <c r="N9" s="27"/>
      <c r="O9" s="13"/>
      <c r="P9" s="145"/>
    </row>
    <row r="10" spans="1:16" ht="21">
      <c r="A10" s="250">
        <v>158</v>
      </c>
      <c r="B10" s="250" t="s">
        <v>179</v>
      </c>
      <c r="C10" s="256" t="s">
        <v>13</v>
      </c>
      <c r="D10" s="257" t="s">
        <v>374</v>
      </c>
      <c r="E10" s="256" t="s">
        <v>375</v>
      </c>
      <c r="F10" s="257" t="s">
        <v>369</v>
      </c>
      <c r="G10" s="257" t="s">
        <v>21</v>
      </c>
      <c r="H10" s="257" t="s">
        <v>205</v>
      </c>
      <c r="I10" s="256" t="s">
        <v>196</v>
      </c>
      <c r="J10" s="257" t="s">
        <v>65</v>
      </c>
      <c r="K10" s="257" t="s">
        <v>382</v>
      </c>
      <c r="L10" s="257" t="s">
        <v>383</v>
      </c>
      <c r="M10" s="2"/>
      <c r="N10" s="27"/>
      <c r="O10" s="13"/>
      <c r="P10" s="145"/>
    </row>
    <row r="11" spans="1:16" ht="21">
      <c r="A11" s="250">
        <v>276</v>
      </c>
      <c r="B11" s="250" t="s">
        <v>532</v>
      </c>
      <c r="C11" s="256" t="s">
        <v>13</v>
      </c>
      <c r="D11" s="257" t="s">
        <v>18</v>
      </c>
      <c r="E11" s="256" t="s">
        <v>538</v>
      </c>
      <c r="F11" s="257" t="s">
        <v>21</v>
      </c>
      <c r="G11" s="257" t="s">
        <v>21</v>
      </c>
      <c r="H11" s="257" t="s">
        <v>199</v>
      </c>
      <c r="I11" s="256" t="s">
        <v>144</v>
      </c>
      <c r="J11" s="257" t="s">
        <v>38</v>
      </c>
      <c r="K11" s="257" t="s">
        <v>45</v>
      </c>
      <c r="L11" s="257" t="s">
        <v>549</v>
      </c>
      <c r="M11" s="2"/>
      <c r="N11" s="27"/>
      <c r="O11" s="13"/>
      <c r="P11" s="145"/>
    </row>
    <row r="12" spans="1:16" ht="21">
      <c r="A12" s="250">
        <v>353</v>
      </c>
      <c r="B12" s="250" t="s">
        <v>532</v>
      </c>
      <c r="C12" s="256" t="s">
        <v>13</v>
      </c>
      <c r="D12" s="257" t="s">
        <v>151</v>
      </c>
      <c r="E12" s="256" t="s">
        <v>609</v>
      </c>
      <c r="F12" s="257" t="s">
        <v>21</v>
      </c>
      <c r="G12" s="257" t="s">
        <v>16</v>
      </c>
      <c r="H12" s="257" t="s">
        <v>175</v>
      </c>
      <c r="I12" s="256" t="s">
        <v>1718</v>
      </c>
      <c r="J12" s="257" t="s">
        <v>65</v>
      </c>
      <c r="K12" s="257" t="s">
        <v>349</v>
      </c>
      <c r="L12" s="257" t="s">
        <v>611</v>
      </c>
      <c r="M12" s="2"/>
      <c r="N12" s="27"/>
      <c r="O12" s="13"/>
      <c r="P12" s="145"/>
    </row>
    <row r="13" spans="1:16" ht="21">
      <c r="A13" s="250">
        <v>355</v>
      </c>
      <c r="B13" s="250" t="s">
        <v>532</v>
      </c>
      <c r="C13" s="256" t="s">
        <v>13</v>
      </c>
      <c r="D13" s="257" t="s">
        <v>151</v>
      </c>
      <c r="E13" s="256" t="s">
        <v>609</v>
      </c>
      <c r="F13" s="257" t="s">
        <v>21</v>
      </c>
      <c r="G13" s="257" t="s">
        <v>16</v>
      </c>
      <c r="H13" s="257" t="s">
        <v>175</v>
      </c>
      <c r="I13" s="256" t="s">
        <v>1718</v>
      </c>
      <c r="J13" s="257" t="s">
        <v>65</v>
      </c>
      <c r="K13" s="257" t="s">
        <v>354</v>
      </c>
      <c r="L13" s="257" t="s">
        <v>615</v>
      </c>
      <c r="M13" s="2"/>
      <c r="N13" s="27"/>
      <c r="O13" s="13"/>
      <c r="P13" s="145"/>
    </row>
    <row r="14" spans="1:16" ht="21">
      <c r="A14" s="250">
        <v>357</v>
      </c>
      <c r="B14" s="250" t="s">
        <v>532</v>
      </c>
      <c r="C14" s="256" t="s">
        <v>13</v>
      </c>
      <c r="D14" s="257" t="s">
        <v>151</v>
      </c>
      <c r="E14" s="256" t="s">
        <v>609</v>
      </c>
      <c r="F14" s="257" t="s">
        <v>16</v>
      </c>
      <c r="G14" s="257" t="s">
        <v>16</v>
      </c>
      <c r="H14" s="257" t="s">
        <v>111</v>
      </c>
      <c r="I14" s="256" t="s">
        <v>1718</v>
      </c>
      <c r="J14" s="257" t="s">
        <v>65</v>
      </c>
      <c r="K14" s="257" t="s">
        <v>358</v>
      </c>
      <c r="L14" s="257" t="s">
        <v>490</v>
      </c>
      <c r="M14" s="2"/>
      <c r="N14" s="27"/>
      <c r="O14" s="13"/>
      <c r="P14" s="145"/>
    </row>
    <row r="15" spans="1:16" ht="21">
      <c r="A15" s="250">
        <v>359</v>
      </c>
      <c r="B15" s="250" t="s">
        <v>532</v>
      </c>
      <c r="C15" s="256" t="s">
        <v>13</v>
      </c>
      <c r="D15" s="257" t="s">
        <v>151</v>
      </c>
      <c r="E15" s="256" t="s">
        <v>609</v>
      </c>
      <c r="F15" s="257" t="s">
        <v>16</v>
      </c>
      <c r="G15" s="257" t="s">
        <v>16</v>
      </c>
      <c r="H15" s="257" t="s">
        <v>111</v>
      </c>
      <c r="I15" s="256" t="s">
        <v>1718</v>
      </c>
      <c r="J15" s="257" t="s">
        <v>65</v>
      </c>
      <c r="K15" s="257" t="s">
        <v>362</v>
      </c>
      <c r="L15" s="257" t="s">
        <v>493</v>
      </c>
      <c r="M15" s="2"/>
      <c r="N15" s="27"/>
      <c r="O15" s="13"/>
      <c r="P15" s="145"/>
    </row>
    <row r="16" spans="1:16" ht="21">
      <c r="A16" s="250">
        <v>365</v>
      </c>
      <c r="B16" s="250" t="s">
        <v>532</v>
      </c>
      <c r="C16" s="256" t="s">
        <v>13</v>
      </c>
      <c r="D16" s="257" t="s">
        <v>111</v>
      </c>
      <c r="E16" s="256" t="s">
        <v>625</v>
      </c>
      <c r="F16" s="257" t="s">
        <v>369</v>
      </c>
      <c r="G16" s="257" t="s">
        <v>17</v>
      </c>
      <c r="H16" s="257" t="s">
        <v>185</v>
      </c>
      <c r="I16" s="256" t="s">
        <v>1722</v>
      </c>
      <c r="J16" s="257" t="s">
        <v>65</v>
      </c>
      <c r="K16" s="257" t="s">
        <v>386</v>
      </c>
      <c r="L16" s="257" t="s">
        <v>289</v>
      </c>
      <c r="M16" s="2" t="s">
        <v>1281</v>
      </c>
      <c r="N16" s="27" t="s">
        <v>1885</v>
      </c>
      <c r="O16" s="13" t="s">
        <v>1886</v>
      </c>
      <c r="P16" s="145"/>
    </row>
    <row r="17" spans="1:16" ht="21">
      <c r="A17" s="250">
        <v>523</v>
      </c>
      <c r="B17" s="250" t="s">
        <v>729</v>
      </c>
      <c r="C17" s="256" t="s">
        <v>13</v>
      </c>
      <c r="D17" s="257" t="s">
        <v>17</v>
      </c>
      <c r="E17" s="256" t="s">
        <v>732</v>
      </c>
      <c r="F17" s="257" t="s">
        <v>16</v>
      </c>
      <c r="G17" s="257" t="s">
        <v>16</v>
      </c>
      <c r="H17" s="257" t="s">
        <v>111</v>
      </c>
      <c r="I17" s="256" t="s">
        <v>1738</v>
      </c>
      <c r="J17" s="257" t="s">
        <v>65</v>
      </c>
      <c r="K17" s="257" t="s">
        <v>66</v>
      </c>
      <c r="L17" s="257" t="s">
        <v>114</v>
      </c>
      <c r="M17" s="2" t="s">
        <v>1252</v>
      </c>
      <c r="N17" s="27" t="s">
        <v>1888</v>
      </c>
      <c r="O17" s="13" t="s">
        <v>1889</v>
      </c>
      <c r="P17" s="145"/>
    </row>
    <row r="18" spans="1:16" ht="21">
      <c r="A18" s="250">
        <v>525</v>
      </c>
      <c r="B18" s="250" t="s">
        <v>729</v>
      </c>
      <c r="C18" s="256" t="s">
        <v>13</v>
      </c>
      <c r="D18" s="257" t="s">
        <v>17</v>
      </c>
      <c r="E18" s="256" t="s">
        <v>732</v>
      </c>
      <c r="F18" s="257" t="s">
        <v>21</v>
      </c>
      <c r="G18" s="257" t="s">
        <v>16</v>
      </c>
      <c r="H18" s="257" t="s">
        <v>123</v>
      </c>
      <c r="I18" s="256" t="s">
        <v>1738</v>
      </c>
      <c r="J18" s="257" t="s">
        <v>65</v>
      </c>
      <c r="K18" s="257" t="s">
        <v>76</v>
      </c>
      <c r="L18" s="257" t="s">
        <v>125</v>
      </c>
      <c r="M18" s="2"/>
      <c r="N18" s="27"/>
      <c r="O18" s="13"/>
      <c r="P18" s="145"/>
    </row>
    <row r="19" spans="1:16" ht="21">
      <c r="A19" s="250">
        <v>528</v>
      </c>
      <c r="B19" s="250" t="s">
        <v>729</v>
      </c>
      <c r="C19" s="256" t="s">
        <v>13</v>
      </c>
      <c r="D19" s="257" t="s">
        <v>219</v>
      </c>
      <c r="E19" s="256" t="s">
        <v>776</v>
      </c>
      <c r="F19" s="257" t="s">
        <v>16</v>
      </c>
      <c r="G19" s="257" t="s">
        <v>21</v>
      </c>
      <c r="H19" s="257" t="s">
        <v>34</v>
      </c>
      <c r="I19" s="256" t="s">
        <v>1740</v>
      </c>
      <c r="J19" s="257" t="s">
        <v>65</v>
      </c>
      <c r="K19" s="257" t="s">
        <v>87</v>
      </c>
      <c r="L19" s="257" t="s">
        <v>72</v>
      </c>
      <c r="M19" s="2"/>
      <c r="N19" s="27"/>
      <c r="O19" s="13"/>
      <c r="P19" s="145"/>
    </row>
    <row r="20" spans="1:16" ht="21">
      <c r="A20" s="250">
        <v>533</v>
      </c>
      <c r="B20" s="250" t="s">
        <v>729</v>
      </c>
      <c r="C20" s="256" t="s">
        <v>13</v>
      </c>
      <c r="D20" s="257" t="s">
        <v>219</v>
      </c>
      <c r="E20" s="256" t="s">
        <v>776</v>
      </c>
      <c r="F20" s="257" t="s">
        <v>21</v>
      </c>
      <c r="G20" s="257" t="s">
        <v>21</v>
      </c>
      <c r="H20" s="257" t="s">
        <v>81</v>
      </c>
      <c r="I20" s="256" t="s">
        <v>1740</v>
      </c>
      <c r="J20" s="257" t="s">
        <v>65</v>
      </c>
      <c r="K20" s="257" t="s">
        <v>346</v>
      </c>
      <c r="L20" s="257" t="s">
        <v>83</v>
      </c>
      <c r="M20" s="2"/>
      <c r="N20" s="27"/>
      <c r="O20" s="13"/>
      <c r="P20" s="145"/>
    </row>
    <row r="21" spans="1:16" ht="21">
      <c r="A21" s="250">
        <v>535</v>
      </c>
      <c r="B21" s="250" t="s">
        <v>729</v>
      </c>
      <c r="C21" s="256" t="s">
        <v>13</v>
      </c>
      <c r="D21" s="257" t="s">
        <v>147</v>
      </c>
      <c r="E21" s="256" t="s">
        <v>788</v>
      </c>
      <c r="F21" s="257" t="s">
        <v>369</v>
      </c>
      <c r="G21" s="257" t="s">
        <v>17</v>
      </c>
      <c r="H21" s="257" t="s">
        <v>401</v>
      </c>
      <c r="I21" s="256" t="s">
        <v>789</v>
      </c>
      <c r="J21" s="257" t="s">
        <v>65</v>
      </c>
      <c r="K21" s="257" t="s">
        <v>349</v>
      </c>
      <c r="L21" s="257" t="s">
        <v>787</v>
      </c>
      <c r="M21" s="2"/>
      <c r="N21" s="27"/>
      <c r="O21" s="13"/>
      <c r="P21" s="145"/>
    </row>
    <row r="22" spans="1:16" ht="21">
      <c r="A22" s="250">
        <v>700</v>
      </c>
      <c r="B22" s="250" t="s">
        <v>878</v>
      </c>
      <c r="C22" s="256" t="s">
        <v>13</v>
      </c>
      <c r="D22" s="257" t="s">
        <v>14</v>
      </c>
      <c r="E22" s="256" t="s">
        <v>920</v>
      </c>
      <c r="F22" s="257" t="s">
        <v>16</v>
      </c>
      <c r="G22" s="257" t="s">
        <v>16</v>
      </c>
      <c r="H22" s="257" t="s">
        <v>200</v>
      </c>
      <c r="I22" s="256" t="s">
        <v>921</v>
      </c>
      <c r="J22" s="257" t="s">
        <v>65</v>
      </c>
      <c r="K22" s="257" t="s">
        <v>76</v>
      </c>
      <c r="L22" s="257" t="s">
        <v>674</v>
      </c>
      <c r="M22" s="2"/>
      <c r="N22" s="27"/>
      <c r="O22" s="13"/>
      <c r="P22" s="145"/>
    </row>
    <row r="23" spans="1:16" ht="21">
      <c r="A23" s="250">
        <v>704</v>
      </c>
      <c r="B23" s="250" t="s">
        <v>878</v>
      </c>
      <c r="C23" s="256" t="s">
        <v>13</v>
      </c>
      <c r="D23" s="257" t="s">
        <v>14</v>
      </c>
      <c r="E23" s="256" t="s">
        <v>920</v>
      </c>
      <c r="F23" s="257" t="s">
        <v>21</v>
      </c>
      <c r="G23" s="257" t="s">
        <v>16</v>
      </c>
      <c r="H23" s="257" t="s">
        <v>175</v>
      </c>
      <c r="I23" s="256" t="s">
        <v>921</v>
      </c>
      <c r="J23" s="257" t="s">
        <v>65</v>
      </c>
      <c r="K23" s="257" t="s">
        <v>92</v>
      </c>
      <c r="L23" s="257" t="s">
        <v>177</v>
      </c>
      <c r="M23" s="2"/>
      <c r="N23" s="27"/>
      <c r="O23" s="13"/>
      <c r="P23" s="145"/>
    </row>
    <row r="24" spans="1:16" ht="21">
      <c r="A24" s="250">
        <v>712</v>
      </c>
      <c r="B24" s="250" t="s">
        <v>878</v>
      </c>
      <c r="C24" s="256" t="s">
        <v>13</v>
      </c>
      <c r="D24" s="257" t="s">
        <v>111</v>
      </c>
      <c r="E24" s="256" t="s">
        <v>886</v>
      </c>
      <c r="F24" s="257" t="s">
        <v>369</v>
      </c>
      <c r="G24" s="257" t="s">
        <v>17</v>
      </c>
      <c r="H24" s="257" t="s">
        <v>374</v>
      </c>
      <c r="I24" s="256" t="s">
        <v>887</v>
      </c>
      <c r="J24" s="257" t="s">
        <v>65</v>
      </c>
      <c r="K24" s="257" t="s">
        <v>358</v>
      </c>
      <c r="L24" s="257" t="s">
        <v>831</v>
      </c>
      <c r="M24" s="2"/>
      <c r="N24" s="27"/>
      <c r="O24" s="13"/>
      <c r="P24" s="145"/>
    </row>
    <row r="25" spans="1:16" ht="21">
      <c r="A25" s="250">
        <v>789</v>
      </c>
      <c r="B25" s="250" t="s">
        <v>878</v>
      </c>
      <c r="C25" s="256" t="s">
        <v>136</v>
      </c>
      <c r="D25" s="257"/>
      <c r="E25" s="256" t="s">
        <v>1008</v>
      </c>
      <c r="F25" s="257"/>
      <c r="G25" s="257"/>
      <c r="H25" s="257"/>
      <c r="I25" s="256"/>
      <c r="J25" s="257" t="s">
        <v>65</v>
      </c>
      <c r="K25" s="257" t="s">
        <v>382</v>
      </c>
      <c r="L25" s="257"/>
      <c r="M25" s="2"/>
      <c r="N25" s="27"/>
      <c r="O25" s="13"/>
      <c r="P25" s="145"/>
    </row>
    <row r="26" spans="1:16" ht="21">
      <c r="A26" s="250">
        <v>849</v>
      </c>
      <c r="B26" s="250" t="s">
        <v>1024</v>
      </c>
      <c r="C26" s="256" t="s">
        <v>13</v>
      </c>
      <c r="D26" s="257"/>
      <c r="E26" s="256" t="s">
        <v>1025</v>
      </c>
      <c r="F26" s="257"/>
      <c r="G26" s="257"/>
      <c r="H26" s="257"/>
      <c r="I26" s="256"/>
      <c r="J26" s="257" t="s">
        <v>38</v>
      </c>
      <c r="K26" s="257" t="s">
        <v>274</v>
      </c>
      <c r="L26" s="257"/>
      <c r="M26" s="2"/>
      <c r="N26" s="27"/>
      <c r="O26" s="13"/>
      <c r="P26" s="145"/>
    </row>
    <row r="27" spans="1:16" ht="21">
      <c r="A27" s="250">
        <v>853</v>
      </c>
      <c r="B27" s="250" t="s">
        <v>1024</v>
      </c>
      <c r="C27" s="256" t="s">
        <v>13</v>
      </c>
      <c r="D27" s="257"/>
      <c r="E27" s="256" t="s">
        <v>1025</v>
      </c>
      <c r="F27" s="257"/>
      <c r="G27" s="257"/>
      <c r="H27" s="257"/>
      <c r="I27" s="256"/>
      <c r="J27" s="257" t="s">
        <v>38</v>
      </c>
      <c r="K27" s="257" t="s">
        <v>55</v>
      </c>
      <c r="L27" s="257"/>
      <c r="M27" s="2"/>
      <c r="N27" s="27"/>
      <c r="O27" s="13"/>
      <c r="P27" s="145"/>
    </row>
    <row r="28" spans="1:16" ht="21">
      <c r="A28" s="250">
        <v>892</v>
      </c>
      <c r="B28" s="250" t="s">
        <v>1024</v>
      </c>
      <c r="C28" s="256" t="s">
        <v>13</v>
      </c>
      <c r="D28" s="257" t="s">
        <v>17</v>
      </c>
      <c r="E28" s="256" t="s">
        <v>360</v>
      </c>
      <c r="F28" s="257" t="s">
        <v>369</v>
      </c>
      <c r="G28" s="257" t="s">
        <v>17</v>
      </c>
      <c r="H28" s="257" t="s">
        <v>220</v>
      </c>
      <c r="I28" s="256" t="s">
        <v>1069</v>
      </c>
      <c r="J28" s="257" t="s">
        <v>65</v>
      </c>
      <c r="K28" s="257" t="s">
        <v>376</v>
      </c>
      <c r="L28" s="257" t="s">
        <v>1070</v>
      </c>
      <c r="M28" s="2"/>
      <c r="N28" s="27"/>
      <c r="O28" s="13"/>
      <c r="P28" s="145"/>
    </row>
    <row r="29" spans="1:16" ht="21">
      <c r="A29" s="250">
        <v>895</v>
      </c>
      <c r="B29" s="250" t="s">
        <v>1024</v>
      </c>
      <c r="C29" s="256" t="s">
        <v>13</v>
      </c>
      <c r="D29" s="257" t="s">
        <v>17</v>
      </c>
      <c r="E29" s="256" t="s">
        <v>360</v>
      </c>
      <c r="F29" s="257" t="s">
        <v>369</v>
      </c>
      <c r="G29" s="257" t="s">
        <v>17</v>
      </c>
      <c r="H29" s="257" t="s">
        <v>220</v>
      </c>
      <c r="I29" s="256" t="s">
        <v>1069</v>
      </c>
      <c r="J29" s="257" t="s">
        <v>65</v>
      </c>
      <c r="K29" s="257" t="s">
        <v>386</v>
      </c>
      <c r="L29" s="257" t="s">
        <v>1071</v>
      </c>
      <c r="M29" s="2"/>
      <c r="N29" s="27"/>
      <c r="O29" s="13"/>
      <c r="P29" s="145"/>
    </row>
    <row r="30" spans="1:16" ht="21">
      <c r="A30" s="250">
        <v>900</v>
      </c>
      <c r="B30" s="250" t="s">
        <v>1024</v>
      </c>
      <c r="C30" s="256" t="s">
        <v>13</v>
      </c>
      <c r="D30" s="257"/>
      <c r="E30" s="256" t="s">
        <v>1066</v>
      </c>
      <c r="F30" s="257"/>
      <c r="G30" s="257"/>
      <c r="H30" s="257"/>
      <c r="I30" s="256"/>
      <c r="J30" s="257" t="s">
        <v>65</v>
      </c>
      <c r="K30" s="257" t="s">
        <v>395</v>
      </c>
      <c r="L30" s="257"/>
      <c r="M30" s="46"/>
      <c r="N30" s="47"/>
      <c r="O30" s="48"/>
      <c r="P30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78A5-3363-4B1F-9FB1-C3130C061DAB}">
  <dimension ref="A1:P49"/>
  <sheetViews>
    <sheetView topLeftCell="A4" workbookViewId="0">
      <selection activeCell="E39" sqref="E39:L42"/>
    </sheetView>
  </sheetViews>
  <sheetFormatPr defaultRowHeight="13.9"/>
  <cols>
    <col min="1" max="1" width="4.875" customWidth="1"/>
    <col min="2" max="2" width="10.25" customWidth="1"/>
    <col min="3" max="3" width="15.75" style="49" customWidth="1"/>
    <col min="4" max="4" width="4.625" customWidth="1"/>
    <col min="5" max="5" width="25.125" style="49" customWidth="1"/>
    <col min="6" max="6" width="4.375" style="49" customWidth="1"/>
    <col min="7" max="7" width="4" style="49" customWidth="1"/>
    <col min="8" max="8" width="4" customWidth="1"/>
    <col min="9" max="9" width="32.625" customWidth="1"/>
    <col min="10" max="10" width="11.75" customWidth="1"/>
    <col min="11" max="11" width="8" style="49" customWidth="1"/>
    <col min="12" max="12" width="5.25" customWidth="1"/>
    <col min="13" max="13" width="5.875" customWidth="1"/>
    <col min="14" max="14" width="9" bestFit="1" customWidth="1"/>
    <col min="15" max="15" width="11" customWidth="1"/>
    <col min="16" max="16" width="21" customWidth="1"/>
  </cols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</row>
    <row r="3" spans="1:16" ht="23.45">
      <c r="A3" s="404" t="s">
        <v>2986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</row>
    <row r="4" spans="1:16" ht="45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410" t="s">
        <v>1248</v>
      </c>
      <c r="P4" s="369" t="s">
        <v>1864</v>
      </c>
    </row>
    <row r="5" spans="1:16" ht="21">
      <c r="A5" s="250">
        <v>1</v>
      </c>
      <c r="B5" s="250" t="s">
        <v>23</v>
      </c>
      <c r="C5" s="256" t="s">
        <v>13</v>
      </c>
      <c r="D5" s="257" t="s">
        <v>35</v>
      </c>
      <c r="E5" s="256" t="s">
        <v>36</v>
      </c>
      <c r="F5" s="257" t="s">
        <v>16</v>
      </c>
      <c r="G5" s="257" t="s">
        <v>21</v>
      </c>
      <c r="H5" s="257" t="s">
        <v>37</v>
      </c>
      <c r="I5" s="258" t="s">
        <v>1649</v>
      </c>
      <c r="J5" s="257" t="s">
        <v>38</v>
      </c>
      <c r="K5" s="257" t="s">
        <v>39</v>
      </c>
      <c r="L5" s="257" t="s">
        <v>40</v>
      </c>
      <c r="M5" s="2"/>
      <c r="N5" s="32"/>
      <c r="O5" s="13"/>
      <c r="P5" s="145"/>
    </row>
    <row r="6" spans="1:16" ht="21">
      <c r="A6" s="250">
        <v>3</v>
      </c>
      <c r="B6" s="250" t="s">
        <v>23</v>
      </c>
      <c r="C6" s="256" t="s">
        <v>13</v>
      </c>
      <c r="D6" s="257" t="s">
        <v>28</v>
      </c>
      <c r="E6" s="256" t="s">
        <v>29</v>
      </c>
      <c r="F6" s="257" t="s">
        <v>16</v>
      </c>
      <c r="G6" s="257" t="s">
        <v>21</v>
      </c>
      <c r="H6" s="257" t="s">
        <v>31</v>
      </c>
      <c r="I6" s="256" t="s">
        <v>1649</v>
      </c>
      <c r="J6" s="257" t="s">
        <v>38</v>
      </c>
      <c r="K6" s="257" t="s">
        <v>43</v>
      </c>
      <c r="L6" s="257" t="s">
        <v>44</v>
      </c>
      <c r="M6" s="2"/>
      <c r="N6" s="27"/>
      <c r="O6" s="13"/>
      <c r="P6" s="145"/>
    </row>
    <row r="7" spans="1:16" ht="21">
      <c r="A7" s="250">
        <v>5</v>
      </c>
      <c r="B7" s="250" t="s">
        <v>23</v>
      </c>
      <c r="C7" s="256" t="s">
        <v>13</v>
      </c>
      <c r="D7" s="257" t="s">
        <v>28</v>
      </c>
      <c r="E7" s="256" t="s">
        <v>29</v>
      </c>
      <c r="F7" s="257" t="s">
        <v>21</v>
      </c>
      <c r="G7" s="257" t="s">
        <v>21</v>
      </c>
      <c r="H7" s="257" t="s">
        <v>34</v>
      </c>
      <c r="I7" s="256" t="s">
        <v>1649</v>
      </c>
      <c r="J7" s="257" t="s">
        <v>38</v>
      </c>
      <c r="K7" s="257" t="s">
        <v>45</v>
      </c>
      <c r="L7" s="257" t="s">
        <v>46</v>
      </c>
      <c r="M7" s="2"/>
      <c r="N7" s="27"/>
      <c r="O7" s="13"/>
      <c r="P7" s="145"/>
    </row>
    <row r="8" spans="1:16" ht="21">
      <c r="A8" s="250">
        <v>54</v>
      </c>
      <c r="B8" s="250" t="s">
        <v>23</v>
      </c>
      <c r="C8" s="256" t="s">
        <v>136</v>
      </c>
      <c r="D8" s="257" t="s">
        <v>17</v>
      </c>
      <c r="E8" s="256" t="s">
        <v>171</v>
      </c>
      <c r="F8" s="257" t="s">
        <v>16</v>
      </c>
      <c r="G8" s="257" t="s">
        <v>17</v>
      </c>
      <c r="H8" s="257" t="s">
        <v>74</v>
      </c>
      <c r="I8" s="256" t="s">
        <v>1662</v>
      </c>
      <c r="J8" s="257" t="s">
        <v>101</v>
      </c>
      <c r="K8" s="257" t="s">
        <v>134</v>
      </c>
      <c r="L8" s="257" t="s">
        <v>77</v>
      </c>
      <c r="M8" s="2"/>
      <c r="N8" s="27"/>
      <c r="O8" s="13"/>
      <c r="P8" s="145"/>
    </row>
    <row r="9" spans="1:16" ht="21">
      <c r="A9" s="250">
        <v>57</v>
      </c>
      <c r="B9" s="250" t="s">
        <v>23</v>
      </c>
      <c r="C9" s="256" t="s">
        <v>136</v>
      </c>
      <c r="D9" s="257" t="s">
        <v>17</v>
      </c>
      <c r="E9" s="256" t="s">
        <v>171</v>
      </c>
      <c r="F9" s="257" t="s">
        <v>21</v>
      </c>
      <c r="G9" s="257" t="s">
        <v>17</v>
      </c>
      <c r="H9" s="257" t="s">
        <v>175</v>
      </c>
      <c r="I9" s="256" t="s">
        <v>1662</v>
      </c>
      <c r="J9" s="257" t="s">
        <v>101</v>
      </c>
      <c r="K9" s="257" t="s">
        <v>176</v>
      </c>
      <c r="L9" s="257" t="s">
        <v>177</v>
      </c>
      <c r="M9" s="2"/>
      <c r="N9" s="27"/>
      <c r="O9" s="13"/>
      <c r="P9" s="145"/>
    </row>
    <row r="10" spans="1:16" ht="21">
      <c r="A10" s="250">
        <v>65</v>
      </c>
      <c r="B10" s="250" t="s">
        <v>179</v>
      </c>
      <c r="C10" s="256" t="s">
        <v>13</v>
      </c>
      <c r="D10" s="257" t="s">
        <v>17</v>
      </c>
      <c r="E10" s="256" t="s">
        <v>203</v>
      </c>
      <c r="F10" s="257" t="s">
        <v>219</v>
      </c>
      <c r="G10" s="257" t="s">
        <v>16</v>
      </c>
      <c r="H10" s="257" t="s">
        <v>220</v>
      </c>
      <c r="I10" s="256" t="s">
        <v>1666</v>
      </c>
      <c r="J10" s="257" t="s">
        <v>38</v>
      </c>
      <c r="K10" s="257" t="s">
        <v>222</v>
      </c>
      <c r="L10" s="257" t="s">
        <v>223</v>
      </c>
      <c r="M10" s="2"/>
      <c r="N10" s="27"/>
      <c r="O10" s="13"/>
      <c r="P10" s="145"/>
    </row>
    <row r="11" spans="1:16" ht="21">
      <c r="A11" s="250">
        <v>67</v>
      </c>
      <c r="B11" s="250" t="s">
        <v>179</v>
      </c>
      <c r="C11" s="256" t="s">
        <v>13</v>
      </c>
      <c r="D11" s="257" t="s">
        <v>17</v>
      </c>
      <c r="E11" s="256" t="s">
        <v>203</v>
      </c>
      <c r="F11" s="257" t="s">
        <v>219</v>
      </c>
      <c r="G11" s="257" t="s">
        <v>16</v>
      </c>
      <c r="H11" s="257" t="s">
        <v>220</v>
      </c>
      <c r="I11" s="256" t="s">
        <v>1666</v>
      </c>
      <c r="J11" s="257" t="s">
        <v>38</v>
      </c>
      <c r="K11" s="257" t="s">
        <v>225</v>
      </c>
      <c r="L11" s="257" t="s">
        <v>226</v>
      </c>
      <c r="M11" s="2"/>
      <c r="N11" s="27"/>
      <c r="O11" s="13"/>
      <c r="P11" s="145"/>
    </row>
    <row r="12" spans="1:16" ht="21">
      <c r="A12" s="250">
        <v>69</v>
      </c>
      <c r="B12" s="250" t="s">
        <v>179</v>
      </c>
      <c r="C12" s="256" t="s">
        <v>13</v>
      </c>
      <c r="D12" s="257" t="s">
        <v>17</v>
      </c>
      <c r="E12" s="256" t="s">
        <v>203</v>
      </c>
      <c r="F12" s="257" t="s">
        <v>147</v>
      </c>
      <c r="G12" s="257" t="s">
        <v>16</v>
      </c>
      <c r="H12" s="257" t="s">
        <v>220</v>
      </c>
      <c r="I12" s="256" t="s">
        <v>1666</v>
      </c>
      <c r="J12" s="257" t="s">
        <v>38</v>
      </c>
      <c r="K12" s="257" t="s">
        <v>229</v>
      </c>
      <c r="L12" s="257" t="s">
        <v>223</v>
      </c>
      <c r="M12" s="2"/>
      <c r="N12" s="27"/>
      <c r="O12" s="13"/>
      <c r="P12" s="145"/>
    </row>
    <row r="13" spans="1:16" ht="21">
      <c r="A13" s="250">
        <v>71</v>
      </c>
      <c r="B13" s="250" t="s">
        <v>179</v>
      </c>
      <c r="C13" s="256" t="s">
        <v>13</v>
      </c>
      <c r="D13" s="257" t="s">
        <v>17</v>
      </c>
      <c r="E13" s="256" t="s">
        <v>203</v>
      </c>
      <c r="F13" s="257" t="s">
        <v>147</v>
      </c>
      <c r="G13" s="257" t="s">
        <v>16</v>
      </c>
      <c r="H13" s="257" t="s">
        <v>220</v>
      </c>
      <c r="I13" s="256" t="s">
        <v>1666</v>
      </c>
      <c r="J13" s="257" t="s">
        <v>38</v>
      </c>
      <c r="K13" s="257" t="s">
        <v>230</v>
      </c>
      <c r="L13" s="257" t="s">
        <v>226</v>
      </c>
      <c r="M13" s="2"/>
      <c r="N13" s="27"/>
      <c r="O13" s="13"/>
      <c r="P13" s="145"/>
    </row>
    <row r="14" spans="1:16" ht="21">
      <c r="A14" s="250">
        <v>128</v>
      </c>
      <c r="B14" s="250" t="s">
        <v>179</v>
      </c>
      <c r="C14" s="256" t="s">
        <v>13</v>
      </c>
      <c r="D14" s="257" t="s">
        <v>280</v>
      </c>
      <c r="E14" s="256" t="s">
        <v>330</v>
      </c>
      <c r="F14" s="257" t="s">
        <v>16</v>
      </c>
      <c r="G14" s="257" t="s">
        <v>21</v>
      </c>
      <c r="H14" s="257" t="s">
        <v>34</v>
      </c>
      <c r="I14" s="256" t="s">
        <v>1686</v>
      </c>
      <c r="J14" s="257" t="s">
        <v>38</v>
      </c>
      <c r="K14" s="257" t="s">
        <v>329</v>
      </c>
      <c r="L14" s="257" t="s">
        <v>332</v>
      </c>
      <c r="M14" s="2" t="s">
        <v>1305</v>
      </c>
      <c r="N14" s="27" t="s">
        <v>1955</v>
      </c>
      <c r="O14" s="13" t="s">
        <v>1956</v>
      </c>
      <c r="P14" s="145"/>
    </row>
    <row r="15" spans="1:16" ht="21">
      <c r="A15" s="250">
        <v>130</v>
      </c>
      <c r="B15" s="250" t="s">
        <v>179</v>
      </c>
      <c r="C15" s="256" t="s">
        <v>13</v>
      </c>
      <c r="D15" s="257" t="s">
        <v>280</v>
      </c>
      <c r="E15" s="256" t="s">
        <v>330</v>
      </c>
      <c r="F15" s="257" t="s">
        <v>16</v>
      </c>
      <c r="G15" s="257" t="s">
        <v>21</v>
      </c>
      <c r="H15" s="257" t="s">
        <v>34</v>
      </c>
      <c r="I15" s="256" t="s">
        <v>1686</v>
      </c>
      <c r="J15" s="257" t="s">
        <v>38</v>
      </c>
      <c r="K15" s="257" t="s">
        <v>59</v>
      </c>
      <c r="L15" s="257" t="s">
        <v>335</v>
      </c>
      <c r="M15" s="2"/>
      <c r="N15" s="27"/>
      <c r="O15" s="13"/>
      <c r="P15" s="145"/>
    </row>
    <row r="16" spans="1:16" ht="21">
      <c r="A16" s="250">
        <v>132</v>
      </c>
      <c r="B16" s="250" t="s">
        <v>179</v>
      </c>
      <c r="C16" s="256" t="s">
        <v>13</v>
      </c>
      <c r="D16" s="257" t="s">
        <v>280</v>
      </c>
      <c r="E16" s="256" t="s">
        <v>330</v>
      </c>
      <c r="F16" s="257" t="s">
        <v>21</v>
      </c>
      <c r="G16" s="257" t="s">
        <v>21</v>
      </c>
      <c r="H16" s="257" t="s">
        <v>138</v>
      </c>
      <c r="I16" s="256" t="s">
        <v>1686</v>
      </c>
      <c r="J16" s="257" t="s">
        <v>38</v>
      </c>
      <c r="K16" s="257" t="s">
        <v>60</v>
      </c>
      <c r="L16" s="257" t="s">
        <v>162</v>
      </c>
      <c r="M16" s="2"/>
      <c r="N16" s="27"/>
      <c r="O16" s="13"/>
      <c r="P16" s="145"/>
    </row>
    <row r="17" spans="1:16" ht="21">
      <c r="A17" s="250">
        <v>160</v>
      </c>
      <c r="B17" s="250" t="s">
        <v>179</v>
      </c>
      <c r="C17" s="256" t="s">
        <v>13</v>
      </c>
      <c r="D17" s="257" t="s">
        <v>151</v>
      </c>
      <c r="E17" s="256" t="s">
        <v>384</v>
      </c>
      <c r="F17" s="257" t="s">
        <v>16</v>
      </c>
      <c r="G17" s="257" t="s">
        <v>21</v>
      </c>
      <c r="H17" s="257" t="s">
        <v>37</v>
      </c>
      <c r="I17" s="256" t="s">
        <v>1693</v>
      </c>
      <c r="J17" s="257" t="s">
        <v>65</v>
      </c>
      <c r="K17" s="257" t="s">
        <v>386</v>
      </c>
      <c r="L17" s="257" t="s">
        <v>387</v>
      </c>
      <c r="M17" s="2" t="s">
        <v>1281</v>
      </c>
      <c r="N17" s="27" t="s">
        <v>1960</v>
      </c>
      <c r="O17" s="13" t="s">
        <v>1961</v>
      </c>
      <c r="P17" s="145"/>
    </row>
    <row r="18" spans="1:16" ht="21">
      <c r="A18" s="250">
        <v>216</v>
      </c>
      <c r="B18" s="250" t="s">
        <v>179</v>
      </c>
      <c r="C18" s="256" t="s">
        <v>136</v>
      </c>
      <c r="D18" s="257" t="s">
        <v>280</v>
      </c>
      <c r="E18" s="256" t="s">
        <v>452</v>
      </c>
      <c r="F18" s="257" t="s">
        <v>16</v>
      </c>
      <c r="G18" s="257" t="s">
        <v>17</v>
      </c>
      <c r="H18" s="257" t="s">
        <v>31</v>
      </c>
      <c r="I18" s="256" t="s">
        <v>1700</v>
      </c>
      <c r="J18" s="257" t="s">
        <v>38</v>
      </c>
      <c r="K18" s="257" t="s">
        <v>259</v>
      </c>
      <c r="L18" s="257" t="s">
        <v>233</v>
      </c>
      <c r="M18" s="2"/>
      <c r="N18" s="27"/>
      <c r="O18" s="13"/>
      <c r="P18" s="145"/>
    </row>
    <row r="19" spans="1:16" ht="21">
      <c r="A19" s="250">
        <v>218</v>
      </c>
      <c r="B19" s="250" t="s">
        <v>179</v>
      </c>
      <c r="C19" s="256" t="s">
        <v>136</v>
      </c>
      <c r="D19" s="257" t="s">
        <v>280</v>
      </c>
      <c r="E19" s="256" t="s">
        <v>452</v>
      </c>
      <c r="F19" s="257" t="s">
        <v>16</v>
      </c>
      <c r="G19" s="257" t="s">
        <v>17</v>
      </c>
      <c r="H19" s="257" t="s">
        <v>31</v>
      </c>
      <c r="I19" s="256" t="s">
        <v>1700</v>
      </c>
      <c r="J19" s="257" t="s">
        <v>38</v>
      </c>
      <c r="K19" s="257" t="s">
        <v>260</v>
      </c>
      <c r="L19" s="257" t="s">
        <v>237</v>
      </c>
      <c r="M19" s="2"/>
      <c r="N19" s="27"/>
      <c r="O19" s="13"/>
      <c r="P19" s="145"/>
    </row>
    <row r="20" spans="1:16" ht="21">
      <c r="A20" s="250">
        <v>220</v>
      </c>
      <c r="B20" s="250" t="s">
        <v>179</v>
      </c>
      <c r="C20" s="256" t="s">
        <v>136</v>
      </c>
      <c r="D20" s="257" t="s">
        <v>280</v>
      </c>
      <c r="E20" s="256" t="s">
        <v>452</v>
      </c>
      <c r="F20" s="257" t="s">
        <v>21</v>
      </c>
      <c r="G20" s="257" t="s">
        <v>17</v>
      </c>
      <c r="H20" s="257" t="s">
        <v>123</v>
      </c>
      <c r="I20" s="256" t="s">
        <v>1700</v>
      </c>
      <c r="J20" s="257" t="s">
        <v>38</v>
      </c>
      <c r="K20" s="257" t="s">
        <v>263</v>
      </c>
      <c r="L20" s="257" t="s">
        <v>457</v>
      </c>
      <c r="M20" s="2"/>
      <c r="N20" s="27"/>
      <c r="O20" s="13"/>
      <c r="P20" s="145"/>
    </row>
    <row r="21" spans="1:16" ht="21">
      <c r="A21" s="250">
        <v>221</v>
      </c>
      <c r="B21" s="250" t="s">
        <v>179</v>
      </c>
      <c r="C21" s="256" t="s">
        <v>136</v>
      </c>
      <c r="D21" s="257" t="s">
        <v>280</v>
      </c>
      <c r="E21" s="256" t="s">
        <v>452</v>
      </c>
      <c r="F21" s="257" t="s">
        <v>21</v>
      </c>
      <c r="G21" s="257" t="s">
        <v>17</v>
      </c>
      <c r="H21" s="257" t="s">
        <v>123</v>
      </c>
      <c r="I21" s="256" t="s">
        <v>1700</v>
      </c>
      <c r="J21" s="257" t="s">
        <v>38</v>
      </c>
      <c r="K21" s="257" t="s">
        <v>268</v>
      </c>
      <c r="L21" s="257" t="s">
        <v>458</v>
      </c>
      <c r="M21" s="2"/>
      <c r="N21" s="27"/>
      <c r="O21" s="13"/>
      <c r="P21" s="145"/>
    </row>
    <row r="22" spans="1:16" ht="21">
      <c r="A22" s="250">
        <v>243</v>
      </c>
      <c r="B22" s="250" t="s">
        <v>179</v>
      </c>
      <c r="C22" s="256" t="s">
        <v>136</v>
      </c>
      <c r="D22" s="257" t="s">
        <v>111</v>
      </c>
      <c r="E22" s="256" t="s">
        <v>491</v>
      </c>
      <c r="F22" s="257" t="s">
        <v>16</v>
      </c>
      <c r="G22" s="257" t="s">
        <v>17</v>
      </c>
      <c r="H22" s="257" t="s">
        <v>147</v>
      </c>
      <c r="I22" s="256" t="s">
        <v>1700</v>
      </c>
      <c r="J22" s="257" t="s">
        <v>65</v>
      </c>
      <c r="K22" s="257" t="s">
        <v>367</v>
      </c>
      <c r="L22" s="257" t="s">
        <v>492</v>
      </c>
      <c r="M22" s="2"/>
      <c r="N22" s="27"/>
      <c r="O22" s="13"/>
      <c r="P22" s="145"/>
    </row>
    <row r="23" spans="1:16" ht="21">
      <c r="A23" s="250">
        <v>327</v>
      </c>
      <c r="B23" s="250" t="s">
        <v>532</v>
      </c>
      <c r="C23" s="256" t="s">
        <v>13</v>
      </c>
      <c r="D23" s="257" t="s">
        <v>280</v>
      </c>
      <c r="E23" s="256" t="s">
        <v>587</v>
      </c>
      <c r="F23" s="257" t="s">
        <v>16</v>
      </c>
      <c r="G23" s="257" t="s">
        <v>21</v>
      </c>
      <c r="H23" s="257" t="s">
        <v>199</v>
      </c>
      <c r="I23" s="256" t="s">
        <v>588</v>
      </c>
      <c r="J23" s="257" t="s">
        <v>38</v>
      </c>
      <c r="K23" s="257" t="s">
        <v>296</v>
      </c>
      <c r="L23" s="257" t="s">
        <v>589</v>
      </c>
      <c r="M23" s="2"/>
      <c r="N23" s="27"/>
      <c r="O23" s="13"/>
      <c r="P23" s="145"/>
    </row>
    <row r="24" spans="1:16" ht="21">
      <c r="A24" s="250">
        <v>329</v>
      </c>
      <c r="B24" s="250" t="s">
        <v>532</v>
      </c>
      <c r="C24" s="256" t="s">
        <v>13</v>
      </c>
      <c r="D24" s="257" t="s">
        <v>280</v>
      </c>
      <c r="E24" s="256" t="s">
        <v>587</v>
      </c>
      <c r="F24" s="257" t="s">
        <v>16</v>
      </c>
      <c r="G24" s="257" t="s">
        <v>21</v>
      </c>
      <c r="H24" s="257" t="s">
        <v>199</v>
      </c>
      <c r="I24" s="256" t="s">
        <v>588</v>
      </c>
      <c r="J24" s="257" t="s">
        <v>38</v>
      </c>
      <c r="K24" s="257" t="s">
        <v>301</v>
      </c>
      <c r="L24" s="257" t="s">
        <v>590</v>
      </c>
      <c r="M24" s="2"/>
      <c r="N24" s="27"/>
      <c r="O24" s="13"/>
      <c r="P24" s="145"/>
    </row>
    <row r="25" spans="1:16" ht="21">
      <c r="A25" s="250">
        <v>331</v>
      </c>
      <c r="B25" s="250" t="s">
        <v>532</v>
      </c>
      <c r="C25" s="256" t="s">
        <v>13</v>
      </c>
      <c r="D25" s="257" t="s">
        <v>280</v>
      </c>
      <c r="E25" s="256" t="s">
        <v>587</v>
      </c>
      <c r="F25" s="257" t="s">
        <v>21</v>
      </c>
      <c r="G25" s="257" t="s">
        <v>21</v>
      </c>
      <c r="H25" s="257" t="s">
        <v>355</v>
      </c>
      <c r="I25" s="256" t="s">
        <v>588</v>
      </c>
      <c r="J25" s="257" t="s">
        <v>38</v>
      </c>
      <c r="K25" s="257" t="s">
        <v>306</v>
      </c>
      <c r="L25" s="257" t="s">
        <v>591</v>
      </c>
      <c r="M25" s="2"/>
      <c r="N25" s="27"/>
      <c r="O25" s="13"/>
      <c r="P25" s="145"/>
    </row>
    <row r="26" spans="1:16" ht="21">
      <c r="A26" s="250">
        <v>333</v>
      </c>
      <c r="B26" s="250" t="s">
        <v>532</v>
      </c>
      <c r="C26" s="256" t="s">
        <v>13</v>
      </c>
      <c r="D26" s="257" t="s">
        <v>280</v>
      </c>
      <c r="E26" s="256" t="s">
        <v>587</v>
      </c>
      <c r="F26" s="257" t="s">
        <v>21</v>
      </c>
      <c r="G26" s="257" t="s">
        <v>21</v>
      </c>
      <c r="H26" s="257" t="s">
        <v>355</v>
      </c>
      <c r="I26" s="256" t="s">
        <v>588</v>
      </c>
      <c r="J26" s="257" t="s">
        <v>38</v>
      </c>
      <c r="K26" s="257" t="s">
        <v>311</v>
      </c>
      <c r="L26" s="257" t="s">
        <v>592</v>
      </c>
      <c r="M26" s="2"/>
      <c r="N26" s="27"/>
      <c r="O26" s="13"/>
      <c r="P26" s="145"/>
    </row>
    <row r="27" spans="1:16" ht="21">
      <c r="A27" s="250">
        <v>418</v>
      </c>
      <c r="B27" s="250" t="s">
        <v>532</v>
      </c>
      <c r="C27" s="256" t="s">
        <v>136</v>
      </c>
      <c r="D27" s="257" t="s">
        <v>154</v>
      </c>
      <c r="E27" s="256" t="s">
        <v>675</v>
      </c>
      <c r="F27" s="257" t="s">
        <v>16</v>
      </c>
      <c r="G27" s="257" t="s">
        <v>14</v>
      </c>
      <c r="H27" s="257" t="s">
        <v>74</v>
      </c>
      <c r="I27" s="256" t="s">
        <v>588</v>
      </c>
      <c r="J27" s="257" t="s">
        <v>38</v>
      </c>
      <c r="K27" s="257" t="s">
        <v>291</v>
      </c>
      <c r="L27" s="257" t="s">
        <v>235</v>
      </c>
      <c r="M27" s="2"/>
      <c r="N27" s="27"/>
      <c r="O27" s="13"/>
      <c r="P27" s="145"/>
    </row>
    <row r="28" spans="1:16" ht="21">
      <c r="A28" s="250">
        <v>420</v>
      </c>
      <c r="B28" s="250" t="s">
        <v>532</v>
      </c>
      <c r="C28" s="256" t="s">
        <v>136</v>
      </c>
      <c r="D28" s="257" t="s">
        <v>154</v>
      </c>
      <c r="E28" s="256" t="s">
        <v>675</v>
      </c>
      <c r="F28" s="257" t="s">
        <v>16</v>
      </c>
      <c r="G28" s="257" t="s">
        <v>14</v>
      </c>
      <c r="H28" s="257" t="s">
        <v>74</v>
      </c>
      <c r="I28" s="256" t="s">
        <v>588</v>
      </c>
      <c r="J28" s="257" t="s">
        <v>38</v>
      </c>
      <c r="K28" s="257" t="s">
        <v>296</v>
      </c>
      <c r="L28" s="257" t="s">
        <v>238</v>
      </c>
      <c r="M28" s="2"/>
      <c r="N28" s="27"/>
      <c r="O28" s="13"/>
      <c r="P28" s="145"/>
    </row>
    <row r="29" spans="1:16" ht="21">
      <c r="A29" s="250">
        <v>514</v>
      </c>
      <c r="B29" s="250" t="s">
        <v>729</v>
      </c>
      <c r="C29" s="256" t="s">
        <v>13</v>
      </c>
      <c r="D29" s="257" t="s">
        <v>37</v>
      </c>
      <c r="E29" s="256" t="s">
        <v>767</v>
      </c>
      <c r="F29" s="257" t="s">
        <v>16</v>
      </c>
      <c r="G29" s="257" t="s">
        <v>21</v>
      </c>
      <c r="H29" s="257" t="s">
        <v>199</v>
      </c>
      <c r="I29" s="256" t="s">
        <v>1736</v>
      </c>
      <c r="J29" s="257" t="s">
        <v>38</v>
      </c>
      <c r="K29" s="257" t="s">
        <v>291</v>
      </c>
      <c r="L29" s="257" t="s">
        <v>589</v>
      </c>
      <c r="M29" s="2"/>
      <c r="N29" s="27"/>
      <c r="O29" s="13"/>
      <c r="P29" s="145"/>
    </row>
    <row r="30" spans="1:16" ht="21">
      <c r="A30" s="250">
        <v>516</v>
      </c>
      <c r="B30" s="250" t="s">
        <v>729</v>
      </c>
      <c r="C30" s="256" t="s">
        <v>13</v>
      </c>
      <c r="D30" s="257" t="s">
        <v>37</v>
      </c>
      <c r="E30" s="256" t="s">
        <v>767</v>
      </c>
      <c r="F30" s="257" t="s">
        <v>16</v>
      </c>
      <c r="G30" s="257" t="s">
        <v>21</v>
      </c>
      <c r="H30" s="257" t="s">
        <v>199</v>
      </c>
      <c r="I30" s="256" t="s">
        <v>1736</v>
      </c>
      <c r="J30" s="257" t="s">
        <v>38</v>
      </c>
      <c r="K30" s="257" t="s">
        <v>296</v>
      </c>
      <c r="L30" s="257" t="s">
        <v>590</v>
      </c>
      <c r="M30" s="2"/>
      <c r="N30" s="27"/>
      <c r="O30" s="13"/>
      <c r="P30" s="145"/>
    </row>
    <row r="31" spans="1:16" ht="21">
      <c r="A31" s="250">
        <v>518</v>
      </c>
      <c r="B31" s="250" t="s">
        <v>729</v>
      </c>
      <c r="C31" s="256" t="s">
        <v>13</v>
      </c>
      <c r="D31" s="257" t="s">
        <v>37</v>
      </c>
      <c r="E31" s="256" t="s">
        <v>767</v>
      </c>
      <c r="F31" s="257" t="s">
        <v>21</v>
      </c>
      <c r="G31" s="257" t="s">
        <v>21</v>
      </c>
      <c r="H31" s="257" t="s">
        <v>138</v>
      </c>
      <c r="I31" s="256" t="s">
        <v>1736</v>
      </c>
      <c r="J31" s="257" t="s">
        <v>38</v>
      </c>
      <c r="K31" s="257" t="s">
        <v>301</v>
      </c>
      <c r="L31" s="257" t="s">
        <v>769</v>
      </c>
      <c r="M31" s="2"/>
      <c r="N31" s="27"/>
      <c r="O31" s="13"/>
      <c r="P31" s="145"/>
    </row>
    <row r="32" spans="1:16" ht="21">
      <c r="A32" s="250">
        <v>592</v>
      </c>
      <c r="B32" s="250" t="s">
        <v>729</v>
      </c>
      <c r="C32" s="256" t="s">
        <v>136</v>
      </c>
      <c r="D32" s="257" t="s">
        <v>204</v>
      </c>
      <c r="E32" s="256" t="s">
        <v>822</v>
      </c>
      <c r="F32" s="257" t="s">
        <v>16</v>
      </c>
      <c r="G32" s="257" t="s">
        <v>17</v>
      </c>
      <c r="H32" s="257" t="s">
        <v>31</v>
      </c>
      <c r="I32" s="256" t="s">
        <v>1662</v>
      </c>
      <c r="J32" s="257" t="s">
        <v>38</v>
      </c>
      <c r="K32" s="257" t="s">
        <v>259</v>
      </c>
      <c r="L32" s="257" t="s">
        <v>233</v>
      </c>
      <c r="M32" s="2"/>
      <c r="N32" s="27"/>
      <c r="O32" s="13"/>
      <c r="P32" s="145"/>
    </row>
    <row r="33" spans="1:16" ht="21">
      <c r="A33" s="250">
        <v>596</v>
      </c>
      <c r="B33" s="250" t="s">
        <v>729</v>
      </c>
      <c r="C33" s="256" t="s">
        <v>136</v>
      </c>
      <c r="D33" s="257" t="s">
        <v>204</v>
      </c>
      <c r="E33" s="256" t="s">
        <v>822</v>
      </c>
      <c r="F33" s="257" t="s">
        <v>21</v>
      </c>
      <c r="G33" s="257" t="s">
        <v>17</v>
      </c>
      <c r="H33" s="257" t="s">
        <v>123</v>
      </c>
      <c r="I33" s="256" t="s">
        <v>1662</v>
      </c>
      <c r="J33" s="257" t="s">
        <v>38</v>
      </c>
      <c r="K33" s="257" t="s">
        <v>263</v>
      </c>
      <c r="L33" s="257" t="s">
        <v>457</v>
      </c>
      <c r="M33" s="2"/>
      <c r="N33" s="27"/>
      <c r="O33" s="13"/>
      <c r="P33" s="145"/>
    </row>
    <row r="34" spans="1:16" ht="21">
      <c r="A34" s="250">
        <v>598</v>
      </c>
      <c r="B34" s="250" t="s">
        <v>729</v>
      </c>
      <c r="C34" s="256" t="s">
        <v>136</v>
      </c>
      <c r="D34" s="257" t="s">
        <v>204</v>
      </c>
      <c r="E34" s="256" t="s">
        <v>822</v>
      </c>
      <c r="F34" s="257" t="s">
        <v>21</v>
      </c>
      <c r="G34" s="257" t="s">
        <v>17</v>
      </c>
      <c r="H34" s="257" t="s">
        <v>123</v>
      </c>
      <c r="I34" s="256" t="s">
        <v>1662</v>
      </c>
      <c r="J34" s="257" t="s">
        <v>38</v>
      </c>
      <c r="K34" s="257" t="s">
        <v>268</v>
      </c>
      <c r="L34" s="257" t="s">
        <v>458</v>
      </c>
      <c r="M34" s="2"/>
      <c r="N34" s="27"/>
      <c r="O34" s="13"/>
      <c r="P34" s="145"/>
    </row>
    <row r="35" spans="1:16" ht="21">
      <c r="A35" s="250">
        <v>629</v>
      </c>
      <c r="B35" s="250" t="s">
        <v>729</v>
      </c>
      <c r="C35" s="256" t="s">
        <v>136</v>
      </c>
      <c r="D35" s="257" t="s">
        <v>193</v>
      </c>
      <c r="E35" s="256" t="s">
        <v>855</v>
      </c>
      <c r="F35" s="257" t="s">
        <v>16</v>
      </c>
      <c r="G35" s="257" t="s">
        <v>17</v>
      </c>
      <c r="H35" s="257" t="s">
        <v>154</v>
      </c>
      <c r="I35" s="256" t="s">
        <v>856</v>
      </c>
      <c r="J35" s="257" t="s">
        <v>65</v>
      </c>
      <c r="K35" s="257" t="s">
        <v>376</v>
      </c>
      <c r="L35" s="257" t="s">
        <v>156</v>
      </c>
      <c r="M35" s="2"/>
      <c r="N35" s="27"/>
      <c r="O35" s="13"/>
      <c r="P35" s="145"/>
    </row>
    <row r="36" spans="1:16" ht="21">
      <c r="A36" s="250">
        <v>709</v>
      </c>
      <c r="B36" s="250" t="s">
        <v>878</v>
      </c>
      <c r="C36" s="256" t="s">
        <v>13</v>
      </c>
      <c r="D36" s="257" t="s">
        <v>279</v>
      </c>
      <c r="E36" s="256" t="s">
        <v>929</v>
      </c>
      <c r="F36" s="257" t="s">
        <v>16</v>
      </c>
      <c r="G36" s="257" t="s">
        <v>21</v>
      </c>
      <c r="H36" s="257" t="s">
        <v>37</v>
      </c>
      <c r="I36" s="256" t="s">
        <v>1736</v>
      </c>
      <c r="J36" s="257" t="s">
        <v>65</v>
      </c>
      <c r="K36" s="257" t="s">
        <v>349</v>
      </c>
      <c r="L36" s="257" t="s">
        <v>387</v>
      </c>
      <c r="M36" s="2"/>
      <c r="N36" s="27"/>
      <c r="O36" s="13"/>
      <c r="P36" s="145"/>
    </row>
    <row r="37" spans="1:16" ht="21">
      <c r="A37" s="250">
        <v>721</v>
      </c>
      <c r="B37" s="250" t="s">
        <v>878</v>
      </c>
      <c r="C37" s="256" t="s">
        <v>13</v>
      </c>
      <c r="D37" s="257" t="s">
        <v>280</v>
      </c>
      <c r="E37" s="256" t="s">
        <v>945</v>
      </c>
      <c r="F37" s="257" t="s">
        <v>16</v>
      </c>
      <c r="G37" s="257" t="s">
        <v>21</v>
      </c>
      <c r="H37" s="257" t="s">
        <v>199</v>
      </c>
      <c r="I37" s="256" t="s">
        <v>1760</v>
      </c>
      <c r="J37" s="257" t="s">
        <v>101</v>
      </c>
      <c r="K37" s="257" t="s">
        <v>117</v>
      </c>
      <c r="L37" s="257" t="s">
        <v>339</v>
      </c>
      <c r="M37" s="2"/>
      <c r="N37" s="27"/>
      <c r="O37" s="13"/>
      <c r="P37" s="145"/>
    </row>
    <row r="38" spans="1:16" ht="21">
      <c r="A38" s="250">
        <v>725</v>
      </c>
      <c r="B38" s="250" t="s">
        <v>878</v>
      </c>
      <c r="C38" s="256" t="s">
        <v>13</v>
      </c>
      <c r="D38" s="257" t="s">
        <v>280</v>
      </c>
      <c r="E38" s="256" t="s">
        <v>945</v>
      </c>
      <c r="F38" s="257" t="s">
        <v>21</v>
      </c>
      <c r="G38" s="257" t="s">
        <v>21</v>
      </c>
      <c r="H38" s="257" t="s">
        <v>138</v>
      </c>
      <c r="I38" s="256" t="s">
        <v>1760</v>
      </c>
      <c r="J38" s="257" t="s">
        <v>101</v>
      </c>
      <c r="K38" s="257" t="s">
        <v>124</v>
      </c>
      <c r="L38" s="257" t="s">
        <v>162</v>
      </c>
      <c r="M38" s="2"/>
      <c r="N38" s="27"/>
      <c r="O38" s="13"/>
      <c r="P38" s="145"/>
    </row>
    <row r="39" spans="1:16" ht="21">
      <c r="A39" s="250">
        <v>747</v>
      </c>
      <c r="B39" s="250" t="s">
        <v>878</v>
      </c>
      <c r="C39" s="256" t="s">
        <v>136</v>
      </c>
      <c r="D39" s="257" t="s">
        <v>219</v>
      </c>
      <c r="E39" s="256" t="s">
        <v>975</v>
      </c>
      <c r="F39" s="257" t="s">
        <v>16</v>
      </c>
      <c r="G39" s="257" t="s">
        <v>17</v>
      </c>
      <c r="H39" s="257" t="s">
        <v>31</v>
      </c>
      <c r="I39" s="256" t="s">
        <v>1764</v>
      </c>
      <c r="J39" s="257" t="s">
        <v>38</v>
      </c>
      <c r="K39" s="257" t="s">
        <v>251</v>
      </c>
      <c r="L39" s="257" t="s">
        <v>233</v>
      </c>
      <c r="M39" s="2"/>
      <c r="N39" s="27"/>
      <c r="O39" s="13"/>
      <c r="P39" s="145"/>
    </row>
    <row r="40" spans="1:16" ht="21">
      <c r="A40" s="250">
        <v>749</v>
      </c>
      <c r="B40" s="250" t="s">
        <v>878</v>
      </c>
      <c r="C40" s="256" t="s">
        <v>136</v>
      </c>
      <c r="D40" s="257" t="s">
        <v>219</v>
      </c>
      <c r="E40" s="256" t="s">
        <v>975</v>
      </c>
      <c r="F40" s="257" t="s">
        <v>16</v>
      </c>
      <c r="G40" s="257" t="s">
        <v>17</v>
      </c>
      <c r="H40" s="257" t="s">
        <v>31</v>
      </c>
      <c r="I40" s="256" t="s">
        <v>1764</v>
      </c>
      <c r="J40" s="257" t="s">
        <v>38</v>
      </c>
      <c r="K40" s="257" t="s">
        <v>255</v>
      </c>
      <c r="L40" s="257" t="s">
        <v>237</v>
      </c>
      <c r="M40" s="2"/>
      <c r="N40" s="27"/>
      <c r="O40" s="13"/>
      <c r="P40" s="145"/>
    </row>
    <row r="41" spans="1:16" ht="21">
      <c r="A41" s="250">
        <v>750</v>
      </c>
      <c r="B41" s="250" t="s">
        <v>878</v>
      </c>
      <c r="C41" s="256" t="s">
        <v>136</v>
      </c>
      <c r="D41" s="257" t="s">
        <v>219</v>
      </c>
      <c r="E41" s="256" t="s">
        <v>975</v>
      </c>
      <c r="F41" s="257" t="s">
        <v>21</v>
      </c>
      <c r="G41" s="257" t="s">
        <v>17</v>
      </c>
      <c r="H41" s="257" t="s">
        <v>22</v>
      </c>
      <c r="I41" s="256" t="s">
        <v>1764</v>
      </c>
      <c r="J41" s="257" t="s">
        <v>38</v>
      </c>
      <c r="K41" s="257" t="s">
        <v>257</v>
      </c>
      <c r="L41" s="257" t="s">
        <v>585</v>
      </c>
      <c r="M41" s="2"/>
      <c r="N41" s="27"/>
      <c r="O41" s="13"/>
      <c r="P41" s="145"/>
    </row>
    <row r="42" spans="1:16" ht="21">
      <c r="A42" s="250">
        <v>753</v>
      </c>
      <c r="B42" s="250" t="s">
        <v>878</v>
      </c>
      <c r="C42" s="256" t="s">
        <v>136</v>
      </c>
      <c r="D42" s="257" t="s">
        <v>219</v>
      </c>
      <c r="E42" s="256" t="s">
        <v>975</v>
      </c>
      <c r="F42" s="257" t="s">
        <v>21</v>
      </c>
      <c r="G42" s="257" t="s">
        <v>17</v>
      </c>
      <c r="H42" s="257" t="s">
        <v>22</v>
      </c>
      <c r="I42" s="256" t="s">
        <v>976</v>
      </c>
      <c r="J42" s="257" t="s">
        <v>38</v>
      </c>
      <c r="K42" s="257" t="s">
        <v>259</v>
      </c>
      <c r="L42" s="257" t="s">
        <v>586</v>
      </c>
      <c r="M42" s="2"/>
      <c r="N42" s="27"/>
      <c r="O42" s="13"/>
      <c r="P42" s="145"/>
    </row>
    <row r="43" spans="1:16" ht="21">
      <c r="A43" s="250">
        <v>782</v>
      </c>
      <c r="B43" s="250" t="s">
        <v>878</v>
      </c>
      <c r="C43" s="256" t="s">
        <v>136</v>
      </c>
      <c r="D43" s="257" t="s">
        <v>193</v>
      </c>
      <c r="E43" s="256" t="s">
        <v>1001</v>
      </c>
      <c r="F43" s="257" t="s">
        <v>16</v>
      </c>
      <c r="G43" s="257" t="s">
        <v>17</v>
      </c>
      <c r="H43" s="257" t="s">
        <v>147</v>
      </c>
      <c r="I43" s="256" t="s">
        <v>1764</v>
      </c>
      <c r="J43" s="257" t="s">
        <v>65</v>
      </c>
      <c r="K43" s="257" t="s">
        <v>362</v>
      </c>
      <c r="L43" s="257" t="s">
        <v>492</v>
      </c>
      <c r="M43" s="2"/>
      <c r="N43" s="27"/>
      <c r="O43" s="13"/>
      <c r="P43" s="145"/>
    </row>
    <row r="44" spans="1:16" ht="21">
      <c r="A44" s="250">
        <v>948</v>
      </c>
      <c r="B44" s="250" t="s">
        <v>1024</v>
      </c>
      <c r="C44" s="256" t="s">
        <v>136</v>
      </c>
      <c r="D44" s="257" t="s">
        <v>16</v>
      </c>
      <c r="E44" s="256" t="s">
        <v>1108</v>
      </c>
      <c r="F44" s="257" t="s">
        <v>217</v>
      </c>
      <c r="G44" s="257" t="s">
        <v>16</v>
      </c>
      <c r="H44" s="257" t="s">
        <v>63</v>
      </c>
      <c r="I44" s="256" t="s">
        <v>1764</v>
      </c>
      <c r="J44" s="257" t="s">
        <v>65</v>
      </c>
      <c r="K44" s="257" t="s">
        <v>87</v>
      </c>
      <c r="L44" s="257" t="s">
        <v>67</v>
      </c>
      <c r="M44" s="2"/>
      <c r="N44" s="27"/>
      <c r="O44" s="13"/>
      <c r="P44" s="145"/>
    </row>
    <row r="45" spans="1:16" ht="21">
      <c r="A45" s="250">
        <v>960</v>
      </c>
      <c r="B45" s="250" t="s">
        <v>1024</v>
      </c>
      <c r="C45" s="256" t="s">
        <v>136</v>
      </c>
      <c r="D45" s="257" t="s">
        <v>147</v>
      </c>
      <c r="E45" s="256" t="s">
        <v>1124</v>
      </c>
      <c r="F45" s="257" t="s">
        <v>16</v>
      </c>
      <c r="G45" s="257" t="s">
        <v>14</v>
      </c>
      <c r="H45" s="257" t="s">
        <v>239</v>
      </c>
      <c r="I45" s="256" t="s">
        <v>1760</v>
      </c>
      <c r="J45" s="257" t="s">
        <v>101</v>
      </c>
      <c r="K45" s="257" t="s">
        <v>113</v>
      </c>
      <c r="L45" s="257" t="s">
        <v>576</v>
      </c>
      <c r="M45" s="2"/>
      <c r="N45" s="27"/>
      <c r="O45" s="13"/>
      <c r="P45" s="145"/>
    </row>
    <row r="46" spans="1:16" ht="21">
      <c r="A46" s="250">
        <v>1009</v>
      </c>
      <c r="B46" s="250" t="s">
        <v>1143</v>
      </c>
      <c r="C46" s="256" t="s">
        <v>13</v>
      </c>
      <c r="D46" s="257" t="s">
        <v>154</v>
      </c>
      <c r="E46" s="256" t="s">
        <v>1177</v>
      </c>
      <c r="F46" s="257" t="s">
        <v>16</v>
      </c>
      <c r="G46" s="257" t="s">
        <v>21</v>
      </c>
      <c r="H46" s="257" t="s">
        <v>37</v>
      </c>
      <c r="I46" s="256" t="s">
        <v>1787</v>
      </c>
      <c r="J46" s="257" t="s">
        <v>65</v>
      </c>
      <c r="K46" s="257" t="s">
        <v>92</v>
      </c>
      <c r="L46" s="257" t="s">
        <v>387</v>
      </c>
      <c r="M46" s="2"/>
      <c r="N46" s="27"/>
      <c r="O46" s="13"/>
      <c r="P46" s="145"/>
    </row>
    <row r="47" spans="1:16" ht="21">
      <c r="A47" s="250">
        <v>1015</v>
      </c>
      <c r="B47" s="250" t="s">
        <v>1143</v>
      </c>
      <c r="C47" s="256" t="s">
        <v>13</v>
      </c>
      <c r="D47" s="257" t="s">
        <v>37</v>
      </c>
      <c r="E47" s="256" t="s">
        <v>1183</v>
      </c>
      <c r="F47" s="257" t="s">
        <v>16</v>
      </c>
      <c r="G47" s="257" t="s">
        <v>21</v>
      </c>
      <c r="H47" s="257" t="s">
        <v>199</v>
      </c>
      <c r="I47" s="256" t="s">
        <v>1787</v>
      </c>
      <c r="J47" s="257" t="s">
        <v>101</v>
      </c>
      <c r="K47" s="257" t="s">
        <v>121</v>
      </c>
      <c r="L47" s="257" t="s">
        <v>339</v>
      </c>
      <c r="M47" s="2"/>
      <c r="N47" s="27"/>
      <c r="O47" s="13"/>
      <c r="P47" s="145"/>
    </row>
    <row r="48" spans="1:16" ht="21">
      <c r="A48" s="250">
        <v>1017</v>
      </c>
      <c r="B48" s="250" t="s">
        <v>1143</v>
      </c>
      <c r="C48" s="256" t="s">
        <v>13</v>
      </c>
      <c r="D48" s="257" t="s">
        <v>37</v>
      </c>
      <c r="E48" s="256" t="s">
        <v>1183</v>
      </c>
      <c r="F48" s="257" t="s">
        <v>21</v>
      </c>
      <c r="G48" s="257" t="s">
        <v>21</v>
      </c>
      <c r="H48" s="257" t="s">
        <v>138</v>
      </c>
      <c r="I48" s="256" t="s">
        <v>1787</v>
      </c>
      <c r="J48" s="257" t="s">
        <v>101</v>
      </c>
      <c r="K48" s="257" t="s">
        <v>124</v>
      </c>
      <c r="L48" s="257" t="s">
        <v>162</v>
      </c>
      <c r="M48" s="2"/>
      <c r="N48" s="27"/>
      <c r="O48" s="13"/>
      <c r="P48" s="145"/>
    </row>
    <row r="49" spans="1:16" ht="21">
      <c r="A49" s="250">
        <v>1053</v>
      </c>
      <c r="B49" s="250" t="s">
        <v>1143</v>
      </c>
      <c r="C49" s="256" t="s">
        <v>136</v>
      </c>
      <c r="D49" s="257" t="s">
        <v>147</v>
      </c>
      <c r="E49" s="256" t="s">
        <v>1217</v>
      </c>
      <c r="F49" s="257" t="s">
        <v>16</v>
      </c>
      <c r="G49" s="257" t="s">
        <v>17</v>
      </c>
      <c r="H49" s="257" t="s">
        <v>147</v>
      </c>
      <c r="I49" s="256" t="s">
        <v>1218</v>
      </c>
      <c r="J49" s="257" t="s">
        <v>65</v>
      </c>
      <c r="K49" s="257" t="s">
        <v>349</v>
      </c>
      <c r="L49" s="257" t="s">
        <v>492</v>
      </c>
      <c r="M49" s="46" t="s">
        <v>1281</v>
      </c>
      <c r="N49" s="47" t="s">
        <v>1960</v>
      </c>
      <c r="O49" s="48" t="s">
        <v>1961</v>
      </c>
      <c r="P49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1393-E836-43F5-AC02-5EABDDB44D25}">
  <dimension ref="A1:Q79"/>
  <sheetViews>
    <sheetView zoomScale="98" zoomScaleNormal="98" workbookViewId="0">
      <selection activeCell="Q4" sqref="Q4"/>
    </sheetView>
  </sheetViews>
  <sheetFormatPr defaultRowHeight="13.9"/>
  <cols>
    <col min="1" max="1" width="3.375" customWidth="1"/>
    <col min="2" max="2" width="10.25" bestFit="1" customWidth="1"/>
    <col min="3" max="3" width="15.25" customWidth="1"/>
    <col min="4" max="4" width="5.25" customWidth="1"/>
    <col min="5" max="5" width="34.875" customWidth="1"/>
    <col min="6" max="6" width="4.75" bestFit="1" customWidth="1"/>
    <col min="7" max="7" width="4.75" customWidth="1"/>
    <col min="8" max="8" width="4" customWidth="1"/>
    <col min="9" max="9" width="29.75" customWidth="1"/>
    <col min="10" max="10" width="10.25" customWidth="1"/>
    <col min="11" max="11" width="7.75" customWidth="1"/>
    <col min="12" max="12" width="5.75" bestFit="1" customWidth="1"/>
    <col min="13" max="13" width="9" customWidth="1"/>
    <col min="14" max="14" width="6.375" customWidth="1"/>
    <col min="15" max="16" width="15" customWidth="1"/>
    <col min="17" max="17" width="19.625" customWidth="1"/>
  </cols>
  <sheetData>
    <row r="1" spans="1:17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</row>
    <row r="2" spans="1:17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</row>
    <row r="3" spans="1:17" ht="23.45">
      <c r="A3" s="404" t="s">
        <v>2987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</row>
    <row r="4" spans="1:17" ht="42.6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254" t="s">
        <v>1645</v>
      </c>
      <c r="M4" s="146" t="s">
        <v>11</v>
      </c>
      <c r="N4" s="144" t="s">
        <v>1246</v>
      </c>
      <c r="O4" s="410" t="s">
        <v>1247</v>
      </c>
      <c r="P4" s="410" t="s">
        <v>1248</v>
      </c>
      <c r="Q4" s="369" t="s">
        <v>1864</v>
      </c>
    </row>
    <row r="5" spans="1:17" ht="21">
      <c r="A5" s="250">
        <v>68</v>
      </c>
      <c r="B5" s="250" t="s">
        <v>179</v>
      </c>
      <c r="C5" s="256" t="s">
        <v>13</v>
      </c>
      <c r="D5" s="257" t="s">
        <v>28</v>
      </c>
      <c r="E5" s="256" t="s">
        <v>209</v>
      </c>
      <c r="F5" s="257" t="s">
        <v>227</v>
      </c>
      <c r="G5" s="257" t="s">
        <v>16</v>
      </c>
      <c r="H5" s="257" t="s">
        <v>175</v>
      </c>
      <c r="I5" s="256" t="s">
        <v>1667</v>
      </c>
      <c r="J5" s="257" t="s">
        <v>38</v>
      </c>
      <c r="K5" s="257" t="s">
        <v>225</v>
      </c>
      <c r="L5" s="257" t="s">
        <v>218</v>
      </c>
      <c r="M5" s="250" t="s">
        <v>1668</v>
      </c>
      <c r="N5" s="2"/>
      <c r="O5" s="27"/>
      <c r="P5" s="13"/>
      <c r="Q5" s="145"/>
    </row>
    <row r="6" spans="1:17" ht="21">
      <c r="A6" s="250">
        <v>70</v>
      </c>
      <c r="B6" s="250" t="s">
        <v>179</v>
      </c>
      <c r="C6" s="256" t="s">
        <v>13</v>
      </c>
      <c r="D6" s="257" t="s">
        <v>28</v>
      </c>
      <c r="E6" s="256" t="s">
        <v>209</v>
      </c>
      <c r="F6" s="257" t="s">
        <v>227</v>
      </c>
      <c r="G6" s="257" t="s">
        <v>16</v>
      </c>
      <c r="H6" s="257" t="s">
        <v>175</v>
      </c>
      <c r="I6" s="256" t="s">
        <v>1667</v>
      </c>
      <c r="J6" s="257" t="s">
        <v>38</v>
      </c>
      <c r="K6" s="257" t="s">
        <v>229</v>
      </c>
      <c r="L6" s="257" t="s">
        <v>224</v>
      </c>
      <c r="M6" s="250" t="s">
        <v>1668</v>
      </c>
      <c r="N6" s="2"/>
      <c r="O6" s="27"/>
      <c r="P6" s="13"/>
      <c r="Q6" s="145"/>
    </row>
    <row r="7" spans="1:17" ht="21">
      <c r="A7" s="250">
        <v>78</v>
      </c>
      <c r="B7" s="250" t="s">
        <v>179</v>
      </c>
      <c r="C7" s="256" t="s">
        <v>13</v>
      </c>
      <c r="D7" s="257" t="s">
        <v>18</v>
      </c>
      <c r="E7" s="256" t="s">
        <v>241</v>
      </c>
      <c r="F7" s="257" t="s">
        <v>138</v>
      </c>
      <c r="G7" s="257" t="s">
        <v>16</v>
      </c>
      <c r="H7" s="257" t="s">
        <v>63</v>
      </c>
      <c r="I7" s="256" t="s">
        <v>1670</v>
      </c>
      <c r="J7" s="257" t="s">
        <v>38</v>
      </c>
      <c r="K7" s="257" t="s">
        <v>240</v>
      </c>
      <c r="L7" s="257" t="s">
        <v>243</v>
      </c>
      <c r="M7" s="250" t="s">
        <v>1668</v>
      </c>
      <c r="N7" s="2"/>
      <c r="O7" s="27"/>
      <c r="P7" s="13"/>
      <c r="Q7" s="145"/>
    </row>
    <row r="8" spans="1:17" ht="21">
      <c r="A8" s="250">
        <v>80</v>
      </c>
      <c r="B8" s="250" t="s">
        <v>179</v>
      </c>
      <c r="C8" s="256" t="s">
        <v>13</v>
      </c>
      <c r="D8" s="257" t="s">
        <v>18</v>
      </c>
      <c r="E8" s="256" t="s">
        <v>241</v>
      </c>
      <c r="F8" s="257" t="s">
        <v>138</v>
      </c>
      <c r="G8" s="257" t="s">
        <v>16</v>
      </c>
      <c r="H8" s="257" t="s">
        <v>63</v>
      </c>
      <c r="I8" s="256" t="s">
        <v>1670</v>
      </c>
      <c r="J8" s="257" t="s">
        <v>38</v>
      </c>
      <c r="K8" s="257" t="s">
        <v>244</v>
      </c>
      <c r="L8" s="257" t="s">
        <v>245</v>
      </c>
      <c r="M8" s="250" t="s">
        <v>1668</v>
      </c>
      <c r="N8" s="2"/>
      <c r="O8" s="27"/>
      <c r="P8" s="13"/>
      <c r="Q8" s="145"/>
    </row>
    <row r="9" spans="1:17" ht="21">
      <c r="A9" s="250">
        <v>111</v>
      </c>
      <c r="B9" s="250" t="s">
        <v>179</v>
      </c>
      <c r="C9" s="256" t="s">
        <v>13</v>
      </c>
      <c r="D9" s="257" t="s">
        <v>68</v>
      </c>
      <c r="E9" s="256" t="s">
        <v>298</v>
      </c>
      <c r="F9" s="257" t="s">
        <v>24</v>
      </c>
      <c r="G9" s="257" t="s">
        <v>16</v>
      </c>
      <c r="H9" s="257" t="s">
        <v>299</v>
      </c>
      <c r="I9" s="256" t="s">
        <v>1680</v>
      </c>
      <c r="J9" s="257" t="s">
        <v>38</v>
      </c>
      <c r="K9" s="257" t="s">
        <v>301</v>
      </c>
      <c r="L9" s="257" t="s">
        <v>302</v>
      </c>
      <c r="M9" s="250" t="s">
        <v>1668</v>
      </c>
      <c r="N9" s="2"/>
      <c r="O9" s="27"/>
      <c r="P9" s="13"/>
      <c r="Q9" s="145"/>
    </row>
    <row r="10" spans="1:17" ht="21">
      <c r="A10" s="250">
        <v>113</v>
      </c>
      <c r="B10" s="250" t="s">
        <v>179</v>
      </c>
      <c r="C10" s="256" t="s">
        <v>13</v>
      </c>
      <c r="D10" s="257" t="s">
        <v>68</v>
      </c>
      <c r="E10" s="256" t="s">
        <v>298</v>
      </c>
      <c r="F10" s="257" t="s">
        <v>24</v>
      </c>
      <c r="G10" s="257" t="s">
        <v>16</v>
      </c>
      <c r="H10" s="257" t="s">
        <v>299</v>
      </c>
      <c r="I10" s="256" t="s">
        <v>1680</v>
      </c>
      <c r="J10" s="257" t="s">
        <v>38</v>
      </c>
      <c r="K10" s="257" t="s">
        <v>306</v>
      </c>
      <c r="L10" s="257" t="s">
        <v>307</v>
      </c>
      <c r="M10" s="250" t="s">
        <v>1668</v>
      </c>
      <c r="N10" s="2"/>
      <c r="O10" s="27"/>
      <c r="P10" s="13"/>
      <c r="Q10" s="145"/>
    </row>
    <row r="11" spans="1:17" ht="21">
      <c r="A11" s="250">
        <v>115</v>
      </c>
      <c r="B11" s="250" t="s">
        <v>179</v>
      </c>
      <c r="C11" s="256" t="s">
        <v>13</v>
      </c>
      <c r="D11" s="257" t="s">
        <v>68</v>
      </c>
      <c r="E11" s="256" t="s">
        <v>298</v>
      </c>
      <c r="F11" s="257" t="s">
        <v>90</v>
      </c>
      <c r="G11" s="257" t="s">
        <v>16</v>
      </c>
      <c r="H11" s="257" t="s">
        <v>309</v>
      </c>
      <c r="I11" s="256" t="s">
        <v>1681</v>
      </c>
      <c r="J11" s="257" t="s">
        <v>38</v>
      </c>
      <c r="K11" s="257" t="s">
        <v>311</v>
      </c>
      <c r="L11" s="257" t="s">
        <v>312</v>
      </c>
      <c r="M11" s="250" t="s">
        <v>1668</v>
      </c>
      <c r="N11" s="2"/>
      <c r="O11" s="27"/>
      <c r="P11" s="13"/>
      <c r="Q11" s="145"/>
    </row>
    <row r="12" spans="1:17" ht="21">
      <c r="A12" s="250">
        <v>117</v>
      </c>
      <c r="B12" s="250" t="s">
        <v>179</v>
      </c>
      <c r="C12" s="256" t="s">
        <v>13</v>
      </c>
      <c r="D12" s="257" t="s">
        <v>68</v>
      </c>
      <c r="E12" s="256" t="s">
        <v>298</v>
      </c>
      <c r="F12" s="257" t="s">
        <v>90</v>
      </c>
      <c r="G12" s="257" t="s">
        <v>16</v>
      </c>
      <c r="H12" s="257" t="s">
        <v>309</v>
      </c>
      <c r="I12" s="256" t="s">
        <v>1681</v>
      </c>
      <c r="J12" s="257" t="s">
        <v>38</v>
      </c>
      <c r="K12" s="257" t="s">
        <v>314</v>
      </c>
      <c r="L12" s="257" t="s">
        <v>315</v>
      </c>
      <c r="M12" s="250" t="s">
        <v>1668</v>
      </c>
      <c r="N12" s="2"/>
      <c r="O12" s="27"/>
      <c r="P12" s="13"/>
      <c r="Q12" s="145"/>
    </row>
    <row r="13" spans="1:17" ht="21">
      <c r="A13" s="250">
        <v>119</v>
      </c>
      <c r="B13" s="250" t="s">
        <v>179</v>
      </c>
      <c r="C13" s="256" t="s">
        <v>13</v>
      </c>
      <c r="D13" s="257" t="s">
        <v>78</v>
      </c>
      <c r="E13" s="256" t="s">
        <v>316</v>
      </c>
      <c r="F13" s="257" t="s">
        <v>24</v>
      </c>
      <c r="G13" s="257" t="s">
        <v>21</v>
      </c>
      <c r="H13" s="257" t="s">
        <v>253</v>
      </c>
      <c r="I13" s="256" t="s">
        <v>181</v>
      </c>
      <c r="J13" s="257" t="s">
        <v>38</v>
      </c>
      <c r="K13" s="257" t="s">
        <v>317</v>
      </c>
      <c r="L13" s="257" t="s">
        <v>256</v>
      </c>
      <c r="M13" s="250" t="s">
        <v>1668</v>
      </c>
      <c r="N13" s="2"/>
      <c r="O13" s="27"/>
      <c r="P13" s="13"/>
      <c r="Q13" s="145"/>
    </row>
    <row r="14" spans="1:17" ht="21">
      <c r="A14" s="250">
        <v>121</v>
      </c>
      <c r="B14" s="250" t="s">
        <v>179</v>
      </c>
      <c r="C14" s="256" t="s">
        <v>13</v>
      </c>
      <c r="D14" s="257" t="s">
        <v>78</v>
      </c>
      <c r="E14" s="256" t="s">
        <v>316</v>
      </c>
      <c r="F14" s="257" t="s">
        <v>24</v>
      </c>
      <c r="G14" s="257" t="s">
        <v>21</v>
      </c>
      <c r="H14" s="257" t="s">
        <v>253</v>
      </c>
      <c r="I14" s="256" t="s">
        <v>181</v>
      </c>
      <c r="J14" s="257" t="s">
        <v>38</v>
      </c>
      <c r="K14" s="257" t="s">
        <v>321</v>
      </c>
      <c r="L14" s="257" t="s">
        <v>258</v>
      </c>
      <c r="M14" s="250" t="s">
        <v>1668</v>
      </c>
      <c r="N14" s="2"/>
      <c r="O14" s="27"/>
      <c r="P14" s="13"/>
      <c r="Q14" s="145"/>
    </row>
    <row r="15" spans="1:17" ht="21">
      <c r="A15" s="250">
        <v>123</v>
      </c>
      <c r="B15" s="250" t="s">
        <v>179</v>
      </c>
      <c r="C15" s="256" t="s">
        <v>13</v>
      </c>
      <c r="D15" s="257" t="s">
        <v>78</v>
      </c>
      <c r="E15" s="256" t="s">
        <v>316</v>
      </c>
      <c r="F15" s="257" t="s">
        <v>90</v>
      </c>
      <c r="G15" s="257" t="s">
        <v>21</v>
      </c>
      <c r="H15" s="257" t="s">
        <v>261</v>
      </c>
      <c r="I15" s="256" t="s">
        <v>181</v>
      </c>
      <c r="J15" s="257" t="s">
        <v>38</v>
      </c>
      <c r="K15" s="257" t="s">
        <v>322</v>
      </c>
      <c r="L15" s="257" t="s">
        <v>264</v>
      </c>
      <c r="M15" s="250" t="s">
        <v>1668</v>
      </c>
      <c r="N15" s="2"/>
      <c r="O15" s="27"/>
      <c r="P15" s="13"/>
      <c r="Q15" s="145"/>
    </row>
    <row r="16" spans="1:17" ht="21">
      <c r="A16" s="250">
        <v>125</v>
      </c>
      <c r="B16" s="250" t="s">
        <v>179</v>
      </c>
      <c r="C16" s="256" t="s">
        <v>13</v>
      </c>
      <c r="D16" s="257" t="s">
        <v>78</v>
      </c>
      <c r="E16" s="256" t="s">
        <v>316</v>
      </c>
      <c r="F16" s="257" t="s">
        <v>90</v>
      </c>
      <c r="G16" s="257" t="s">
        <v>21</v>
      </c>
      <c r="H16" s="257" t="s">
        <v>261</v>
      </c>
      <c r="I16" s="256" t="s">
        <v>181</v>
      </c>
      <c r="J16" s="257" t="s">
        <v>38</v>
      </c>
      <c r="K16" s="257" t="s">
        <v>325</v>
      </c>
      <c r="L16" s="257" t="s">
        <v>269</v>
      </c>
      <c r="M16" s="250" t="s">
        <v>1668</v>
      </c>
      <c r="N16" s="2"/>
      <c r="O16" s="27"/>
      <c r="P16" s="13"/>
      <c r="Q16" s="145"/>
    </row>
    <row r="17" spans="1:17" ht="21">
      <c r="A17" s="250">
        <v>174</v>
      </c>
      <c r="B17" s="250" t="s">
        <v>179</v>
      </c>
      <c r="C17" s="256" t="s">
        <v>13</v>
      </c>
      <c r="D17" s="257" t="s">
        <v>239</v>
      </c>
      <c r="E17" s="256" t="s">
        <v>404</v>
      </c>
      <c r="F17" s="257" t="s">
        <v>85</v>
      </c>
      <c r="G17" s="257" t="s">
        <v>16</v>
      </c>
      <c r="H17" s="257" t="s">
        <v>182</v>
      </c>
      <c r="I17" s="256" t="s">
        <v>405</v>
      </c>
      <c r="J17" s="257" t="s">
        <v>101</v>
      </c>
      <c r="K17" s="257" t="s">
        <v>117</v>
      </c>
      <c r="L17" s="257" t="s">
        <v>406</v>
      </c>
      <c r="M17" s="250" t="s">
        <v>1668</v>
      </c>
      <c r="N17" s="2"/>
      <c r="O17" s="27"/>
      <c r="P17" s="13"/>
      <c r="Q17" s="145"/>
    </row>
    <row r="18" spans="1:17" ht="21">
      <c r="A18" s="250">
        <v>193</v>
      </c>
      <c r="B18" s="250" t="s">
        <v>179</v>
      </c>
      <c r="C18" s="256" t="s">
        <v>136</v>
      </c>
      <c r="D18" s="257" t="s">
        <v>151</v>
      </c>
      <c r="E18" s="256" t="s">
        <v>428</v>
      </c>
      <c r="F18" s="257" t="s">
        <v>85</v>
      </c>
      <c r="G18" s="257" t="s">
        <v>21</v>
      </c>
      <c r="H18" s="257" t="s">
        <v>123</v>
      </c>
      <c r="I18" s="256" t="s">
        <v>429</v>
      </c>
      <c r="J18" s="257" t="s">
        <v>38</v>
      </c>
      <c r="K18" s="257" t="s">
        <v>430</v>
      </c>
      <c r="L18" s="257" t="s">
        <v>431</v>
      </c>
      <c r="M18" s="250" t="s">
        <v>1668</v>
      </c>
      <c r="N18" s="2"/>
      <c r="O18" s="27"/>
      <c r="P18" s="13"/>
      <c r="Q18" s="145"/>
    </row>
    <row r="19" spans="1:17" ht="21">
      <c r="A19" s="250">
        <v>195</v>
      </c>
      <c r="B19" s="250" t="s">
        <v>179</v>
      </c>
      <c r="C19" s="256" t="s">
        <v>136</v>
      </c>
      <c r="D19" s="257" t="s">
        <v>14</v>
      </c>
      <c r="E19" s="256" t="s">
        <v>432</v>
      </c>
      <c r="F19" s="257" t="s">
        <v>16</v>
      </c>
      <c r="G19" s="257" t="s">
        <v>17</v>
      </c>
      <c r="H19" s="257" t="s">
        <v>303</v>
      </c>
      <c r="I19" s="256" t="s">
        <v>429</v>
      </c>
      <c r="J19" s="257" t="s">
        <v>38</v>
      </c>
      <c r="K19" s="257" t="s">
        <v>39</v>
      </c>
      <c r="L19" s="257" t="s">
        <v>433</v>
      </c>
      <c r="M19" s="250" t="s">
        <v>1668</v>
      </c>
      <c r="N19" s="2"/>
      <c r="O19" s="27"/>
      <c r="P19" s="13"/>
      <c r="Q19" s="145"/>
    </row>
    <row r="20" spans="1:17" ht="21">
      <c r="A20" s="250">
        <v>197</v>
      </c>
      <c r="B20" s="250" t="s">
        <v>179</v>
      </c>
      <c r="C20" s="256" t="s">
        <v>136</v>
      </c>
      <c r="D20" s="257" t="s">
        <v>14</v>
      </c>
      <c r="E20" s="256" t="s">
        <v>432</v>
      </c>
      <c r="F20" s="257" t="s">
        <v>21</v>
      </c>
      <c r="G20" s="257" t="s">
        <v>17</v>
      </c>
      <c r="H20" s="257" t="s">
        <v>22</v>
      </c>
      <c r="I20" s="256" t="s">
        <v>429</v>
      </c>
      <c r="J20" s="257" t="s">
        <v>38</v>
      </c>
      <c r="K20" s="257" t="s">
        <v>434</v>
      </c>
      <c r="L20" s="257" t="s">
        <v>435</v>
      </c>
      <c r="M20" s="250" t="s">
        <v>1668</v>
      </c>
      <c r="N20" s="2"/>
      <c r="O20" s="27"/>
      <c r="P20" s="13"/>
      <c r="Q20" s="145"/>
    </row>
    <row r="21" spans="1:17" ht="21">
      <c r="A21" s="250">
        <v>270</v>
      </c>
      <c r="B21" s="250" t="s">
        <v>532</v>
      </c>
      <c r="C21" s="256" t="s">
        <v>13</v>
      </c>
      <c r="D21" s="257" t="s">
        <v>28</v>
      </c>
      <c r="E21" s="256" t="s">
        <v>543</v>
      </c>
      <c r="F21" s="257" t="s">
        <v>16</v>
      </c>
      <c r="G21" s="257" t="s">
        <v>14</v>
      </c>
      <c r="H21" s="257" t="s">
        <v>28</v>
      </c>
      <c r="I21" s="256" t="s">
        <v>544</v>
      </c>
      <c r="J21" s="257" t="s">
        <v>38</v>
      </c>
      <c r="K21" s="257" t="s">
        <v>39</v>
      </c>
      <c r="L21" s="257" t="s">
        <v>545</v>
      </c>
      <c r="M21" s="250" t="s">
        <v>1668</v>
      </c>
      <c r="N21" s="2"/>
      <c r="O21" s="27"/>
      <c r="P21" s="13"/>
      <c r="Q21" s="145"/>
    </row>
    <row r="22" spans="1:17" ht="21">
      <c r="A22" s="250">
        <v>278</v>
      </c>
      <c r="B22" s="250" t="s">
        <v>550</v>
      </c>
      <c r="C22" s="256" t="s">
        <v>13</v>
      </c>
      <c r="D22" s="257" t="s">
        <v>16</v>
      </c>
      <c r="E22" s="256" t="s">
        <v>551</v>
      </c>
      <c r="F22" s="257" t="s">
        <v>37</v>
      </c>
      <c r="G22" s="257" t="s">
        <v>16</v>
      </c>
      <c r="H22" s="257" t="s">
        <v>299</v>
      </c>
      <c r="I22" s="256" t="s">
        <v>1709</v>
      </c>
      <c r="J22" s="257" t="s">
        <v>38</v>
      </c>
      <c r="K22" s="257" t="s">
        <v>207</v>
      </c>
      <c r="L22" s="257" t="s">
        <v>302</v>
      </c>
      <c r="M22" s="250" t="s">
        <v>1668</v>
      </c>
      <c r="N22" s="2"/>
      <c r="O22" s="27"/>
      <c r="P22" s="13"/>
      <c r="Q22" s="145"/>
    </row>
    <row r="23" spans="1:17" ht="21">
      <c r="A23" s="250">
        <v>280</v>
      </c>
      <c r="B23" s="250" t="s">
        <v>550</v>
      </c>
      <c r="C23" s="256" t="s">
        <v>13</v>
      </c>
      <c r="D23" s="257" t="s">
        <v>16</v>
      </c>
      <c r="E23" s="256" t="s">
        <v>551</v>
      </c>
      <c r="F23" s="257" t="s">
        <v>37</v>
      </c>
      <c r="G23" s="257" t="s">
        <v>16</v>
      </c>
      <c r="H23" s="257" t="s">
        <v>299</v>
      </c>
      <c r="I23" s="256" t="s">
        <v>1709</v>
      </c>
      <c r="J23" s="257" t="s">
        <v>38</v>
      </c>
      <c r="K23" s="257" t="s">
        <v>213</v>
      </c>
      <c r="L23" s="257" t="s">
        <v>307</v>
      </c>
      <c r="M23" s="250" t="s">
        <v>1668</v>
      </c>
      <c r="N23" s="2"/>
      <c r="O23" s="27"/>
      <c r="P23" s="13"/>
      <c r="Q23" s="145"/>
    </row>
    <row r="24" spans="1:17" ht="21">
      <c r="A24" s="250">
        <v>335</v>
      </c>
      <c r="B24" s="250" t="s">
        <v>532</v>
      </c>
      <c r="C24" s="256" t="s">
        <v>13</v>
      </c>
      <c r="D24" s="257" t="s">
        <v>81</v>
      </c>
      <c r="E24" s="256" t="s">
        <v>593</v>
      </c>
      <c r="F24" s="257" t="s">
        <v>193</v>
      </c>
      <c r="G24" s="257" t="s">
        <v>21</v>
      </c>
      <c r="H24" s="257" t="s">
        <v>418</v>
      </c>
      <c r="I24" s="256" t="s">
        <v>1715</v>
      </c>
      <c r="J24" s="257" t="s">
        <v>38</v>
      </c>
      <c r="K24" s="257" t="s">
        <v>314</v>
      </c>
      <c r="L24" s="257" t="s">
        <v>570</v>
      </c>
      <c r="M24" s="250" t="s">
        <v>1668</v>
      </c>
      <c r="N24" s="2"/>
      <c r="O24" s="27"/>
      <c r="P24" s="13"/>
      <c r="Q24" s="145"/>
    </row>
    <row r="25" spans="1:17" ht="21">
      <c r="A25" s="250">
        <v>337</v>
      </c>
      <c r="B25" s="250" t="s">
        <v>532</v>
      </c>
      <c r="C25" s="256" t="s">
        <v>13</v>
      </c>
      <c r="D25" s="257" t="s">
        <v>81</v>
      </c>
      <c r="E25" s="256" t="s">
        <v>593</v>
      </c>
      <c r="F25" s="257" t="s">
        <v>193</v>
      </c>
      <c r="G25" s="257" t="s">
        <v>21</v>
      </c>
      <c r="H25" s="257" t="s">
        <v>418</v>
      </c>
      <c r="I25" s="256" t="s">
        <v>1715</v>
      </c>
      <c r="J25" s="257" t="s">
        <v>38</v>
      </c>
      <c r="K25" s="257" t="s">
        <v>317</v>
      </c>
      <c r="L25" s="257" t="s">
        <v>571</v>
      </c>
      <c r="M25" s="250" t="s">
        <v>1668</v>
      </c>
      <c r="N25" s="2"/>
      <c r="O25" s="27"/>
      <c r="P25" s="13"/>
      <c r="Q25" s="145"/>
    </row>
    <row r="26" spans="1:17" ht="21">
      <c r="A26" s="250">
        <v>339</v>
      </c>
      <c r="B26" s="250" t="s">
        <v>532</v>
      </c>
      <c r="C26" s="256" t="s">
        <v>13</v>
      </c>
      <c r="D26" s="257" t="s">
        <v>81</v>
      </c>
      <c r="E26" s="256" t="s">
        <v>593</v>
      </c>
      <c r="F26" s="257" t="s">
        <v>18</v>
      </c>
      <c r="G26" s="257" t="s">
        <v>21</v>
      </c>
      <c r="H26" s="257" t="s">
        <v>344</v>
      </c>
      <c r="I26" s="256" t="s">
        <v>1715</v>
      </c>
      <c r="J26" s="257" t="s">
        <v>38</v>
      </c>
      <c r="K26" s="257" t="s">
        <v>321</v>
      </c>
      <c r="L26" s="257" t="s">
        <v>595</v>
      </c>
      <c r="M26" s="250" t="s">
        <v>1668</v>
      </c>
      <c r="N26" s="2"/>
      <c r="O26" s="27"/>
      <c r="P26" s="13"/>
      <c r="Q26" s="145"/>
    </row>
    <row r="27" spans="1:17" ht="21">
      <c r="A27" s="250">
        <v>340</v>
      </c>
      <c r="B27" s="250" t="s">
        <v>532</v>
      </c>
      <c r="C27" s="256" t="s">
        <v>13</v>
      </c>
      <c r="D27" s="257" t="s">
        <v>81</v>
      </c>
      <c r="E27" s="256" t="s">
        <v>593</v>
      </c>
      <c r="F27" s="257" t="s">
        <v>18</v>
      </c>
      <c r="G27" s="257" t="s">
        <v>21</v>
      </c>
      <c r="H27" s="257" t="s">
        <v>344</v>
      </c>
      <c r="I27" s="256" t="s">
        <v>1715</v>
      </c>
      <c r="J27" s="257" t="s">
        <v>38</v>
      </c>
      <c r="K27" s="257" t="s">
        <v>322</v>
      </c>
      <c r="L27" s="257" t="s">
        <v>596</v>
      </c>
      <c r="M27" s="250" t="s">
        <v>1668</v>
      </c>
      <c r="N27" s="2"/>
      <c r="O27" s="27"/>
      <c r="P27" s="13"/>
      <c r="Q27" s="145"/>
    </row>
    <row r="28" spans="1:17" ht="21">
      <c r="A28" s="250">
        <v>368</v>
      </c>
      <c r="B28" s="250" t="s">
        <v>532</v>
      </c>
      <c r="C28" s="256" t="s">
        <v>13</v>
      </c>
      <c r="D28" s="257" t="s">
        <v>200</v>
      </c>
      <c r="E28" s="256" t="s">
        <v>630</v>
      </c>
      <c r="F28" s="257" t="s">
        <v>147</v>
      </c>
      <c r="G28" s="257" t="s">
        <v>16</v>
      </c>
      <c r="H28" s="257" t="s">
        <v>182</v>
      </c>
      <c r="I28" s="256" t="s">
        <v>1709</v>
      </c>
      <c r="J28" s="257" t="s">
        <v>101</v>
      </c>
      <c r="K28" s="257" t="s">
        <v>117</v>
      </c>
      <c r="L28" s="257" t="s">
        <v>406</v>
      </c>
      <c r="M28" s="250" t="s">
        <v>1668</v>
      </c>
      <c r="N28" s="2"/>
      <c r="O28" s="27"/>
      <c r="P28" s="13"/>
      <c r="Q28" s="145"/>
    </row>
    <row r="29" spans="1:17" ht="21">
      <c r="A29" s="250">
        <v>374</v>
      </c>
      <c r="B29" s="250" t="s">
        <v>532</v>
      </c>
      <c r="C29" s="256" t="s">
        <v>13</v>
      </c>
      <c r="D29" s="257" t="s">
        <v>90</v>
      </c>
      <c r="E29" s="256" t="s">
        <v>634</v>
      </c>
      <c r="F29" s="257" t="s">
        <v>90</v>
      </c>
      <c r="G29" s="257" t="s">
        <v>21</v>
      </c>
      <c r="H29" s="257" t="s">
        <v>151</v>
      </c>
      <c r="I29" s="256" t="s">
        <v>534</v>
      </c>
      <c r="J29" s="257" t="s">
        <v>101</v>
      </c>
      <c r="K29" s="257" t="s">
        <v>128</v>
      </c>
      <c r="L29" s="257" t="s">
        <v>152</v>
      </c>
      <c r="M29" s="250" t="s">
        <v>1668</v>
      </c>
      <c r="N29" s="2"/>
      <c r="O29" s="27"/>
      <c r="P29" s="13"/>
      <c r="Q29" s="145"/>
    </row>
    <row r="30" spans="1:17" ht="21">
      <c r="A30" s="250">
        <v>379</v>
      </c>
      <c r="B30" s="250" t="s">
        <v>532</v>
      </c>
      <c r="C30" s="256" t="s">
        <v>13</v>
      </c>
      <c r="D30" s="257" t="s">
        <v>90</v>
      </c>
      <c r="E30" s="256" t="s">
        <v>634</v>
      </c>
      <c r="F30" s="257" t="s">
        <v>24</v>
      </c>
      <c r="G30" s="257" t="s">
        <v>21</v>
      </c>
      <c r="H30" s="257" t="s">
        <v>34</v>
      </c>
      <c r="I30" s="256" t="s">
        <v>534</v>
      </c>
      <c r="J30" s="257" t="s">
        <v>101</v>
      </c>
      <c r="K30" s="257" t="s">
        <v>134</v>
      </c>
      <c r="L30" s="257" t="s">
        <v>72</v>
      </c>
      <c r="M30" s="250" t="s">
        <v>1668</v>
      </c>
      <c r="N30" s="2"/>
      <c r="O30" s="27"/>
      <c r="P30" s="13"/>
      <c r="Q30" s="145"/>
    </row>
    <row r="31" spans="1:17" ht="21">
      <c r="A31" s="250">
        <v>382</v>
      </c>
      <c r="B31" s="250" t="s">
        <v>550</v>
      </c>
      <c r="C31" s="256" t="s">
        <v>13</v>
      </c>
      <c r="D31" s="257" t="s">
        <v>16</v>
      </c>
      <c r="E31" s="256" t="s">
        <v>551</v>
      </c>
      <c r="F31" s="257" t="s">
        <v>47</v>
      </c>
      <c r="G31" s="257" t="s">
        <v>16</v>
      </c>
      <c r="H31" s="257" t="s">
        <v>309</v>
      </c>
      <c r="I31" s="256" t="s">
        <v>641</v>
      </c>
      <c r="J31" s="257" t="s">
        <v>101</v>
      </c>
      <c r="K31" s="257" t="s">
        <v>176</v>
      </c>
      <c r="L31" s="257" t="s">
        <v>422</v>
      </c>
      <c r="M31" s="250" t="s">
        <v>1668</v>
      </c>
      <c r="N31" s="2"/>
      <c r="O31" s="27"/>
      <c r="P31" s="13"/>
      <c r="Q31" s="145"/>
    </row>
    <row r="32" spans="1:17" ht="21">
      <c r="A32" s="250">
        <v>406</v>
      </c>
      <c r="B32" s="250" t="s">
        <v>532</v>
      </c>
      <c r="C32" s="256" t="s">
        <v>136</v>
      </c>
      <c r="D32" s="257" t="s">
        <v>28</v>
      </c>
      <c r="E32" s="256" t="s">
        <v>666</v>
      </c>
      <c r="F32" s="257" t="s">
        <v>16</v>
      </c>
      <c r="G32" s="257" t="s">
        <v>17</v>
      </c>
      <c r="H32" s="257" t="s">
        <v>253</v>
      </c>
      <c r="I32" s="256" t="s">
        <v>667</v>
      </c>
      <c r="J32" s="257" t="s">
        <v>38</v>
      </c>
      <c r="K32" s="257" t="s">
        <v>263</v>
      </c>
      <c r="L32" s="257" t="s">
        <v>256</v>
      </c>
      <c r="M32" s="250" t="s">
        <v>1668</v>
      </c>
      <c r="N32" s="2"/>
      <c r="O32" s="27"/>
      <c r="P32" s="13"/>
      <c r="Q32" s="145"/>
    </row>
    <row r="33" spans="1:17" ht="21">
      <c r="A33" s="250">
        <v>407</v>
      </c>
      <c r="B33" s="250" t="s">
        <v>532</v>
      </c>
      <c r="C33" s="256" t="s">
        <v>136</v>
      </c>
      <c r="D33" s="257" t="s">
        <v>28</v>
      </c>
      <c r="E33" s="256" t="s">
        <v>666</v>
      </c>
      <c r="F33" s="257" t="s">
        <v>16</v>
      </c>
      <c r="G33" s="257" t="s">
        <v>17</v>
      </c>
      <c r="H33" s="257" t="s">
        <v>253</v>
      </c>
      <c r="I33" s="256" t="s">
        <v>667</v>
      </c>
      <c r="J33" s="257" t="s">
        <v>38</v>
      </c>
      <c r="K33" s="257" t="s">
        <v>268</v>
      </c>
      <c r="L33" s="257" t="s">
        <v>258</v>
      </c>
      <c r="M33" s="250" t="s">
        <v>1668</v>
      </c>
      <c r="N33" s="2"/>
      <c r="O33" s="27"/>
      <c r="P33" s="13"/>
      <c r="Q33" s="145"/>
    </row>
    <row r="34" spans="1:17" ht="21">
      <c r="A34" s="250">
        <v>409</v>
      </c>
      <c r="B34" s="250" t="s">
        <v>532</v>
      </c>
      <c r="C34" s="256" t="s">
        <v>136</v>
      </c>
      <c r="D34" s="257" t="s">
        <v>28</v>
      </c>
      <c r="E34" s="256" t="s">
        <v>666</v>
      </c>
      <c r="F34" s="257" t="s">
        <v>21</v>
      </c>
      <c r="G34" s="257" t="s">
        <v>17</v>
      </c>
      <c r="H34" s="257" t="s">
        <v>220</v>
      </c>
      <c r="I34" s="256" t="s">
        <v>667</v>
      </c>
      <c r="J34" s="257" t="s">
        <v>38</v>
      </c>
      <c r="K34" s="257" t="s">
        <v>271</v>
      </c>
      <c r="L34" s="257" t="s">
        <v>223</v>
      </c>
      <c r="M34" s="147" t="s">
        <v>1668</v>
      </c>
      <c r="N34" s="163"/>
      <c r="O34" s="27"/>
      <c r="P34" s="13"/>
      <c r="Q34" s="145"/>
    </row>
    <row r="35" spans="1:17" ht="21">
      <c r="A35" s="250">
        <v>411</v>
      </c>
      <c r="B35" s="250" t="s">
        <v>532</v>
      </c>
      <c r="C35" s="256" t="s">
        <v>136</v>
      </c>
      <c r="D35" s="257" t="s">
        <v>28</v>
      </c>
      <c r="E35" s="256" t="s">
        <v>666</v>
      </c>
      <c r="F35" s="257" t="s">
        <v>21</v>
      </c>
      <c r="G35" s="257" t="s">
        <v>17</v>
      </c>
      <c r="H35" s="257" t="s">
        <v>220</v>
      </c>
      <c r="I35" s="256" t="s">
        <v>667</v>
      </c>
      <c r="J35" s="257" t="s">
        <v>38</v>
      </c>
      <c r="K35" s="257" t="s">
        <v>274</v>
      </c>
      <c r="L35" s="257" t="s">
        <v>226</v>
      </c>
      <c r="M35" s="250" t="s">
        <v>1668</v>
      </c>
      <c r="N35" s="2"/>
      <c r="O35" s="27"/>
      <c r="P35" s="13"/>
      <c r="Q35" s="145"/>
    </row>
    <row r="36" spans="1:17" ht="21">
      <c r="A36" s="250">
        <v>425</v>
      </c>
      <c r="B36" s="250" t="s">
        <v>532</v>
      </c>
      <c r="C36" s="256" t="s">
        <v>136</v>
      </c>
      <c r="D36" s="257" t="s">
        <v>193</v>
      </c>
      <c r="E36" s="256" t="s">
        <v>680</v>
      </c>
      <c r="F36" s="257" t="s">
        <v>85</v>
      </c>
      <c r="G36" s="257" t="s">
        <v>21</v>
      </c>
      <c r="H36" s="257" t="s">
        <v>123</v>
      </c>
      <c r="I36" s="256" t="s">
        <v>667</v>
      </c>
      <c r="J36" s="257" t="s">
        <v>38</v>
      </c>
      <c r="K36" s="257" t="s">
        <v>60</v>
      </c>
      <c r="L36" s="257" t="s">
        <v>125</v>
      </c>
      <c r="M36" s="250" t="s">
        <v>1668</v>
      </c>
      <c r="N36" s="2"/>
      <c r="O36" s="27"/>
      <c r="P36" s="13"/>
      <c r="Q36" s="145"/>
    </row>
    <row r="37" spans="1:17" ht="21">
      <c r="A37" s="250">
        <v>447</v>
      </c>
      <c r="B37" s="250" t="s">
        <v>532</v>
      </c>
      <c r="C37" s="256" t="s">
        <v>136</v>
      </c>
      <c r="D37" s="257" t="s">
        <v>81</v>
      </c>
      <c r="E37" s="256" t="s">
        <v>700</v>
      </c>
      <c r="F37" s="257" t="s">
        <v>16</v>
      </c>
      <c r="G37" s="257" t="s">
        <v>21</v>
      </c>
      <c r="H37" s="257" t="s">
        <v>18</v>
      </c>
      <c r="I37" s="256" t="s">
        <v>1728</v>
      </c>
      <c r="J37" s="257" t="s">
        <v>65</v>
      </c>
      <c r="K37" s="257" t="s">
        <v>367</v>
      </c>
      <c r="L37" s="257" t="s">
        <v>702</v>
      </c>
      <c r="M37" s="250" t="s">
        <v>1668</v>
      </c>
      <c r="N37" s="2"/>
      <c r="O37" s="27"/>
      <c r="P37" s="13"/>
      <c r="Q37" s="145"/>
    </row>
    <row r="38" spans="1:17" ht="21">
      <c r="A38" s="250">
        <v>449</v>
      </c>
      <c r="B38" s="250" t="s">
        <v>532</v>
      </c>
      <c r="C38" s="256" t="s">
        <v>136</v>
      </c>
      <c r="D38" s="257" t="s">
        <v>81</v>
      </c>
      <c r="E38" s="256" t="s">
        <v>700</v>
      </c>
      <c r="F38" s="257" t="s">
        <v>16</v>
      </c>
      <c r="G38" s="257" t="s">
        <v>21</v>
      </c>
      <c r="H38" s="257" t="s">
        <v>18</v>
      </c>
      <c r="I38" s="256" t="s">
        <v>1728</v>
      </c>
      <c r="J38" s="257" t="s">
        <v>65</v>
      </c>
      <c r="K38" s="257" t="s">
        <v>371</v>
      </c>
      <c r="L38" s="257" t="s">
        <v>704</v>
      </c>
      <c r="M38" s="250" t="s">
        <v>1668</v>
      </c>
      <c r="N38" s="2"/>
      <c r="O38" s="27"/>
      <c r="P38" s="13"/>
      <c r="Q38" s="145"/>
    </row>
    <row r="39" spans="1:17" ht="21">
      <c r="A39" s="250">
        <v>472</v>
      </c>
      <c r="B39" s="250" t="s">
        <v>729</v>
      </c>
      <c r="C39" s="256" t="s">
        <v>13</v>
      </c>
      <c r="D39" s="257" t="s">
        <v>14</v>
      </c>
      <c r="E39" s="256" t="s">
        <v>751</v>
      </c>
      <c r="F39" s="257" t="s">
        <v>24</v>
      </c>
      <c r="G39" s="257" t="s">
        <v>21</v>
      </c>
      <c r="H39" s="257" t="s">
        <v>253</v>
      </c>
      <c r="I39" s="256" t="s">
        <v>1715</v>
      </c>
      <c r="J39" s="257" t="s">
        <v>38</v>
      </c>
      <c r="K39" s="257" t="s">
        <v>207</v>
      </c>
      <c r="L39" s="257" t="s">
        <v>256</v>
      </c>
      <c r="M39" s="250" t="s">
        <v>1668</v>
      </c>
      <c r="N39" s="2"/>
      <c r="O39" s="27"/>
      <c r="P39" s="13"/>
      <c r="Q39" s="145"/>
    </row>
    <row r="40" spans="1:17" ht="21">
      <c r="A40" s="250">
        <v>474</v>
      </c>
      <c r="B40" s="250" t="s">
        <v>729</v>
      </c>
      <c r="C40" s="256" t="s">
        <v>13</v>
      </c>
      <c r="D40" s="257" t="s">
        <v>14</v>
      </c>
      <c r="E40" s="256" t="s">
        <v>751</v>
      </c>
      <c r="F40" s="257" t="s">
        <v>24</v>
      </c>
      <c r="G40" s="257" t="s">
        <v>21</v>
      </c>
      <c r="H40" s="257" t="s">
        <v>253</v>
      </c>
      <c r="I40" s="256" t="s">
        <v>1715</v>
      </c>
      <c r="J40" s="257" t="s">
        <v>38</v>
      </c>
      <c r="K40" s="257" t="s">
        <v>213</v>
      </c>
      <c r="L40" s="257" t="s">
        <v>258</v>
      </c>
      <c r="M40" s="250" t="s">
        <v>1668</v>
      </c>
      <c r="N40" s="2"/>
      <c r="O40" s="27"/>
      <c r="P40" s="13"/>
      <c r="Q40" s="145"/>
    </row>
    <row r="41" spans="1:17" ht="21">
      <c r="A41" s="250">
        <v>476</v>
      </c>
      <c r="B41" s="250" t="s">
        <v>729</v>
      </c>
      <c r="C41" s="256" t="s">
        <v>13</v>
      </c>
      <c r="D41" s="257" t="s">
        <v>14</v>
      </c>
      <c r="E41" s="256" t="s">
        <v>751</v>
      </c>
      <c r="F41" s="257" t="s">
        <v>90</v>
      </c>
      <c r="G41" s="257" t="s">
        <v>21</v>
      </c>
      <c r="H41" s="257" t="s">
        <v>261</v>
      </c>
      <c r="I41" s="256" t="s">
        <v>1715</v>
      </c>
      <c r="J41" s="257" t="s">
        <v>38</v>
      </c>
      <c r="K41" s="257" t="s">
        <v>215</v>
      </c>
      <c r="L41" s="257" t="s">
        <v>264</v>
      </c>
      <c r="M41" s="250" t="s">
        <v>1668</v>
      </c>
      <c r="N41" s="2"/>
      <c r="O41" s="27"/>
      <c r="P41" s="13"/>
      <c r="Q41" s="145"/>
    </row>
    <row r="42" spans="1:17" ht="21">
      <c r="A42" s="250">
        <v>478</v>
      </c>
      <c r="B42" s="250" t="s">
        <v>729</v>
      </c>
      <c r="C42" s="256" t="s">
        <v>13</v>
      </c>
      <c r="D42" s="257" t="s">
        <v>14</v>
      </c>
      <c r="E42" s="256" t="s">
        <v>751</v>
      </c>
      <c r="F42" s="257" t="s">
        <v>90</v>
      </c>
      <c r="G42" s="257" t="s">
        <v>21</v>
      </c>
      <c r="H42" s="257" t="s">
        <v>261</v>
      </c>
      <c r="I42" s="256" t="s">
        <v>1715</v>
      </c>
      <c r="J42" s="257" t="s">
        <v>38</v>
      </c>
      <c r="K42" s="257" t="s">
        <v>222</v>
      </c>
      <c r="L42" s="257" t="s">
        <v>269</v>
      </c>
      <c r="M42" s="250" t="s">
        <v>1668</v>
      </c>
      <c r="N42" s="2"/>
      <c r="O42" s="27"/>
      <c r="P42" s="13"/>
      <c r="Q42" s="145"/>
    </row>
    <row r="43" spans="1:17" ht="21">
      <c r="A43" s="250">
        <v>561</v>
      </c>
      <c r="B43" s="250" t="s">
        <v>729</v>
      </c>
      <c r="C43" s="256" t="s">
        <v>136</v>
      </c>
      <c r="D43" s="257" t="s">
        <v>16</v>
      </c>
      <c r="E43" s="256" t="s">
        <v>662</v>
      </c>
      <c r="F43" s="257" t="s">
        <v>24</v>
      </c>
      <c r="G43" s="257" t="s">
        <v>16</v>
      </c>
      <c r="H43" s="257" t="s">
        <v>299</v>
      </c>
      <c r="I43" s="256" t="s">
        <v>1680</v>
      </c>
      <c r="J43" s="257" t="s">
        <v>38</v>
      </c>
      <c r="K43" s="257" t="s">
        <v>207</v>
      </c>
      <c r="L43" s="257" t="s">
        <v>302</v>
      </c>
      <c r="M43" s="250" t="s">
        <v>1668</v>
      </c>
      <c r="N43" s="2"/>
      <c r="O43" s="27"/>
      <c r="P43" s="13"/>
      <c r="Q43" s="145"/>
    </row>
    <row r="44" spans="1:17" ht="21">
      <c r="A44" s="250">
        <v>563</v>
      </c>
      <c r="B44" s="250" t="s">
        <v>729</v>
      </c>
      <c r="C44" s="256" t="s">
        <v>136</v>
      </c>
      <c r="D44" s="257" t="s">
        <v>16</v>
      </c>
      <c r="E44" s="256" t="s">
        <v>662</v>
      </c>
      <c r="F44" s="257" t="s">
        <v>24</v>
      </c>
      <c r="G44" s="257" t="s">
        <v>16</v>
      </c>
      <c r="H44" s="257" t="s">
        <v>299</v>
      </c>
      <c r="I44" s="256" t="s">
        <v>1680</v>
      </c>
      <c r="J44" s="257" t="s">
        <v>38</v>
      </c>
      <c r="K44" s="257" t="s">
        <v>213</v>
      </c>
      <c r="L44" s="257" t="s">
        <v>307</v>
      </c>
      <c r="M44" s="250" t="s">
        <v>1668</v>
      </c>
      <c r="N44" s="2"/>
      <c r="O44" s="27"/>
      <c r="P44" s="13"/>
      <c r="Q44" s="145"/>
    </row>
    <row r="45" spans="1:17" ht="21">
      <c r="A45" s="250">
        <v>569</v>
      </c>
      <c r="B45" s="250" t="s">
        <v>729</v>
      </c>
      <c r="C45" s="256" t="s">
        <v>136</v>
      </c>
      <c r="D45" s="257" t="s">
        <v>16</v>
      </c>
      <c r="E45" s="256" t="s">
        <v>662</v>
      </c>
      <c r="F45" s="257" t="s">
        <v>78</v>
      </c>
      <c r="G45" s="257" t="s">
        <v>16</v>
      </c>
      <c r="H45" s="257" t="s">
        <v>31</v>
      </c>
      <c r="I45" s="256" t="s">
        <v>1680</v>
      </c>
      <c r="J45" s="257" t="s">
        <v>38</v>
      </c>
      <c r="K45" s="257" t="s">
        <v>225</v>
      </c>
      <c r="L45" s="257" t="s">
        <v>233</v>
      </c>
      <c r="M45" s="250" t="s">
        <v>1668</v>
      </c>
      <c r="N45" s="2"/>
      <c r="O45" s="27"/>
      <c r="P45" s="13"/>
      <c r="Q45" s="145"/>
    </row>
    <row r="46" spans="1:17" ht="21">
      <c r="A46" s="250">
        <v>571</v>
      </c>
      <c r="B46" s="250" t="s">
        <v>729</v>
      </c>
      <c r="C46" s="256" t="s">
        <v>136</v>
      </c>
      <c r="D46" s="257" t="s">
        <v>16</v>
      </c>
      <c r="E46" s="256" t="s">
        <v>662</v>
      </c>
      <c r="F46" s="257" t="s">
        <v>78</v>
      </c>
      <c r="G46" s="257" t="s">
        <v>16</v>
      </c>
      <c r="H46" s="257" t="s">
        <v>31</v>
      </c>
      <c r="I46" s="256" t="s">
        <v>1680</v>
      </c>
      <c r="J46" s="257" t="s">
        <v>38</v>
      </c>
      <c r="K46" s="257" t="s">
        <v>229</v>
      </c>
      <c r="L46" s="257" t="s">
        <v>237</v>
      </c>
      <c r="M46" s="250" t="s">
        <v>1668</v>
      </c>
      <c r="N46" s="2"/>
      <c r="O46" s="27"/>
      <c r="P46" s="13"/>
      <c r="Q46" s="145"/>
    </row>
    <row r="47" spans="1:17" ht="21">
      <c r="A47" s="250">
        <v>573</v>
      </c>
      <c r="B47" s="250" t="s">
        <v>729</v>
      </c>
      <c r="C47" s="256" t="s">
        <v>136</v>
      </c>
      <c r="D47" s="257" t="s">
        <v>16</v>
      </c>
      <c r="E47" s="256" t="s">
        <v>662</v>
      </c>
      <c r="F47" s="257" t="s">
        <v>37</v>
      </c>
      <c r="G47" s="257" t="s">
        <v>16</v>
      </c>
      <c r="H47" s="257" t="s">
        <v>74</v>
      </c>
      <c r="I47" s="256" t="s">
        <v>1680</v>
      </c>
      <c r="J47" s="257" t="s">
        <v>38</v>
      </c>
      <c r="K47" s="257" t="s">
        <v>230</v>
      </c>
      <c r="L47" s="257" t="s">
        <v>235</v>
      </c>
      <c r="M47" s="250" t="s">
        <v>1668</v>
      </c>
      <c r="N47" s="2"/>
      <c r="O47" s="27"/>
      <c r="P47" s="13"/>
      <c r="Q47" s="145"/>
    </row>
    <row r="48" spans="1:17" ht="21">
      <c r="A48" s="250">
        <v>575</v>
      </c>
      <c r="B48" s="250" t="s">
        <v>729</v>
      </c>
      <c r="C48" s="256" t="s">
        <v>136</v>
      </c>
      <c r="D48" s="257" t="s">
        <v>16</v>
      </c>
      <c r="E48" s="256" t="s">
        <v>662</v>
      </c>
      <c r="F48" s="257" t="s">
        <v>37</v>
      </c>
      <c r="G48" s="257" t="s">
        <v>16</v>
      </c>
      <c r="H48" s="257" t="s">
        <v>74</v>
      </c>
      <c r="I48" s="256" t="s">
        <v>1680</v>
      </c>
      <c r="J48" s="257" t="s">
        <v>38</v>
      </c>
      <c r="K48" s="257" t="s">
        <v>232</v>
      </c>
      <c r="L48" s="257" t="s">
        <v>238</v>
      </c>
      <c r="M48" s="250" t="s">
        <v>1668</v>
      </c>
      <c r="N48" s="2"/>
      <c r="O48" s="27"/>
      <c r="P48" s="13"/>
      <c r="Q48" s="145"/>
    </row>
    <row r="49" spans="1:17" ht="21">
      <c r="A49" s="250">
        <v>579</v>
      </c>
      <c r="B49" s="250" t="s">
        <v>729</v>
      </c>
      <c r="C49" s="256" t="s">
        <v>136</v>
      </c>
      <c r="D49" s="257" t="s">
        <v>16</v>
      </c>
      <c r="E49" s="256" t="s">
        <v>662</v>
      </c>
      <c r="F49" s="257" t="s">
        <v>47</v>
      </c>
      <c r="G49" s="257" t="s">
        <v>16</v>
      </c>
      <c r="H49" s="257" t="s">
        <v>74</v>
      </c>
      <c r="I49" s="256" t="s">
        <v>1746</v>
      </c>
      <c r="J49" s="257" t="s">
        <v>38</v>
      </c>
      <c r="K49" s="257" t="s">
        <v>240</v>
      </c>
      <c r="L49" s="257" t="s">
        <v>238</v>
      </c>
      <c r="M49" s="250" t="s">
        <v>1668</v>
      </c>
      <c r="N49" s="2"/>
      <c r="O49" s="27"/>
      <c r="P49" s="13"/>
      <c r="Q49" s="145"/>
    </row>
    <row r="50" spans="1:17" ht="21">
      <c r="A50" s="250">
        <v>585</v>
      </c>
      <c r="B50" s="250" t="s">
        <v>729</v>
      </c>
      <c r="C50" s="256" t="s">
        <v>136</v>
      </c>
      <c r="D50" s="257" t="s">
        <v>16</v>
      </c>
      <c r="E50" s="256" t="s">
        <v>662</v>
      </c>
      <c r="F50" s="257" t="s">
        <v>138</v>
      </c>
      <c r="G50" s="257" t="s">
        <v>16</v>
      </c>
      <c r="H50" s="257" t="s">
        <v>63</v>
      </c>
      <c r="I50" s="256"/>
      <c r="J50" s="257" t="s">
        <v>38</v>
      </c>
      <c r="K50" s="257" t="s">
        <v>251</v>
      </c>
      <c r="L50" s="257" t="s">
        <v>245</v>
      </c>
      <c r="M50" s="250" t="s">
        <v>1668</v>
      </c>
      <c r="N50" s="2"/>
      <c r="O50" s="27"/>
      <c r="P50" s="13"/>
      <c r="Q50" s="145"/>
    </row>
    <row r="51" spans="1:17" ht="21">
      <c r="A51" s="250">
        <v>587</v>
      </c>
      <c r="B51" s="250" t="s">
        <v>729</v>
      </c>
      <c r="C51" s="256" t="s">
        <v>136</v>
      </c>
      <c r="D51" s="257" t="s">
        <v>16</v>
      </c>
      <c r="E51" s="256" t="s">
        <v>662</v>
      </c>
      <c r="F51" s="257" t="s">
        <v>193</v>
      </c>
      <c r="G51" s="257" t="s">
        <v>16</v>
      </c>
      <c r="H51" s="257" t="s">
        <v>31</v>
      </c>
      <c r="I51" s="256"/>
      <c r="J51" s="257" t="s">
        <v>38</v>
      </c>
      <c r="K51" s="257" t="s">
        <v>255</v>
      </c>
      <c r="L51" s="257" t="s">
        <v>233</v>
      </c>
      <c r="M51" s="250" t="s">
        <v>1668</v>
      </c>
      <c r="N51" s="2"/>
      <c r="O51" s="27"/>
      <c r="P51" s="13"/>
      <c r="Q51" s="145"/>
    </row>
    <row r="52" spans="1:17" ht="21">
      <c r="A52" s="250">
        <v>589</v>
      </c>
      <c r="B52" s="250" t="s">
        <v>729</v>
      </c>
      <c r="C52" s="256" t="s">
        <v>136</v>
      </c>
      <c r="D52" s="257" t="s">
        <v>16</v>
      </c>
      <c r="E52" s="256" t="s">
        <v>662</v>
      </c>
      <c r="F52" s="257" t="s">
        <v>193</v>
      </c>
      <c r="G52" s="257" t="s">
        <v>16</v>
      </c>
      <c r="H52" s="257" t="s">
        <v>31</v>
      </c>
      <c r="I52" s="256"/>
      <c r="J52" s="257" t="s">
        <v>38</v>
      </c>
      <c r="K52" s="257" t="s">
        <v>257</v>
      </c>
      <c r="L52" s="257" t="s">
        <v>237</v>
      </c>
      <c r="M52" s="250" t="s">
        <v>1668</v>
      </c>
      <c r="N52" s="2"/>
      <c r="O52" s="27"/>
      <c r="P52" s="13"/>
      <c r="Q52" s="145"/>
    </row>
    <row r="53" spans="1:17" ht="21">
      <c r="A53" s="250">
        <v>642</v>
      </c>
      <c r="B53" s="250" t="s">
        <v>729</v>
      </c>
      <c r="C53" s="256" t="s">
        <v>136</v>
      </c>
      <c r="D53" s="257" t="s">
        <v>24</v>
      </c>
      <c r="E53" s="256" t="s">
        <v>869</v>
      </c>
      <c r="F53" s="257" t="s">
        <v>16</v>
      </c>
      <c r="G53" s="257" t="s">
        <v>17</v>
      </c>
      <c r="H53" s="257" t="s">
        <v>344</v>
      </c>
      <c r="I53" s="256" t="s">
        <v>870</v>
      </c>
      <c r="J53" s="257" t="s">
        <v>101</v>
      </c>
      <c r="K53" s="257" t="s">
        <v>117</v>
      </c>
      <c r="L53" s="257" t="s">
        <v>347</v>
      </c>
      <c r="M53" s="250" t="s">
        <v>1668</v>
      </c>
      <c r="N53" s="2"/>
      <c r="O53" s="27"/>
      <c r="P53" s="13"/>
      <c r="Q53" s="145"/>
    </row>
    <row r="54" spans="1:17" ht="21">
      <c r="A54" s="250">
        <v>645</v>
      </c>
      <c r="B54" s="250" t="s">
        <v>729</v>
      </c>
      <c r="C54" s="256" t="s">
        <v>136</v>
      </c>
      <c r="D54" s="257" t="s">
        <v>24</v>
      </c>
      <c r="E54" s="256" t="s">
        <v>869</v>
      </c>
      <c r="F54" s="257" t="s">
        <v>21</v>
      </c>
      <c r="G54" s="257" t="s">
        <v>17</v>
      </c>
      <c r="H54" s="257" t="s">
        <v>63</v>
      </c>
      <c r="I54" s="256" t="s">
        <v>870</v>
      </c>
      <c r="J54" s="257" t="s">
        <v>101</v>
      </c>
      <c r="K54" s="257" t="s">
        <v>121</v>
      </c>
      <c r="L54" s="257" t="s">
        <v>67</v>
      </c>
      <c r="M54" s="250" t="s">
        <v>1668</v>
      </c>
      <c r="N54" s="2"/>
      <c r="O54" s="27"/>
      <c r="P54" s="13"/>
      <c r="Q54" s="145"/>
    </row>
    <row r="55" spans="1:17" ht="21">
      <c r="A55" s="250">
        <v>648</v>
      </c>
      <c r="B55" s="250" t="s">
        <v>729</v>
      </c>
      <c r="C55" s="256" t="s">
        <v>136</v>
      </c>
      <c r="D55" s="257" t="s">
        <v>374</v>
      </c>
      <c r="E55" s="256" t="s">
        <v>873</v>
      </c>
      <c r="F55" s="257" t="s">
        <v>85</v>
      </c>
      <c r="G55" s="257" t="s">
        <v>21</v>
      </c>
      <c r="H55" s="257" t="s">
        <v>123</v>
      </c>
      <c r="I55" s="256" t="s">
        <v>870</v>
      </c>
      <c r="J55" s="257" t="s">
        <v>101</v>
      </c>
      <c r="K55" s="257" t="s">
        <v>124</v>
      </c>
      <c r="L55" s="257" t="s">
        <v>125</v>
      </c>
      <c r="M55" s="250" t="s">
        <v>1668</v>
      </c>
      <c r="N55" s="2"/>
      <c r="O55" s="27"/>
      <c r="P55" s="13"/>
      <c r="Q55" s="145"/>
    </row>
    <row r="56" spans="1:17" ht="21">
      <c r="A56" s="250">
        <v>660</v>
      </c>
      <c r="B56" s="250" t="s">
        <v>878</v>
      </c>
      <c r="C56" s="256" t="s">
        <v>13</v>
      </c>
      <c r="D56" s="257" t="s">
        <v>28</v>
      </c>
      <c r="E56" s="256" t="s">
        <v>896</v>
      </c>
      <c r="F56" s="257" t="s">
        <v>24</v>
      </c>
      <c r="G56" s="257" t="s">
        <v>21</v>
      </c>
      <c r="H56" s="257" t="s">
        <v>253</v>
      </c>
      <c r="I56" s="256" t="s">
        <v>897</v>
      </c>
      <c r="J56" s="257" t="s">
        <v>38</v>
      </c>
      <c r="K56" s="257" t="s">
        <v>39</v>
      </c>
      <c r="L56" s="257" t="s">
        <v>810</v>
      </c>
      <c r="M56" s="250" t="s">
        <v>1668</v>
      </c>
      <c r="N56" s="2"/>
      <c r="O56" s="27"/>
      <c r="P56" s="13"/>
      <c r="Q56" s="145"/>
    </row>
    <row r="57" spans="1:17" ht="21">
      <c r="A57" s="250">
        <v>662</v>
      </c>
      <c r="B57" s="250" t="s">
        <v>878</v>
      </c>
      <c r="C57" s="256" t="s">
        <v>13</v>
      </c>
      <c r="D57" s="257" t="s">
        <v>28</v>
      </c>
      <c r="E57" s="256" t="s">
        <v>896</v>
      </c>
      <c r="F57" s="257" t="s">
        <v>90</v>
      </c>
      <c r="G57" s="257" t="s">
        <v>21</v>
      </c>
      <c r="H57" s="257" t="s">
        <v>261</v>
      </c>
      <c r="I57" s="256" t="s">
        <v>897</v>
      </c>
      <c r="J57" s="257" t="s">
        <v>38</v>
      </c>
      <c r="K57" s="257" t="s">
        <v>434</v>
      </c>
      <c r="L57" s="257" t="s">
        <v>898</v>
      </c>
      <c r="M57" s="250" t="s">
        <v>1668</v>
      </c>
      <c r="N57" s="2"/>
      <c r="O57" s="27"/>
      <c r="P57" s="13"/>
      <c r="Q57" s="145"/>
    </row>
    <row r="58" spans="1:17" ht="21">
      <c r="A58" s="250">
        <v>690</v>
      </c>
      <c r="B58" s="250" t="s">
        <v>878</v>
      </c>
      <c r="C58" s="256" t="s">
        <v>13</v>
      </c>
      <c r="D58" s="257" t="s">
        <v>24</v>
      </c>
      <c r="E58" s="256" t="s">
        <v>914</v>
      </c>
      <c r="F58" s="257" t="s">
        <v>915</v>
      </c>
      <c r="G58" s="257" t="s">
        <v>164</v>
      </c>
      <c r="H58" s="257" t="s">
        <v>17</v>
      </c>
      <c r="I58" s="256" t="s">
        <v>1145</v>
      </c>
      <c r="J58" s="257" t="s">
        <v>38</v>
      </c>
      <c r="K58" s="257" t="s">
        <v>274</v>
      </c>
      <c r="L58" s="257" t="s">
        <v>916</v>
      </c>
      <c r="M58" s="250" t="s">
        <v>1668</v>
      </c>
      <c r="N58" s="2"/>
      <c r="O58" s="27"/>
      <c r="P58" s="13"/>
      <c r="Q58" s="145"/>
    </row>
    <row r="59" spans="1:17" ht="21">
      <c r="A59" s="250">
        <v>723</v>
      </c>
      <c r="B59" s="250" t="s">
        <v>878</v>
      </c>
      <c r="C59" s="256" t="s">
        <v>13</v>
      </c>
      <c r="D59" s="257" t="s">
        <v>90</v>
      </c>
      <c r="E59" s="256" t="s">
        <v>947</v>
      </c>
      <c r="F59" s="257" t="s">
        <v>16</v>
      </c>
      <c r="G59" s="257" t="s">
        <v>14</v>
      </c>
      <c r="H59" s="257" t="s">
        <v>200</v>
      </c>
      <c r="I59" s="256" t="s">
        <v>1761</v>
      </c>
      <c r="J59" s="257" t="s">
        <v>101</v>
      </c>
      <c r="K59" s="257" t="s">
        <v>121</v>
      </c>
      <c r="L59" s="257" t="s">
        <v>674</v>
      </c>
      <c r="M59" s="250" t="s">
        <v>1668</v>
      </c>
      <c r="N59" s="2"/>
      <c r="O59" s="27"/>
      <c r="P59" s="13"/>
      <c r="Q59" s="145"/>
    </row>
    <row r="60" spans="1:17" ht="21">
      <c r="A60" s="250">
        <v>800</v>
      </c>
      <c r="B60" s="250" t="s">
        <v>878</v>
      </c>
      <c r="C60" s="256" t="s">
        <v>136</v>
      </c>
      <c r="D60" s="257" t="s">
        <v>21</v>
      </c>
      <c r="E60" s="256" t="s">
        <v>1019</v>
      </c>
      <c r="F60" s="257" t="s">
        <v>16</v>
      </c>
      <c r="G60" s="257" t="s">
        <v>17</v>
      </c>
      <c r="H60" s="257" t="s">
        <v>344</v>
      </c>
      <c r="I60" s="256" t="s">
        <v>1728</v>
      </c>
      <c r="J60" s="257" t="s">
        <v>101</v>
      </c>
      <c r="K60" s="257" t="s">
        <v>132</v>
      </c>
      <c r="L60" s="257" t="s">
        <v>347</v>
      </c>
      <c r="M60" s="250" t="s">
        <v>1668</v>
      </c>
      <c r="N60" s="2"/>
      <c r="O60" s="27"/>
      <c r="P60" s="13"/>
      <c r="Q60" s="145"/>
    </row>
    <row r="61" spans="1:17" ht="21">
      <c r="A61" s="250">
        <v>805</v>
      </c>
      <c r="B61" s="250" t="s">
        <v>878</v>
      </c>
      <c r="C61" s="256" t="s">
        <v>136</v>
      </c>
      <c r="D61" s="257" t="s">
        <v>21</v>
      </c>
      <c r="E61" s="256" t="s">
        <v>1019</v>
      </c>
      <c r="F61" s="257" t="s">
        <v>21</v>
      </c>
      <c r="G61" s="257" t="s">
        <v>17</v>
      </c>
      <c r="H61" s="257" t="s">
        <v>246</v>
      </c>
      <c r="I61" s="256" t="s">
        <v>1728</v>
      </c>
      <c r="J61" s="257" t="s">
        <v>101</v>
      </c>
      <c r="K61" s="257" t="s">
        <v>176</v>
      </c>
      <c r="L61" s="257" t="s">
        <v>142</v>
      </c>
      <c r="M61" s="250" t="s">
        <v>1668</v>
      </c>
      <c r="N61" s="2"/>
      <c r="O61" s="27"/>
      <c r="P61" s="13"/>
      <c r="Q61" s="145"/>
    </row>
    <row r="62" spans="1:17" ht="21">
      <c r="A62" s="250">
        <v>813</v>
      </c>
      <c r="B62" s="250" t="s">
        <v>1024</v>
      </c>
      <c r="C62" s="256" t="s">
        <v>13</v>
      </c>
      <c r="D62" s="257" t="s">
        <v>24</v>
      </c>
      <c r="E62" s="256" t="s">
        <v>1031</v>
      </c>
      <c r="F62" s="257" t="s">
        <v>22</v>
      </c>
      <c r="G62" s="257" t="s">
        <v>21</v>
      </c>
      <c r="H62" s="257" t="s">
        <v>74</v>
      </c>
      <c r="I62" s="256" t="s">
        <v>1032</v>
      </c>
      <c r="J62" s="257" t="s">
        <v>38</v>
      </c>
      <c r="K62" s="257" t="s">
        <v>215</v>
      </c>
      <c r="L62" s="257" t="s">
        <v>235</v>
      </c>
      <c r="M62" s="250" t="s">
        <v>1668</v>
      </c>
      <c r="N62" s="2"/>
      <c r="O62" s="27"/>
      <c r="P62" s="13"/>
      <c r="Q62" s="145"/>
    </row>
    <row r="63" spans="1:17" ht="21">
      <c r="A63" s="250">
        <v>815</v>
      </c>
      <c r="B63" s="250" t="s">
        <v>1024</v>
      </c>
      <c r="C63" s="256" t="s">
        <v>13</v>
      </c>
      <c r="D63" s="257" t="s">
        <v>24</v>
      </c>
      <c r="E63" s="256" t="s">
        <v>1031</v>
      </c>
      <c r="F63" s="257" t="s">
        <v>22</v>
      </c>
      <c r="G63" s="257" t="s">
        <v>21</v>
      </c>
      <c r="H63" s="257" t="s">
        <v>74</v>
      </c>
      <c r="I63" s="256" t="s">
        <v>1032</v>
      </c>
      <c r="J63" s="257" t="s">
        <v>38</v>
      </c>
      <c r="K63" s="257" t="s">
        <v>222</v>
      </c>
      <c r="L63" s="257" t="s">
        <v>238</v>
      </c>
      <c r="M63" s="250" t="s">
        <v>1668</v>
      </c>
      <c r="N63" s="2"/>
      <c r="O63" s="27"/>
      <c r="P63" s="13"/>
      <c r="Q63" s="145"/>
    </row>
    <row r="64" spans="1:17" ht="21">
      <c r="A64" s="250">
        <v>816</v>
      </c>
      <c r="B64" s="250" t="s">
        <v>1024</v>
      </c>
      <c r="C64" s="256" t="s">
        <v>13</v>
      </c>
      <c r="D64" s="257" t="s">
        <v>16</v>
      </c>
      <c r="E64" s="256" t="s">
        <v>1025</v>
      </c>
      <c r="F64" s="257" t="s">
        <v>16</v>
      </c>
      <c r="G64" s="257" t="s">
        <v>16</v>
      </c>
      <c r="H64" s="257" t="s">
        <v>1026</v>
      </c>
      <c r="I64" s="256"/>
      <c r="J64" s="257" t="s">
        <v>38</v>
      </c>
      <c r="K64" s="257" t="s">
        <v>225</v>
      </c>
      <c r="L64" s="257" t="s">
        <v>1028</v>
      </c>
      <c r="M64" s="250" t="s">
        <v>1668</v>
      </c>
      <c r="N64" s="2"/>
      <c r="O64" s="27"/>
      <c r="P64" s="13"/>
      <c r="Q64" s="145"/>
    </row>
    <row r="65" spans="1:17" ht="21">
      <c r="A65" s="250">
        <v>817</v>
      </c>
      <c r="B65" s="250" t="s">
        <v>1024</v>
      </c>
      <c r="C65" s="256" t="s">
        <v>13</v>
      </c>
      <c r="D65" s="257" t="s">
        <v>90</v>
      </c>
      <c r="E65" s="256" t="s">
        <v>1033</v>
      </c>
      <c r="F65" s="257" t="s">
        <v>16</v>
      </c>
      <c r="G65" s="257" t="s">
        <v>14</v>
      </c>
      <c r="H65" s="257" t="s">
        <v>74</v>
      </c>
      <c r="I65" s="256" t="s">
        <v>1773</v>
      </c>
      <c r="J65" s="257" t="s">
        <v>38</v>
      </c>
      <c r="K65" s="257" t="s">
        <v>225</v>
      </c>
      <c r="L65" s="257" t="s">
        <v>235</v>
      </c>
      <c r="M65" s="250" t="s">
        <v>1668</v>
      </c>
      <c r="N65" s="2"/>
      <c r="O65" s="27"/>
      <c r="P65" s="13"/>
      <c r="Q65" s="145"/>
    </row>
    <row r="66" spans="1:17" ht="21">
      <c r="A66" s="250">
        <v>823</v>
      </c>
      <c r="B66" s="250" t="s">
        <v>1024</v>
      </c>
      <c r="C66" s="256" t="s">
        <v>13</v>
      </c>
      <c r="D66" s="257" t="s">
        <v>185</v>
      </c>
      <c r="E66" s="256" t="s">
        <v>1035</v>
      </c>
      <c r="F66" s="257" t="s">
        <v>85</v>
      </c>
      <c r="G66" s="257" t="s">
        <v>21</v>
      </c>
      <c r="H66" s="257" t="s">
        <v>123</v>
      </c>
      <c r="I66" s="256" t="s">
        <v>1036</v>
      </c>
      <c r="J66" s="257" t="s">
        <v>38</v>
      </c>
      <c r="K66" s="257" t="s">
        <v>232</v>
      </c>
      <c r="L66" s="257" t="s">
        <v>457</v>
      </c>
      <c r="M66" s="250" t="s">
        <v>1668</v>
      </c>
      <c r="N66" s="2"/>
      <c r="O66" s="27"/>
      <c r="P66" s="13"/>
      <c r="Q66" s="145"/>
    </row>
    <row r="67" spans="1:17" ht="21">
      <c r="A67" s="250">
        <v>825</v>
      </c>
      <c r="B67" s="250" t="s">
        <v>1024</v>
      </c>
      <c r="C67" s="256" t="s">
        <v>13</v>
      </c>
      <c r="D67" s="257" t="s">
        <v>185</v>
      </c>
      <c r="E67" s="256" t="s">
        <v>1035</v>
      </c>
      <c r="F67" s="257" t="s">
        <v>85</v>
      </c>
      <c r="G67" s="257" t="s">
        <v>21</v>
      </c>
      <c r="H67" s="257" t="s">
        <v>123</v>
      </c>
      <c r="I67" s="256" t="s">
        <v>1036</v>
      </c>
      <c r="J67" s="257" t="s">
        <v>38</v>
      </c>
      <c r="K67" s="257" t="s">
        <v>236</v>
      </c>
      <c r="L67" s="257" t="s">
        <v>458</v>
      </c>
      <c r="M67" s="250" t="s">
        <v>1668</v>
      </c>
      <c r="N67" s="2"/>
      <c r="O67" s="27"/>
      <c r="P67" s="13"/>
      <c r="Q67" s="145"/>
    </row>
    <row r="68" spans="1:17" ht="21">
      <c r="A68" s="250">
        <v>833</v>
      </c>
      <c r="B68" s="250" t="s">
        <v>1024</v>
      </c>
      <c r="C68" s="256" t="s">
        <v>13</v>
      </c>
      <c r="D68" s="257" t="s">
        <v>90</v>
      </c>
      <c r="E68" s="256" t="s">
        <v>1033</v>
      </c>
      <c r="F68" s="257" t="s">
        <v>16</v>
      </c>
      <c r="G68" s="257" t="s">
        <v>14</v>
      </c>
      <c r="H68" s="257" t="s">
        <v>74</v>
      </c>
      <c r="I68" s="256" t="s">
        <v>1773</v>
      </c>
      <c r="J68" s="257" t="s">
        <v>38</v>
      </c>
      <c r="K68" s="257" t="s">
        <v>251</v>
      </c>
      <c r="L68" s="257" t="s">
        <v>238</v>
      </c>
      <c r="M68" s="250" t="s">
        <v>1668</v>
      </c>
      <c r="N68" s="2"/>
      <c r="O68" s="27"/>
      <c r="P68" s="13"/>
      <c r="Q68" s="145"/>
    </row>
    <row r="69" spans="1:17" ht="21">
      <c r="A69" s="250">
        <v>954</v>
      </c>
      <c r="B69" s="250" t="s">
        <v>1024</v>
      </c>
      <c r="C69" s="256" t="s">
        <v>136</v>
      </c>
      <c r="D69" s="257" t="s">
        <v>21</v>
      </c>
      <c r="E69" s="256" t="s">
        <v>1116</v>
      </c>
      <c r="F69" s="257" t="s">
        <v>16</v>
      </c>
      <c r="G69" s="257" t="s">
        <v>17</v>
      </c>
      <c r="H69" s="257" t="s">
        <v>191</v>
      </c>
      <c r="I69" s="256" t="s">
        <v>1036</v>
      </c>
      <c r="J69" s="257" t="s">
        <v>101</v>
      </c>
      <c r="K69" s="257" t="s">
        <v>102</v>
      </c>
      <c r="L69" s="257" t="s">
        <v>1117</v>
      </c>
      <c r="M69" s="250" t="s">
        <v>1668</v>
      </c>
      <c r="N69" s="2"/>
      <c r="O69" s="27"/>
      <c r="P69" s="13"/>
      <c r="Q69" s="145"/>
    </row>
    <row r="70" spans="1:17" ht="21">
      <c r="A70" s="250">
        <v>957</v>
      </c>
      <c r="B70" s="250" t="s">
        <v>1024</v>
      </c>
      <c r="C70" s="256" t="s">
        <v>136</v>
      </c>
      <c r="D70" s="257" t="s">
        <v>21</v>
      </c>
      <c r="E70" s="256" t="s">
        <v>1116</v>
      </c>
      <c r="F70" s="257" t="s">
        <v>16</v>
      </c>
      <c r="G70" s="257" t="s">
        <v>17</v>
      </c>
      <c r="H70" s="257" t="s">
        <v>191</v>
      </c>
      <c r="I70" s="256" t="s">
        <v>1036</v>
      </c>
      <c r="J70" s="257" t="s">
        <v>101</v>
      </c>
      <c r="K70" s="257" t="s">
        <v>106</v>
      </c>
      <c r="L70" s="257" t="s">
        <v>1122</v>
      </c>
      <c r="M70" s="250" t="s">
        <v>1668</v>
      </c>
      <c r="N70" s="2"/>
      <c r="O70" s="27"/>
      <c r="P70" s="13"/>
      <c r="Q70" s="145"/>
    </row>
    <row r="71" spans="1:17" ht="21">
      <c r="A71" s="250">
        <v>959</v>
      </c>
      <c r="B71" s="250" t="s">
        <v>1024</v>
      </c>
      <c r="C71" s="256" t="s">
        <v>136</v>
      </c>
      <c r="D71" s="257" t="s">
        <v>21</v>
      </c>
      <c r="E71" s="256" t="s">
        <v>1116</v>
      </c>
      <c r="F71" s="257" t="s">
        <v>21</v>
      </c>
      <c r="G71" s="257" t="s">
        <v>17</v>
      </c>
      <c r="H71" s="257" t="s">
        <v>246</v>
      </c>
      <c r="I71" s="256" t="s">
        <v>1036</v>
      </c>
      <c r="J71" s="257" t="s">
        <v>101</v>
      </c>
      <c r="K71" s="257" t="s">
        <v>113</v>
      </c>
      <c r="L71" s="257" t="s">
        <v>142</v>
      </c>
      <c r="M71" s="250" t="s">
        <v>1668</v>
      </c>
      <c r="N71" s="2"/>
      <c r="O71" s="27"/>
      <c r="P71" s="13"/>
      <c r="Q71" s="145"/>
    </row>
    <row r="72" spans="1:17" ht="21">
      <c r="A72" s="250">
        <v>977</v>
      </c>
      <c r="B72" s="250" t="s">
        <v>1143</v>
      </c>
      <c r="C72" s="256" t="s">
        <v>13</v>
      </c>
      <c r="D72" s="257" t="s">
        <v>17</v>
      </c>
      <c r="E72" s="256" t="s">
        <v>1155</v>
      </c>
      <c r="F72" s="257" t="s">
        <v>24</v>
      </c>
      <c r="G72" s="257" t="s">
        <v>21</v>
      </c>
      <c r="H72" s="257" t="s">
        <v>253</v>
      </c>
      <c r="I72" s="256" t="s">
        <v>1145</v>
      </c>
      <c r="J72" s="257" t="s">
        <v>38</v>
      </c>
      <c r="K72" s="257" t="s">
        <v>232</v>
      </c>
      <c r="L72" s="257" t="s">
        <v>256</v>
      </c>
      <c r="M72" s="250" t="s">
        <v>1668</v>
      </c>
      <c r="N72" s="2"/>
      <c r="O72" s="27"/>
      <c r="P72" s="13"/>
      <c r="Q72" s="145"/>
    </row>
    <row r="73" spans="1:17" ht="21">
      <c r="A73" s="250">
        <v>979</v>
      </c>
      <c r="B73" s="250" t="s">
        <v>1143</v>
      </c>
      <c r="C73" s="256" t="s">
        <v>13</v>
      </c>
      <c r="D73" s="257" t="s">
        <v>17</v>
      </c>
      <c r="E73" s="256" t="s">
        <v>1155</v>
      </c>
      <c r="F73" s="257" t="s">
        <v>24</v>
      </c>
      <c r="G73" s="257" t="s">
        <v>21</v>
      </c>
      <c r="H73" s="257" t="s">
        <v>253</v>
      </c>
      <c r="I73" s="256" t="s">
        <v>1145</v>
      </c>
      <c r="J73" s="257" t="s">
        <v>38</v>
      </c>
      <c r="K73" s="257" t="s">
        <v>236</v>
      </c>
      <c r="L73" s="257" t="s">
        <v>258</v>
      </c>
      <c r="M73" s="250" t="s">
        <v>1668</v>
      </c>
      <c r="N73" s="2"/>
      <c r="O73" s="27"/>
      <c r="P73" s="13"/>
      <c r="Q73" s="145"/>
    </row>
    <row r="74" spans="1:17" ht="21">
      <c r="A74" s="250">
        <v>981</v>
      </c>
      <c r="B74" s="250" t="s">
        <v>1143</v>
      </c>
      <c r="C74" s="256" t="s">
        <v>13</v>
      </c>
      <c r="D74" s="257" t="s">
        <v>17</v>
      </c>
      <c r="E74" s="256" t="s">
        <v>1155</v>
      </c>
      <c r="F74" s="257" t="s">
        <v>90</v>
      </c>
      <c r="G74" s="257" t="s">
        <v>21</v>
      </c>
      <c r="H74" s="257" t="s">
        <v>261</v>
      </c>
      <c r="I74" s="256" t="s">
        <v>1145</v>
      </c>
      <c r="J74" s="257" t="s">
        <v>38</v>
      </c>
      <c r="K74" s="257" t="s">
        <v>240</v>
      </c>
      <c r="L74" s="257" t="s">
        <v>264</v>
      </c>
      <c r="M74" s="250" t="s">
        <v>1668</v>
      </c>
      <c r="N74" s="2"/>
      <c r="O74" s="27"/>
      <c r="P74" s="13"/>
      <c r="Q74" s="145"/>
    </row>
    <row r="75" spans="1:17" ht="21">
      <c r="A75" s="250">
        <v>983</v>
      </c>
      <c r="B75" s="250" t="s">
        <v>1143</v>
      </c>
      <c r="C75" s="256" t="s">
        <v>13</v>
      </c>
      <c r="D75" s="257" t="s">
        <v>17</v>
      </c>
      <c r="E75" s="256" t="s">
        <v>1155</v>
      </c>
      <c r="F75" s="257" t="s">
        <v>90</v>
      </c>
      <c r="G75" s="257" t="s">
        <v>21</v>
      </c>
      <c r="H75" s="257" t="s">
        <v>261</v>
      </c>
      <c r="I75" s="256" t="s">
        <v>1145</v>
      </c>
      <c r="J75" s="257" t="s">
        <v>38</v>
      </c>
      <c r="K75" s="257" t="s">
        <v>244</v>
      </c>
      <c r="L75" s="257" t="s">
        <v>269</v>
      </c>
      <c r="M75" s="250" t="s">
        <v>1668</v>
      </c>
      <c r="N75" s="2"/>
      <c r="O75" s="27"/>
      <c r="P75" s="13"/>
      <c r="Q75" s="145"/>
    </row>
    <row r="76" spans="1:17" ht="21">
      <c r="A76" s="250">
        <v>986</v>
      </c>
      <c r="B76" s="250" t="s">
        <v>1143</v>
      </c>
      <c r="C76" s="256" t="s">
        <v>13</v>
      </c>
      <c r="D76" s="257" t="s">
        <v>204</v>
      </c>
      <c r="E76" s="256" t="s">
        <v>1158</v>
      </c>
      <c r="F76" s="257" t="s">
        <v>85</v>
      </c>
      <c r="G76" s="257" t="s">
        <v>16</v>
      </c>
      <c r="H76" s="257" t="s">
        <v>182</v>
      </c>
      <c r="I76" s="256" t="s">
        <v>1145</v>
      </c>
      <c r="J76" s="257" t="s">
        <v>38</v>
      </c>
      <c r="K76" s="257" t="s">
        <v>247</v>
      </c>
      <c r="L76" s="257" t="s">
        <v>557</v>
      </c>
      <c r="M76" s="250" t="s">
        <v>1668</v>
      </c>
      <c r="N76" s="2"/>
      <c r="O76" s="27"/>
      <c r="P76" s="13"/>
      <c r="Q76" s="145"/>
    </row>
    <row r="77" spans="1:17" ht="21">
      <c r="A77" s="250">
        <v>988</v>
      </c>
      <c r="B77" s="250" t="s">
        <v>1143</v>
      </c>
      <c r="C77" s="256" t="s">
        <v>13</v>
      </c>
      <c r="D77" s="257" t="s">
        <v>204</v>
      </c>
      <c r="E77" s="256" t="s">
        <v>1158</v>
      </c>
      <c r="F77" s="257" t="s">
        <v>85</v>
      </c>
      <c r="G77" s="257" t="s">
        <v>16</v>
      </c>
      <c r="H77" s="257" t="s">
        <v>182</v>
      </c>
      <c r="I77" s="256" t="s">
        <v>1145</v>
      </c>
      <c r="J77" s="257" t="s">
        <v>38</v>
      </c>
      <c r="K77" s="257" t="s">
        <v>251</v>
      </c>
      <c r="L77" s="257" t="s">
        <v>559</v>
      </c>
      <c r="M77" s="250" t="s">
        <v>1668</v>
      </c>
      <c r="N77" s="2"/>
      <c r="O77" s="27"/>
      <c r="P77" s="13"/>
      <c r="Q77" s="145"/>
    </row>
    <row r="78" spans="1:17" ht="21">
      <c r="A78" s="250">
        <v>989</v>
      </c>
      <c r="B78" s="250" t="s">
        <v>1143</v>
      </c>
      <c r="C78" s="256" t="s">
        <v>13</v>
      </c>
      <c r="D78" s="257" t="s">
        <v>219</v>
      </c>
      <c r="E78" s="256" t="s">
        <v>1159</v>
      </c>
      <c r="F78" s="257" t="s">
        <v>85</v>
      </c>
      <c r="G78" s="257" t="s">
        <v>21</v>
      </c>
      <c r="H78" s="257" t="s">
        <v>123</v>
      </c>
      <c r="I78" s="256" t="s">
        <v>1160</v>
      </c>
      <c r="J78" s="257" t="s">
        <v>38</v>
      </c>
      <c r="K78" s="257" t="s">
        <v>255</v>
      </c>
      <c r="L78" s="257" t="s">
        <v>457</v>
      </c>
      <c r="M78" s="250" t="s">
        <v>1668</v>
      </c>
      <c r="N78" s="2"/>
      <c r="O78" s="27"/>
      <c r="P78" s="13"/>
      <c r="Q78" s="145"/>
    </row>
    <row r="79" spans="1:17" ht="21">
      <c r="A79" s="250">
        <v>991</v>
      </c>
      <c r="B79" s="250" t="s">
        <v>1143</v>
      </c>
      <c r="C79" s="256" t="s">
        <v>13</v>
      </c>
      <c r="D79" s="257" t="s">
        <v>219</v>
      </c>
      <c r="E79" s="256" t="s">
        <v>1159</v>
      </c>
      <c r="F79" s="257" t="s">
        <v>85</v>
      </c>
      <c r="G79" s="257" t="s">
        <v>21</v>
      </c>
      <c r="H79" s="257" t="s">
        <v>123</v>
      </c>
      <c r="I79" s="256" t="s">
        <v>1160</v>
      </c>
      <c r="J79" s="257" t="s">
        <v>38</v>
      </c>
      <c r="K79" s="257" t="s">
        <v>257</v>
      </c>
      <c r="L79" s="257" t="s">
        <v>458</v>
      </c>
      <c r="M79" s="250" t="s">
        <v>1668</v>
      </c>
      <c r="N79" s="46"/>
      <c r="O79" s="47"/>
      <c r="P79" s="48"/>
      <c r="Q79" s="45"/>
    </row>
  </sheetData>
  <mergeCells count="3">
    <mergeCell ref="A1:Q1"/>
    <mergeCell ref="A2:Q2"/>
    <mergeCell ref="A3:Q3"/>
  </mergeCells>
  <conditionalFormatting sqref="M6:M64 M66:M79">
    <cfRule type="containsBlanks" dxfId="0" priority="1">
      <formula>LEN(TRIM(M6))=0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F9E1-2C99-4A83-BD39-A76C86D2A1C6}">
  <dimension ref="A1:Q34"/>
  <sheetViews>
    <sheetView topLeftCell="A14" workbookViewId="0">
      <selection activeCell="M14" sqref="M14"/>
    </sheetView>
  </sheetViews>
  <sheetFormatPr defaultColWidth="8.75" defaultRowHeight="21"/>
  <cols>
    <col min="1" max="1" width="4" style="13" customWidth="1"/>
    <col min="2" max="2" width="10.25" style="13" customWidth="1"/>
    <col min="3" max="3" width="15" style="13" customWidth="1"/>
    <col min="4" max="4" width="4" style="13" customWidth="1"/>
    <col min="5" max="5" width="31.125" style="13" customWidth="1"/>
    <col min="6" max="8" width="4" style="13" customWidth="1"/>
    <col min="9" max="9" width="22.75" style="13" customWidth="1"/>
    <col min="10" max="10" width="11.875" style="13" customWidth="1"/>
    <col min="11" max="11" width="9.625" style="13" customWidth="1"/>
    <col min="12" max="12" width="5.875" style="13" customWidth="1"/>
    <col min="13" max="13" width="8.875" style="13" customWidth="1"/>
    <col min="14" max="14" width="14.75" style="52" customWidth="1"/>
    <col min="15" max="15" width="8.875" style="13" customWidth="1"/>
    <col min="16" max="16" width="21.25" style="13" customWidth="1"/>
    <col min="17" max="16384" width="8.75" style="13"/>
  </cols>
  <sheetData>
    <row r="1" spans="1:17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57"/>
    </row>
    <row r="2" spans="1:17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57"/>
    </row>
    <row r="3" spans="1:17" ht="23.45">
      <c r="A3" s="404" t="s">
        <v>2988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57"/>
    </row>
    <row r="4" spans="1:17" ht="40.9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410" t="s">
        <v>1248</v>
      </c>
      <c r="P4" s="369" t="s">
        <v>1864</v>
      </c>
    </row>
    <row r="5" spans="1:17">
      <c r="A5" s="250">
        <v>75</v>
      </c>
      <c r="B5" s="250" t="s">
        <v>179</v>
      </c>
      <c r="C5" s="256" t="s">
        <v>13</v>
      </c>
      <c r="D5" s="257" t="s">
        <v>17</v>
      </c>
      <c r="E5" s="256" t="s">
        <v>203</v>
      </c>
      <c r="F5" s="257" t="s">
        <v>193</v>
      </c>
      <c r="G5" s="257" t="s">
        <v>16</v>
      </c>
      <c r="H5" s="257" t="s">
        <v>31</v>
      </c>
      <c r="I5" s="256"/>
      <c r="J5" s="257" t="s">
        <v>38</v>
      </c>
      <c r="K5" s="257" t="s">
        <v>236</v>
      </c>
      <c r="L5" s="257" t="s">
        <v>237</v>
      </c>
      <c r="M5" s="2"/>
      <c r="P5" s="145"/>
    </row>
    <row r="6" spans="1:17">
      <c r="A6" s="250">
        <v>77</v>
      </c>
      <c r="B6" s="250" t="s">
        <v>179</v>
      </c>
      <c r="C6" s="256" t="s">
        <v>13</v>
      </c>
      <c r="D6" s="257" t="s">
        <v>17</v>
      </c>
      <c r="E6" s="256" t="s">
        <v>203</v>
      </c>
      <c r="F6" s="257" t="s">
        <v>239</v>
      </c>
      <c r="G6" s="257" t="s">
        <v>16</v>
      </c>
      <c r="H6" s="257" t="s">
        <v>31</v>
      </c>
      <c r="I6" s="256"/>
      <c r="J6" s="257" t="s">
        <v>38</v>
      </c>
      <c r="K6" s="257" t="s">
        <v>240</v>
      </c>
      <c r="L6" s="257" t="s">
        <v>233</v>
      </c>
      <c r="M6" s="2"/>
      <c r="P6" s="145"/>
    </row>
    <row r="7" spans="1:17">
      <c r="A7" s="250">
        <v>120</v>
      </c>
      <c r="B7" s="250" t="s">
        <v>179</v>
      </c>
      <c r="C7" s="256" t="s">
        <v>13</v>
      </c>
      <c r="D7" s="257" t="s">
        <v>219</v>
      </c>
      <c r="E7" s="256" t="s">
        <v>318</v>
      </c>
      <c r="F7" s="257" t="s">
        <v>30</v>
      </c>
      <c r="G7" s="257" t="s">
        <v>21</v>
      </c>
      <c r="H7" s="257" t="s">
        <v>261</v>
      </c>
      <c r="I7" s="256" t="s">
        <v>1683</v>
      </c>
      <c r="J7" s="257" t="s">
        <v>38</v>
      </c>
      <c r="K7" s="257" t="s">
        <v>317</v>
      </c>
      <c r="L7" s="257" t="s">
        <v>264</v>
      </c>
      <c r="M7" s="2" t="s">
        <v>1281</v>
      </c>
      <c r="N7" s="52" t="s">
        <v>2244</v>
      </c>
      <c r="O7" s="50" t="s">
        <v>2509</v>
      </c>
      <c r="P7" s="145"/>
    </row>
    <row r="8" spans="1:17">
      <c r="A8" s="250">
        <v>122</v>
      </c>
      <c r="B8" s="250" t="s">
        <v>179</v>
      </c>
      <c r="C8" s="256" t="s">
        <v>13</v>
      </c>
      <c r="D8" s="257" t="s">
        <v>219</v>
      </c>
      <c r="E8" s="256" t="s">
        <v>318</v>
      </c>
      <c r="F8" s="257" t="s">
        <v>30</v>
      </c>
      <c r="G8" s="257" t="s">
        <v>21</v>
      </c>
      <c r="H8" s="257" t="s">
        <v>261</v>
      </c>
      <c r="I8" s="256" t="s">
        <v>1683</v>
      </c>
      <c r="J8" s="257" t="s">
        <v>38</v>
      </c>
      <c r="K8" s="257" t="s">
        <v>321</v>
      </c>
      <c r="L8" s="257" t="s">
        <v>269</v>
      </c>
      <c r="M8" s="2"/>
      <c r="P8" s="145"/>
    </row>
    <row r="9" spans="1:17">
      <c r="A9" s="250">
        <v>200</v>
      </c>
      <c r="B9" s="250" t="s">
        <v>179</v>
      </c>
      <c r="C9" s="256" t="s">
        <v>136</v>
      </c>
      <c r="D9" s="257" t="s">
        <v>219</v>
      </c>
      <c r="E9" s="256" t="s">
        <v>438</v>
      </c>
      <c r="F9" s="257" t="s">
        <v>439</v>
      </c>
      <c r="G9" s="257" t="s">
        <v>17</v>
      </c>
      <c r="H9" s="257" t="s">
        <v>189</v>
      </c>
      <c r="I9" s="256" t="s">
        <v>440</v>
      </c>
      <c r="J9" s="257" t="s">
        <v>38</v>
      </c>
      <c r="K9" s="257" t="s">
        <v>232</v>
      </c>
      <c r="L9" s="257" t="s">
        <v>334</v>
      </c>
      <c r="M9" s="2"/>
      <c r="P9" s="145"/>
    </row>
    <row r="10" spans="1:17">
      <c r="A10" s="250">
        <v>202</v>
      </c>
      <c r="B10" s="250" t="s">
        <v>179</v>
      </c>
      <c r="C10" s="256" t="s">
        <v>136</v>
      </c>
      <c r="D10" s="257" t="s">
        <v>219</v>
      </c>
      <c r="E10" s="256" t="s">
        <v>438</v>
      </c>
      <c r="F10" s="257" t="s">
        <v>439</v>
      </c>
      <c r="G10" s="257" t="s">
        <v>17</v>
      </c>
      <c r="H10" s="257" t="s">
        <v>189</v>
      </c>
      <c r="I10" s="256" t="s">
        <v>440</v>
      </c>
      <c r="J10" s="257" t="s">
        <v>38</v>
      </c>
      <c r="K10" s="257" t="s">
        <v>236</v>
      </c>
      <c r="L10" s="257" t="s">
        <v>334</v>
      </c>
      <c r="M10" s="2"/>
      <c r="P10" s="145"/>
    </row>
    <row r="11" spans="1:17">
      <c r="A11" s="250">
        <v>219</v>
      </c>
      <c r="B11" s="250" t="s">
        <v>179</v>
      </c>
      <c r="C11" s="256" t="s">
        <v>454</v>
      </c>
      <c r="D11" s="257" t="s">
        <v>287</v>
      </c>
      <c r="E11" s="256" t="s">
        <v>455</v>
      </c>
      <c r="F11" s="257" t="s">
        <v>17</v>
      </c>
      <c r="G11" s="257" t="s">
        <v>17</v>
      </c>
      <c r="H11" s="257" t="s">
        <v>90</v>
      </c>
      <c r="I11" s="256" t="s">
        <v>456</v>
      </c>
      <c r="J11" s="257" t="s">
        <v>38</v>
      </c>
      <c r="K11" s="257" t="s">
        <v>263</v>
      </c>
      <c r="L11" s="257" t="s">
        <v>91</v>
      </c>
      <c r="M11" s="2" t="s">
        <v>1252</v>
      </c>
      <c r="N11" s="58" t="s">
        <v>2515</v>
      </c>
      <c r="O11" s="50" t="s">
        <v>2516</v>
      </c>
      <c r="P11" s="145"/>
    </row>
    <row r="12" spans="1:17">
      <c r="A12" s="250">
        <v>223</v>
      </c>
      <c r="B12" s="250" t="s">
        <v>179</v>
      </c>
      <c r="C12" s="256" t="s">
        <v>136</v>
      </c>
      <c r="D12" s="257" t="s">
        <v>17</v>
      </c>
      <c r="E12" s="256" t="s">
        <v>459</v>
      </c>
      <c r="F12" s="257" t="s">
        <v>210</v>
      </c>
      <c r="G12" s="257" t="s">
        <v>21</v>
      </c>
      <c r="H12" s="257" t="s">
        <v>460</v>
      </c>
      <c r="I12" s="256" t="s">
        <v>1683</v>
      </c>
      <c r="J12" s="257" t="s">
        <v>65</v>
      </c>
      <c r="K12" s="257" t="s">
        <v>66</v>
      </c>
      <c r="L12" s="257" t="s">
        <v>461</v>
      </c>
      <c r="M12" s="2" t="s">
        <v>1281</v>
      </c>
      <c r="N12" s="58" t="s">
        <v>2517</v>
      </c>
      <c r="O12" s="50" t="s">
        <v>2509</v>
      </c>
      <c r="P12" s="145"/>
    </row>
    <row r="13" spans="1:17">
      <c r="A13" s="250">
        <v>225</v>
      </c>
      <c r="B13" s="250" t="s">
        <v>179</v>
      </c>
      <c r="C13" s="256" t="s">
        <v>136</v>
      </c>
      <c r="D13" s="257" t="s">
        <v>17</v>
      </c>
      <c r="E13" s="256" t="s">
        <v>459</v>
      </c>
      <c r="F13" s="257" t="s">
        <v>210</v>
      </c>
      <c r="G13" s="257" t="s">
        <v>21</v>
      </c>
      <c r="H13" s="257" t="s">
        <v>460</v>
      </c>
      <c r="I13" s="256" t="s">
        <v>1683</v>
      </c>
      <c r="J13" s="257" t="s">
        <v>65</v>
      </c>
      <c r="K13" s="257" t="s">
        <v>76</v>
      </c>
      <c r="L13" s="257" t="s">
        <v>462</v>
      </c>
      <c r="M13" s="2"/>
      <c r="P13" s="145"/>
    </row>
    <row r="14" spans="1:17">
      <c r="A14" s="250">
        <v>316</v>
      </c>
      <c r="B14" s="250" t="s">
        <v>532</v>
      </c>
      <c r="C14" s="256" t="s">
        <v>13</v>
      </c>
      <c r="D14" s="257" t="s">
        <v>16</v>
      </c>
      <c r="E14" s="256" t="s">
        <v>551</v>
      </c>
      <c r="F14" s="257" t="s">
        <v>193</v>
      </c>
      <c r="G14" s="257" t="s">
        <v>16</v>
      </c>
      <c r="H14" s="257" t="s">
        <v>261</v>
      </c>
      <c r="I14" s="256"/>
      <c r="J14" s="257" t="s">
        <v>38</v>
      </c>
      <c r="K14" s="257" t="s">
        <v>271</v>
      </c>
      <c r="L14" s="257" t="s">
        <v>269</v>
      </c>
      <c r="M14" s="2"/>
      <c r="P14" s="145"/>
    </row>
    <row r="15" spans="1:17">
      <c r="A15" s="250">
        <v>323</v>
      </c>
      <c r="B15" s="250" t="s">
        <v>532</v>
      </c>
      <c r="C15" s="256" t="s">
        <v>13</v>
      </c>
      <c r="D15" s="257" t="s">
        <v>219</v>
      </c>
      <c r="E15" s="256" t="s">
        <v>578</v>
      </c>
      <c r="F15" s="257" t="s">
        <v>30</v>
      </c>
      <c r="G15" s="257" t="s">
        <v>21</v>
      </c>
      <c r="H15" s="257" t="s">
        <v>579</v>
      </c>
      <c r="I15" s="256" t="s">
        <v>580</v>
      </c>
      <c r="J15" s="257" t="s">
        <v>38</v>
      </c>
      <c r="K15" s="257" t="s">
        <v>55</v>
      </c>
      <c r="L15" s="257" t="s">
        <v>583</v>
      </c>
      <c r="M15" s="2"/>
      <c r="P15" s="145"/>
    </row>
    <row r="16" spans="1:17">
      <c r="A16" s="250">
        <v>397</v>
      </c>
      <c r="B16" s="250" t="s">
        <v>532</v>
      </c>
      <c r="C16" s="256" t="s">
        <v>136</v>
      </c>
      <c r="D16" s="257" t="s">
        <v>16</v>
      </c>
      <c r="E16" s="256" t="s">
        <v>662</v>
      </c>
      <c r="F16" s="257" t="s">
        <v>99</v>
      </c>
      <c r="G16" s="257" t="s">
        <v>16</v>
      </c>
      <c r="H16" s="257" t="s">
        <v>261</v>
      </c>
      <c r="I16" s="256" t="s">
        <v>580</v>
      </c>
      <c r="J16" s="257" t="s">
        <v>38</v>
      </c>
      <c r="K16" s="257" t="s">
        <v>255</v>
      </c>
      <c r="L16" s="257" t="s">
        <v>264</v>
      </c>
      <c r="M16" s="2"/>
      <c r="P16" s="145"/>
    </row>
    <row r="17" spans="1:16">
      <c r="A17" s="250">
        <v>423</v>
      </c>
      <c r="B17" s="250" t="s">
        <v>532</v>
      </c>
      <c r="C17" s="256" t="s">
        <v>136</v>
      </c>
      <c r="D17" s="257" t="s">
        <v>185</v>
      </c>
      <c r="E17" s="256" t="s">
        <v>676</v>
      </c>
      <c r="F17" s="257" t="s">
        <v>439</v>
      </c>
      <c r="G17" s="257" t="s">
        <v>17</v>
      </c>
      <c r="H17" s="257" t="s">
        <v>123</v>
      </c>
      <c r="I17" s="256"/>
      <c r="J17" s="257" t="s">
        <v>38</v>
      </c>
      <c r="K17" s="257" t="s">
        <v>306</v>
      </c>
      <c r="L17" s="257" t="s">
        <v>458</v>
      </c>
      <c r="M17" s="2"/>
      <c r="P17" s="145"/>
    </row>
    <row r="18" spans="1:16">
      <c r="A18" s="250">
        <v>488</v>
      </c>
      <c r="B18" s="250" t="s">
        <v>729</v>
      </c>
      <c r="C18" s="256" t="s">
        <v>13</v>
      </c>
      <c r="D18" s="257" t="s">
        <v>78</v>
      </c>
      <c r="E18" s="256" t="s">
        <v>757</v>
      </c>
      <c r="F18" s="257" t="s">
        <v>30</v>
      </c>
      <c r="G18" s="257" t="s">
        <v>21</v>
      </c>
      <c r="H18" s="257" t="s">
        <v>344</v>
      </c>
      <c r="I18" s="256" t="s">
        <v>758</v>
      </c>
      <c r="J18" s="257" t="s">
        <v>38</v>
      </c>
      <c r="K18" s="257" t="s">
        <v>236</v>
      </c>
      <c r="L18" s="257" t="s">
        <v>595</v>
      </c>
      <c r="M18" s="2"/>
      <c r="P18" s="145"/>
    </row>
    <row r="19" spans="1:16">
      <c r="A19" s="250">
        <v>492</v>
      </c>
      <c r="B19" s="250" t="s">
        <v>729</v>
      </c>
      <c r="C19" s="256" t="s">
        <v>13</v>
      </c>
      <c r="D19" s="257" t="s">
        <v>78</v>
      </c>
      <c r="E19" s="256" t="s">
        <v>757</v>
      </c>
      <c r="F19" s="257" t="s">
        <v>33</v>
      </c>
      <c r="G19" s="257" t="s">
        <v>21</v>
      </c>
      <c r="H19" s="257" t="s">
        <v>154</v>
      </c>
      <c r="I19" s="256" t="s">
        <v>758</v>
      </c>
      <c r="J19" s="257" t="s">
        <v>38</v>
      </c>
      <c r="K19" s="257" t="s">
        <v>244</v>
      </c>
      <c r="L19" s="257" t="s">
        <v>156</v>
      </c>
      <c r="M19" s="2"/>
      <c r="P19" s="145"/>
    </row>
    <row r="20" spans="1:16">
      <c r="A20" s="250">
        <v>591</v>
      </c>
      <c r="B20" s="250" t="s">
        <v>729</v>
      </c>
      <c r="C20" s="256" t="s">
        <v>136</v>
      </c>
      <c r="D20" s="257" t="s">
        <v>94</v>
      </c>
      <c r="E20" s="256" t="s">
        <v>820</v>
      </c>
      <c r="F20" s="257" t="s">
        <v>439</v>
      </c>
      <c r="G20" s="257" t="s">
        <v>17</v>
      </c>
      <c r="H20" s="257" t="s">
        <v>85</v>
      </c>
      <c r="I20" s="256" t="s">
        <v>821</v>
      </c>
      <c r="J20" s="257" t="s">
        <v>38</v>
      </c>
      <c r="K20" s="257" t="s">
        <v>259</v>
      </c>
      <c r="L20" s="257" t="s">
        <v>267</v>
      </c>
      <c r="M20" s="2"/>
      <c r="P20" s="145"/>
    </row>
    <row r="21" spans="1:16">
      <c r="A21" s="250">
        <v>593</v>
      </c>
      <c r="B21" s="250" t="s">
        <v>729</v>
      </c>
      <c r="C21" s="256" t="s">
        <v>136</v>
      </c>
      <c r="D21" s="257" t="s">
        <v>94</v>
      </c>
      <c r="E21" s="256" t="s">
        <v>820</v>
      </c>
      <c r="F21" s="257" t="s">
        <v>439</v>
      </c>
      <c r="G21" s="257" t="s">
        <v>17</v>
      </c>
      <c r="H21" s="257" t="s">
        <v>85</v>
      </c>
      <c r="I21" s="256" t="s">
        <v>821</v>
      </c>
      <c r="J21" s="257" t="s">
        <v>38</v>
      </c>
      <c r="K21" s="257" t="s">
        <v>260</v>
      </c>
      <c r="L21" s="257" t="s">
        <v>270</v>
      </c>
      <c r="M21" s="2" t="s">
        <v>1252</v>
      </c>
      <c r="N21" s="58" t="s">
        <v>2525</v>
      </c>
      <c r="O21" s="50" t="s">
        <v>2516</v>
      </c>
      <c r="P21" s="145"/>
    </row>
    <row r="22" spans="1:16">
      <c r="A22" s="250">
        <v>605</v>
      </c>
      <c r="B22" s="250" t="s">
        <v>729</v>
      </c>
      <c r="C22" s="256" t="s">
        <v>136</v>
      </c>
      <c r="D22" s="257" t="s">
        <v>14</v>
      </c>
      <c r="E22" s="256" t="s">
        <v>835</v>
      </c>
      <c r="F22" s="257" t="s">
        <v>343</v>
      </c>
      <c r="G22" s="257" t="s">
        <v>21</v>
      </c>
      <c r="H22" s="257" t="s">
        <v>498</v>
      </c>
      <c r="I22" s="256" t="s">
        <v>319</v>
      </c>
      <c r="J22" s="257" t="s">
        <v>65</v>
      </c>
      <c r="K22" s="257" t="s">
        <v>66</v>
      </c>
      <c r="L22" s="257" t="s">
        <v>836</v>
      </c>
      <c r="M22" s="2" t="s">
        <v>1281</v>
      </c>
      <c r="N22" s="58" t="s">
        <v>2517</v>
      </c>
      <c r="O22" s="13" t="s">
        <v>2509</v>
      </c>
      <c r="P22" s="145"/>
    </row>
    <row r="23" spans="1:16">
      <c r="A23" s="250">
        <v>636</v>
      </c>
      <c r="B23" s="250" t="s">
        <v>729</v>
      </c>
      <c r="C23" s="256" t="s">
        <v>136</v>
      </c>
      <c r="D23" s="257" t="s">
        <v>68</v>
      </c>
      <c r="E23" s="256" t="s">
        <v>865</v>
      </c>
      <c r="F23" s="257" t="s">
        <v>99</v>
      </c>
      <c r="G23" s="257" t="s">
        <v>16</v>
      </c>
      <c r="H23" s="257" t="s">
        <v>182</v>
      </c>
      <c r="I23" s="256" t="s">
        <v>866</v>
      </c>
      <c r="J23" s="257" t="s">
        <v>101</v>
      </c>
      <c r="K23" s="257" t="s">
        <v>102</v>
      </c>
      <c r="L23" s="257" t="s">
        <v>406</v>
      </c>
      <c r="M23" s="2"/>
      <c r="P23" s="145"/>
    </row>
    <row r="24" spans="1:16">
      <c r="A24" s="250">
        <v>666</v>
      </c>
      <c r="B24" s="250" t="s">
        <v>878</v>
      </c>
      <c r="C24" s="256" t="s">
        <v>13</v>
      </c>
      <c r="D24" s="257" t="s">
        <v>16</v>
      </c>
      <c r="E24" s="256" t="s">
        <v>899</v>
      </c>
      <c r="F24" s="257" t="s">
        <v>18</v>
      </c>
      <c r="G24" s="257" t="s">
        <v>16</v>
      </c>
      <c r="H24" s="257" t="s">
        <v>293</v>
      </c>
      <c r="I24" s="256" t="s">
        <v>1752</v>
      </c>
      <c r="J24" s="257" t="s">
        <v>38</v>
      </c>
      <c r="K24" s="257" t="s">
        <v>236</v>
      </c>
      <c r="L24" s="257" t="s">
        <v>297</v>
      </c>
      <c r="M24" s="2" t="s">
        <v>1252</v>
      </c>
      <c r="N24" s="58" t="s">
        <v>2525</v>
      </c>
      <c r="O24" s="13" t="s">
        <v>2516</v>
      </c>
      <c r="P24" s="145"/>
    </row>
    <row r="25" spans="1:16">
      <c r="A25" s="250">
        <v>671</v>
      </c>
      <c r="B25" s="250" t="s">
        <v>878</v>
      </c>
      <c r="C25" s="256" t="s">
        <v>13</v>
      </c>
      <c r="D25" s="257" t="s">
        <v>374</v>
      </c>
      <c r="E25" s="256" t="s">
        <v>901</v>
      </c>
      <c r="F25" s="257" t="s">
        <v>18</v>
      </c>
      <c r="G25" s="257" t="s">
        <v>21</v>
      </c>
      <c r="H25" s="257" t="s">
        <v>344</v>
      </c>
      <c r="I25" s="256"/>
      <c r="J25" s="257" t="s">
        <v>38</v>
      </c>
      <c r="K25" s="257" t="s">
        <v>244</v>
      </c>
      <c r="L25" s="257" t="s">
        <v>596</v>
      </c>
      <c r="M25" s="2"/>
      <c r="P25" s="145"/>
    </row>
    <row r="26" spans="1:16">
      <c r="A26" s="250">
        <v>686</v>
      </c>
      <c r="B26" s="250" t="s">
        <v>878</v>
      </c>
      <c r="C26" s="256" t="s">
        <v>13</v>
      </c>
      <c r="D26" s="257" t="s">
        <v>35</v>
      </c>
      <c r="E26" s="256" t="s">
        <v>905</v>
      </c>
      <c r="F26" s="257" t="s">
        <v>17</v>
      </c>
      <c r="G26" s="257" t="s">
        <v>21</v>
      </c>
      <c r="H26" s="257" t="s">
        <v>344</v>
      </c>
      <c r="I26" s="256"/>
      <c r="J26" s="257" t="s">
        <v>38</v>
      </c>
      <c r="K26" s="257" t="s">
        <v>268</v>
      </c>
      <c r="L26" s="257" t="s">
        <v>596</v>
      </c>
      <c r="M26" s="2"/>
      <c r="P26" s="145"/>
    </row>
    <row r="27" spans="1:16">
      <c r="A27" s="250">
        <v>741</v>
      </c>
      <c r="B27" s="250" t="s">
        <v>878</v>
      </c>
      <c r="C27" s="256" t="s">
        <v>136</v>
      </c>
      <c r="D27" s="257" t="s">
        <v>401</v>
      </c>
      <c r="E27" s="256" t="s">
        <v>970</v>
      </c>
      <c r="F27" s="257" t="s">
        <v>439</v>
      </c>
      <c r="G27" s="257" t="s">
        <v>17</v>
      </c>
      <c r="H27" s="257" t="s">
        <v>85</v>
      </c>
      <c r="I27" s="256" t="s">
        <v>971</v>
      </c>
      <c r="J27" s="257" t="s">
        <v>38</v>
      </c>
      <c r="K27" s="257" t="s">
        <v>240</v>
      </c>
      <c r="L27" s="257" t="s">
        <v>267</v>
      </c>
      <c r="M27" s="2"/>
      <c r="P27" s="145"/>
    </row>
    <row r="28" spans="1:16">
      <c r="A28" s="250">
        <v>809</v>
      </c>
      <c r="B28" s="250" t="s">
        <v>1024</v>
      </c>
      <c r="C28" s="256" t="s">
        <v>13</v>
      </c>
      <c r="D28" s="257" t="s">
        <v>78</v>
      </c>
      <c r="E28" s="256" t="s">
        <v>1029</v>
      </c>
      <c r="F28" s="257" t="s">
        <v>30</v>
      </c>
      <c r="G28" s="257" t="s">
        <v>21</v>
      </c>
      <c r="H28" s="257" t="s">
        <v>261</v>
      </c>
      <c r="I28" s="256" t="s">
        <v>1772</v>
      </c>
      <c r="J28" s="257" t="s">
        <v>38</v>
      </c>
      <c r="K28" s="257" t="s">
        <v>207</v>
      </c>
      <c r="L28" s="257" t="s">
        <v>264</v>
      </c>
      <c r="M28" s="2"/>
      <c r="P28" s="145"/>
    </row>
    <row r="29" spans="1:16">
      <c r="A29" s="250">
        <v>811</v>
      </c>
      <c r="B29" s="250" t="s">
        <v>1024</v>
      </c>
      <c r="C29" s="256" t="s">
        <v>13</v>
      </c>
      <c r="D29" s="257" t="s">
        <v>78</v>
      </c>
      <c r="E29" s="256" t="s">
        <v>1029</v>
      </c>
      <c r="F29" s="257" t="s">
        <v>30</v>
      </c>
      <c r="G29" s="257" t="s">
        <v>21</v>
      </c>
      <c r="H29" s="257" t="s">
        <v>261</v>
      </c>
      <c r="I29" s="256" t="s">
        <v>1772</v>
      </c>
      <c r="J29" s="257" t="s">
        <v>38</v>
      </c>
      <c r="K29" s="257" t="s">
        <v>213</v>
      </c>
      <c r="L29" s="257" t="s">
        <v>269</v>
      </c>
      <c r="M29" s="2"/>
      <c r="P29" s="145"/>
    </row>
    <row r="30" spans="1:16">
      <c r="A30" s="250">
        <v>931</v>
      </c>
      <c r="B30" s="250" t="s">
        <v>1024</v>
      </c>
      <c r="C30" s="256" t="s">
        <v>136</v>
      </c>
      <c r="D30" s="257" t="s">
        <v>154</v>
      </c>
      <c r="E30" s="256" t="s">
        <v>1099</v>
      </c>
      <c r="F30" s="257" t="s">
        <v>239</v>
      </c>
      <c r="G30" s="257" t="s">
        <v>17</v>
      </c>
      <c r="H30" s="257" t="s">
        <v>1100</v>
      </c>
      <c r="I30" s="256" t="s">
        <v>1101</v>
      </c>
      <c r="J30" s="257" t="s">
        <v>38</v>
      </c>
      <c r="K30" s="257" t="s">
        <v>244</v>
      </c>
      <c r="L30" s="257" t="s">
        <v>1102</v>
      </c>
      <c r="M30" s="2" t="s">
        <v>1281</v>
      </c>
      <c r="N30" s="58" t="s">
        <v>2517</v>
      </c>
      <c r="O30" s="50" t="s">
        <v>2509</v>
      </c>
      <c r="P30" s="145"/>
    </row>
    <row r="31" spans="1:16">
      <c r="A31" s="250">
        <v>1029</v>
      </c>
      <c r="B31" s="250" t="s">
        <v>1143</v>
      </c>
      <c r="C31" s="256" t="s">
        <v>136</v>
      </c>
      <c r="D31" s="257" t="s">
        <v>37</v>
      </c>
      <c r="E31" s="256" t="s">
        <v>1195</v>
      </c>
      <c r="F31" s="257" t="s">
        <v>439</v>
      </c>
      <c r="G31" s="257" t="s">
        <v>17</v>
      </c>
      <c r="H31" s="257" t="s">
        <v>18</v>
      </c>
      <c r="I31" s="256" t="s">
        <v>1196</v>
      </c>
      <c r="J31" s="257" t="s">
        <v>38</v>
      </c>
      <c r="K31" s="257" t="s">
        <v>232</v>
      </c>
      <c r="L31" s="257" t="s">
        <v>109</v>
      </c>
      <c r="M31" s="2"/>
      <c r="P31" s="145"/>
    </row>
    <row r="32" spans="1:16">
      <c r="A32" s="250">
        <v>1031</v>
      </c>
      <c r="B32" s="250" t="s">
        <v>1143</v>
      </c>
      <c r="C32" s="256" t="s">
        <v>136</v>
      </c>
      <c r="D32" s="257" t="s">
        <v>37</v>
      </c>
      <c r="E32" s="256" t="s">
        <v>1195</v>
      </c>
      <c r="F32" s="257" t="s">
        <v>501</v>
      </c>
      <c r="G32" s="257" t="s">
        <v>17</v>
      </c>
      <c r="H32" s="257" t="s">
        <v>111</v>
      </c>
      <c r="I32" s="256" t="s">
        <v>1196</v>
      </c>
      <c r="J32" s="257" t="s">
        <v>38</v>
      </c>
      <c r="K32" s="257" t="s">
        <v>236</v>
      </c>
      <c r="L32" s="257" t="s">
        <v>114</v>
      </c>
      <c r="M32" s="2"/>
      <c r="P32" s="145"/>
    </row>
    <row r="33" spans="1:16">
      <c r="A33" s="250">
        <v>1048</v>
      </c>
      <c r="B33" s="371" t="s">
        <v>1143</v>
      </c>
      <c r="C33" s="228" t="s">
        <v>136</v>
      </c>
      <c r="D33" s="229" t="s">
        <v>17</v>
      </c>
      <c r="E33" s="228" t="s">
        <v>1212</v>
      </c>
      <c r="F33" s="229" t="s">
        <v>210</v>
      </c>
      <c r="G33" s="229" t="s">
        <v>16</v>
      </c>
      <c r="H33" s="229" t="s">
        <v>205</v>
      </c>
      <c r="I33" s="228" t="s">
        <v>1683</v>
      </c>
      <c r="J33" s="229" t="s">
        <v>65</v>
      </c>
      <c r="K33" s="229" t="s">
        <v>92</v>
      </c>
      <c r="L33" s="229" t="s">
        <v>1213</v>
      </c>
      <c r="M33" s="2" t="s">
        <v>1281</v>
      </c>
      <c r="N33" s="58" t="s">
        <v>2517</v>
      </c>
      <c r="O33" s="13" t="s">
        <v>2509</v>
      </c>
      <c r="P33" s="145"/>
    </row>
    <row r="34" spans="1:16">
      <c r="A34" s="372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50"/>
      <c r="O34" s="149"/>
      <c r="P34" s="149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4A7D-CBA1-4E1F-8C11-DCB946D4F7AE}">
  <dimension ref="A1:Q162"/>
  <sheetViews>
    <sheetView workbookViewId="0">
      <selection activeCell="P11" sqref="P11"/>
    </sheetView>
  </sheetViews>
  <sheetFormatPr defaultRowHeight="13.9"/>
  <cols>
    <col min="1" max="1" width="8" customWidth="1"/>
    <col min="2" max="2" width="10.25" customWidth="1"/>
    <col min="3" max="3" width="14.25" customWidth="1"/>
    <col min="4" max="4" width="5.25" customWidth="1"/>
    <col min="5" max="5" width="35.25" customWidth="1"/>
    <col min="6" max="8" width="5.25" customWidth="1"/>
    <col min="9" max="9" width="23" customWidth="1"/>
    <col min="10" max="10" width="10.25" customWidth="1"/>
    <col min="11" max="11" width="12.75" customWidth="1"/>
    <col min="12" max="12" width="5.75" customWidth="1"/>
    <col min="13" max="13" width="4.75" customWidth="1"/>
    <col min="14" max="14" width="13" customWidth="1"/>
    <col min="15" max="15" width="11.625" customWidth="1"/>
    <col min="16" max="16" width="21.75" customWidth="1"/>
  </cols>
  <sheetData>
    <row r="1" spans="1:17" ht="23.45">
      <c r="A1" s="51"/>
      <c r="B1" s="403" t="s">
        <v>2975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51"/>
    </row>
    <row r="2" spans="1:17" ht="23.45">
      <c r="A2" s="51"/>
      <c r="B2" s="403" t="s">
        <v>2976</v>
      </c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51"/>
    </row>
    <row r="3" spans="1:17" ht="23.45">
      <c r="A3" s="65"/>
      <c r="B3" s="404" t="s">
        <v>2989</v>
      </c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51"/>
    </row>
    <row r="4" spans="1:17" ht="39.6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254" t="s">
        <v>1645</v>
      </c>
      <c r="M4" s="144" t="s">
        <v>1246</v>
      </c>
      <c r="N4" s="410" t="s">
        <v>1247</v>
      </c>
      <c r="O4" s="152" t="s">
        <v>1248</v>
      </c>
      <c r="P4" s="151" t="s">
        <v>1864</v>
      </c>
      <c r="Q4" s="164"/>
    </row>
    <row r="5" spans="1:17" ht="21">
      <c r="A5" s="250">
        <v>16</v>
      </c>
      <c r="B5" s="250" t="s">
        <v>23</v>
      </c>
      <c r="C5" s="256" t="s">
        <v>13</v>
      </c>
      <c r="D5" s="257" t="s">
        <v>68</v>
      </c>
      <c r="E5" s="256" t="s">
        <v>69</v>
      </c>
      <c r="F5" s="257" t="s">
        <v>70</v>
      </c>
      <c r="G5" s="257" t="s">
        <v>14</v>
      </c>
      <c r="H5" s="257" t="s">
        <v>34</v>
      </c>
      <c r="I5" s="256" t="s">
        <v>71</v>
      </c>
      <c r="J5" s="257" t="s">
        <v>65</v>
      </c>
      <c r="K5" s="257" t="s">
        <v>66</v>
      </c>
      <c r="L5" s="257" t="s">
        <v>72</v>
      </c>
      <c r="M5" s="2" t="s">
        <v>1281</v>
      </c>
      <c r="N5" s="27" t="s">
        <v>2095</v>
      </c>
      <c r="O5" s="13" t="s">
        <v>2096</v>
      </c>
      <c r="P5" s="62"/>
    </row>
    <row r="6" spans="1:17" ht="21">
      <c r="A6" s="250">
        <v>21</v>
      </c>
      <c r="B6" s="250" t="s">
        <v>23</v>
      </c>
      <c r="C6" s="256" t="s">
        <v>13</v>
      </c>
      <c r="D6" s="257" t="s">
        <v>37</v>
      </c>
      <c r="E6" s="256" t="s">
        <v>89</v>
      </c>
      <c r="F6" s="257" t="s">
        <v>16</v>
      </c>
      <c r="G6" s="257" t="s">
        <v>14</v>
      </c>
      <c r="H6" s="257" t="s">
        <v>90</v>
      </c>
      <c r="I6" s="256" t="s">
        <v>71</v>
      </c>
      <c r="J6" s="257" t="s">
        <v>65</v>
      </c>
      <c r="K6" s="257" t="s">
        <v>87</v>
      </c>
      <c r="L6" s="257" t="s">
        <v>91</v>
      </c>
      <c r="M6" s="2"/>
      <c r="N6" s="27"/>
      <c r="O6" s="13"/>
      <c r="P6" s="62"/>
    </row>
    <row r="7" spans="1:17" ht="21">
      <c r="A7" s="250">
        <v>23</v>
      </c>
      <c r="B7" s="250" t="s">
        <v>23</v>
      </c>
      <c r="C7" s="256" t="s">
        <v>13</v>
      </c>
      <c r="D7" s="257" t="s">
        <v>94</v>
      </c>
      <c r="E7" s="256" t="s">
        <v>95</v>
      </c>
      <c r="F7" s="257" t="s">
        <v>70</v>
      </c>
      <c r="G7" s="257" t="s">
        <v>21</v>
      </c>
      <c r="H7" s="257" t="s">
        <v>47</v>
      </c>
      <c r="I7" s="256" t="s">
        <v>1657</v>
      </c>
      <c r="J7" s="257" t="s">
        <v>65</v>
      </c>
      <c r="K7" s="257" t="s">
        <v>92</v>
      </c>
      <c r="L7" s="257" t="s">
        <v>97</v>
      </c>
      <c r="M7" s="2"/>
      <c r="N7" s="27"/>
      <c r="O7" s="13"/>
      <c r="P7" s="62"/>
    </row>
    <row r="8" spans="1:17" ht="21">
      <c r="A8" s="250">
        <v>84</v>
      </c>
      <c r="B8" s="250" t="s">
        <v>179</v>
      </c>
      <c r="C8" s="256" t="s">
        <v>13</v>
      </c>
      <c r="D8" s="257" t="s">
        <v>24</v>
      </c>
      <c r="E8" s="256" t="s">
        <v>249</v>
      </c>
      <c r="F8" s="257" t="s">
        <v>90</v>
      </c>
      <c r="G8" s="257" t="s">
        <v>21</v>
      </c>
      <c r="H8" s="257" t="s">
        <v>246</v>
      </c>
      <c r="I8" s="256"/>
      <c r="J8" s="257" t="s">
        <v>38</v>
      </c>
      <c r="K8" s="257" t="s">
        <v>251</v>
      </c>
      <c r="L8" s="257" t="s">
        <v>252</v>
      </c>
      <c r="M8" s="2"/>
      <c r="N8" s="27"/>
      <c r="O8" s="13"/>
      <c r="P8" s="62"/>
    </row>
    <row r="9" spans="1:17" ht="21">
      <c r="A9" s="250">
        <v>95</v>
      </c>
      <c r="B9" s="250" t="s">
        <v>179</v>
      </c>
      <c r="C9" s="256" t="s">
        <v>13</v>
      </c>
      <c r="D9" s="257" t="s">
        <v>17</v>
      </c>
      <c r="E9" s="256" t="s">
        <v>203</v>
      </c>
      <c r="F9" s="257" t="s">
        <v>35</v>
      </c>
      <c r="G9" s="257" t="s">
        <v>16</v>
      </c>
      <c r="H9" s="257" t="s">
        <v>261</v>
      </c>
      <c r="I9" s="256"/>
      <c r="J9" s="257" t="s">
        <v>38</v>
      </c>
      <c r="K9" s="257" t="s">
        <v>268</v>
      </c>
      <c r="L9" s="257" t="s">
        <v>269</v>
      </c>
      <c r="M9" s="2"/>
      <c r="N9" s="27"/>
      <c r="O9" s="13"/>
      <c r="P9" s="62"/>
    </row>
    <row r="10" spans="1:17" ht="21">
      <c r="A10" s="250">
        <v>118</v>
      </c>
      <c r="B10" s="250" t="s">
        <v>179</v>
      </c>
      <c r="C10" s="256" t="s">
        <v>13</v>
      </c>
      <c r="D10" s="257" t="s">
        <v>47</v>
      </c>
      <c r="E10" s="256" t="s">
        <v>292</v>
      </c>
      <c r="F10" s="257" t="s">
        <v>17</v>
      </c>
      <c r="G10" s="257" t="s">
        <v>21</v>
      </c>
      <c r="H10" s="257" t="s">
        <v>220</v>
      </c>
      <c r="I10" s="256"/>
      <c r="J10" s="257" t="s">
        <v>38</v>
      </c>
      <c r="K10" s="257" t="s">
        <v>314</v>
      </c>
      <c r="L10" s="257" t="s">
        <v>226</v>
      </c>
      <c r="M10" s="2"/>
      <c r="N10" s="27"/>
      <c r="O10" s="13"/>
      <c r="P10" s="62"/>
    </row>
    <row r="11" spans="1:17" ht="21">
      <c r="A11" s="250">
        <v>127</v>
      </c>
      <c r="B11" s="250" t="s">
        <v>179</v>
      </c>
      <c r="C11" s="256" t="s">
        <v>13</v>
      </c>
      <c r="D11" s="257" t="s">
        <v>204</v>
      </c>
      <c r="E11" s="256" t="s">
        <v>327</v>
      </c>
      <c r="F11" s="257" t="s">
        <v>16</v>
      </c>
      <c r="G11" s="257" t="s">
        <v>14</v>
      </c>
      <c r="H11" s="257" t="s">
        <v>219</v>
      </c>
      <c r="I11" s="256"/>
      <c r="J11" s="257" t="s">
        <v>38</v>
      </c>
      <c r="K11" s="257" t="s">
        <v>329</v>
      </c>
      <c r="L11" s="257" t="s">
        <v>148</v>
      </c>
      <c r="M11" s="2"/>
      <c r="N11" s="27"/>
      <c r="O11" s="13"/>
      <c r="P11" s="62"/>
    </row>
    <row r="12" spans="1:17" ht="21">
      <c r="A12" s="250">
        <v>140</v>
      </c>
      <c r="B12" s="250" t="s">
        <v>179</v>
      </c>
      <c r="C12" s="256" t="s">
        <v>13</v>
      </c>
      <c r="D12" s="257" t="s">
        <v>81</v>
      </c>
      <c r="E12" s="256" t="s">
        <v>341</v>
      </c>
      <c r="F12" s="257" t="s">
        <v>16</v>
      </c>
      <c r="G12" s="257" t="s">
        <v>17</v>
      </c>
      <c r="H12" s="257" t="s">
        <v>220</v>
      </c>
      <c r="I12" s="256" t="s">
        <v>1657</v>
      </c>
      <c r="J12" s="257" t="s">
        <v>65</v>
      </c>
      <c r="K12" s="257" t="s">
        <v>92</v>
      </c>
      <c r="L12" s="257" t="s">
        <v>342</v>
      </c>
      <c r="M12" s="2"/>
      <c r="N12" s="27"/>
      <c r="O12" s="13"/>
      <c r="P12" s="62"/>
    </row>
    <row r="13" spans="1:17" ht="21">
      <c r="A13" s="250">
        <v>144</v>
      </c>
      <c r="B13" s="250" t="s">
        <v>179</v>
      </c>
      <c r="C13" s="256" t="s">
        <v>13</v>
      </c>
      <c r="D13" s="257" t="s">
        <v>199</v>
      </c>
      <c r="E13" s="256" t="s">
        <v>351</v>
      </c>
      <c r="F13" s="257" t="s">
        <v>16</v>
      </c>
      <c r="G13" s="257" t="s">
        <v>14</v>
      </c>
      <c r="H13" s="257" t="s">
        <v>16</v>
      </c>
      <c r="I13" s="256" t="s">
        <v>352</v>
      </c>
      <c r="J13" s="257" t="s">
        <v>65</v>
      </c>
      <c r="K13" s="257" t="s">
        <v>349</v>
      </c>
      <c r="L13" s="257" t="s">
        <v>353</v>
      </c>
      <c r="M13" s="2"/>
      <c r="N13" s="27"/>
      <c r="O13" s="13"/>
      <c r="P13" s="62"/>
    </row>
    <row r="14" spans="1:17" ht="21">
      <c r="A14" s="250">
        <v>146</v>
      </c>
      <c r="B14" s="250" t="s">
        <v>179</v>
      </c>
      <c r="C14" s="256" t="s">
        <v>13</v>
      </c>
      <c r="D14" s="257" t="s">
        <v>355</v>
      </c>
      <c r="E14" s="256" t="s">
        <v>356</v>
      </c>
      <c r="F14" s="257" t="s">
        <v>16</v>
      </c>
      <c r="G14" s="257" t="s">
        <v>14</v>
      </c>
      <c r="H14" s="257" t="s">
        <v>21</v>
      </c>
      <c r="I14" s="256" t="s">
        <v>1657</v>
      </c>
      <c r="J14" s="257" t="s">
        <v>65</v>
      </c>
      <c r="K14" s="257" t="s">
        <v>354</v>
      </c>
      <c r="L14" s="257" t="s">
        <v>145</v>
      </c>
      <c r="M14" s="2"/>
      <c r="N14" s="27"/>
      <c r="O14" s="13"/>
      <c r="P14" s="62"/>
    </row>
    <row r="15" spans="1:17" ht="21">
      <c r="A15" s="250">
        <v>148</v>
      </c>
      <c r="B15" s="250" t="s">
        <v>179</v>
      </c>
      <c r="C15" s="256" t="s">
        <v>13</v>
      </c>
      <c r="D15" s="257" t="s">
        <v>35</v>
      </c>
      <c r="E15" s="256" t="s">
        <v>360</v>
      </c>
      <c r="F15" s="257" t="s">
        <v>16</v>
      </c>
      <c r="G15" s="257" t="s">
        <v>21</v>
      </c>
      <c r="H15" s="257" t="s">
        <v>182</v>
      </c>
      <c r="I15" s="256" t="s">
        <v>352</v>
      </c>
      <c r="J15" s="257" t="s">
        <v>65</v>
      </c>
      <c r="K15" s="257" t="s">
        <v>358</v>
      </c>
      <c r="L15" s="257" t="s">
        <v>361</v>
      </c>
      <c r="M15" s="2"/>
      <c r="N15" s="27"/>
      <c r="O15" s="13"/>
      <c r="P15" s="62"/>
    </row>
    <row r="16" spans="1:17" ht="21">
      <c r="A16" s="250">
        <v>149</v>
      </c>
      <c r="B16" s="250" t="s">
        <v>179</v>
      </c>
      <c r="C16" s="256" t="s">
        <v>13</v>
      </c>
      <c r="D16" s="257" t="s">
        <v>28</v>
      </c>
      <c r="E16" s="256" t="s">
        <v>209</v>
      </c>
      <c r="F16" s="257" t="s">
        <v>17</v>
      </c>
      <c r="G16" s="257" t="s">
        <v>16</v>
      </c>
      <c r="H16" s="257" t="s">
        <v>74</v>
      </c>
      <c r="I16" s="256"/>
      <c r="J16" s="257" t="s">
        <v>65</v>
      </c>
      <c r="K16" s="257" t="s">
        <v>362</v>
      </c>
      <c r="L16" s="257" t="s">
        <v>363</v>
      </c>
      <c r="M16" s="2"/>
      <c r="N16" s="27"/>
      <c r="O16" s="13"/>
      <c r="P16" s="62"/>
    </row>
    <row r="17" spans="1:16" ht="21">
      <c r="A17" s="250">
        <v>150</v>
      </c>
      <c r="B17" s="250" t="s">
        <v>179</v>
      </c>
      <c r="C17" s="256" t="s">
        <v>13</v>
      </c>
      <c r="D17" s="257" t="s">
        <v>35</v>
      </c>
      <c r="E17" s="256" t="s">
        <v>360</v>
      </c>
      <c r="F17" s="257" t="s">
        <v>16</v>
      </c>
      <c r="G17" s="257" t="s">
        <v>21</v>
      </c>
      <c r="H17" s="257" t="s">
        <v>182</v>
      </c>
      <c r="I17" s="256" t="s">
        <v>352</v>
      </c>
      <c r="J17" s="257" t="s">
        <v>65</v>
      </c>
      <c r="K17" s="257" t="s">
        <v>362</v>
      </c>
      <c r="L17" s="257" t="s">
        <v>364</v>
      </c>
      <c r="M17" s="2"/>
      <c r="N17" s="27"/>
      <c r="O17" s="13"/>
      <c r="P17" s="62"/>
    </row>
    <row r="18" spans="1:16" ht="21">
      <c r="A18" s="250">
        <v>188</v>
      </c>
      <c r="B18" s="250" t="s">
        <v>179</v>
      </c>
      <c r="C18" s="256" t="s">
        <v>13</v>
      </c>
      <c r="D18" s="257" t="s">
        <v>17</v>
      </c>
      <c r="E18" s="256" t="s">
        <v>203</v>
      </c>
      <c r="F18" s="257" t="s">
        <v>111</v>
      </c>
      <c r="G18" s="257" t="s">
        <v>16</v>
      </c>
      <c r="H18" s="257" t="s">
        <v>279</v>
      </c>
      <c r="I18" s="256" t="s">
        <v>1698</v>
      </c>
      <c r="J18" s="257" t="s">
        <v>101</v>
      </c>
      <c r="K18" s="257" t="s">
        <v>134</v>
      </c>
      <c r="L18" s="257" t="s">
        <v>421</v>
      </c>
      <c r="M18" s="2"/>
      <c r="N18" s="27"/>
      <c r="O18" s="13"/>
      <c r="P18" s="62"/>
    </row>
    <row r="19" spans="1:16" ht="21">
      <c r="A19" s="250">
        <v>191</v>
      </c>
      <c r="B19" s="250" t="s">
        <v>179</v>
      </c>
      <c r="C19" s="256" t="s">
        <v>13</v>
      </c>
      <c r="D19" s="257" t="s">
        <v>17</v>
      </c>
      <c r="E19" s="256" t="s">
        <v>203</v>
      </c>
      <c r="F19" s="257" t="s">
        <v>200</v>
      </c>
      <c r="G19" s="257" t="s">
        <v>16</v>
      </c>
      <c r="H19" s="257" t="s">
        <v>279</v>
      </c>
      <c r="I19" s="256" t="s">
        <v>1698</v>
      </c>
      <c r="J19" s="257" t="s">
        <v>101</v>
      </c>
      <c r="K19" s="257" t="s">
        <v>176</v>
      </c>
      <c r="L19" s="257" t="s">
        <v>421</v>
      </c>
      <c r="M19" s="2"/>
      <c r="N19" s="27"/>
      <c r="O19" s="13"/>
      <c r="P19" s="62"/>
    </row>
    <row r="20" spans="1:16" ht="21">
      <c r="A20" s="250">
        <v>234</v>
      </c>
      <c r="B20" s="250" t="s">
        <v>179</v>
      </c>
      <c r="C20" s="256" t="s">
        <v>136</v>
      </c>
      <c r="D20" s="257" t="s">
        <v>81</v>
      </c>
      <c r="E20" s="256" t="s">
        <v>475</v>
      </c>
      <c r="F20" s="257" t="s">
        <v>16</v>
      </c>
      <c r="G20" s="257" t="s">
        <v>16</v>
      </c>
      <c r="H20" s="257" t="s">
        <v>253</v>
      </c>
      <c r="I20" s="256" t="s">
        <v>476</v>
      </c>
      <c r="J20" s="257" t="s">
        <v>65</v>
      </c>
      <c r="K20" s="257" t="s">
        <v>349</v>
      </c>
      <c r="L20" s="257" t="s">
        <v>477</v>
      </c>
      <c r="M20" s="2"/>
      <c r="N20" s="27"/>
      <c r="O20" s="13"/>
      <c r="P20" s="62"/>
    </row>
    <row r="21" spans="1:16" ht="21">
      <c r="A21" s="250">
        <v>236</v>
      </c>
      <c r="B21" s="250" t="s">
        <v>179</v>
      </c>
      <c r="C21" s="256" t="s">
        <v>136</v>
      </c>
      <c r="D21" s="257" t="s">
        <v>81</v>
      </c>
      <c r="E21" s="256" t="s">
        <v>475</v>
      </c>
      <c r="F21" s="257" t="s">
        <v>16</v>
      </c>
      <c r="G21" s="257" t="s">
        <v>16</v>
      </c>
      <c r="H21" s="257" t="s">
        <v>253</v>
      </c>
      <c r="I21" s="256" t="s">
        <v>476</v>
      </c>
      <c r="J21" s="257" t="s">
        <v>65</v>
      </c>
      <c r="K21" s="257" t="s">
        <v>354</v>
      </c>
      <c r="L21" s="257" t="s">
        <v>481</v>
      </c>
      <c r="M21" s="2"/>
      <c r="N21" s="27"/>
      <c r="O21" s="13"/>
      <c r="P21" s="62"/>
    </row>
    <row r="22" spans="1:16" ht="21">
      <c r="A22" s="250">
        <v>239</v>
      </c>
      <c r="B22" s="250" t="s">
        <v>179</v>
      </c>
      <c r="C22" s="256" t="s">
        <v>136</v>
      </c>
      <c r="D22" s="257" t="s">
        <v>175</v>
      </c>
      <c r="E22" s="256" t="s">
        <v>483</v>
      </c>
      <c r="F22" s="257" t="s">
        <v>16</v>
      </c>
      <c r="G22" s="257" t="s">
        <v>14</v>
      </c>
      <c r="H22" s="257" t="s">
        <v>21</v>
      </c>
      <c r="I22" s="256" t="s">
        <v>1702</v>
      </c>
      <c r="J22" s="257" t="s">
        <v>65</v>
      </c>
      <c r="K22" s="257" t="s">
        <v>358</v>
      </c>
      <c r="L22" s="257" t="s">
        <v>145</v>
      </c>
      <c r="M22" s="2"/>
      <c r="N22" s="27"/>
      <c r="O22" s="13"/>
      <c r="P22" s="62"/>
    </row>
    <row r="23" spans="1:16" ht="21">
      <c r="A23" s="250">
        <v>242</v>
      </c>
      <c r="B23" s="250" t="s">
        <v>179</v>
      </c>
      <c r="C23" s="256" t="s">
        <v>136</v>
      </c>
      <c r="D23" s="257" t="s">
        <v>374</v>
      </c>
      <c r="E23" s="256" t="s">
        <v>488</v>
      </c>
      <c r="F23" s="257" t="s">
        <v>16</v>
      </c>
      <c r="G23" s="257" t="s">
        <v>17</v>
      </c>
      <c r="H23" s="257" t="s">
        <v>111</v>
      </c>
      <c r="I23" s="256" t="s">
        <v>489</v>
      </c>
      <c r="J23" s="257" t="s">
        <v>65</v>
      </c>
      <c r="K23" s="257" t="s">
        <v>367</v>
      </c>
      <c r="L23" s="257" t="s">
        <v>490</v>
      </c>
      <c r="M23" s="2"/>
      <c r="N23" s="27"/>
      <c r="O23" s="13"/>
      <c r="P23" s="62"/>
    </row>
    <row r="24" spans="1:16" ht="21">
      <c r="A24" s="250">
        <v>244</v>
      </c>
      <c r="B24" s="250" t="s">
        <v>179</v>
      </c>
      <c r="C24" s="256" t="s">
        <v>136</v>
      </c>
      <c r="D24" s="257" t="s">
        <v>374</v>
      </c>
      <c r="E24" s="256" t="s">
        <v>488</v>
      </c>
      <c r="F24" s="257" t="s">
        <v>16</v>
      </c>
      <c r="G24" s="257" t="s">
        <v>17</v>
      </c>
      <c r="H24" s="257" t="s">
        <v>111</v>
      </c>
      <c r="I24" s="256" t="s">
        <v>489</v>
      </c>
      <c r="J24" s="257" t="s">
        <v>65</v>
      </c>
      <c r="K24" s="257" t="s">
        <v>371</v>
      </c>
      <c r="L24" s="257" t="s">
        <v>493</v>
      </c>
      <c r="M24" s="2"/>
      <c r="N24" s="27"/>
      <c r="O24" s="13"/>
      <c r="P24" s="62"/>
    </row>
    <row r="25" spans="1:16" ht="21">
      <c r="A25" s="250">
        <v>266</v>
      </c>
      <c r="B25" s="250" t="s">
        <v>179</v>
      </c>
      <c r="C25" s="256" t="s">
        <v>136</v>
      </c>
      <c r="D25" s="257" t="s">
        <v>94</v>
      </c>
      <c r="E25" s="256" t="s">
        <v>529</v>
      </c>
      <c r="F25" s="257" t="s">
        <v>204</v>
      </c>
      <c r="G25" s="257" t="s">
        <v>21</v>
      </c>
      <c r="H25" s="257" t="s">
        <v>403</v>
      </c>
      <c r="I25" s="256" t="s">
        <v>1708</v>
      </c>
      <c r="J25" s="257" t="s">
        <v>101</v>
      </c>
      <c r="K25" s="257" t="s">
        <v>134</v>
      </c>
      <c r="L25" s="257" t="s">
        <v>416</v>
      </c>
      <c r="M25" s="2"/>
      <c r="N25" s="27"/>
      <c r="O25" s="13"/>
      <c r="P25" s="62"/>
    </row>
    <row r="26" spans="1:16" ht="21">
      <c r="A26" s="250">
        <v>268</v>
      </c>
      <c r="B26" s="250" t="s">
        <v>179</v>
      </c>
      <c r="C26" s="256" t="s">
        <v>136</v>
      </c>
      <c r="D26" s="257" t="s">
        <v>94</v>
      </c>
      <c r="E26" s="256" t="s">
        <v>529</v>
      </c>
      <c r="F26" s="257" t="s">
        <v>219</v>
      </c>
      <c r="G26" s="257" t="s">
        <v>21</v>
      </c>
      <c r="H26" s="257" t="s">
        <v>220</v>
      </c>
      <c r="I26" s="256" t="s">
        <v>1708</v>
      </c>
      <c r="J26" s="257" t="s">
        <v>101</v>
      </c>
      <c r="K26" s="257" t="s">
        <v>176</v>
      </c>
      <c r="L26" s="257" t="s">
        <v>342</v>
      </c>
      <c r="M26" s="2"/>
      <c r="N26" s="27"/>
      <c r="O26" s="13"/>
      <c r="P26" s="62"/>
    </row>
    <row r="27" spans="1:16" ht="21">
      <c r="A27" s="250">
        <v>294</v>
      </c>
      <c r="B27" s="250" t="s">
        <v>532</v>
      </c>
      <c r="C27" s="256" t="s">
        <v>13</v>
      </c>
      <c r="D27" s="257" t="s">
        <v>16</v>
      </c>
      <c r="E27" s="256" t="s">
        <v>551</v>
      </c>
      <c r="F27" s="257" t="s">
        <v>204</v>
      </c>
      <c r="G27" s="257" t="s">
        <v>16</v>
      </c>
      <c r="H27" s="257" t="s">
        <v>253</v>
      </c>
      <c r="I27" s="256" t="s">
        <v>562</v>
      </c>
      <c r="J27" s="257" t="s">
        <v>38</v>
      </c>
      <c r="K27" s="257" t="s">
        <v>236</v>
      </c>
      <c r="L27" s="257" t="s">
        <v>256</v>
      </c>
      <c r="M27" s="2"/>
      <c r="N27" s="27"/>
      <c r="O27" s="13"/>
      <c r="P27" s="62"/>
    </row>
    <row r="28" spans="1:16" ht="21">
      <c r="A28" s="250">
        <v>299</v>
      </c>
      <c r="B28" s="250" t="s">
        <v>532</v>
      </c>
      <c r="C28" s="256" t="s">
        <v>13</v>
      </c>
      <c r="D28" s="257" t="s">
        <v>94</v>
      </c>
      <c r="E28" s="256" t="s">
        <v>564</v>
      </c>
      <c r="F28" s="257" t="s">
        <v>154</v>
      </c>
      <c r="G28" s="257" t="s">
        <v>16</v>
      </c>
      <c r="H28" s="257" t="s">
        <v>191</v>
      </c>
      <c r="I28" s="256" t="s">
        <v>1712</v>
      </c>
      <c r="J28" s="257" t="s">
        <v>38</v>
      </c>
      <c r="K28" s="257" t="s">
        <v>244</v>
      </c>
      <c r="L28" s="257" t="s">
        <v>324</v>
      </c>
      <c r="M28" s="2"/>
      <c r="N28" s="27"/>
      <c r="O28" s="13"/>
      <c r="P28" s="62"/>
    </row>
    <row r="29" spans="1:16" ht="21">
      <c r="A29" s="250">
        <v>301</v>
      </c>
      <c r="B29" s="250" t="s">
        <v>532</v>
      </c>
      <c r="C29" s="256" t="s">
        <v>13</v>
      </c>
      <c r="D29" s="257" t="s">
        <v>94</v>
      </c>
      <c r="E29" s="256" t="s">
        <v>564</v>
      </c>
      <c r="F29" s="257" t="s">
        <v>154</v>
      </c>
      <c r="G29" s="257" t="s">
        <v>16</v>
      </c>
      <c r="H29" s="257" t="s">
        <v>191</v>
      </c>
      <c r="I29" s="256" t="s">
        <v>1712</v>
      </c>
      <c r="J29" s="257" t="s">
        <v>38</v>
      </c>
      <c r="K29" s="257" t="s">
        <v>247</v>
      </c>
      <c r="L29" s="257" t="s">
        <v>326</v>
      </c>
      <c r="M29" s="2"/>
      <c r="N29" s="27"/>
      <c r="O29" s="13"/>
      <c r="P29" s="62"/>
    </row>
    <row r="30" spans="1:16" ht="21">
      <c r="A30" s="250">
        <v>303</v>
      </c>
      <c r="B30" s="250" t="s">
        <v>532</v>
      </c>
      <c r="C30" s="256" t="s">
        <v>13</v>
      </c>
      <c r="D30" s="257" t="s">
        <v>94</v>
      </c>
      <c r="E30" s="256" t="s">
        <v>564</v>
      </c>
      <c r="F30" s="257" t="s">
        <v>287</v>
      </c>
      <c r="G30" s="257" t="s">
        <v>16</v>
      </c>
      <c r="H30" s="257" t="s">
        <v>191</v>
      </c>
      <c r="I30" s="256" t="s">
        <v>1712</v>
      </c>
      <c r="J30" s="257" t="s">
        <v>38</v>
      </c>
      <c r="K30" s="257" t="s">
        <v>251</v>
      </c>
      <c r="L30" s="257" t="s">
        <v>324</v>
      </c>
      <c r="M30" s="2"/>
      <c r="N30" s="27"/>
      <c r="O30" s="13"/>
      <c r="P30" s="62"/>
    </row>
    <row r="31" spans="1:16" ht="21">
      <c r="A31" s="250">
        <v>305</v>
      </c>
      <c r="B31" s="250" t="s">
        <v>532</v>
      </c>
      <c r="C31" s="256" t="s">
        <v>13</v>
      </c>
      <c r="D31" s="257" t="s">
        <v>94</v>
      </c>
      <c r="E31" s="256" t="s">
        <v>564</v>
      </c>
      <c r="F31" s="257" t="s">
        <v>287</v>
      </c>
      <c r="G31" s="257" t="s">
        <v>16</v>
      </c>
      <c r="H31" s="257" t="s">
        <v>191</v>
      </c>
      <c r="I31" s="256" t="s">
        <v>1712</v>
      </c>
      <c r="J31" s="257" t="s">
        <v>38</v>
      </c>
      <c r="K31" s="257" t="s">
        <v>255</v>
      </c>
      <c r="L31" s="257" t="s">
        <v>326</v>
      </c>
      <c r="M31" s="2"/>
      <c r="N31" s="27"/>
      <c r="O31" s="13"/>
      <c r="P31" s="62"/>
    </row>
    <row r="32" spans="1:16" ht="21">
      <c r="A32" s="250">
        <v>307</v>
      </c>
      <c r="B32" s="250" t="s">
        <v>532</v>
      </c>
      <c r="C32" s="256" t="s">
        <v>13</v>
      </c>
      <c r="D32" s="257" t="s">
        <v>185</v>
      </c>
      <c r="E32" s="256" t="s">
        <v>567</v>
      </c>
      <c r="F32" s="257" t="s">
        <v>16</v>
      </c>
      <c r="G32" s="257" t="s">
        <v>17</v>
      </c>
      <c r="H32" s="257" t="s">
        <v>253</v>
      </c>
      <c r="I32" s="256" t="s">
        <v>1713</v>
      </c>
      <c r="J32" s="257" t="s">
        <v>38</v>
      </c>
      <c r="K32" s="257" t="s">
        <v>257</v>
      </c>
      <c r="L32" s="257" t="s">
        <v>256</v>
      </c>
      <c r="M32" s="2" t="s">
        <v>1252</v>
      </c>
      <c r="N32" s="27" t="s">
        <v>2146</v>
      </c>
      <c r="O32" s="27" t="s">
        <v>2147</v>
      </c>
      <c r="P32" s="62"/>
    </row>
    <row r="33" spans="1:16" ht="21">
      <c r="A33" s="250">
        <v>309</v>
      </c>
      <c r="B33" s="250" t="s">
        <v>532</v>
      </c>
      <c r="C33" s="256" t="s">
        <v>13</v>
      </c>
      <c r="D33" s="257" t="s">
        <v>185</v>
      </c>
      <c r="E33" s="256" t="s">
        <v>567</v>
      </c>
      <c r="F33" s="257" t="s">
        <v>16</v>
      </c>
      <c r="G33" s="257" t="s">
        <v>17</v>
      </c>
      <c r="H33" s="257" t="s">
        <v>253</v>
      </c>
      <c r="I33" s="256" t="s">
        <v>1713</v>
      </c>
      <c r="J33" s="257" t="s">
        <v>38</v>
      </c>
      <c r="K33" s="257" t="s">
        <v>259</v>
      </c>
      <c r="L33" s="257" t="s">
        <v>258</v>
      </c>
      <c r="M33" s="2"/>
      <c r="N33" s="27"/>
      <c r="O33" s="13"/>
      <c r="P33" s="62"/>
    </row>
    <row r="34" spans="1:16" ht="21">
      <c r="A34" s="250">
        <v>311</v>
      </c>
      <c r="B34" s="250" t="s">
        <v>532</v>
      </c>
      <c r="C34" s="256" t="s">
        <v>13</v>
      </c>
      <c r="D34" s="257" t="s">
        <v>185</v>
      </c>
      <c r="E34" s="256" t="s">
        <v>567</v>
      </c>
      <c r="F34" s="257" t="s">
        <v>21</v>
      </c>
      <c r="G34" s="257" t="s">
        <v>17</v>
      </c>
      <c r="H34" s="257" t="s">
        <v>418</v>
      </c>
      <c r="I34" s="256" t="s">
        <v>1713</v>
      </c>
      <c r="J34" s="257" t="s">
        <v>38</v>
      </c>
      <c r="K34" s="257" t="s">
        <v>260</v>
      </c>
      <c r="L34" s="257" t="s">
        <v>570</v>
      </c>
      <c r="M34" s="2"/>
      <c r="N34" s="27"/>
      <c r="O34" s="13"/>
      <c r="P34" s="62"/>
    </row>
    <row r="35" spans="1:16" ht="21">
      <c r="A35" s="250">
        <v>313</v>
      </c>
      <c r="B35" s="250" t="s">
        <v>532</v>
      </c>
      <c r="C35" s="256" t="s">
        <v>13</v>
      </c>
      <c r="D35" s="257" t="s">
        <v>185</v>
      </c>
      <c r="E35" s="256" t="s">
        <v>567</v>
      </c>
      <c r="F35" s="257" t="s">
        <v>21</v>
      </c>
      <c r="G35" s="257" t="s">
        <v>17</v>
      </c>
      <c r="H35" s="257" t="s">
        <v>418</v>
      </c>
      <c r="I35" s="256" t="s">
        <v>1713</v>
      </c>
      <c r="J35" s="257" t="s">
        <v>38</v>
      </c>
      <c r="K35" s="257" t="s">
        <v>263</v>
      </c>
      <c r="L35" s="257" t="s">
        <v>571</v>
      </c>
      <c r="M35" s="2"/>
      <c r="N35" s="27"/>
      <c r="O35" s="13"/>
      <c r="P35" s="62"/>
    </row>
    <row r="36" spans="1:16" ht="21">
      <c r="A36" s="250">
        <v>315</v>
      </c>
      <c r="B36" s="250" t="s">
        <v>532</v>
      </c>
      <c r="C36" s="256" t="s">
        <v>13</v>
      </c>
      <c r="D36" s="257" t="s">
        <v>204</v>
      </c>
      <c r="E36" s="256" t="s">
        <v>572</v>
      </c>
      <c r="F36" s="257" t="s">
        <v>16</v>
      </c>
      <c r="G36" s="257" t="s">
        <v>14</v>
      </c>
      <c r="H36" s="257" t="s">
        <v>123</v>
      </c>
      <c r="I36" s="256" t="s">
        <v>1714</v>
      </c>
      <c r="J36" s="257" t="s">
        <v>38</v>
      </c>
      <c r="K36" s="257" t="s">
        <v>268</v>
      </c>
      <c r="L36" s="257" t="s">
        <v>457</v>
      </c>
      <c r="M36" s="2"/>
      <c r="N36" s="27"/>
      <c r="O36" s="13"/>
      <c r="P36" s="62"/>
    </row>
    <row r="37" spans="1:16" ht="21">
      <c r="A37" s="250">
        <v>317</v>
      </c>
      <c r="B37" s="250" t="s">
        <v>532</v>
      </c>
      <c r="C37" s="256" t="s">
        <v>13</v>
      </c>
      <c r="D37" s="257" t="s">
        <v>204</v>
      </c>
      <c r="E37" s="256" t="s">
        <v>572</v>
      </c>
      <c r="F37" s="257" t="s">
        <v>16</v>
      </c>
      <c r="G37" s="257" t="s">
        <v>14</v>
      </c>
      <c r="H37" s="257" t="s">
        <v>123</v>
      </c>
      <c r="I37" s="256" t="s">
        <v>1714</v>
      </c>
      <c r="J37" s="257" t="s">
        <v>38</v>
      </c>
      <c r="K37" s="257" t="s">
        <v>271</v>
      </c>
      <c r="L37" s="257" t="s">
        <v>458</v>
      </c>
      <c r="M37" s="2"/>
      <c r="N37" s="27"/>
      <c r="O37" s="13"/>
      <c r="P37" s="62"/>
    </row>
    <row r="38" spans="1:16" ht="21">
      <c r="A38" s="250">
        <v>319</v>
      </c>
      <c r="B38" s="250" t="s">
        <v>532</v>
      </c>
      <c r="C38" s="256" t="s">
        <v>13</v>
      </c>
      <c r="D38" s="257" t="s">
        <v>204</v>
      </c>
      <c r="E38" s="256" t="s">
        <v>572</v>
      </c>
      <c r="F38" s="257" t="s">
        <v>418</v>
      </c>
      <c r="G38" s="257" t="s">
        <v>17</v>
      </c>
      <c r="H38" s="257" t="s">
        <v>239</v>
      </c>
      <c r="I38" s="256" t="s">
        <v>1714</v>
      </c>
      <c r="J38" s="257" t="s">
        <v>38</v>
      </c>
      <c r="K38" s="257" t="s">
        <v>274</v>
      </c>
      <c r="L38" s="257" t="s">
        <v>576</v>
      </c>
      <c r="M38" s="2"/>
      <c r="N38" s="27"/>
      <c r="O38" s="13"/>
      <c r="P38" s="62"/>
    </row>
    <row r="39" spans="1:16" ht="21">
      <c r="A39" s="250">
        <v>324</v>
      </c>
      <c r="B39" s="250" t="s">
        <v>532</v>
      </c>
      <c r="C39" s="256" t="s">
        <v>13</v>
      </c>
      <c r="D39" s="257" t="s">
        <v>21</v>
      </c>
      <c r="E39" s="256" t="s">
        <v>584</v>
      </c>
      <c r="F39" s="257" t="s">
        <v>16</v>
      </c>
      <c r="G39" s="257" t="s">
        <v>16</v>
      </c>
      <c r="H39" s="257" t="s">
        <v>22</v>
      </c>
      <c r="I39" s="256" t="s">
        <v>562</v>
      </c>
      <c r="J39" s="257" t="s">
        <v>38</v>
      </c>
      <c r="K39" s="257" t="s">
        <v>291</v>
      </c>
      <c r="L39" s="257" t="s">
        <v>585</v>
      </c>
      <c r="M39" s="2"/>
      <c r="N39" s="27"/>
      <c r="O39" s="13"/>
      <c r="P39" s="62"/>
    </row>
    <row r="40" spans="1:16" ht="21">
      <c r="A40" s="250">
        <v>328</v>
      </c>
      <c r="B40" s="250" t="s">
        <v>532</v>
      </c>
      <c r="C40" s="256" t="s">
        <v>13</v>
      </c>
      <c r="D40" s="257" t="s">
        <v>21</v>
      </c>
      <c r="E40" s="256" t="s">
        <v>584</v>
      </c>
      <c r="F40" s="257" t="s">
        <v>21</v>
      </c>
      <c r="G40" s="257" t="s">
        <v>16</v>
      </c>
      <c r="H40" s="257" t="s">
        <v>182</v>
      </c>
      <c r="I40" s="256" t="s">
        <v>562</v>
      </c>
      <c r="J40" s="257" t="s">
        <v>38</v>
      </c>
      <c r="K40" s="257" t="s">
        <v>301</v>
      </c>
      <c r="L40" s="257" t="s">
        <v>557</v>
      </c>
      <c r="M40" s="2"/>
      <c r="N40" s="27"/>
      <c r="O40" s="13"/>
      <c r="P40" s="62"/>
    </row>
    <row r="41" spans="1:16" ht="21">
      <c r="A41" s="250">
        <v>330</v>
      </c>
      <c r="B41" s="250" t="s">
        <v>532</v>
      </c>
      <c r="C41" s="256" t="s">
        <v>13</v>
      </c>
      <c r="D41" s="257" t="s">
        <v>21</v>
      </c>
      <c r="E41" s="256" t="s">
        <v>584</v>
      </c>
      <c r="F41" s="257" t="s">
        <v>21</v>
      </c>
      <c r="G41" s="257" t="s">
        <v>16</v>
      </c>
      <c r="H41" s="257" t="s">
        <v>182</v>
      </c>
      <c r="I41" s="256" t="s">
        <v>562</v>
      </c>
      <c r="J41" s="257" t="s">
        <v>38</v>
      </c>
      <c r="K41" s="257" t="s">
        <v>306</v>
      </c>
      <c r="L41" s="257" t="s">
        <v>559</v>
      </c>
      <c r="M41" s="2"/>
      <c r="N41" s="27"/>
      <c r="O41" s="13"/>
      <c r="P41" s="62"/>
    </row>
    <row r="42" spans="1:16" ht="21">
      <c r="A42" s="250">
        <v>332</v>
      </c>
      <c r="B42" s="250" t="s">
        <v>532</v>
      </c>
      <c r="C42" s="256" t="s">
        <v>13</v>
      </c>
      <c r="D42" s="257" t="s">
        <v>21</v>
      </c>
      <c r="E42" s="256" t="s">
        <v>584</v>
      </c>
      <c r="F42" s="257" t="s">
        <v>17</v>
      </c>
      <c r="G42" s="257" t="s">
        <v>16</v>
      </c>
      <c r="H42" s="257" t="s">
        <v>22</v>
      </c>
      <c r="I42" s="256" t="s">
        <v>328</v>
      </c>
      <c r="J42" s="257" t="s">
        <v>38</v>
      </c>
      <c r="K42" s="257" t="s">
        <v>311</v>
      </c>
      <c r="L42" s="257" t="s">
        <v>585</v>
      </c>
      <c r="M42" s="2"/>
      <c r="N42" s="27"/>
      <c r="O42" s="13"/>
      <c r="P42" s="62"/>
    </row>
    <row r="43" spans="1:16" ht="21">
      <c r="A43" s="250">
        <v>334</v>
      </c>
      <c r="B43" s="250" t="s">
        <v>532</v>
      </c>
      <c r="C43" s="256" t="s">
        <v>13</v>
      </c>
      <c r="D43" s="257" t="s">
        <v>21</v>
      </c>
      <c r="E43" s="256" t="s">
        <v>584</v>
      </c>
      <c r="F43" s="257" t="s">
        <v>17</v>
      </c>
      <c r="G43" s="257" t="s">
        <v>16</v>
      </c>
      <c r="H43" s="257" t="s">
        <v>22</v>
      </c>
      <c r="I43" s="256" t="s">
        <v>328</v>
      </c>
      <c r="J43" s="257" t="s">
        <v>38</v>
      </c>
      <c r="K43" s="257" t="s">
        <v>314</v>
      </c>
      <c r="L43" s="257" t="s">
        <v>586</v>
      </c>
      <c r="M43" s="2"/>
      <c r="N43" s="27"/>
      <c r="O43" s="13"/>
      <c r="P43" s="62"/>
    </row>
    <row r="44" spans="1:16" ht="21">
      <c r="A44" s="250">
        <v>336</v>
      </c>
      <c r="B44" s="250" t="s">
        <v>532</v>
      </c>
      <c r="C44" s="256" t="s">
        <v>13</v>
      </c>
      <c r="D44" s="257" t="s">
        <v>21</v>
      </c>
      <c r="E44" s="256" t="s">
        <v>584</v>
      </c>
      <c r="F44" s="257" t="s">
        <v>14</v>
      </c>
      <c r="G44" s="257" t="s">
        <v>16</v>
      </c>
      <c r="H44" s="257" t="s">
        <v>63</v>
      </c>
      <c r="I44" s="256" t="s">
        <v>1416</v>
      </c>
      <c r="J44" s="257" t="s">
        <v>38</v>
      </c>
      <c r="K44" s="257" t="s">
        <v>317</v>
      </c>
      <c r="L44" s="257" t="s">
        <v>243</v>
      </c>
      <c r="M44" s="2"/>
      <c r="N44" s="27"/>
      <c r="O44" s="13"/>
      <c r="P44" s="62"/>
    </row>
    <row r="45" spans="1:16" ht="21">
      <c r="A45" s="250">
        <v>338</v>
      </c>
      <c r="B45" s="250" t="s">
        <v>532</v>
      </c>
      <c r="C45" s="256" t="s">
        <v>13</v>
      </c>
      <c r="D45" s="257" t="s">
        <v>21</v>
      </c>
      <c r="E45" s="256" t="s">
        <v>584</v>
      </c>
      <c r="F45" s="257" t="s">
        <v>14</v>
      </c>
      <c r="G45" s="257" t="s">
        <v>16</v>
      </c>
      <c r="H45" s="257" t="s">
        <v>63</v>
      </c>
      <c r="I45" s="256" t="s">
        <v>1416</v>
      </c>
      <c r="J45" s="257" t="s">
        <v>38</v>
      </c>
      <c r="K45" s="257" t="s">
        <v>321</v>
      </c>
      <c r="L45" s="257" t="s">
        <v>245</v>
      </c>
      <c r="M45" s="2"/>
      <c r="N45" s="27"/>
      <c r="O45" s="13"/>
      <c r="P45" s="62"/>
    </row>
    <row r="46" spans="1:16" ht="21">
      <c r="A46" s="250">
        <v>342</v>
      </c>
      <c r="B46" s="250" t="s">
        <v>532</v>
      </c>
      <c r="C46" s="256" t="s">
        <v>13</v>
      </c>
      <c r="D46" s="257" t="s">
        <v>17</v>
      </c>
      <c r="E46" s="256" t="s">
        <v>597</v>
      </c>
      <c r="F46" s="257" t="s">
        <v>70</v>
      </c>
      <c r="G46" s="257" t="s">
        <v>16</v>
      </c>
      <c r="H46" s="257" t="s">
        <v>99</v>
      </c>
      <c r="I46" s="256" t="s">
        <v>328</v>
      </c>
      <c r="J46" s="257" t="s">
        <v>65</v>
      </c>
      <c r="K46" s="257" t="s">
        <v>66</v>
      </c>
      <c r="L46" s="257" t="s">
        <v>598</v>
      </c>
      <c r="M46" s="2"/>
      <c r="N46" s="27"/>
      <c r="O46" s="13"/>
      <c r="P46" s="62"/>
    </row>
    <row r="47" spans="1:16" ht="21">
      <c r="A47" s="250">
        <v>343</v>
      </c>
      <c r="B47" s="250" t="s">
        <v>532</v>
      </c>
      <c r="C47" s="256" t="s">
        <v>13</v>
      </c>
      <c r="D47" s="257" t="s">
        <v>374</v>
      </c>
      <c r="E47" s="256" t="s">
        <v>599</v>
      </c>
      <c r="F47" s="257" t="s">
        <v>210</v>
      </c>
      <c r="G47" s="257" t="s">
        <v>21</v>
      </c>
      <c r="H47" s="257" t="s">
        <v>175</v>
      </c>
      <c r="I47" s="256" t="s">
        <v>1716</v>
      </c>
      <c r="J47" s="257" t="s">
        <v>65</v>
      </c>
      <c r="K47" s="257" t="s">
        <v>66</v>
      </c>
      <c r="L47" s="257" t="s">
        <v>177</v>
      </c>
      <c r="M47" s="2"/>
      <c r="N47" s="27"/>
      <c r="O47" s="13"/>
      <c r="P47" s="62"/>
    </row>
    <row r="48" spans="1:16" ht="21">
      <c r="A48" s="250">
        <v>344</v>
      </c>
      <c r="B48" s="250" t="s">
        <v>532</v>
      </c>
      <c r="C48" s="256" t="s">
        <v>13</v>
      </c>
      <c r="D48" s="257" t="s">
        <v>17</v>
      </c>
      <c r="E48" s="256" t="s">
        <v>597</v>
      </c>
      <c r="F48" s="257" t="s">
        <v>70</v>
      </c>
      <c r="G48" s="257" t="s">
        <v>16</v>
      </c>
      <c r="H48" s="257" t="s">
        <v>99</v>
      </c>
      <c r="I48" s="256" t="s">
        <v>328</v>
      </c>
      <c r="J48" s="257" t="s">
        <v>65</v>
      </c>
      <c r="K48" s="257" t="s">
        <v>76</v>
      </c>
      <c r="L48" s="257" t="s">
        <v>601</v>
      </c>
      <c r="M48" s="2"/>
      <c r="N48" s="27"/>
      <c r="O48" s="13"/>
      <c r="P48" s="62"/>
    </row>
    <row r="49" spans="1:16" ht="21">
      <c r="A49" s="250">
        <v>347</v>
      </c>
      <c r="B49" s="250" t="s">
        <v>532</v>
      </c>
      <c r="C49" s="256" t="s">
        <v>13</v>
      </c>
      <c r="D49" s="257" t="s">
        <v>34</v>
      </c>
      <c r="E49" s="256" t="s">
        <v>604</v>
      </c>
      <c r="F49" s="257" t="s">
        <v>70</v>
      </c>
      <c r="G49" s="257" t="s">
        <v>17</v>
      </c>
      <c r="H49" s="257" t="s">
        <v>413</v>
      </c>
      <c r="I49" s="256" t="s">
        <v>71</v>
      </c>
      <c r="J49" s="257" t="s">
        <v>65</v>
      </c>
      <c r="K49" s="257" t="s">
        <v>87</v>
      </c>
      <c r="L49" s="257" t="s">
        <v>605</v>
      </c>
      <c r="M49" s="2" t="s">
        <v>1281</v>
      </c>
      <c r="N49" s="27" t="s">
        <v>2095</v>
      </c>
      <c r="O49" s="13" t="s">
        <v>2096</v>
      </c>
      <c r="P49" s="62"/>
    </row>
    <row r="50" spans="1:16" ht="21">
      <c r="A50" s="250">
        <v>352</v>
      </c>
      <c r="B50" s="250" t="s">
        <v>532</v>
      </c>
      <c r="C50" s="256" t="s">
        <v>13</v>
      </c>
      <c r="D50" s="257" t="s">
        <v>34</v>
      </c>
      <c r="E50" s="256" t="s">
        <v>604</v>
      </c>
      <c r="F50" s="257" t="s">
        <v>70</v>
      </c>
      <c r="G50" s="257" t="s">
        <v>17</v>
      </c>
      <c r="H50" s="257" t="s">
        <v>413</v>
      </c>
      <c r="I50" s="256" t="s">
        <v>71</v>
      </c>
      <c r="J50" s="257" t="s">
        <v>65</v>
      </c>
      <c r="K50" s="257" t="s">
        <v>346</v>
      </c>
      <c r="L50" s="257" t="s">
        <v>608</v>
      </c>
      <c r="M50" s="2"/>
      <c r="N50" s="27"/>
      <c r="O50" s="13"/>
      <c r="P50" s="62"/>
    </row>
    <row r="51" spans="1:16" ht="21">
      <c r="A51" s="250">
        <v>364</v>
      </c>
      <c r="B51" s="250" t="s">
        <v>532</v>
      </c>
      <c r="C51" s="256" t="s">
        <v>13</v>
      </c>
      <c r="D51" s="257" t="s">
        <v>123</v>
      </c>
      <c r="E51" s="256" t="s">
        <v>622</v>
      </c>
      <c r="F51" s="257" t="s">
        <v>16</v>
      </c>
      <c r="G51" s="257" t="s">
        <v>14</v>
      </c>
      <c r="H51" s="257" t="s">
        <v>90</v>
      </c>
      <c r="I51" s="256" t="s">
        <v>1721</v>
      </c>
      <c r="J51" s="257" t="s">
        <v>65</v>
      </c>
      <c r="K51" s="257" t="s">
        <v>382</v>
      </c>
      <c r="L51" s="257" t="s">
        <v>624</v>
      </c>
      <c r="M51" s="2"/>
      <c r="N51" s="27"/>
      <c r="O51" s="13"/>
      <c r="P51" s="62"/>
    </row>
    <row r="52" spans="1:16" ht="21">
      <c r="A52" s="250">
        <v>370</v>
      </c>
      <c r="B52" s="250" t="s">
        <v>532</v>
      </c>
      <c r="C52" s="256" t="s">
        <v>13</v>
      </c>
      <c r="D52" s="257" t="s">
        <v>401</v>
      </c>
      <c r="E52" s="256" t="s">
        <v>631</v>
      </c>
      <c r="F52" s="257" t="s">
        <v>16</v>
      </c>
      <c r="G52" s="257" t="s">
        <v>14</v>
      </c>
      <c r="H52" s="257" t="s">
        <v>16</v>
      </c>
      <c r="I52" s="256" t="s">
        <v>1713</v>
      </c>
      <c r="J52" s="257" t="s">
        <v>101</v>
      </c>
      <c r="K52" s="257" t="s">
        <v>121</v>
      </c>
      <c r="L52" s="257" t="s">
        <v>353</v>
      </c>
      <c r="M52" s="2"/>
      <c r="N52" s="27"/>
      <c r="O52" s="13"/>
      <c r="P52" s="62"/>
    </row>
    <row r="53" spans="1:16" ht="21">
      <c r="A53" s="250">
        <v>435</v>
      </c>
      <c r="B53" s="250" t="s">
        <v>532</v>
      </c>
      <c r="C53" s="256" t="s">
        <v>136</v>
      </c>
      <c r="D53" s="257" t="s">
        <v>90</v>
      </c>
      <c r="E53" s="256" t="s">
        <v>688</v>
      </c>
      <c r="F53" s="257" t="s">
        <v>70</v>
      </c>
      <c r="G53" s="257" t="s">
        <v>16</v>
      </c>
      <c r="H53" s="257" t="s">
        <v>99</v>
      </c>
      <c r="I53" s="256" t="s">
        <v>1727</v>
      </c>
      <c r="J53" s="257" t="s">
        <v>65</v>
      </c>
      <c r="K53" s="257" t="s">
        <v>92</v>
      </c>
      <c r="L53" s="257" t="s">
        <v>690</v>
      </c>
      <c r="M53" s="2"/>
      <c r="N53" s="27"/>
      <c r="O53" s="13"/>
      <c r="P53" s="62"/>
    </row>
    <row r="54" spans="1:16" ht="21">
      <c r="A54" s="250">
        <v>437</v>
      </c>
      <c r="B54" s="250" t="s">
        <v>532</v>
      </c>
      <c r="C54" s="256" t="s">
        <v>136</v>
      </c>
      <c r="D54" s="257" t="s">
        <v>90</v>
      </c>
      <c r="E54" s="256" t="s">
        <v>688</v>
      </c>
      <c r="F54" s="257" t="s">
        <v>70</v>
      </c>
      <c r="G54" s="257" t="s">
        <v>16</v>
      </c>
      <c r="H54" s="257" t="s">
        <v>99</v>
      </c>
      <c r="I54" s="256" t="s">
        <v>1727</v>
      </c>
      <c r="J54" s="257" t="s">
        <v>65</v>
      </c>
      <c r="K54" s="257" t="s">
        <v>346</v>
      </c>
      <c r="L54" s="257" t="s">
        <v>691</v>
      </c>
      <c r="M54" s="2"/>
      <c r="N54" s="27"/>
      <c r="O54" s="13"/>
      <c r="P54" s="62"/>
    </row>
    <row r="55" spans="1:16" ht="21">
      <c r="A55" s="250">
        <v>438</v>
      </c>
      <c r="B55" s="250" t="s">
        <v>532</v>
      </c>
      <c r="C55" s="256" t="s">
        <v>136</v>
      </c>
      <c r="D55" s="257" t="s">
        <v>280</v>
      </c>
      <c r="E55" s="256" t="s">
        <v>692</v>
      </c>
      <c r="F55" s="257" t="s">
        <v>16</v>
      </c>
      <c r="G55" s="257" t="s">
        <v>17</v>
      </c>
      <c r="H55" s="257" t="s">
        <v>220</v>
      </c>
      <c r="I55" s="256" t="s">
        <v>1702</v>
      </c>
      <c r="J55" s="257" t="s">
        <v>65</v>
      </c>
      <c r="K55" s="257" t="s">
        <v>346</v>
      </c>
      <c r="L55" s="257" t="s">
        <v>342</v>
      </c>
      <c r="M55" s="2"/>
      <c r="N55" s="27"/>
      <c r="O55" s="13"/>
      <c r="P55" s="62"/>
    </row>
    <row r="56" spans="1:16" ht="21">
      <c r="A56" s="250">
        <v>444</v>
      </c>
      <c r="B56" s="250" t="s">
        <v>532</v>
      </c>
      <c r="C56" s="256" t="s">
        <v>136</v>
      </c>
      <c r="D56" s="257" t="s">
        <v>199</v>
      </c>
      <c r="E56" s="256" t="s">
        <v>699</v>
      </c>
      <c r="F56" s="257" t="s">
        <v>16</v>
      </c>
      <c r="G56" s="257" t="s">
        <v>16</v>
      </c>
      <c r="H56" s="257" t="s">
        <v>293</v>
      </c>
      <c r="I56" s="256" t="s">
        <v>1727</v>
      </c>
      <c r="J56" s="257" t="s">
        <v>65</v>
      </c>
      <c r="K56" s="257" t="s">
        <v>358</v>
      </c>
      <c r="L56" s="257" t="s">
        <v>350</v>
      </c>
      <c r="M56" s="2"/>
      <c r="N56" s="27"/>
      <c r="O56" s="13"/>
      <c r="P56" s="62"/>
    </row>
    <row r="57" spans="1:16" ht="21">
      <c r="A57" s="250">
        <v>446</v>
      </c>
      <c r="B57" s="250" t="s">
        <v>532</v>
      </c>
      <c r="C57" s="256" t="s">
        <v>136</v>
      </c>
      <c r="D57" s="257" t="s">
        <v>199</v>
      </c>
      <c r="E57" s="256" t="s">
        <v>699</v>
      </c>
      <c r="F57" s="257" t="s">
        <v>16</v>
      </c>
      <c r="G57" s="257" t="s">
        <v>16</v>
      </c>
      <c r="H57" s="257" t="s">
        <v>293</v>
      </c>
      <c r="I57" s="256" t="s">
        <v>1727</v>
      </c>
      <c r="J57" s="257" t="s">
        <v>65</v>
      </c>
      <c r="K57" s="257" t="s">
        <v>362</v>
      </c>
      <c r="L57" s="257" t="s">
        <v>350</v>
      </c>
      <c r="M57" s="2"/>
      <c r="N57" s="27"/>
      <c r="O57" s="13"/>
      <c r="P57" s="62"/>
    </row>
    <row r="58" spans="1:16" ht="21">
      <c r="A58" s="250">
        <v>450</v>
      </c>
      <c r="B58" s="250" t="s">
        <v>532</v>
      </c>
      <c r="C58" s="256" t="s">
        <v>136</v>
      </c>
      <c r="D58" s="257" t="s">
        <v>138</v>
      </c>
      <c r="E58" s="256" t="s">
        <v>705</v>
      </c>
      <c r="F58" s="257" t="s">
        <v>16</v>
      </c>
      <c r="G58" s="257" t="s">
        <v>14</v>
      </c>
      <c r="H58" s="257" t="s">
        <v>17</v>
      </c>
      <c r="I58" s="256" t="s">
        <v>1702</v>
      </c>
      <c r="J58" s="257" t="s">
        <v>65</v>
      </c>
      <c r="K58" s="257" t="s">
        <v>371</v>
      </c>
      <c r="L58" s="257" t="s">
        <v>706</v>
      </c>
      <c r="M58" s="2"/>
      <c r="N58" s="27"/>
      <c r="O58" s="13"/>
      <c r="P58" s="62"/>
    </row>
    <row r="59" spans="1:16" ht="21">
      <c r="A59" s="250">
        <v>468</v>
      </c>
      <c r="B59" s="250" t="s">
        <v>532</v>
      </c>
      <c r="C59" s="256" t="s">
        <v>136</v>
      </c>
      <c r="D59" s="257" t="s">
        <v>401</v>
      </c>
      <c r="E59" s="256" t="s">
        <v>725</v>
      </c>
      <c r="F59" s="257" t="s">
        <v>418</v>
      </c>
      <c r="G59" s="257" t="s">
        <v>16</v>
      </c>
      <c r="H59" s="257" t="s">
        <v>31</v>
      </c>
      <c r="I59" s="256" t="s">
        <v>726</v>
      </c>
      <c r="J59" s="257" t="s">
        <v>101</v>
      </c>
      <c r="K59" s="257" t="s">
        <v>176</v>
      </c>
      <c r="L59" s="257" t="s">
        <v>603</v>
      </c>
      <c r="M59" s="2"/>
      <c r="N59" s="27"/>
      <c r="O59" s="13"/>
      <c r="P59" s="62"/>
    </row>
    <row r="60" spans="1:16" ht="21">
      <c r="A60" s="250">
        <v>471</v>
      </c>
      <c r="B60" s="250" t="s">
        <v>729</v>
      </c>
      <c r="C60" s="256" t="s">
        <v>13</v>
      </c>
      <c r="D60" s="257" t="s">
        <v>16</v>
      </c>
      <c r="E60" s="256" t="s">
        <v>730</v>
      </c>
      <c r="F60" s="257" t="s">
        <v>16</v>
      </c>
      <c r="G60" s="257" t="s">
        <v>16</v>
      </c>
      <c r="H60" s="257" t="s">
        <v>747</v>
      </c>
      <c r="I60" s="256"/>
      <c r="J60" s="257" t="s">
        <v>38</v>
      </c>
      <c r="K60" s="257" t="s">
        <v>207</v>
      </c>
      <c r="L60" s="257" t="s">
        <v>749</v>
      </c>
      <c r="M60" s="2"/>
      <c r="N60" s="27"/>
      <c r="O60" s="13"/>
      <c r="P60" s="62"/>
    </row>
    <row r="61" spans="1:16" ht="21">
      <c r="A61" s="250">
        <v>473</v>
      </c>
      <c r="B61" s="250" t="s">
        <v>729</v>
      </c>
      <c r="C61" s="256" t="s">
        <v>13</v>
      </c>
      <c r="D61" s="257" t="s">
        <v>16</v>
      </c>
      <c r="E61" s="256" t="s">
        <v>730</v>
      </c>
      <c r="F61" s="257" t="s">
        <v>16</v>
      </c>
      <c r="G61" s="257" t="s">
        <v>16</v>
      </c>
      <c r="H61" s="257" t="s">
        <v>747</v>
      </c>
      <c r="I61" s="256"/>
      <c r="J61" s="257" t="s">
        <v>38</v>
      </c>
      <c r="K61" s="257" t="s">
        <v>213</v>
      </c>
      <c r="L61" s="257" t="s">
        <v>749</v>
      </c>
      <c r="M61" s="2"/>
      <c r="N61" s="27"/>
      <c r="O61" s="13"/>
      <c r="P61" s="62"/>
    </row>
    <row r="62" spans="1:16" ht="21">
      <c r="A62" s="250">
        <v>475</v>
      </c>
      <c r="B62" s="250" t="s">
        <v>729</v>
      </c>
      <c r="C62" s="256" t="s">
        <v>13</v>
      </c>
      <c r="D62" s="257" t="s">
        <v>16</v>
      </c>
      <c r="E62" s="256" t="s">
        <v>730</v>
      </c>
      <c r="F62" s="257" t="s">
        <v>16</v>
      </c>
      <c r="G62" s="257" t="s">
        <v>16</v>
      </c>
      <c r="H62" s="257" t="s">
        <v>747</v>
      </c>
      <c r="I62" s="256"/>
      <c r="J62" s="257" t="s">
        <v>38</v>
      </c>
      <c r="K62" s="257" t="s">
        <v>215</v>
      </c>
      <c r="L62" s="257" t="s">
        <v>749</v>
      </c>
      <c r="M62" s="2"/>
      <c r="N62" s="27"/>
      <c r="O62" s="13"/>
      <c r="P62" s="62"/>
    </row>
    <row r="63" spans="1:16" ht="21">
      <c r="A63" s="250">
        <v>477</v>
      </c>
      <c r="B63" s="250" t="s">
        <v>729</v>
      </c>
      <c r="C63" s="256" t="s">
        <v>13</v>
      </c>
      <c r="D63" s="257" t="s">
        <v>16</v>
      </c>
      <c r="E63" s="256" t="s">
        <v>730</v>
      </c>
      <c r="F63" s="257" t="s">
        <v>16</v>
      </c>
      <c r="G63" s="257" t="s">
        <v>16</v>
      </c>
      <c r="H63" s="257" t="s">
        <v>747</v>
      </c>
      <c r="I63" s="256"/>
      <c r="J63" s="257" t="s">
        <v>38</v>
      </c>
      <c r="K63" s="257" t="s">
        <v>222</v>
      </c>
      <c r="L63" s="257" t="s">
        <v>749</v>
      </c>
      <c r="M63" s="2"/>
      <c r="N63" s="27"/>
      <c r="O63" s="13"/>
      <c r="P63" s="62"/>
    </row>
    <row r="64" spans="1:16" ht="21">
      <c r="A64" s="250">
        <v>479</v>
      </c>
      <c r="B64" s="250" t="s">
        <v>729</v>
      </c>
      <c r="C64" s="256" t="s">
        <v>13</v>
      </c>
      <c r="D64" s="257" t="s">
        <v>16</v>
      </c>
      <c r="E64" s="256" t="s">
        <v>730</v>
      </c>
      <c r="F64" s="257" t="s">
        <v>16</v>
      </c>
      <c r="G64" s="257" t="s">
        <v>16</v>
      </c>
      <c r="H64" s="257" t="s">
        <v>747</v>
      </c>
      <c r="I64" s="256"/>
      <c r="J64" s="257" t="s">
        <v>38</v>
      </c>
      <c r="K64" s="257" t="s">
        <v>225</v>
      </c>
      <c r="L64" s="257" t="s">
        <v>749</v>
      </c>
      <c r="M64" s="2"/>
      <c r="N64" s="27"/>
      <c r="O64" s="13"/>
      <c r="P64" s="62"/>
    </row>
    <row r="65" spans="1:16" ht="21">
      <c r="A65" s="250">
        <v>511</v>
      </c>
      <c r="B65" s="250" t="s">
        <v>729</v>
      </c>
      <c r="C65" s="256" t="s">
        <v>13</v>
      </c>
      <c r="D65" s="257" t="s">
        <v>24</v>
      </c>
      <c r="E65" s="256" t="s">
        <v>752</v>
      </c>
      <c r="F65" s="257" t="s">
        <v>17</v>
      </c>
      <c r="G65" s="257" t="s">
        <v>21</v>
      </c>
      <c r="H65" s="257" t="s">
        <v>403</v>
      </c>
      <c r="I65" s="256"/>
      <c r="J65" s="257" t="s">
        <v>38</v>
      </c>
      <c r="K65" s="257" t="s">
        <v>274</v>
      </c>
      <c r="L65" s="257" t="s">
        <v>450</v>
      </c>
      <c r="M65" s="2"/>
      <c r="N65" s="27"/>
      <c r="O65" s="13"/>
      <c r="P65" s="62"/>
    </row>
    <row r="66" spans="1:16" ht="21">
      <c r="A66" s="250">
        <v>524</v>
      </c>
      <c r="B66" s="250" t="s">
        <v>729</v>
      </c>
      <c r="C66" s="256" t="s">
        <v>13</v>
      </c>
      <c r="D66" s="257" t="s">
        <v>94</v>
      </c>
      <c r="E66" s="256" t="s">
        <v>772</v>
      </c>
      <c r="F66" s="257" t="s">
        <v>210</v>
      </c>
      <c r="G66" s="257" t="s">
        <v>21</v>
      </c>
      <c r="H66" s="257" t="s">
        <v>175</v>
      </c>
      <c r="I66" s="256" t="s">
        <v>1739</v>
      </c>
      <c r="J66" s="257" t="s">
        <v>65</v>
      </c>
      <c r="K66" s="257" t="s">
        <v>66</v>
      </c>
      <c r="L66" s="257" t="s">
        <v>177</v>
      </c>
      <c r="M66" s="2" t="s">
        <v>1281</v>
      </c>
      <c r="N66" s="27" t="s">
        <v>2182</v>
      </c>
      <c r="O66" s="13" t="s">
        <v>2183</v>
      </c>
      <c r="P66" s="62"/>
    </row>
    <row r="67" spans="1:16" ht="21">
      <c r="A67" s="250">
        <v>530</v>
      </c>
      <c r="B67" s="250" t="s">
        <v>729</v>
      </c>
      <c r="C67" s="256" t="s">
        <v>13</v>
      </c>
      <c r="D67" s="257" t="s">
        <v>47</v>
      </c>
      <c r="E67" s="256" t="s">
        <v>778</v>
      </c>
      <c r="F67" s="257" t="s">
        <v>210</v>
      </c>
      <c r="G67" s="257" t="s">
        <v>16</v>
      </c>
      <c r="H67" s="257" t="s">
        <v>293</v>
      </c>
      <c r="I67" s="256" t="s">
        <v>779</v>
      </c>
      <c r="J67" s="257" t="s">
        <v>65</v>
      </c>
      <c r="K67" s="257" t="s">
        <v>92</v>
      </c>
      <c r="L67" s="257" t="s">
        <v>780</v>
      </c>
      <c r="M67" s="2" t="s">
        <v>1281</v>
      </c>
      <c r="N67" s="42" t="s">
        <v>1505</v>
      </c>
      <c r="O67" s="27" t="s">
        <v>2185</v>
      </c>
      <c r="P67" s="62"/>
    </row>
    <row r="68" spans="1:16" ht="21">
      <c r="A68" s="250">
        <v>532</v>
      </c>
      <c r="B68" s="250" t="s">
        <v>729</v>
      </c>
      <c r="C68" s="256" t="s">
        <v>13</v>
      </c>
      <c r="D68" s="257" t="s">
        <v>47</v>
      </c>
      <c r="E68" s="256" t="s">
        <v>778</v>
      </c>
      <c r="F68" s="257" t="s">
        <v>210</v>
      </c>
      <c r="G68" s="257" t="s">
        <v>16</v>
      </c>
      <c r="H68" s="257" t="s">
        <v>293</v>
      </c>
      <c r="I68" s="256" t="s">
        <v>779</v>
      </c>
      <c r="J68" s="257" t="s">
        <v>65</v>
      </c>
      <c r="K68" s="257" t="s">
        <v>346</v>
      </c>
      <c r="L68" s="257" t="s">
        <v>784</v>
      </c>
      <c r="M68" s="2"/>
      <c r="N68" s="27"/>
      <c r="O68" s="13"/>
      <c r="P68" s="62"/>
    </row>
    <row r="69" spans="1:16" ht="21">
      <c r="A69" s="250">
        <v>534</v>
      </c>
      <c r="B69" s="250" t="s">
        <v>729</v>
      </c>
      <c r="C69" s="256" t="s">
        <v>13</v>
      </c>
      <c r="D69" s="257" t="s">
        <v>185</v>
      </c>
      <c r="E69" s="256" t="s">
        <v>785</v>
      </c>
      <c r="F69" s="257" t="s">
        <v>16</v>
      </c>
      <c r="G69" s="257" t="s">
        <v>17</v>
      </c>
      <c r="H69" s="257" t="s">
        <v>401</v>
      </c>
      <c r="I69" s="256" t="s">
        <v>786</v>
      </c>
      <c r="J69" s="257" t="s">
        <v>65</v>
      </c>
      <c r="K69" s="257" t="s">
        <v>349</v>
      </c>
      <c r="L69" s="257" t="s">
        <v>787</v>
      </c>
      <c r="M69" s="2"/>
      <c r="N69" s="27"/>
      <c r="O69" s="13"/>
      <c r="P69" s="62"/>
    </row>
    <row r="70" spans="1:16" ht="21">
      <c r="A70" s="250">
        <v>542</v>
      </c>
      <c r="B70" s="250" t="s">
        <v>729</v>
      </c>
      <c r="C70" s="256" t="s">
        <v>13</v>
      </c>
      <c r="D70" s="257" t="s">
        <v>35</v>
      </c>
      <c r="E70" s="256" t="s">
        <v>793</v>
      </c>
      <c r="F70" s="257" t="s">
        <v>16</v>
      </c>
      <c r="G70" s="257" t="s">
        <v>14</v>
      </c>
      <c r="H70" s="257" t="s">
        <v>293</v>
      </c>
      <c r="I70" s="256" t="s">
        <v>1714</v>
      </c>
      <c r="J70" s="257" t="s">
        <v>101</v>
      </c>
      <c r="K70" s="257" t="s">
        <v>117</v>
      </c>
      <c r="L70" s="257" t="s">
        <v>720</v>
      </c>
      <c r="M70" s="2"/>
      <c r="N70" s="27"/>
      <c r="O70" s="13"/>
      <c r="P70" s="62"/>
    </row>
    <row r="71" spans="1:16" ht="21">
      <c r="A71" s="250">
        <v>578</v>
      </c>
      <c r="B71" s="250" t="s">
        <v>729</v>
      </c>
      <c r="C71" s="256" t="s">
        <v>136</v>
      </c>
      <c r="D71" s="257" t="s">
        <v>37</v>
      </c>
      <c r="E71" s="256" t="s">
        <v>818</v>
      </c>
      <c r="F71" s="257" t="s">
        <v>204</v>
      </c>
      <c r="G71" s="257" t="s">
        <v>21</v>
      </c>
      <c r="H71" s="257" t="s">
        <v>299</v>
      </c>
      <c r="I71" s="256" t="s">
        <v>1575</v>
      </c>
      <c r="J71" s="257" t="s">
        <v>38</v>
      </c>
      <c r="K71" s="257" t="s">
        <v>236</v>
      </c>
      <c r="L71" s="257" t="s">
        <v>302</v>
      </c>
      <c r="M71" s="2"/>
      <c r="N71" s="27"/>
      <c r="O71" s="13"/>
      <c r="P71" s="62"/>
    </row>
    <row r="72" spans="1:16" ht="21">
      <c r="A72" s="250">
        <v>580</v>
      </c>
      <c r="B72" s="250" t="s">
        <v>729</v>
      </c>
      <c r="C72" s="256" t="s">
        <v>136</v>
      </c>
      <c r="D72" s="257" t="s">
        <v>37</v>
      </c>
      <c r="E72" s="256" t="s">
        <v>818</v>
      </c>
      <c r="F72" s="257" t="s">
        <v>204</v>
      </c>
      <c r="G72" s="257" t="s">
        <v>21</v>
      </c>
      <c r="H72" s="257" t="s">
        <v>299</v>
      </c>
      <c r="I72" s="256" t="s">
        <v>1575</v>
      </c>
      <c r="J72" s="257" t="s">
        <v>38</v>
      </c>
      <c r="K72" s="257" t="s">
        <v>240</v>
      </c>
      <c r="L72" s="257" t="s">
        <v>307</v>
      </c>
      <c r="M72" s="2"/>
      <c r="N72" s="27"/>
      <c r="O72" s="13"/>
      <c r="P72" s="62"/>
    </row>
    <row r="73" spans="1:16" ht="21">
      <c r="A73" s="250">
        <v>584</v>
      </c>
      <c r="B73" s="250" t="s">
        <v>729</v>
      </c>
      <c r="C73" s="256" t="s">
        <v>136</v>
      </c>
      <c r="D73" s="257" t="s">
        <v>37</v>
      </c>
      <c r="E73" s="256" t="s">
        <v>818</v>
      </c>
      <c r="F73" s="257" t="s">
        <v>219</v>
      </c>
      <c r="G73" s="257" t="s">
        <v>21</v>
      </c>
      <c r="H73" s="257" t="s">
        <v>293</v>
      </c>
      <c r="I73" s="256" t="s">
        <v>1575</v>
      </c>
      <c r="J73" s="257" t="s">
        <v>38</v>
      </c>
      <c r="K73" s="257" t="s">
        <v>247</v>
      </c>
      <c r="L73" s="257" t="s">
        <v>297</v>
      </c>
      <c r="M73" s="2"/>
      <c r="N73" s="27"/>
      <c r="O73" s="13"/>
      <c r="P73" s="62"/>
    </row>
    <row r="74" spans="1:16" ht="21">
      <c r="A74" s="250">
        <v>586</v>
      </c>
      <c r="B74" s="250" t="s">
        <v>729</v>
      </c>
      <c r="C74" s="256" t="s">
        <v>136</v>
      </c>
      <c r="D74" s="257" t="s">
        <v>37</v>
      </c>
      <c r="E74" s="256" t="s">
        <v>818</v>
      </c>
      <c r="F74" s="257" t="s">
        <v>147</v>
      </c>
      <c r="G74" s="257" t="s">
        <v>21</v>
      </c>
      <c r="H74" s="257" t="s">
        <v>24</v>
      </c>
      <c r="I74" s="256" t="s">
        <v>1575</v>
      </c>
      <c r="J74" s="257" t="s">
        <v>38</v>
      </c>
      <c r="K74" s="257" t="s">
        <v>251</v>
      </c>
      <c r="L74" s="257" t="s">
        <v>783</v>
      </c>
      <c r="M74" s="2"/>
      <c r="N74" s="27"/>
      <c r="O74" s="13"/>
      <c r="P74" s="62"/>
    </row>
    <row r="75" spans="1:16" ht="21">
      <c r="A75" s="250">
        <v>588</v>
      </c>
      <c r="B75" s="250" t="s">
        <v>729</v>
      </c>
      <c r="C75" s="256" t="s">
        <v>136</v>
      </c>
      <c r="D75" s="257" t="s">
        <v>37</v>
      </c>
      <c r="E75" s="256" t="s">
        <v>818</v>
      </c>
      <c r="F75" s="257" t="s">
        <v>418</v>
      </c>
      <c r="G75" s="257" t="s">
        <v>21</v>
      </c>
      <c r="H75" s="257" t="s">
        <v>175</v>
      </c>
      <c r="I75" s="256" t="s">
        <v>1747</v>
      </c>
      <c r="J75" s="257" t="s">
        <v>38</v>
      </c>
      <c r="K75" s="257" t="s">
        <v>255</v>
      </c>
      <c r="L75" s="257" t="s">
        <v>218</v>
      </c>
      <c r="M75" s="2"/>
      <c r="N75" s="27"/>
      <c r="O75" s="13"/>
      <c r="P75" s="62"/>
    </row>
    <row r="76" spans="1:16" ht="21">
      <c r="A76" s="250">
        <v>590</v>
      </c>
      <c r="B76" s="250" t="s">
        <v>729</v>
      </c>
      <c r="C76" s="256" t="s">
        <v>136</v>
      </c>
      <c r="D76" s="257" t="s">
        <v>37</v>
      </c>
      <c r="E76" s="256" t="s">
        <v>818</v>
      </c>
      <c r="F76" s="257" t="s">
        <v>418</v>
      </c>
      <c r="G76" s="257" t="s">
        <v>21</v>
      </c>
      <c r="H76" s="257" t="s">
        <v>175</v>
      </c>
      <c r="I76" s="256" t="s">
        <v>1747</v>
      </c>
      <c r="J76" s="257" t="s">
        <v>38</v>
      </c>
      <c r="K76" s="257" t="s">
        <v>257</v>
      </c>
      <c r="L76" s="257" t="s">
        <v>224</v>
      </c>
      <c r="M76" s="2"/>
      <c r="N76" s="27"/>
      <c r="O76" s="13"/>
      <c r="P76" s="62"/>
    </row>
    <row r="77" spans="1:16" ht="21">
      <c r="A77" s="250">
        <v>618</v>
      </c>
      <c r="B77" s="250" t="s">
        <v>729</v>
      </c>
      <c r="C77" s="256" t="s">
        <v>136</v>
      </c>
      <c r="D77" s="257" t="s">
        <v>287</v>
      </c>
      <c r="E77" s="256" t="s">
        <v>843</v>
      </c>
      <c r="F77" s="257" t="s">
        <v>16</v>
      </c>
      <c r="G77" s="257" t="s">
        <v>17</v>
      </c>
      <c r="H77" s="257" t="s">
        <v>280</v>
      </c>
      <c r="I77" s="256" t="s">
        <v>844</v>
      </c>
      <c r="J77" s="257" t="s">
        <v>65</v>
      </c>
      <c r="K77" s="257" t="s">
        <v>349</v>
      </c>
      <c r="L77" s="257" t="s">
        <v>845</v>
      </c>
      <c r="M77" s="2"/>
      <c r="N77" s="27"/>
      <c r="O77" s="13"/>
      <c r="P77" s="62"/>
    </row>
    <row r="78" spans="1:16" ht="21">
      <c r="A78" s="250">
        <v>620</v>
      </c>
      <c r="B78" s="250" t="s">
        <v>729</v>
      </c>
      <c r="C78" s="256" t="s">
        <v>136</v>
      </c>
      <c r="D78" s="257" t="s">
        <v>287</v>
      </c>
      <c r="E78" s="256" t="s">
        <v>843</v>
      </c>
      <c r="F78" s="257" t="s">
        <v>16</v>
      </c>
      <c r="G78" s="257" t="s">
        <v>17</v>
      </c>
      <c r="H78" s="257" t="s">
        <v>280</v>
      </c>
      <c r="I78" s="256" t="s">
        <v>844</v>
      </c>
      <c r="J78" s="257" t="s">
        <v>65</v>
      </c>
      <c r="K78" s="257" t="s">
        <v>354</v>
      </c>
      <c r="L78" s="257" t="s">
        <v>847</v>
      </c>
      <c r="M78" s="2"/>
      <c r="N78" s="27"/>
      <c r="O78" s="13"/>
      <c r="P78" s="62"/>
    </row>
    <row r="79" spans="1:16" ht="21">
      <c r="A79" s="250">
        <v>622</v>
      </c>
      <c r="B79" s="250" t="s">
        <v>729</v>
      </c>
      <c r="C79" s="256" t="s">
        <v>136</v>
      </c>
      <c r="D79" s="257" t="s">
        <v>355</v>
      </c>
      <c r="E79" s="256" t="s">
        <v>849</v>
      </c>
      <c r="F79" s="257" t="s">
        <v>16</v>
      </c>
      <c r="G79" s="257" t="s">
        <v>14</v>
      </c>
      <c r="H79" s="257" t="s">
        <v>21</v>
      </c>
      <c r="I79" s="256" t="s">
        <v>1702</v>
      </c>
      <c r="J79" s="257" t="s">
        <v>65</v>
      </c>
      <c r="K79" s="257" t="s">
        <v>358</v>
      </c>
      <c r="L79" s="257" t="s">
        <v>145</v>
      </c>
      <c r="M79" s="2"/>
      <c r="N79" s="27"/>
      <c r="O79" s="13"/>
      <c r="P79" s="62"/>
    </row>
    <row r="80" spans="1:16" ht="21">
      <c r="A80" s="250">
        <v>624</v>
      </c>
      <c r="B80" s="250" t="s">
        <v>729</v>
      </c>
      <c r="C80" s="256" t="s">
        <v>136</v>
      </c>
      <c r="D80" s="257" t="s">
        <v>147</v>
      </c>
      <c r="E80" s="256" t="s">
        <v>850</v>
      </c>
      <c r="F80" s="257" t="s">
        <v>16</v>
      </c>
      <c r="G80" s="257" t="s">
        <v>21</v>
      </c>
      <c r="H80" s="257" t="s">
        <v>182</v>
      </c>
      <c r="I80" s="256" t="s">
        <v>476</v>
      </c>
      <c r="J80" s="257" t="s">
        <v>65</v>
      </c>
      <c r="K80" s="257" t="s">
        <v>367</v>
      </c>
      <c r="L80" s="257" t="s">
        <v>361</v>
      </c>
      <c r="M80" s="2"/>
      <c r="N80" s="27"/>
      <c r="O80" s="13"/>
      <c r="P80" s="62"/>
    </row>
    <row r="81" spans="1:16" ht="21">
      <c r="A81" s="250">
        <v>626</v>
      </c>
      <c r="B81" s="250" t="s">
        <v>729</v>
      </c>
      <c r="C81" s="256" t="s">
        <v>136</v>
      </c>
      <c r="D81" s="257" t="s">
        <v>147</v>
      </c>
      <c r="E81" s="256" t="s">
        <v>850</v>
      </c>
      <c r="F81" s="257" t="s">
        <v>16</v>
      </c>
      <c r="G81" s="257" t="s">
        <v>21</v>
      </c>
      <c r="H81" s="257" t="s">
        <v>182</v>
      </c>
      <c r="I81" s="256" t="s">
        <v>476</v>
      </c>
      <c r="J81" s="257" t="s">
        <v>65</v>
      </c>
      <c r="K81" s="257" t="s">
        <v>371</v>
      </c>
      <c r="L81" s="257" t="s">
        <v>364</v>
      </c>
      <c r="M81" s="2"/>
      <c r="N81" s="27"/>
      <c r="O81" s="13"/>
      <c r="P81" s="62"/>
    </row>
    <row r="82" spans="1:16" ht="21">
      <c r="A82" s="250">
        <v>628</v>
      </c>
      <c r="B82" s="250" t="s">
        <v>729</v>
      </c>
      <c r="C82" s="256" t="s">
        <v>136</v>
      </c>
      <c r="D82" s="257" t="s">
        <v>154</v>
      </c>
      <c r="E82" s="256" t="s">
        <v>853</v>
      </c>
      <c r="F82" s="257" t="s">
        <v>16</v>
      </c>
      <c r="G82" s="257" t="s">
        <v>17</v>
      </c>
      <c r="H82" s="257" t="s">
        <v>37</v>
      </c>
      <c r="I82" s="256" t="s">
        <v>854</v>
      </c>
      <c r="J82" s="257" t="s">
        <v>65</v>
      </c>
      <c r="K82" s="257" t="s">
        <v>376</v>
      </c>
      <c r="L82" s="257" t="s">
        <v>387</v>
      </c>
      <c r="M82" s="2"/>
      <c r="N82" s="27"/>
      <c r="O82" s="13"/>
      <c r="P82" s="62"/>
    </row>
    <row r="83" spans="1:16" ht="21">
      <c r="A83" s="250">
        <v>630</v>
      </c>
      <c r="B83" s="250" t="s">
        <v>729</v>
      </c>
      <c r="C83" s="256" t="s">
        <v>136</v>
      </c>
      <c r="D83" s="257" t="s">
        <v>219</v>
      </c>
      <c r="E83" s="256" t="s">
        <v>857</v>
      </c>
      <c r="F83" s="257" t="s">
        <v>16</v>
      </c>
      <c r="G83" s="257" t="s">
        <v>16</v>
      </c>
      <c r="H83" s="257" t="s">
        <v>253</v>
      </c>
      <c r="I83" s="256" t="s">
        <v>1702</v>
      </c>
      <c r="J83" s="257" t="s">
        <v>65</v>
      </c>
      <c r="K83" s="257" t="s">
        <v>382</v>
      </c>
      <c r="L83" s="257" t="s">
        <v>858</v>
      </c>
      <c r="M83" s="2"/>
      <c r="N83" s="27"/>
      <c r="O83" s="13"/>
      <c r="P83" s="62"/>
    </row>
    <row r="84" spans="1:16" ht="21">
      <c r="A84" s="250">
        <v>665</v>
      </c>
      <c r="B84" s="250" t="s">
        <v>878</v>
      </c>
      <c r="C84" s="256" t="s">
        <v>13</v>
      </c>
      <c r="D84" s="257" t="s">
        <v>374</v>
      </c>
      <c r="E84" s="256" t="s">
        <v>901</v>
      </c>
      <c r="F84" s="257" t="s">
        <v>193</v>
      </c>
      <c r="G84" s="257" t="s">
        <v>21</v>
      </c>
      <c r="H84" s="257" t="s">
        <v>418</v>
      </c>
      <c r="I84" s="256" t="s">
        <v>902</v>
      </c>
      <c r="J84" s="257" t="s">
        <v>38</v>
      </c>
      <c r="K84" s="257" t="s">
        <v>232</v>
      </c>
      <c r="L84" s="257" t="s">
        <v>570</v>
      </c>
      <c r="M84" s="2"/>
      <c r="N84" s="27"/>
      <c r="O84" s="13"/>
      <c r="P84" s="62"/>
    </row>
    <row r="85" spans="1:16" ht="21">
      <c r="A85" s="250">
        <v>667</v>
      </c>
      <c r="B85" s="250" t="s">
        <v>878</v>
      </c>
      <c r="C85" s="256" t="s">
        <v>13</v>
      </c>
      <c r="D85" s="257" t="s">
        <v>374</v>
      </c>
      <c r="E85" s="256" t="s">
        <v>901</v>
      </c>
      <c r="F85" s="257" t="s">
        <v>193</v>
      </c>
      <c r="G85" s="257" t="s">
        <v>21</v>
      </c>
      <c r="H85" s="257" t="s">
        <v>418</v>
      </c>
      <c r="I85" s="256" t="s">
        <v>902</v>
      </c>
      <c r="J85" s="257" t="s">
        <v>38</v>
      </c>
      <c r="K85" s="257" t="s">
        <v>236</v>
      </c>
      <c r="L85" s="257" t="s">
        <v>571</v>
      </c>
      <c r="M85" s="2"/>
      <c r="N85" s="27"/>
      <c r="O85" s="13"/>
      <c r="P85" s="62"/>
    </row>
    <row r="86" spans="1:16" ht="21">
      <c r="A86" s="250">
        <v>669</v>
      </c>
      <c r="B86" s="250" t="s">
        <v>878</v>
      </c>
      <c r="C86" s="256" t="s">
        <v>13</v>
      </c>
      <c r="D86" s="257" t="s">
        <v>374</v>
      </c>
      <c r="E86" s="256" t="s">
        <v>901</v>
      </c>
      <c r="F86" s="257" t="s">
        <v>18</v>
      </c>
      <c r="G86" s="257" t="s">
        <v>21</v>
      </c>
      <c r="H86" s="257" t="s">
        <v>344</v>
      </c>
      <c r="I86" s="256" t="s">
        <v>902</v>
      </c>
      <c r="J86" s="257" t="s">
        <v>38</v>
      </c>
      <c r="K86" s="257" t="s">
        <v>240</v>
      </c>
      <c r="L86" s="257" t="s">
        <v>595</v>
      </c>
      <c r="M86" s="2"/>
      <c r="N86" s="27"/>
      <c r="O86" s="13"/>
      <c r="P86" s="62"/>
    </row>
    <row r="87" spans="1:16" ht="21">
      <c r="A87" s="250">
        <v>673</v>
      </c>
      <c r="B87" s="250" t="s">
        <v>878</v>
      </c>
      <c r="C87" s="256" t="s">
        <v>13</v>
      </c>
      <c r="D87" s="257" t="s">
        <v>204</v>
      </c>
      <c r="E87" s="256" t="s">
        <v>904</v>
      </c>
      <c r="F87" s="257" t="s">
        <v>418</v>
      </c>
      <c r="G87" s="257" t="s">
        <v>16</v>
      </c>
      <c r="H87" s="257" t="s">
        <v>182</v>
      </c>
      <c r="I87" s="256" t="s">
        <v>1716</v>
      </c>
      <c r="J87" s="257" t="s">
        <v>38</v>
      </c>
      <c r="K87" s="257" t="s">
        <v>247</v>
      </c>
      <c r="L87" s="257" t="s">
        <v>557</v>
      </c>
      <c r="M87" s="2"/>
      <c r="N87" s="27"/>
      <c r="O87" s="13"/>
      <c r="P87" s="62"/>
    </row>
    <row r="88" spans="1:16" ht="21">
      <c r="A88" s="250">
        <v>677</v>
      </c>
      <c r="B88" s="250" t="s">
        <v>878</v>
      </c>
      <c r="C88" s="256" t="s">
        <v>13</v>
      </c>
      <c r="D88" s="257" t="s">
        <v>219</v>
      </c>
      <c r="E88" s="256" t="s">
        <v>906</v>
      </c>
      <c r="F88" s="257" t="s">
        <v>154</v>
      </c>
      <c r="G88" s="257" t="s">
        <v>16</v>
      </c>
      <c r="H88" s="257" t="s">
        <v>191</v>
      </c>
      <c r="I88" s="256" t="s">
        <v>1716</v>
      </c>
      <c r="J88" s="257" t="s">
        <v>38</v>
      </c>
      <c r="K88" s="257" t="s">
        <v>255</v>
      </c>
      <c r="L88" s="257" t="s">
        <v>324</v>
      </c>
      <c r="M88" s="2"/>
      <c r="N88" s="27"/>
      <c r="O88" s="13"/>
      <c r="P88" s="62"/>
    </row>
    <row r="89" spans="1:16" ht="21">
      <c r="A89" s="250">
        <v>681</v>
      </c>
      <c r="B89" s="250" t="s">
        <v>878</v>
      </c>
      <c r="C89" s="256" t="s">
        <v>13</v>
      </c>
      <c r="D89" s="257" t="s">
        <v>219</v>
      </c>
      <c r="E89" s="256" t="s">
        <v>906</v>
      </c>
      <c r="F89" s="257" t="s">
        <v>287</v>
      </c>
      <c r="G89" s="257" t="s">
        <v>16</v>
      </c>
      <c r="H89" s="257" t="s">
        <v>418</v>
      </c>
      <c r="I89" s="256" t="s">
        <v>1716</v>
      </c>
      <c r="J89" s="257" t="s">
        <v>38</v>
      </c>
      <c r="K89" s="257" t="s">
        <v>259</v>
      </c>
      <c r="L89" s="257" t="s">
        <v>570</v>
      </c>
      <c r="M89" s="2"/>
      <c r="N89" s="27"/>
      <c r="O89" s="13"/>
      <c r="P89" s="62"/>
    </row>
    <row r="90" spans="1:16" ht="21">
      <c r="A90" s="250">
        <v>683</v>
      </c>
      <c r="B90" s="250" t="s">
        <v>878</v>
      </c>
      <c r="C90" s="256" t="s">
        <v>13</v>
      </c>
      <c r="D90" s="257" t="s">
        <v>219</v>
      </c>
      <c r="E90" s="256" t="s">
        <v>906</v>
      </c>
      <c r="F90" s="257" t="s">
        <v>287</v>
      </c>
      <c r="G90" s="257" t="s">
        <v>16</v>
      </c>
      <c r="H90" s="257" t="s">
        <v>418</v>
      </c>
      <c r="I90" s="256" t="s">
        <v>1716</v>
      </c>
      <c r="J90" s="257" t="s">
        <v>38</v>
      </c>
      <c r="K90" s="257" t="s">
        <v>260</v>
      </c>
      <c r="L90" s="257" t="s">
        <v>571</v>
      </c>
      <c r="M90" s="2"/>
      <c r="N90" s="27"/>
      <c r="O90" s="13"/>
      <c r="P90" s="62"/>
    </row>
    <row r="91" spans="1:16" ht="21">
      <c r="A91" s="250">
        <v>702</v>
      </c>
      <c r="B91" s="250" t="s">
        <v>878</v>
      </c>
      <c r="C91" s="256" t="s">
        <v>13</v>
      </c>
      <c r="D91" s="257" t="s">
        <v>193</v>
      </c>
      <c r="E91" s="256" t="s">
        <v>925</v>
      </c>
      <c r="F91" s="257" t="s">
        <v>210</v>
      </c>
      <c r="G91" s="257" t="s">
        <v>21</v>
      </c>
      <c r="H91" s="257" t="s">
        <v>175</v>
      </c>
      <c r="I91" s="256" t="s">
        <v>1416</v>
      </c>
      <c r="J91" s="257" t="s">
        <v>65</v>
      </c>
      <c r="K91" s="257" t="s">
        <v>87</v>
      </c>
      <c r="L91" s="257" t="s">
        <v>177</v>
      </c>
      <c r="M91" s="2"/>
      <c r="N91" s="27"/>
      <c r="O91" s="13"/>
      <c r="P91" s="62"/>
    </row>
    <row r="92" spans="1:16" ht="21">
      <c r="A92" s="250">
        <v>719</v>
      </c>
      <c r="B92" s="250" t="s">
        <v>878</v>
      </c>
      <c r="C92" s="256" t="s">
        <v>13</v>
      </c>
      <c r="D92" s="257" t="s">
        <v>74</v>
      </c>
      <c r="E92" s="256" t="s">
        <v>943</v>
      </c>
      <c r="F92" s="257" t="s">
        <v>16</v>
      </c>
      <c r="G92" s="257" t="s">
        <v>14</v>
      </c>
      <c r="H92" s="257" t="s">
        <v>185</v>
      </c>
      <c r="I92" s="256" t="s">
        <v>944</v>
      </c>
      <c r="J92" s="257" t="s">
        <v>65</v>
      </c>
      <c r="K92" s="257" t="s">
        <v>371</v>
      </c>
      <c r="L92" s="257" t="s">
        <v>787</v>
      </c>
      <c r="M92" s="2"/>
      <c r="N92" s="27"/>
      <c r="O92" s="13"/>
      <c r="P92" s="62"/>
    </row>
    <row r="93" spans="1:16" ht="21">
      <c r="A93" s="250">
        <v>728</v>
      </c>
      <c r="B93" s="250" t="s">
        <v>878</v>
      </c>
      <c r="C93" s="256" t="s">
        <v>13</v>
      </c>
      <c r="D93" s="257" t="s">
        <v>147</v>
      </c>
      <c r="E93" s="256" t="s">
        <v>950</v>
      </c>
      <c r="F93" s="257" t="s">
        <v>16</v>
      </c>
      <c r="G93" s="257" t="s">
        <v>14</v>
      </c>
      <c r="H93" s="257" t="s">
        <v>205</v>
      </c>
      <c r="I93" s="256" t="s">
        <v>1762</v>
      </c>
      <c r="J93" s="257" t="s">
        <v>101</v>
      </c>
      <c r="K93" s="257" t="s">
        <v>132</v>
      </c>
      <c r="L93" s="257" t="s">
        <v>952</v>
      </c>
      <c r="M93" s="2"/>
      <c r="N93" s="27"/>
      <c r="O93" s="13"/>
      <c r="P93" s="62"/>
    </row>
    <row r="94" spans="1:16" ht="21">
      <c r="A94" s="250">
        <v>731</v>
      </c>
      <c r="B94" s="250" t="s">
        <v>878</v>
      </c>
      <c r="C94" s="256" t="s">
        <v>13</v>
      </c>
      <c r="D94" s="257" t="s">
        <v>81</v>
      </c>
      <c r="E94" s="256" t="s">
        <v>954</v>
      </c>
      <c r="F94" s="257" t="s">
        <v>111</v>
      </c>
      <c r="G94" s="257" t="s">
        <v>16</v>
      </c>
      <c r="H94" s="257" t="s">
        <v>279</v>
      </c>
      <c r="I94" s="256" t="s">
        <v>955</v>
      </c>
      <c r="J94" s="257" t="s">
        <v>101</v>
      </c>
      <c r="K94" s="257" t="s">
        <v>134</v>
      </c>
      <c r="L94" s="257" t="s">
        <v>421</v>
      </c>
      <c r="M94" s="2"/>
      <c r="N94" s="27"/>
      <c r="O94" s="13"/>
      <c r="P94" s="62"/>
    </row>
    <row r="95" spans="1:16" ht="21">
      <c r="A95" s="250">
        <v>734</v>
      </c>
      <c r="B95" s="250" t="s">
        <v>878</v>
      </c>
      <c r="C95" s="256" t="s">
        <v>13</v>
      </c>
      <c r="D95" s="257" t="s">
        <v>81</v>
      </c>
      <c r="E95" s="256" t="s">
        <v>954</v>
      </c>
      <c r="F95" s="257" t="s">
        <v>200</v>
      </c>
      <c r="G95" s="257" t="s">
        <v>16</v>
      </c>
      <c r="H95" s="257" t="s">
        <v>138</v>
      </c>
      <c r="I95" s="256" t="s">
        <v>955</v>
      </c>
      <c r="J95" s="257" t="s">
        <v>101</v>
      </c>
      <c r="K95" s="257" t="s">
        <v>176</v>
      </c>
      <c r="L95" s="257" t="s">
        <v>162</v>
      </c>
      <c r="M95" s="2"/>
      <c r="N95" s="27"/>
      <c r="O95" s="13"/>
      <c r="P95" s="62"/>
    </row>
    <row r="96" spans="1:16" ht="21">
      <c r="A96" s="250">
        <v>770</v>
      </c>
      <c r="B96" s="250" t="s">
        <v>878</v>
      </c>
      <c r="C96" s="256" t="s">
        <v>136</v>
      </c>
      <c r="D96" s="257" t="s">
        <v>154</v>
      </c>
      <c r="E96" s="256" t="s">
        <v>991</v>
      </c>
      <c r="F96" s="257" t="s">
        <v>16</v>
      </c>
      <c r="G96" s="257" t="s">
        <v>21</v>
      </c>
      <c r="H96" s="257" t="s">
        <v>220</v>
      </c>
      <c r="I96" s="256" t="s">
        <v>476</v>
      </c>
      <c r="J96" s="257" t="s">
        <v>65</v>
      </c>
      <c r="K96" s="257" t="s">
        <v>92</v>
      </c>
      <c r="L96" s="257" t="s">
        <v>342</v>
      </c>
      <c r="M96" s="2"/>
      <c r="N96" s="27"/>
      <c r="O96" s="13"/>
      <c r="P96" s="62"/>
    </row>
    <row r="97" spans="1:16" ht="21">
      <c r="A97" s="250">
        <v>851</v>
      </c>
      <c r="B97" s="250" t="s">
        <v>1024</v>
      </c>
      <c r="C97" s="256" t="s">
        <v>13</v>
      </c>
      <c r="D97" s="257"/>
      <c r="E97" s="256" t="s">
        <v>1025</v>
      </c>
      <c r="F97" s="257"/>
      <c r="G97" s="257"/>
      <c r="H97" s="257"/>
      <c r="I97" s="256"/>
      <c r="J97" s="257" t="s">
        <v>38</v>
      </c>
      <c r="K97" s="257" t="s">
        <v>52</v>
      </c>
      <c r="L97" s="257"/>
      <c r="M97" s="2"/>
      <c r="N97" s="27"/>
      <c r="O97" s="13"/>
      <c r="P97" s="62"/>
    </row>
    <row r="98" spans="1:16" ht="21">
      <c r="A98" s="250">
        <v>877</v>
      </c>
      <c r="B98" s="250" t="s">
        <v>1024</v>
      </c>
      <c r="C98" s="256" t="s">
        <v>13</v>
      </c>
      <c r="D98" s="257" t="s">
        <v>94</v>
      </c>
      <c r="E98" s="256" t="s">
        <v>1055</v>
      </c>
      <c r="F98" s="257" t="s">
        <v>16</v>
      </c>
      <c r="G98" s="257" t="s">
        <v>17</v>
      </c>
      <c r="H98" s="257" t="s">
        <v>182</v>
      </c>
      <c r="I98" s="256" t="s">
        <v>1727</v>
      </c>
      <c r="J98" s="257" t="s">
        <v>65</v>
      </c>
      <c r="K98" s="257" t="s">
        <v>346</v>
      </c>
      <c r="L98" s="257" t="s">
        <v>406</v>
      </c>
      <c r="M98" s="2"/>
      <c r="N98" s="27"/>
      <c r="O98" s="13"/>
      <c r="P98" s="62"/>
    </row>
    <row r="99" spans="1:16" ht="21">
      <c r="A99" s="250">
        <v>902</v>
      </c>
      <c r="B99" s="250" t="s">
        <v>1024</v>
      </c>
      <c r="C99" s="256" t="s">
        <v>13</v>
      </c>
      <c r="D99" s="257"/>
      <c r="E99" s="256" t="s">
        <v>1025</v>
      </c>
      <c r="F99" s="257"/>
      <c r="G99" s="257"/>
      <c r="H99" s="257"/>
      <c r="I99" s="256"/>
      <c r="J99" s="257" t="s">
        <v>101</v>
      </c>
      <c r="K99" s="257" t="s">
        <v>102</v>
      </c>
      <c r="L99" s="257"/>
      <c r="M99" s="2"/>
      <c r="N99" s="27"/>
      <c r="O99" s="13"/>
      <c r="P99" s="62"/>
    </row>
    <row r="100" spans="1:16" ht="21">
      <c r="A100" s="250">
        <v>904</v>
      </c>
      <c r="B100" s="250" t="s">
        <v>1024</v>
      </c>
      <c r="C100" s="256" t="s">
        <v>13</v>
      </c>
      <c r="D100" s="257"/>
      <c r="E100" s="256" t="s">
        <v>1025</v>
      </c>
      <c r="F100" s="257"/>
      <c r="G100" s="257"/>
      <c r="H100" s="257"/>
      <c r="I100" s="256"/>
      <c r="J100" s="257" t="s">
        <v>101</v>
      </c>
      <c r="K100" s="257" t="s">
        <v>106</v>
      </c>
      <c r="L100" s="257"/>
      <c r="M100" s="2"/>
      <c r="N100" s="27"/>
      <c r="O100" s="13"/>
      <c r="P100" s="62"/>
    </row>
    <row r="101" spans="1:16" ht="21">
      <c r="A101" s="250">
        <v>906</v>
      </c>
      <c r="B101" s="250" t="s">
        <v>1024</v>
      </c>
      <c r="C101" s="256" t="s">
        <v>13</v>
      </c>
      <c r="D101" s="257"/>
      <c r="E101" s="256" t="s">
        <v>1025</v>
      </c>
      <c r="F101" s="257"/>
      <c r="G101" s="257"/>
      <c r="H101" s="257"/>
      <c r="I101" s="256"/>
      <c r="J101" s="257" t="s">
        <v>101</v>
      </c>
      <c r="K101" s="257" t="s">
        <v>113</v>
      </c>
      <c r="L101" s="257"/>
      <c r="M101" s="2"/>
      <c r="N101" s="27"/>
      <c r="O101" s="13"/>
      <c r="P101" s="62"/>
    </row>
    <row r="102" spans="1:16" ht="21">
      <c r="A102" s="250">
        <v>915</v>
      </c>
      <c r="B102" s="250" t="s">
        <v>1024</v>
      </c>
      <c r="C102" s="256" t="s">
        <v>13</v>
      </c>
      <c r="D102" s="257"/>
      <c r="E102" s="256" t="s">
        <v>1025</v>
      </c>
      <c r="F102" s="257"/>
      <c r="G102" s="257"/>
      <c r="H102" s="257"/>
      <c r="I102" s="256"/>
      <c r="J102" s="257" t="s">
        <v>101</v>
      </c>
      <c r="K102" s="257" t="s">
        <v>128</v>
      </c>
      <c r="L102" s="257"/>
      <c r="M102" s="2"/>
      <c r="N102" s="27"/>
      <c r="O102" s="13"/>
      <c r="P102" s="62"/>
    </row>
    <row r="103" spans="1:16" ht="21">
      <c r="A103" s="250">
        <v>927</v>
      </c>
      <c r="B103" s="250" t="s">
        <v>1024</v>
      </c>
      <c r="C103" s="256" t="s">
        <v>136</v>
      </c>
      <c r="D103" s="257" t="s">
        <v>280</v>
      </c>
      <c r="E103" s="256" t="s">
        <v>1094</v>
      </c>
      <c r="F103" s="257" t="s">
        <v>512</v>
      </c>
      <c r="G103" s="257" t="s">
        <v>21</v>
      </c>
      <c r="H103" s="257" t="s">
        <v>1095</v>
      </c>
      <c r="I103" s="256" t="s">
        <v>1781</v>
      </c>
      <c r="J103" s="257" t="s">
        <v>38</v>
      </c>
      <c r="K103" s="257" t="s">
        <v>236</v>
      </c>
      <c r="L103" s="257" t="s">
        <v>1097</v>
      </c>
      <c r="M103" s="2"/>
      <c r="N103" s="27"/>
      <c r="O103" s="13"/>
      <c r="P103" s="62"/>
    </row>
    <row r="104" spans="1:16" ht="21">
      <c r="A104" s="250">
        <v>933</v>
      </c>
      <c r="B104" s="250" t="s">
        <v>1024</v>
      </c>
      <c r="C104" s="256" t="s">
        <v>136</v>
      </c>
      <c r="D104" s="257" t="s">
        <v>154</v>
      </c>
      <c r="E104" s="256" t="s">
        <v>1099</v>
      </c>
      <c r="F104" s="257" t="s">
        <v>239</v>
      </c>
      <c r="G104" s="257" t="s">
        <v>17</v>
      </c>
      <c r="H104" s="257" t="s">
        <v>1100</v>
      </c>
      <c r="I104" s="256" t="s">
        <v>2201</v>
      </c>
      <c r="J104" s="257" t="s">
        <v>38</v>
      </c>
      <c r="K104" s="257" t="s">
        <v>247</v>
      </c>
      <c r="L104" s="257" t="s">
        <v>1102</v>
      </c>
      <c r="M104" s="2" t="s">
        <v>1281</v>
      </c>
      <c r="N104" s="27" t="s">
        <v>2202</v>
      </c>
      <c r="O104" s="13" t="s">
        <v>2203</v>
      </c>
      <c r="P104" s="62"/>
    </row>
    <row r="105" spans="1:16" ht="21">
      <c r="A105" s="250">
        <v>935</v>
      </c>
      <c r="B105" s="250" t="s">
        <v>1024</v>
      </c>
      <c r="C105" s="256" t="s">
        <v>136</v>
      </c>
      <c r="D105" s="257" t="s">
        <v>154</v>
      </c>
      <c r="E105" s="256" t="s">
        <v>1099</v>
      </c>
      <c r="F105" s="257" t="s">
        <v>239</v>
      </c>
      <c r="G105" s="257" t="s">
        <v>17</v>
      </c>
      <c r="H105" s="257" t="s">
        <v>1100</v>
      </c>
      <c r="I105" s="256" t="s">
        <v>2201</v>
      </c>
      <c r="J105" s="257" t="s">
        <v>38</v>
      </c>
      <c r="K105" s="257" t="s">
        <v>251</v>
      </c>
      <c r="L105" s="257" t="s">
        <v>1105</v>
      </c>
      <c r="M105" s="2"/>
      <c r="N105" s="27"/>
      <c r="O105" s="13"/>
      <c r="P105" s="62"/>
    </row>
    <row r="106" spans="1:16" ht="21">
      <c r="A106" s="250">
        <v>955</v>
      </c>
      <c r="B106" s="250" t="s">
        <v>1024</v>
      </c>
      <c r="C106" s="256" t="s">
        <v>136</v>
      </c>
      <c r="D106" s="257" t="s">
        <v>94</v>
      </c>
      <c r="E106" s="256" t="s">
        <v>1118</v>
      </c>
      <c r="F106" s="257" t="s">
        <v>501</v>
      </c>
      <c r="G106" s="257" t="s">
        <v>17</v>
      </c>
      <c r="H106" s="257" t="s">
        <v>1119</v>
      </c>
      <c r="I106" s="256"/>
      <c r="J106" s="257" t="s">
        <v>101</v>
      </c>
      <c r="K106" s="257" t="s">
        <v>102</v>
      </c>
      <c r="L106" s="257" t="s">
        <v>1121</v>
      </c>
      <c r="M106" s="2"/>
      <c r="N106" s="27"/>
      <c r="O106" s="13"/>
      <c r="P106" s="62"/>
    </row>
    <row r="107" spans="1:16" ht="21">
      <c r="A107" s="250">
        <v>958</v>
      </c>
      <c r="B107" s="250" t="s">
        <v>1024</v>
      </c>
      <c r="C107" s="256" t="s">
        <v>136</v>
      </c>
      <c r="D107" s="257" t="s">
        <v>94</v>
      </c>
      <c r="E107" s="256" t="s">
        <v>1118</v>
      </c>
      <c r="F107" s="257" t="s">
        <v>501</v>
      </c>
      <c r="G107" s="257" t="s">
        <v>17</v>
      </c>
      <c r="H107" s="257" t="s">
        <v>1119</v>
      </c>
      <c r="I107" s="256"/>
      <c r="J107" s="257" t="s">
        <v>101</v>
      </c>
      <c r="K107" s="257" t="s">
        <v>106</v>
      </c>
      <c r="L107" s="257" t="s">
        <v>1123</v>
      </c>
      <c r="M107" s="2"/>
      <c r="N107" s="27"/>
      <c r="O107" s="13"/>
      <c r="P107" s="62"/>
    </row>
    <row r="108" spans="1:16" ht="21">
      <c r="A108" s="250">
        <v>970</v>
      </c>
      <c r="B108" s="250" t="s">
        <v>1024</v>
      </c>
      <c r="C108" s="256" t="s">
        <v>136</v>
      </c>
      <c r="D108" s="257" t="s">
        <v>94</v>
      </c>
      <c r="E108" s="256" t="s">
        <v>1118</v>
      </c>
      <c r="F108" s="257" t="s">
        <v>439</v>
      </c>
      <c r="G108" s="257" t="s">
        <v>17</v>
      </c>
      <c r="H108" s="257" t="s">
        <v>50</v>
      </c>
      <c r="I108" s="256"/>
      <c r="J108" s="257" t="s">
        <v>101</v>
      </c>
      <c r="K108" s="257" t="s">
        <v>132</v>
      </c>
      <c r="L108" s="257" t="s">
        <v>1134</v>
      </c>
      <c r="M108" s="2"/>
      <c r="N108" s="27"/>
      <c r="O108" s="13"/>
      <c r="P108" s="62"/>
    </row>
    <row r="109" spans="1:16" ht="21">
      <c r="A109" s="250">
        <v>985</v>
      </c>
      <c r="B109" s="250" t="s">
        <v>1143</v>
      </c>
      <c r="C109" s="256" t="s">
        <v>13</v>
      </c>
      <c r="D109" s="257" t="s">
        <v>78</v>
      </c>
      <c r="E109" s="256" t="s">
        <v>1148</v>
      </c>
      <c r="F109" s="257" t="s">
        <v>21</v>
      </c>
      <c r="G109" s="257" t="s">
        <v>21</v>
      </c>
      <c r="H109" s="257" t="s">
        <v>418</v>
      </c>
      <c r="I109" s="256"/>
      <c r="J109" s="257" t="s">
        <v>38</v>
      </c>
      <c r="K109" s="257" t="s">
        <v>247</v>
      </c>
      <c r="L109" s="257" t="s">
        <v>571</v>
      </c>
      <c r="M109" s="2"/>
      <c r="N109" s="27"/>
      <c r="O109" s="13"/>
      <c r="P109" s="62"/>
    </row>
    <row r="110" spans="1:16" ht="21">
      <c r="A110" s="250">
        <v>993</v>
      </c>
      <c r="B110" s="250" t="s">
        <v>1143</v>
      </c>
      <c r="C110" s="256" t="s">
        <v>13</v>
      </c>
      <c r="D110" s="257" t="s">
        <v>1163</v>
      </c>
      <c r="E110" s="256" t="s">
        <v>1164</v>
      </c>
      <c r="F110" s="257">
        <v>24</v>
      </c>
      <c r="G110" s="257">
        <v>2</v>
      </c>
      <c r="H110" s="257">
        <v>53</v>
      </c>
      <c r="I110" s="256" t="s">
        <v>1165</v>
      </c>
      <c r="J110" s="257" t="s">
        <v>38</v>
      </c>
      <c r="K110" s="257" t="s">
        <v>277</v>
      </c>
      <c r="L110" s="257" t="s">
        <v>1166</v>
      </c>
      <c r="M110" s="2"/>
      <c r="N110" s="27"/>
      <c r="O110" s="13"/>
      <c r="P110" s="62"/>
    </row>
    <row r="111" spans="1:16" ht="21">
      <c r="A111" s="250">
        <v>995</v>
      </c>
      <c r="B111" s="250" t="s">
        <v>1143</v>
      </c>
      <c r="C111" s="256" t="s">
        <v>13</v>
      </c>
      <c r="D111" s="257" t="s">
        <v>1163</v>
      </c>
      <c r="E111" s="256" t="s">
        <v>1164</v>
      </c>
      <c r="F111" s="257">
        <v>24</v>
      </c>
      <c r="G111" s="257">
        <v>2</v>
      </c>
      <c r="H111" s="257">
        <v>53</v>
      </c>
      <c r="I111" s="256" t="s">
        <v>1165</v>
      </c>
      <c r="J111" s="257" t="s">
        <v>38</v>
      </c>
      <c r="K111" s="257" t="s">
        <v>52</v>
      </c>
      <c r="L111" s="257" t="s">
        <v>1167</v>
      </c>
      <c r="M111" s="2"/>
      <c r="N111" s="27"/>
      <c r="O111" s="13"/>
      <c r="P111" s="62"/>
    </row>
    <row r="112" spans="1:16" ht="21">
      <c r="A112" s="250">
        <v>999</v>
      </c>
      <c r="B112" s="250" t="s">
        <v>1143</v>
      </c>
      <c r="C112" s="256" t="s">
        <v>13</v>
      </c>
      <c r="D112" s="257" t="s">
        <v>1163</v>
      </c>
      <c r="E112" s="256" t="s">
        <v>1164</v>
      </c>
      <c r="F112" s="257">
        <v>27</v>
      </c>
      <c r="G112" s="257">
        <v>2</v>
      </c>
      <c r="H112" s="257">
        <v>45</v>
      </c>
      <c r="I112" s="256" t="s">
        <v>1165</v>
      </c>
      <c r="J112" s="257" t="s">
        <v>38</v>
      </c>
      <c r="K112" s="257" t="s">
        <v>291</v>
      </c>
      <c r="L112" s="257" t="s">
        <v>1168</v>
      </c>
      <c r="M112" s="2"/>
      <c r="N112" s="27"/>
      <c r="O112" s="13"/>
      <c r="P112" s="62"/>
    </row>
    <row r="113" spans="1:16" ht="21">
      <c r="A113" s="250">
        <v>1003</v>
      </c>
      <c r="B113" s="250" t="s">
        <v>1143</v>
      </c>
      <c r="C113" s="256" t="s">
        <v>13</v>
      </c>
      <c r="D113" s="257" t="s">
        <v>47</v>
      </c>
      <c r="E113" s="256" t="s">
        <v>1170</v>
      </c>
      <c r="F113" s="257" t="s">
        <v>210</v>
      </c>
      <c r="G113" s="257" t="s">
        <v>17</v>
      </c>
      <c r="H113" s="257" t="s">
        <v>68</v>
      </c>
      <c r="I113" s="256" t="s">
        <v>1171</v>
      </c>
      <c r="J113" s="257" t="s">
        <v>65</v>
      </c>
      <c r="K113" s="257" t="s">
        <v>66</v>
      </c>
      <c r="L113" s="257" t="s">
        <v>575</v>
      </c>
      <c r="M113" s="2"/>
      <c r="N113" s="27"/>
      <c r="O113" s="13"/>
      <c r="P113" s="62"/>
    </row>
    <row r="114" spans="1:16" ht="21">
      <c r="A114" s="250">
        <v>1006</v>
      </c>
      <c r="B114" s="250" t="s">
        <v>1143</v>
      </c>
      <c r="C114" s="256" t="s">
        <v>13</v>
      </c>
      <c r="D114" s="257" t="s">
        <v>287</v>
      </c>
      <c r="E114" s="256" t="s">
        <v>1174</v>
      </c>
      <c r="F114" s="257" t="s">
        <v>16</v>
      </c>
      <c r="G114" s="257" t="s">
        <v>17</v>
      </c>
      <c r="H114" s="257" t="s">
        <v>279</v>
      </c>
      <c r="I114" s="256" t="s">
        <v>786</v>
      </c>
      <c r="J114" s="257" t="s">
        <v>65</v>
      </c>
      <c r="K114" s="257" t="s">
        <v>76</v>
      </c>
      <c r="L114" s="257" t="s">
        <v>421</v>
      </c>
      <c r="M114" s="2"/>
      <c r="N114" s="27"/>
      <c r="O114" s="13"/>
      <c r="P114" s="62"/>
    </row>
    <row r="115" spans="1:16" ht="21">
      <c r="A115" s="250">
        <v>1039</v>
      </c>
      <c r="B115" s="250" t="s">
        <v>1143</v>
      </c>
      <c r="C115" s="256" t="s">
        <v>136</v>
      </c>
      <c r="D115" s="257" t="s">
        <v>78</v>
      </c>
      <c r="E115" s="256" t="s">
        <v>1203</v>
      </c>
      <c r="F115" s="257" t="s">
        <v>439</v>
      </c>
      <c r="G115" s="257" t="s">
        <v>17</v>
      </c>
      <c r="H115" s="257" t="s">
        <v>123</v>
      </c>
      <c r="I115" s="256" t="s">
        <v>1204</v>
      </c>
      <c r="J115" s="257" t="s">
        <v>38</v>
      </c>
      <c r="K115" s="257" t="s">
        <v>251</v>
      </c>
      <c r="L115" s="257" t="s">
        <v>458</v>
      </c>
      <c r="M115" s="2"/>
      <c r="N115" s="27"/>
      <c r="O115" s="13"/>
      <c r="P115" s="62"/>
    </row>
    <row r="116" spans="1:16" ht="21">
      <c r="A116" s="250">
        <v>1051</v>
      </c>
      <c r="B116" s="250" t="s">
        <v>1143</v>
      </c>
      <c r="C116" s="256" t="s">
        <v>136</v>
      </c>
      <c r="D116" s="257" t="s">
        <v>185</v>
      </c>
      <c r="E116" s="256" t="s">
        <v>1215</v>
      </c>
      <c r="F116" s="257" t="s">
        <v>210</v>
      </c>
      <c r="G116" s="257" t="s">
        <v>21</v>
      </c>
      <c r="H116" s="257" t="s">
        <v>175</v>
      </c>
      <c r="I116" s="256" t="s">
        <v>328</v>
      </c>
      <c r="J116" s="257" t="s">
        <v>65</v>
      </c>
      <c r="K116" s="257" t="s">
        <v>346</v>
      </c>
      <c r="L116" s="257" t="s">
        <v>177</v>
      </c>
      <c r="M116" s="2"/>
      <c r="N116" s="27"/>
      <c r="O116" s="13"/>
      <c r="P116" s="62"/>
    </row>
    <row r="117" spans="1:16" ht="21">
      <c r="A117" s="250">
        <v>1054</v>
      </c>
      <c r="B117" s="250" t="s">
        <v>1143</v>
      </c>
      <c r="C117" s="256" t="s">
        <v>136</v>
      </c>
      <c r="D117" s="257" t="s">
        <v>401</v>
      </c>
      <c r="E117" s="256" t="s">
        <v>1219</v>
      </c>
      <c r="F117" s="257" t="s">
        <v>210</v>
      </c>
      <c r="G117" s="257" t="s">
        <v>16</v>
      </c>
      <c r="H117" s="257" t="s">
        <v>253</v>
      </c>
      <c r="I117" s="256" t="s">
        <v>1416</v>
      </c>
      <c r="J117" s="257" t="s">
        <v>65</v>
      </c>
      <c r="K117" s="257" t="s">
        <v>354</v>
      </c>
      <c r="L117" s="257" t="s">
        <v>477</v>
      </c>
      <c r="M117" s="2"/>
      <c r="N117" s="27"/>
      <c r="O117" s="13"/>
      <c r="P117" s="62"/>
    </row>
    <row r="118" spans="1:16" ht="21">
      <c r="A118" s="250">
        <v>1056</v>
      </c>
      <c r="B118" s="250" t="s">
        <v>1143</v>
      </c>
      <c r="C118" s="256" t="s">
        <v>136</v>
      </c>
      <c r="D118" s="257" t="s">
        <v>401</v>
      </c>
      <c r="E118" s="256" t="s">
        <v>1219</v>
      </c>
      <c r="F118" s="257" t="s">
        <v>210</v>
      </c>
      <c r="G118" s="257" t="s">
        <v>16</v>
      </c>
      <c r="H118" s="257" t="s">
        <v>253</v>
      </c>
      <c r="I118" s="256" t="s">
        <v>1416</v>
      </c>
      <c r="J118" s="257" t="s">
        <v>65</v>
      </c>
      <c r="K118" s="257" t="s">
        <v>358</v>
      </c>
      <c r="L118" s="257" t="s">
        <v>481</v>
      </c>
      <c r="M118" s="59"/>
      <c r="N118" s="60"/>
      <c r="O118" s="61"/>
      <c r="P118" s="63"/>
    </row>
    <row r="121" spans="1:16" ht="21">
      <c r="A121" s="31"/>
    </row>
    <row r="122" spans="1:16" ht="21">
      <c r="A122" s="31"/>
    </row>
    <row r="123" spans="1:16" ht="21">
      <c r="A123" s="31"/>
    </row>
    <row r="124" spans="1:16" ht="21">
      <c r="A124" s="31"/>
    </row>
    <row r="125" spans="1:16" ht="21">
      <c r="A125" s="31"/>
    </row>
    <row r="126" spans="1:16" ht="21">
      <c r="A126" s="31"/>
    </row>
    <row r="127" spans="1:16" ht="21">
      <c r="A127" s="31"/>
    </row>
    <row r="128" spans="1:16" ht="21">
      <c r="A128" s="31"/>
    </row>
    <row r="129" spans="1:1" ht="21">
      <c r="A129" s="31"/>
    </row>
    <row r="130" spans="1:1" ht="21">
      <c r="A130" s="31"/>
    </row>
    <row r="131" spans="1:1" ht="21">
      <c r="A131" s="31"/>
    </row>
    <row r="132" spans="1:1" ht="21">
      <c r="A132" s="31"/>
    </row>
    <row r="133" spans="1:1" ht="21">
      <c r="A133" s="31"/>
    </row>
    <row r="134" spans="1:1" ht="21">
      <c r="A134" s="31"/>
    </row>
    <row r="135" spans="1:1" ht="21">
      <c r="A135" s="31"/>
    </row>
    <row r="136" spans="1:1" ht="21">
      <c r="A136" s="31"/>
    </row>
    <row r="137" spans="1:1" ht="21">
      <c r="A137" s="31"/>
    </row>
    <row r="138" spans="1:1" ht="21">
      <c r="A138" s="31"/>
    </row>
    <row r="139" spans="1:1" ht="21">
      <c r="A139" s="31"/>
    </row>
    <row r="140" spans="1:1" ht="21">
      <c r="A140" s="31"/>
    </row>
    <row r="141" spans="1:1" ht="21">
      <c r="A141" s="31"/>
    </row>
    <row r="142" spans="1:1" ht="21">
      <c r="A142" s="31"/>
    </row>
    <row r="143" spans="1:1" ht="21">
      <c r="A143" s="31"/>
    </row>
    <row r="144" spans="1:1" ht="21">
      <c r="A144" s="31"/>
    </row>
    <row r="145" spans="1:1" ht="21">
      <c r="A145" s="31"/>
    </row>
    <row r="146" spans="1:1" ht="21">
      <c r="A146" s="31"/>
    </row>
    <row r="147" spans="1:1" ht="21">
      <c r="A147" s="31"/>
    </row>
    <row r="148" spans="1:1" ht="21">
      <c r="A148" s="31"/>
    </row>
    <row r="149" spans="1:1" ht="21">
      <c r="A149" s="31"/>
    </row>
    <row r="150" spans="1:1" ht="21">
      <c r="A150" s="31"/>
    </row>
    <row r="151" spans="1:1" ht="21">
      <c r="A151" s="31"/>
    </row>
    <row r="152" spans="1:1" ht="21">
      <c r="A152" s="31"/>
    </row>
    <row r="153" spans="1:1" ht="21">
      <c r="A153" s="31"/>
    </row>
    <row r="154" spans="1:1" ht="21">
      <c r="A154" s="31"/>
    </row>
    <row r="155" spans="1:1" ht="21">
      <c r="A155" s="31"/>
    </row>
    <row r="156" spans="1:1" ht="21">
      <c r="A156" s="31"/>
    </row>
    <row r="157" spans="1:1" ht="21">
      <c r="A157" s="31"/>
    </row>
    <row r="158" spans="1:1" ht="21">
      <c r="A158" s="31"/>
    </row>
    <row r="159" spans="1:1" ht="21">
      <c r="A159" s="31"/>
    </row>
    <row r="160" spans="1:1" ht="21">
      <c r="A160" s="31"/>
    </row>
    <row r="161" spans="1:1" ht="21">
      <c r="A161" s="31"/>
    </row>
    <row r="162" spans="1:1" ht="21">
      <c r="A162" s="31"/>
    </row>
  </sheetData>
  <mergeCells count="3">
    <mergeCell ref="B1:P1"/>
    <mergeCell ref="B2:P2"/>
    <mergeCell ref="B3:P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2C1D-CD75-4340-A38B-E1A31F4C1BD0}">
  <dimension ref="A1:C315"/>
  <sheetViews>
    <sheetView topLeftCell="A52" workbookViewId="0">
      <selection activeCell="E44" sqref="E44"/>
    </sheetView>
  </sheetViews>
  <sheetFormatPr defaultColWidth="8.75" defaultRowHeight="21"/>
  <cols>
    <col min="1" max="1" width="7.125" style="13" customWidth="1"/>
    <col min="2" max="2" width="26.625" style="20" customWidth="1"/>
    <col min="3" max="3" width="18.625" style="20" customWidth="1"/>
    <col min="4" max="16384" width="8.75" style="20"/>
  </cols>
  <sheetData>
    <row r="1" spans="1:3">
      <c r="A1" s="23" t="s">
        <v>2990</v>
      </c>
      <c r="B1" s="22"/>
      <c r="C1" s="22"/>
    </row>
    <row r="2" spans="1:3">
      <c r="A2" s="24"/>
      <c r="B2" s="15"/>
      <c r="C2" s="16"/>
    </row>
    <row r="3" spans="1:3">
      <c r="A3" s="25" t="s">
        <v>2</v>
      </c>
      <c r="B3" s="17" t="s">
        <v>2991</v>
      </c>
      <c r="C3" s="17" t="s">
        <v>1245</v>
      </c>
    </row>
    <row r="4" spans="1:3">
      <c r="A4" s="24">
        <v>1</v>
      </c>
      <c r="B4" s="15" t="s">
        <v>2992</v>
      </c>
      <c r="C4" s="16" t="s">
        <v>1651</v>
      </c>
    </row>
    <row r="5" spans="1:3">
      <c r="A5" s="24">
        <v>2</v>
      </c>
      <c r="B5" s="15" t="s">
        <v>2993</v>
      </c>
      <c r="C5" s="16" t="s">
        <v>1651</v>
      </c>
    </row>
    <row r="6" spans="1:3">
      <c r="A6" s="24">
        <v>3</v>
      </c>
      <c r="B6" s="15" t="s">
        <v>569</v>
      </c>
      <c r="C6" s="16" t="s">
        <v>1651</v>
      </c>
    </row>
    <row r="7" spans="1:3">
      <c r="A7" s="24">
        <v>4</v>
      </c>
      <c r="B7" s="15" t="s">
        <v>1713</v>
      </c>
      <c r="C7" s="16" t="s">
        <v>1651</v>
      </c>
    </row>
    <row r="8" spans="1:3">
      <c r="A8" s="24">
        <v>5</v>
      </c>
      <c r="B8" s="15" t="s">
        <v>726</v>
      </c>
      <c r="C8" s="16" t="s">
        <v>1651</v>
      </c>
    </row>
    <row r="9" spans="1:3">
      <c r="A9" s="24">
        <v>6</v>
      </c>
      <c r="B9" s="15" t="s">
        <v>2994</v>
      </c>
      <c r="C9" s="16" t="s">
        <v>1651</v>
      </c>
    </row>
    <row r="10" spans="1:3">
      <c r="A10" s="24">
        <v>7</v>
      </c>
      <c r="B10" s="15" t="s">
        <v>1716</v>
      </c>
      <c r="C10" s="16" t="s">
        <v>1651</v>
      </c>
    </row>
    <row r="11" spans="1:3">
      <c r="A11" s="24">
        <v>8</v>
      </c>
      <c r="B11" s="15" t="s">
        <v>1739</v>
      </c>
      <c r="C11" s="16" t="s">
        <v>1651</v>
      </c>
    </row>
    <row r="12" spans="1:3">
      <c r="A12" s="24">
        <v>9</v>
      </c>
      <c r="B12" s="15" t="s">
        <v>1702</v>
      </c>
      <c r="C12" s="16" t="s">
        <v>1651</v>
      </c>
    </row>
    <row r="13" spans="1:3">
      <c r="A13" s="24">
        <v>10</v>
      </c>
      <c r="B13" s="15" t="s">
        <v>328</v>
      </c>
      <c r="C13" s="16" t="s">
        <v>1651</v>
      </c>
    </row>
    <row r="14" spans="1:3">
      <c r="A14" s="24">
        <v>11</v>
      </c>
      <c r="B14" s="15" t="s">
        <v>2995</v>
      </c>
      <c r="C14" s="16" t="s">
        <v>1651</v>
      </c>
    </row>
    <row r="15" spans="1:3">
      <c r="A15" s="24">
        <v>12</v>
      </c>
      <c r="B15" s="15" t="s">
        <v>2996</v>
      </c>
      <c r="C15" s="16" t="s">
        <v>1651</v>
      </c>
    </row>
    <row r="16" spans="1:3">
      <c r="A16" s="24">
        <v>13</v>
      </c>
      <c r="B16" s="15" t="s">
        <v>2997</v>
      </c>
      <c r="C16" s="16" t="s">
        <v>1651</v>
      </c>
    </row>
    <row r="17" spans="1:3">
      <c r="A17" s="24">
        <v>14</v>
      </c>
      <c r="B17" s="15" t="s">
        <v>352</v>
      </c>
      <c r="C17" s="16" t="s">
        <v>1651</v>
      </c>
    </row>
    <row r="18" spans="1:3">
      <c r="A18" s="24">
        <v>15</v>
      </c>
      <c r="B18" s="15" t="s">
        <v>2998</v>
      </c>
      <c r="C18" s="16" t="s">
        <v>1651</v>
      </c>
    </row>
    <row r="19" spans="1:3">
      <c r="A19" s="24">
        <v>16</v>
      </c>
      <c r="B19" s="15" t="s">
        <v>735</v>
      </c>
      <c r="C19" s="16" t="s">
        <v>1651</v>
      </c>
    </row>
    <row r="20" spans="1:3">
      <c r="A20" s="24">
        <v>17</v>
      </c>
      <c r="B20" s="15" t="s">
        <v>1708</v>
      </c>
      <c r="C20" s="16" t="s">
        <v>1651</v>
      </c>
    </row>
    <row r="21" spans="1:3">
      <c r="A21" s="24">
        <v>18</v>
      </c>
      <c r="B21" s="15" t="s">
        <v>2999</v>
      </c>
      <c r="C21" s="16" t="s">
        <v>1651</v>
      </c>
    </row>
    <row r="22" spans="1:3">
      <c r="A22" s="24">
        <v>19</v>
      </c>
      <c r="B22" s="15" t="s">
        <v>1460</v>
      </c>
      <c r="C22" s="16" t="s">
        <v>1651</v>
      </c>
    </row>
    <row r="23" spans="1:3">
      <c r="A23" s="24">
        <v>20</v>
      </c>
      <c r="B23" s="15" t="s">
        <v>779</v>
      </c>
      <c r="C23" s="16" t="s">
        <v>1651</v>
      </c>
    </row>
    <row r="24" spans="1:3">
      <c r="A24" s="24">
        <v>21</v>
      </c>
      <c r="B24" s="15" t="s">
        <v>1657</v>
      </c>
      <c r="C24" s="16" t="s">
        <v>1651</v>
      </c>
    </row>
    <row r="25" spans="1:3">
      <c r="A25" s="24">
        <v>22</v>
      </c>
      <c r="B25" s="15" t="s">
        <v>786</v>
      </c>
      <c r="C25" s="16" t="s">
        <v>1651</v>
      </c>
    </row>
    <row r="26" spans="1:3">
      <c r="A26" s="24">
        <v>23</v>
      </c>
      <c r="B26" s="15" t="s">
        <v>902</v>
      </c>
      <c r="C26" s="16" t="s">
        <v>1651</v>
      </c>
    </row>
    <row r="27" spans="1:3">
      <c r="A27" s="24">
        <v>24</v>
      </c>
      <c r="B27" s="15" t="s">
        <v>3000</v>
      </c>
      <c r="C27" s="16" t="s">
        <v>1651</v>
      </c>
    </row>
    <row r="28" spans="1:3">
      <c r="A28" s="24">
        <v>25</v>
      </c>
      <c r="B28" s="15" t="s">
        <v>562</v>
      </c>
      <c r="C28" s="16" t="s">
        <v>1651</v>
      </c>
    </row>
    <row r="29" spans="1:3">
      <c r="A29" s="24">
        <v>26</v>
      </c>
      <c r="B29" s="15" t="s">
        <v>1747</v>
      </c>
      <c r="C29" s="16" t="s">
        <v>1651</v>
      </c>
    </row>
    <row r="30" spans="1:3">
      <c r="A30" s="24">
        <v>27</v>
      </c>
      <c r="B30" s="15" t="s">
        <v>3001</v>
      </c>
      <c r="C30" s="16" t="s">
        <v>1651</v>
      </c>
    </row>
    <row r="31" spans="1:3">
      <c r="A31" s="24">
        <v>28</v>
      </c>
      <c r="B31" s="15" t="s">
        <v>3002</v>
      </c>
      <c r="C31" s="16" t="s">
        <v>1651</v>
      </c>
    </row>
    <row r="32" spans="1:3">
      <c r="A32" s="24">
        <v>29</v>
      </c>
      <c r="B32" s="15" t="s">
        <v>1714</v>
      </c>
      <c r="C32" s="16" t="s">
        <v>1651</v>
      </c>
    </row>
    <row r="33" spans="1:3">
      <c r="A33" s="24">
        <v>30</v>
      </c>
      <c r="B33" s="15" t="s">
        <v>71</v>
      </c>
      <c r="C33" s="16" t="s">
        <v>1651</v>
      </c>
    </row>
    <row r="34" spans="1:3">
      <c r="A34" s="24">
        <v>31</v>
      </c>
      <c r="B34" s="15" t="s">
        <v>3003</v>
      </c>
      <c r="C34" s="16" t="s">
        <v>1651</v>
      </c>
    </row>
    <row r="35" spans="1:3">
      <c r="A35" s="24">
        <v>32</v>
      </c>
      <c r="B35" s="15" t="s">
        <v>3004</v>
      </c>
      <c r="C35" s="16" t="s">
        <v>1651</v>
      </c>
    </row>
    <row r="36" spans="1:3">
      <c r="A36" s="24">
        <v>33</v>
      </c>
      <c r="B36" s="15" t="s">
        <v>1416</v>
      </c>
      <c r="C36" s="16" t="s">
        <v>1651</v>
      </c>
    </row>
    <row r="37" spans="1:3">
      <c r="A37" s="24">
        <v>34</v>
      </c>
      <c r="B37" s="15" t="s">
        <v>3005</v>
      </c>
      <c r="C37" s="16" t="s">
        <v>1651</v>
      </c>
    </row>
    <row r="38" spans="1:3">
      <c r="A38" s="24">
        <v>35</v>
      </c>
      <c r="B38" s="15" t="s">
        <v>1575</v>
      </c>
      <c r="C38" s="16" t="s">
        <v>1651</v>
      </c>
    </row>
    <row r="39" spans="1:3">
      <c r="A39" s="24">
        <v>36</v>
      </c>
      <c r="B39" s="15" t="s">
        <v>1712</v>
      </c>
      <c r="C39" s="16" t="s">
        <v>1651</v>
      </c>
    </row>
    <row r="40" spans="1:3">
      <c r="A40" s="24">
        <v>37</v>
      </c>
      <c r="B40" s="15" t="s">
        <v>1171</v>
      </c>
      <c r="C40" s="16" t="s">
        <v>1651</v>
      </c>
    </row>
    <row r="41" spans="1:3">
      <c r="A41" s="24">
        <v>38</v>
      </c>
      <c r="B41" s="15" t="s">
        <v>3006</v>
      </c>
      <c r="C41" s="16" t="s">
        <v>1651</v>
      </c>
    </row>
    <row r="42" spans="1:3">
      <c r="A42" s="24">
        <v>39</v>
      </c>
      <c r="B42" s="15" t="s">
        <v>1727</v>
      </c>
      <c r="C42" s="16" t="s">
        <v>1651</v>
      </c>
    </row>
    <row r="43" spans="1:3">
      <c r="A43" s="24">
        <v>40</v>
      </c>
      <c r="B43" s="15" t="s">
        <v>3007</v>
      </c>
      <c r="C43" s="16" t="s">
        <v>1651</v>
      </c>
    </row>
    <row r="44" spans="1:3">
      <c r="A44" s="24">
        <v>41</v>
      </c>
      <c r="B44" s="15" t="s">
        <v>3008</v>
      </c>
      <c r="C44" s="16" t="s">
        <v>1651</v>
      </c>
    </row>
    <row r="45" spans="1:3">
      <c r="A45" s="24">
        <v>42</v>
      </c>
      <c r="B45" s="15" t="s">
        <v>3009</v>
      </c>
      <c r="C45" s="16" t="s">
        <v>1651</v>
      </c>
    </row>
    <row r="46" spans="1:3">
      <c r="A46" s="24">
        <v>43</v>
      </c>
      <c r="B46" s="15" t="s">
        <v>1698</v>
      </c>
      <c r="C46" s="16" t="s">
        <v>1651</v>
      </c>
    </row>
    <row r="47" spans="1:3">
      <c r="A47" s="24">
        <v>44</v>
      </c>
      <c r="B47" s="15" t="s">
        <v>3010</v>
      </c>
      <c r="C47" s="16" t="s">
        <v>1651</v>
      </c>
    </row>
    <row r="48" spans="1:3">
      <c r="A48" s="24">
        <v>45</v>
      </c>
      <c r="B48" s="15" t="s">
        <v>1762</v>
      </c>
      <c r="C48" s="16" t="s">
        <v>1651</v>
      </c>
    </row>
    <row r="49" spans="1:3" ht="21.6" thickBot="1">
      <c r="A49" s="26">
        <v>46</v>
      </c>
      <c r="B49" s="19" t="s">
        <v>3011</v>
      </c>
      <c r="C49" s="18" t="s">
        <v>1651</v>
      </c>
    </row>
    <row r="50" spans="1:3">
      <c r="A50" s="24">
        <v>1</v>
      </c>
      <c r="B50" s="15" t="s">
        <v>522</v>
      </c>
      <c r="C50" s="16" t="s">
        <v>1652</v>
      </c>
    </row>
    <row r="51" spans="1:3">
      <c r="A51" s="24">
        <v>2</v>
      </c>
      <c r="B51" s="15" t="s">
        <v>3012</v>
      </c>
      <c r="C51" s="16" t="s">
        <v>1652</v>
      </c>
    </row>
    <row r="52" spans="1:3">
      <c r="A52" s="24">
        <v>3</v>
      </c>
      <c r="B52" s="15" t="s">
        <v>3013</v>
      </c>
      <c r="C52" s="16" t="s">
        <v>1652</v>
      </c>
    </row>
    <row r="53" spans="1:3">
      <c r="A53" s="24">
        <v>4</v>
      </c>
      <c r="B53" s="15" t="s">
        <v>1015</v>
      </c>
      <c r="C53" s="16" t="s">
        <v>1652</v>
      </c>
    </row>
    <row r="54" spans="1:3">
      <c r="A54" s="24">
        <v>5</v>
      </c>
      <c r="B54" s="15" t="s">
        <v>1017</v>
      </c>
      <c r="C54" s="16" t="s">
        <v>1652</v>
      </c>
    </row>
    <row r="55" spans="1:3">
      <c r="A55" s="24">
        <v>6</v>
      </c>
      <c r="B55" s="15" t="s">
        <v>27</v>
      </c>
      <c r="C55" s="16" t="s">
        <v>1652</v>
      </c>
    </row>
    <row r="56" spans="1:3">
      <c r="A56" s="24">
        <v>7</v>
      </c>
      <c r="B56" s="15" t="s">
        <v>1673</v>
      </c>
      <c r="C56" s="16" t="s">
        <v>1652</v>
      </c>
    </row>
    <row r="57" spans="1:3">
      <c r="A57" s="24">
        <v>8</v>
      </c>
      <c r="B57" s="15" t="s">
        <v>3014</v>
      </c>
      <c r="C57" s="16" t="s">
        <v>1652</v>
      </c>
    </row>
    <row r="58" spans="1:3">
      <c r="A58" s="24">
        <v>9</v>
      </c>
      <c r="B58" s="15" t="s">
        <v>3015</v>
      </c>
      <c r="C58" s="16" t="s">
        <v>1652</v>
      </c>
    </row>
    <row r="59" spans="1:3">
      <c r="A59" s="24">
        <v>10</v>
      </c>
      <c r="B59" s="15" t="s">
        <v>1230</v>
      </c>
      <c r="C59" s="16" t="s">
        <v>1652</v>
      </c>
    </row>
    <row r="60" spans="1:3">
      <c r="A60" s="24">
        <v>11</v>
      </c>
      <c r="B60" s="15" t="s">
        <v>1793</v>
      </c>
      <c r="C60" s="16" t="s">
        <v>1652</v>
      </c>
    </row>
    <row r="61" spans="1:3">
      <c r="A61" s="24">
        <v>12</v>
      </c>
      <c r="B61" s="15" t="s">
        <v>3016</v>
      </c>
      <c r="C61" s="16" t="s">
        <v>1652</v>
      </c>
    </row>
    <row r="62" spans="1:3">
      <c r="A62" s="24">
        <v>13</v>
      </c>
      <c r="B62" s="15" t="s">
        <v>3017</v>
      </c>
      <c r="C62" s="16" t="s">
        <v>1652</v>
      </c>
    </row>
    <row r="63" spans="1:3">
      <c r="A63" s="24">
        <v>14</v>
      </c>
      <c r="B63" s="15" t="s">
        <v>1658</v>
      </c>
      <c r="C63" s="16" t="s">
        <v>1652</v>
      </c>
    </row>
    <row r="64" spans="1:3">
      <c r="A64" s="24">
        <v>15</v>
      </c>
      <c r="B64" s="15" t="s">
        <v>1707</v>
      </c>
      <c r="C64" s="16" t="s">
        <v>1652</v>
      </c>
    </row>
    <row r="65" spans="1:3">
      <c r="A65" s="24">
        <v>16</v>
      </c>
      <c r="B65" s="15" t="s">
        <v>1779</v>
      </c>
      <c r="C65" s="16" t="s">
        <v>1652</v>
      </c>
    </row>
    <row r="66" spans="1:3">
      <c r="A66" s="24">
        <v>17</v>
      </c>
      <c r="B66" s="15" t="s">
        <v>3018</v>
      </c>
      <c r="C66" s="16" t="s">
        <v>1652</v>
      </c>
    </row>
    <row r="67" spans="1:3">
      <c r="A67" s="24">
        <v>18</v>
      </c>
      <c r="B67" s="15" t="s">
        <v>1778</v>
      </c>
      <c r="C67" s="16" t="s">
        <v>1652</v>
      </c>
    </row>
    <row r="68" spans="1:3">
      <c r="A68" s="24">
        <v>19</v>
      </c>
      <c r="B68" s="15" t="s">
        <v>636</v>
      </c>
      <c r="C68" s="16" t="s">
        <v>1652</v>
      </c>
    </row>
    <row r="69" spans="1:3">
      <c r="A69" s="24">
        <v>20</v>
      </c>
      <c r="B69" s="15" t="s">
        <v>1147</v>
      </c>
      <c r="C69" s="16" t="s">
        <v>1652</v>
      </c>
    </row>
    <row r="70" spans="1:3">
      <c r="A70" s="24">
        <v>21</v>
      </c>
      <c r="B70" s="15" t="s">
        <v>19</v>
      </c>
      <c r="C70" s="16" t="s">
        <v>1652</v>
      </c>
    </row>
    <row r="71" spans="1:3">
      <c r="A71" s="24">
        <v>22</v>
      </c>
      <c r="B71" s="15" t="s">
        <v>1731</v>
      </c>
      <c r="C71" s="16" t="s">
        <v>1652</v>
      </c>
    </row>
    <row r="72" spans="1:3">
      <c r="A72" s="24">
        <v>23</v>
      </c>
      <c r="B72" s="15" t="s">
        <v>1733</v>
      </c>
      <c r="C72" s="16" t="s">
        <v>1652</v>
      </c>
    </row>
    <row r="73" spans="1:3">
      <c r="A73" s="24">
        <v>24</v>
      </c>
      <c r="B73" s="15" t="s">
        <v>3019</v>
      </c>
      <c r="C73" s="16" t="s">
        <v>1652</v>
      </c>
    </row>
    <row r="74" spans="1:3">
      <c r="A74" s="24">
        <v>25</v>
      </c>
      <c r="B74" s="15" t="s">
        <v>1678</v>
      </c>
      <c r="C74" s="16" t="s">
        <v>1652</v>
      </c>
    </row>
    <row r="75" spans="1:3">
      <c r="A75" s="24">
        <v>26</v>
      </c>
      <c r="B75" s="15" t="s">
        <v>1742</v>
      </c>
      <c r="C75" s="16" t="s">
        <v>1652</v>
      </c>
    </row>
    <row r="76" spans="1:3">
      <c r="A76" s="24">
        <v>27</v>
      </c>
      <c r="B76" s="15" t="s">
        <v>3020</v>
      </c>
      <c r="C76" s="16" t="s">
        <v>1652</v>
      </c>
    </row>
    <row r="77" spans="1:3">
      <c r="A77" s="24">
        <v>28</v>
      </c>
      <c r="B77" s="15" t="s">
        <v>1127</v>
      </c>
      <c r="C77" s="16" t="s">
        <v>1652</v>
      </c>
    </row>
    <row r="78" spans="1:3">
      <c r="A78" s="24">
        <v>29</v>
      </c>
      <c r="B78" s="15" t="s">
        <v>75</v>
      </c>
      <c r="C78" s="16" t="s">
        <v>1652</v>
      </c>
    </row>
    <row r="79" spans="1:3">
      <c r="A79" s="24">
        <v>30</v>
      </c>
      <c r="B79" s="15" t="s">
        <v>250</v>
      </c>
      <c r="C79" s="16" t="s">
        <v>1652</v>
      </c>
    </row>
    <row r="80" spans="1:3" ht="21.6" thickBot="1">
      <c r="A80" s="26">
        <v>31</v>
      </c>
      <c r="B80" s="19" t="s">
        <v>3021</v>
      </c>
      <c r="C80" s="18" t="s">
        <v>1652</v>
      </c>
    </row>
    <row r="81" spans="1:3">
      <c r="A81" s="24">
        <v>1</v>
      </c>
      <c r="B81" s="15" t="s">
        <v>912</v>
      </c>
      <c r="C81" s="16" t="s">
        <v>1660</v>
      </c>
    </row>
    <row r="82" spans="1:3">
      <c r="A82" s="24">
        <v>2</v>
      </c>
      <c r="B82" s="15" t="s">
        <v>3022</v>
      </c>
      <c r="C82" s="16" t="s">
        <v>1660</v>
      </c>
    </row>
    <row r="83" spans="1:3">
      <c r="A83" s="24">
        <v>3</v>
      </c>
      <c r="B83" s="15" t="s">
        <v>144</v>
      </c>
      <c r="C83" s="16" t="s">
        <v>1660</v>
      </c>
    </row>
    <row r="84" spans="1:3">
      <c r="A84" s="24">
        <v>4</v>
      </c>
      <c r="B84" s="15" t="s">
        <v>1711</v>
      </c>
      <c r="C84" s="16" t="s">
        <v>1660</v>
      </c>
    </row>
    <row r="85" spans="1:3">
      <c r="A85" s="24">
        <v>5</v>
      </c>
      <c r="B85" s="15" t="s">
        <v>3023</v>
      </c>
      <c r="C85" s="16" t="s">
        <v>1660</v>
      </c>
    </row>
    <row r="86" spans="1:3">
      <c r="A86" s="24">
        <v>6</v>
      </c>
      <c r="B86" s="15" t="s">
        <v>1782</v>
      </c>
      <c r="C86" s="16" t="s">
        <v>1660</v>
      </c>
    </row>
    <row r="87" spans="1:3">
      <c r="A87" s="24">
        <v>7</v>
      </c>
      <c r="B87" s="15" t="s">
        <v>994</v>
      </c>
      <c r="C87" s="16" t="s">
        <v>1660</v>
      </c>
    </row>
    <row r="88" spans="1:3">
      <c r="A88" s="24">
        <v>8</v>
      </c>
      <c r="B88" s="15" t="s">
        <v>3024</v>
      </c>
      <c r="C88" s="16" t="s">
        <v>1660</v>
      </c>
    </row>
    <row r="89" spans="1:3">
      <c r="A89" s="24">
        <v>9</v>
      </c>
      <c r="B89" s="15" t="s">
        <v>3025</v>
      </c>
      <c r="C89" s="16" t="s">
        <v>1660</v>
      </c>
    </row>
    <row r="90" spans="1:3">
      <c r="A90" s="24">
        <v>10</v>
      </c>
      <c r="B90" s="15" t="s">
        <v>400</v>
      </c>
      <c r="C90" s="16" t="s">
        <v>1660</v>
      </c>
    </row>
    <row r="91" spans="1:3">
      <c r="A91" s="24">
        <v>11</v>
      </c>
      <c r="B91" s="15" t="s">
        <v>3026</v>
      </c>
      <c r="C91" s="16" t="s">
        <v>1660</v>
      </c>
    </row>
    <row r="92" spans="1:3">
      <c r="A92" s="24">
        <v>12</v>
      </c>
      <c r="B92" s="15" t="s">
        <v>1753</v>
      </c>
      <c r="C92" s="16" t="s">
        <v>1660</v>
      </c>
    </row>
    <row r="93" spans="1:3">
      <c r="A93" s="24">
        <v>13</v>
      </c>
      <c r="B93" s="15" t="s">
        <v>521</v>
      </c>
      <c r="C93" s="16" t="s">
        <v>1660</v>
      </c>
    </row>
    <row r="94" spans="1:3">
      <c r="A94" s="24">
        <v>14</v>
      </c>
      <c r="B94" s="15" t="s">
        <v>563</v>
      </c>
      <c r="C94" s="16" t="s">
        <v>1660</v>
      </c>
    </row>
    <row r="95" spans="1:3">
      <c r="A95" s="24">
        <v>15</v>
      </c>
      <c r="B95" s="15" t="s">
        <v>3027</v>
      </c>
      <c r="C95" s="16" t="s">
        <v>1660</v>
      </c>
    </row>
    <row r="96" spans="1:3">
      <c r="A96" s="24">
        <v>16</v>
      </c>
      <c r="B96" s="15" t="s">
        <v>961</v>
      </c>
      <c r="C96" s="16" t="s">
        <v>1660</v>
      </c>
    </row>
    <row r="97" spans="1:3">
      <c r="A97" s="24">
        <v>17</v>
      </c>
      <c r="B97" s="15" t="s">
        <v>402</v>
      </c>
      <c r="C97" s="16" t="s">
        <v>1660</v>
      </c>
    </row>
    <row r="98" spans="1:3">
      <c r="A98" s="24">
        <v>18</v>
      </c>
      <c r="B98" s="15" t="s">
        <v>3028</v>
      </c>
      <c r="C98" s="16" t="s">
        <v>1660</v>
      </c>
    </row>
    <row r="99" spans="1:3">
      <c r="A99" s="24">
        <v>19</v>
      </c>
      <c r="B99" s="15" t="s">
        <v>3029</v>
      </c>
      <c r="C99" s="16" t="s">
        <v>1660</v>
      </c>
    </row>
    <row r="100" spans="1:3">
      <c r="A100" s="24">
        <v>20</v>
      </c>
      <c r="B100" s="15" t="s">
        <v>3030</v>
      </c>
      <c r="C100" s="16" t="s">
        <v>1660</v>
      </c>
    </row>
    <row r="101" spans="1:3">
      <c r="A101" s="24">
        <v>21</v>
      </c>
      <c r="B101" s="15" t="s">
        <v>409</v>
      </c>
      <c r="C101" s="16" t="s">
        <v>1660</v>
      </c>
    </row>
    <row r="102" spans="1:3">
      <c r="A102" s="24">
        <v>22</v>
      </c>
      <c r="B102" s="15" t="s">
        <v>1774</v>
      </c>
      <c r="C102" s="16" t="s">
        <v>1660</v>
      </c>
    </row>
    <row r="103" spans="1:3">
      <c r="A103" s="24">
        <v>23</v>
      </c>
      <c r="B103" s="15" t="s">
        <v>1723</v>
      </c>
      <c r="C103" s="16" t="s">
        <v>1660</v>
      </c>
    </row>
    <row r="104" spans="1:3">
      <c r="A104" s="24">
        <v>24</v>
      </c>
      <c r="B104" s="15" t="s">
        <v>1048</v>
      </c>
      <c r="C104" s="16" t="s">
        <v>1660</v>
      </c>
    </row>
    <row r="105" spans="1:3" ht="21.6" thickBot="1">
      <c r="A105" s="26">
        <v>25</v>
      </c>
      <c r="B105" s="19" t="s">
        <v>3031</v>
      </c>
      <c r="C105" s="18" t="s">
        <v>1660</v>
      </c>
    </row>
    <row r="106" spans="1:3">
      <c r="A106" s="24">
        <v>1</v>
      </c>
      <c r="B106" s="15" t="s">
        <v>196</v>
      </c>
      <c r="C106" s="16" t="s">
        <v>1664</v>
      </c>
    </row>
    <row r="107" spans="1:3">
      <c r="A107" s="24">
        <v>2</v>
      </c>
      <c r="B107" s="15" t="s">
        <v>1722</v>
      </c>
      <c r="C107" s="16" t="s">
        <v>1664</v>
      </c>
    </row>
    <row r="108" spans="1:3">
      <c r="A108" s="24">
        <v>3</v>
      </c>
      <c r="B108" s="15" t="s">
        <v>1738</v>
      </c>
      <c r="C108" s="16" t="s">
        <v>1664</v>
      </c>
    </row>
    <row r="109" spans="1:3">
      <c r="A109" s="24">
        <v>4</v>
      </c>
      <c r="B109" s="15" t="s">
        <v>921</v>
      </c>
      <c r="C109" s="16" t="s">
        <v>1664</v>
      </c>
    </row>
    <row r="110" spans="1:3">
      <c r="A110" s="24">
        <v>5</v>
      </c>
      <c r="B110" s="15" t="s">
        <v>789</v>
      </c>
      <c r="C110" s="16" t="s">
        <v>1664</v>
      </c>
    </row>
    <row r="111" spans="1:3">
      <c r="A111" s="24">
        <v>6</v>
      </c>
      <c r="B111" s="15" t="s">
        <v>1740</v>
      </c>
      <c r="C111" s="16" t="s">
        <v>1664</v>
      </c>
    </row>
    <row r="112" spans="1:3">
      <c r="A112" s="24">
        <v>7</v>
      </c>
      <c r="B112" s="15" t="s">
        <v>1718</v>
      </c>
      <c r="C112" s="16" t="s">
        <v>1664</v>
      </c>
    </row>
    <row r="113" spans="1:3">
      <c r="A113" s="24">
        <v>8</v>
      </c>
      <c r="B113" s="15" t="s">
        <v>1519</v>
      </c>
      <c r="C113" s="16" t="s">
        <v>1664</v>
      </c>
    </row>
    <row r="114" spans="1:3">
      <c r="A114" s="24">
        <v>9</v>
      </c>
      <c r="B114" s="15" t="s">
        <v>3032</v>
      </c>
      <c r="C114" s="16" t="s">
        <v>1664</v>
      </c>
    </row>
    <row r="115" spans="1:3">
      <c r="A115" s="24">
        <v>10</v>
      </c>
      <c r="B115" s="15" t="s">
        <v>3033</v>
      </c>
      <c r="C115" s="16" t="s">
        <v>1664</v>
      </c>
    </row>
    <row r="116" spans="1:3" ht="21.6" thickBot="1">
      <c r="A116" s="26">
        <v>11</v>
      </c>
      <c r="B116" s="19" t="s">
        <v>3034</v>
      </c>
      <c r="C116" s="18" t="s">
        <v>1664</v>
      </c>
    </row>
    <row r="117" spans="1:3">
      <c r="A117" s="24">
        <v>1</v>
      </c>
      <c r="B117" s="15" t="s">
        <v>3035</v>
      </c>
      <c r="C117" s="16" t="s">
        <v>1668</v>
      </c>
    </row>
    <row r="118" spans="1:3">
      <c r="A118" s="24">
        <v>2</v>
      </c>
      <c r="B118" s="15" t="s">
        <v>3036</v>
      </c>
      <c r="C118" s="16" t="s">
        <v>1668</v>
      </c>
    </row>
    <row r="119" spans="1:3">
      <c r="A119" s="24">
        <v>3</v>
      </c>
      <c r="B119" s="15" t="s">
        <v>3037</v>
      </c>
      <c r="C119" s="16" t="s">
        <v>1668</v>
      </c>
    </row>
    <row r="120" spans="1:3">
      <c r="A120" s="24">
        <v>4</v>
      </c>
      <c r="B120" s="15" t="s">
        <v>544</v>
      </c>
      <c r="C120" s="16" t="s">
        <v>1668</v>
      </c>
    </row>
    <row r="121" spans="1:3">
      <c r="A121" s="24">
        <v>5</v>
      </c>
      <c r="B121" s="15" t="s">
        <v>3038</v>
      </c>
      <c r="C121" s="16" t="s">
        <v>1668</v>
      </c>
    </row>
    <row r="122" spans="1:3">
      <c r="A122" s="24">
        <v>6</v>
      </c>
      <c r="B122" s="15" t="s">
        <v>3039</v>
      </c>
      <c r="C122" s="16" t="s">
        <v>1668</v>
      </c>
    </row>
    <row r="123" spans="1:3">
      <c r="A123" s="24">
        <v>7</v>
      </c>
      <c r="B123" s="15" t="s">
        <v>1773</v>
      </c>
      <c r="C123" s="16" t="s">
        <v>1668</v>
      </c>
    </row>
    <row r="124" spans="1:3">
      <c r="A124" s="24">
        <v>8</v>
      </c>
      <c r="B124" s="15" t="s">
        <v>1709</v>
      </c>
      <c r="C124" s="16" t="s">
        <v>1668</v>
      </c>
    </row>
    <row r="125" spans="1:3">
      <c r="A125" s="24">
        <v>9</v>
      </c>
      <c r="B125" s="15" t="s">
        <v>3040</v>
      </c>
      <c r="C125" s="16" t="s">
        <v>1668</v>
      </c>
    </row>
    <row r="126" spans="1:3">
      <c r="A126" s="24">
        <v>10</v>
      </c>
      <c r="B126" s="15" t="s">
        <v>3041</v>
      </c>
      <c r="C126" s="16" t="s">
        <v>1668</v>
      </c>
    </row>
    <row r="127" spans="1:3">
      <c r="A127" s="24">
        <v>11</v>
      </c>
      <c r="B127" s="15" t="s">
        <v>1681</v>
      </c>
      <c r="C127" s="16" t="s">
        <v>1668</v>
      </c>
    </row>
    <row r="128" spans="1:3">
      <c r="A128" s="24">
        <v>12</v>
      </c>
      <c r="B128" s="15" t="s">
        <v>3042</v>
      </c>
      <c r="C128" s="16" t="s">
        <v>1668</v>
      </c>
    </row>
    <row r="129" spans="1:3">
      <c r="A129" s="24">
        <v>13</v>
      </c>
      <c r="B129" s="15" t="s">
        <v>1728</v>
      </c>
      <c r="C129" s="16" t="s">
        <v>1668</v>
      </c>
    </row>
    <row r="130" spans="1:3">
      <c r="A130" s="24">
        <v>14</v>
      </c>
      <c r="B130" s="15" t="s">
        <v>3043</v>
      </c>
      <c r="C130" s="16" t="s">
        <v>1668</v>
      </c>
    </row>
    <row r="131" spans="1:3">
      <c r="A131" s="24">
        <v>15</v>
      </c>
      <c r="B131" s="15" t="s">
        <v>3044</v>
      </c>
      <c r="C131" s="16" t="s">
        <v>1668</v>
      </c>
    </row>
    <row r="132" spans="1:3">
      <c r="A132" s="24">
        <v>16</v>
      </c>
      <c r="B132" s="15" t="s">
        <v>3045</v>
      </c>
      <c r="C132" s="16" t="s">
        <v>1668</v>
      </c>
    </row>
    <row r="133" spans="1:3">
      <c r="A133" s="24">
        <v>17</v>
      </c>
      <c r="B133" s="15" t="s">
        <v>1680</v>
      </c>
      <c r="C133" s="16" t="s">
        <v>1668</v>
      </c>
    </row>
    <row r="134" spans="1:3">
      <c r="A134" s="24">
        <v>18</v>
      </c>
      <c r="B134" s="15" t="s">
        <v>3046</v>
      </c>
      <c r="C134" s="16" t="s">
        <v>1668</v>
      </c>
    </row>
    <row r="135" spans="1:3">
      <c r="A135" s="24">
        <v>19</v>
      </c>
      <c r="B135" s="15" t="s">
        <v>3047</v>
      </c>
      <c r="C135" s="16" t="s">
        <v>1668</v>
      </c>
    </row>
    <row r="136" spans="1:3">
      <c r="A136" s="24">
        <v>20</v>
      </c>
      <c r="B136" s="15" t="s">
        <v>1667</v>
      </c>
      <c r="C136" s="16" t="s">
        <v>1668</v>
      </c>
    </row>
    <row r="137" spans="1:3">
      <c r="A137" s="24">
        <v>21</v>
      </c>
      <c r="B137" s="15" t="s">
        <v>1715</v>
      </c>
      <c r="C137" s="16" t="s">
        <v>1668</v>
      </c>
    </row>
    <row r="138" spans="1:3">
      <c r="A138" s="24">
        <v>22</v>
      </c>
      <c r="B138" s="15" t="s">
        <v>1670</v>
      </c>
      <c r="C138" s="16" t="s">
        <v>1668</v>
      </c>
    </row>
    <row r="139" spans="1:3">
      <c r="A139" s="24">
        <v>23</v>
      </c>
      <c r="B139" s="15" t="s">
        <v>3048</v>
      </c>
      <c r="C139" s="16" t="s">
        <v>1668</v>
      </c>
    </row>
    <row r="140" spans="1:3">
      <c r="A140" s="24">
        <v>24</v>
      </c>
      <c r="B140" s="15" t="s">
        <v>3049</v>
      </c>
      <c r="C140" s="16" t="s">
        <v>1668</v>
      </c>
    </row>
    <row r="141" spans="1:3">
      <c r="A141" s="24">
        <v>25</v>
      </c>
      <c r="B141" s="15" t="s">
        <v>3050</v>
      </c>
      <c r="C141" s="16" t="s">
        <v>1668</v>
      </c>
    </row>
    <row r="142" spans="1:3" ht="21.6" thickBot="1">
      <c r="A142" s="26">
        <v>26</v>
      </c>
      <c r="B142" s="19" t="s">
        <v>1761</v>
      </c>
      <c r="C142" s="18" t="s">
        <v>1668</v>
      </c>
    </row>
    <row r="143" spans="1:3">
      <c r="A143" s="24">
        <v>1</v>
      </c>
      <c r="B143" s="15" t="s">
        <v>437</v>
      </c>
      <c r="C143" s="16" t="s">
        <v>1672</v>
      </c>
    </row>
    <row r="144" spans="1:3">
      <c r="A144" s="24">
        <v>2</v>
      </c>
      <c r="B144" s="15" t="s">
        <v>3051</v>
      </c>
      <c r="C144" s="16" t="s">
        <v>1672</v>
      </c>
    </row>
    <row r="145" spans="1:3">
      <c r="A145" s="24">
        <v>3</v>
      </c>
      <c r="B145" s="15" t="s">
        <v>1725</v>
      </c>
      <c r="C145" s="16" t="s">
        <v>1672</v>
      </c>
    </row>
    <row r="146" spans="1:3">
      <c r="A146" s="24">
        <v>4</v>
      </c>
      <c r="B146" s="15" t="s">
        <v>3052</v>
      </c>
      <c r="C146" s="16" t="s">
        <v>1672</v>
      </c>
    </row>
    <row r="147" spans="1:3">
      <c r="A147" s="24">
        <v>5</v>
      </c>
      <c r="B147" s="15" t="s">
        <v>1770</v>
      </c>
      <c r="C147" s="16" t="s">
        <v>1672</v>
      </c>
    </row>
    <row r="148" spans="1:3">
      <c r="A148" s="24">
        <v>6</v>
      </c>
      <c r="B148" s="15" t="s">
        <v>3053</v>
      </c>
      <c r="C148" s="16" t="s">
        <v>1672</v>
      </c>
    </row>
    <row r="149" spans="1:3">
      <c r="A149" s="24">
        <v>7</v>
      </c>
      <c r="B149" s="15" t="s">
        <v>187</v>
      </c>
      <c r="C149" s="16" t="s">
        <v>1672</v>
      </c>
    </row>
    <row r="150" spans="1:3">
      <c r="A150" s="24">
        <v>8</v>
      </c>
      <c r="B150" s="15" t="s">
        <v>1755</v>
      </c>
      <c r="C150" s="16" t="s">
        <v>1672</v>
      </c>
    </row>
    <row r="151" spans="1:3">
      <c r="A151" s="24">
        <v>9</v>
      </c>
      <c r="B151" s="15" t="s">
        <v>445</v>
      </c>
      <c r="C151" s="16" t="s">
        <v>1672</v>
      </c>
    </row>
    <row r="152" spans="1:3">
      <c r="A152" s="24">
        <v>10</v>
      </c>
      <c r="B152" s="15" t="s">
        <v>1682</v>
      </c>
      <c r="C152" s="16" t="s">
        <v>1672</v>
      </c>
    </row>
    <row r="153" spans="1:3">
      <c r="A153" s="24">
        <v>11</v>
      </c>
      <c r="B153" s="15" t="s">
        <v>1741</v>
      </c>
      <c r="C153" s="16" t="s">
        <v>1672</v>
      </c>
    </row>
    <row r="154" spans="1:3">
      <c r="A154" s="24">
        <v>12</v>
      </c>
      <c r="B154" s="15" t="s">
        <v>1710</v>
      </c>
      <c r="C154" s="16" t="s">
        <v>1672</v>
      </c>
    </row>
    <row r="155" spans="1:3">
      <c r="A155" s="24">
        <v>13</v>
      </c>
      <c r="B155" s="15" t="s">
        <v>814</v>
      </c>
      <c r="C155" s="16" t="s">
        <v>1672</v>
      </c>
    </row>
    <row r="156" spans="1:3">
      <c r="A156" s="24">
        <v>14</v>
      </c>
      <c r="B156" s="15" t="s">
        <v>1788</v>
      </c>
      <c r="C156" s="16" t="s">
        <v>1672</v>
      </c>
    </row>
    <row r="157" spans="1:3">
      <c r="A157" s="24">
        <v>15</v>
      </c>
      <c r="B157" s="15" t="s">
        <v>1679</v>
      </c>
      <c r="C157" s="16" t="s">
        <v>1672</v>
      </c>
    </row>
    <row r="158" spans="1:3">
      <c r="A158" s="24">
        <v>16</v>
      </c>
      <c r="B158" s="15" t="s">
        <v>3054</v>
      </c>
      <c r="C158" s="16" t="s">
        <v>1672</v>
      </c>
    </row>
    <row r="159" spans="1:3">
      <c r="A159" s="24">
        <v>17</v>
      </c>
      <c r="B159" s="15" t="s">
        <v>1745</v>
      </c>
      <c r="C159" s="16" t="s">
        <v>1672</v>
      </c>
    </row>
    <row r="160" spans="1:3">
      <c r="A160" s="24">
        <v>18</v>
      </c>
      <c r="B160" s="15" t="s">
        <v>441</v>
      </c>
      <c r="C160" s="16" t="s">
        <v>1672</v>
      </c>
    </row>
    <row r="161" spans="1:3">
      <c r="A161" s="24">
        <v>19</v>
      </c>
      <c r="B161" s="15" t="s">
        <v>966</v>
      </c>
      <c r="C161" s="16" t="s">
        <v>1672</v>
      </c>
    </row>
    <row r="162" spans="1:3">
      <c r="A162" s="24">
        <v>20</v>
      </c>
      <c r="B162" s="15" t="s">
        <v>3055</v>
      </c>
      <c r="C162" s="16" t="s">
        <v>1672</v>
      </c>
    </row>
    <row r="163" spans="1:3">
      <c r="A163" s="24">
        <v>21</v>
      </c>
      <c r="B163" s="15" t="s">
        <v>1780</v>
      </c>
      <c r="C163" s="16" t="s">
        <v>1672</v>
      </c>
    </row>
    <row r="164" spans="1:3">
      <c r="A164" s="24">
        <v>22</v>
      </c>
      <c r="B164" s="15" t="s">
        <v>1754</v>
      </c>
      <c r="C164" s="16" t="s">
        <v>1672</v>
      </c>
    </row>
    <row r="165" spans="1:3">
      <c r="A165" s="24">
        <v>23</v>
      </c>
      <c r="B165" s="15" t="s">
        <v>1735</v>
      </c>
      <c r="C165" s="16" t="s">
        <v>1672</v>
      </c>
    </row>
    <row r="166" spans="1:3">
      <c r="A166" s="24">
        <v>24</v>
      </c>
      <c r="B166" s="15" t="s">
        <v>304</v>
      </c>
      <c r="C166" s="16" t="s">
        <v>1672</v>
      </c>
    </row>
    <row r="167" spans="1:3">
      <c r="A167" s="24">
        <v>25</v>
      </c>
      <c r="B167" s="15" t="s">
        <v>1734</v>
      </c>
      <c r="C167" s="16" t="s">
        <v>1672</v>
      </c>
    </row>
    <row r="168" spans="1:3">
      <c r="A168" s="24">
        <v>26</v>
      </c>
      <c r="B168" s="15" t="s">
        <v>932</v>
      </c>
      <c r="C168" s="16" t="s">
        <v>1672</v>
      </c>
    </row>
    <row r="169" spans="1:3">
      <c r="A169" s="24">
        <v>27</v>
      </c>
      <c r="B169" s="15" t="s">
        <v>1677</v>
      </c>
      <c r="C169" s="16" t="s">
        <v>1672</v>
      </c>
    </row>
    <row r="170" spans="1:3">
      <c r="A170" s="24">
        <v>28</v>
      </c>
      <c r="B170" s="15" t="s">
        <v>1674</v>
      </c>
      <c r="C170" s="16" t="s">
        <v>1672</v>
      </c>
    </row>
    <row r="171" spans="1:3">
      <c r="A171" s="24">
        <v>29</v>
      </c>
      <c r="B171" s="15" t="s">
        <v>1758</v>
      </c>
      <c r="C171" s="16" t="s">
        <v>1672</v>
      </c>
    </row>
    <row r="172" spans="1:3">
      <c r="A172" s="24">
        <v>30</v>
      </c>
      <c r="B172" s="15" t="s">
        <v>1690</v>
      </c>
      <c r="C172" s="16" t="s">
        <v>1672</v>
      </c>
    </row>
    <row r="173" spans="1:3">
      <c r="A173" s="24">
        <v>31</v>
      </c>
      <c r="B173" s="15" t="s">
        <v>652</v>
      </c>
      <c r="C173" s="16" t="s">
        <v>1672</v>
      </c>
    </row>
    <row r="174" spans="1:3">
      <c r="A174" s="24">
        <v>32</v>
      </c>
      <c r="B174" s="15" t="s">
        <v>1675</v>
      </c>
      <c r="C174" s="16" t="s">
        <v>1672</v>
      </c>
    </row>
    <row r="175" spans="1:3" ht="21.6" thickBot="1">
      <c r="A175" s="26">
        <v>33</v>
      </c>
      <c r="B175" s="19" t="s">
        <v>969</v>
      </c>
      <c r="C175" s="18" t="s">
        <v>1672</v>
      </c>
    </row>
    <row r="176" spans="1:3">
      <c r="A176" s="24">
        <v>1</v>
      </c>
      <c r="B176" s="15" t="s">
        <v>159</v>
      </c>
      <c r="C176" s="16" t="s">
        <v>1654</v>
      </c>
    </row>
    <row r="177" spans="1:3">
      <c r="A177" s="24">
        <v>2</v>
      </c>
      <c r="B177" s="15" t="s">
        <v>3056</v>
      </c>
      <c r="C177" s="16" t="s">
        <v>1654</v>
      </c>
    </row>
    <row r="178" spans="1:3">
      <c r="A178" s="24">
        <v>3</v>
      </c>
      <c r="B178" s="15" t="s">
        <v>3057</v>
      </c>
      <c r="C178" s="16" t="s">
        <v>1654</v>
      </c>
    </row>
    <row r="179" spans="1:3">
      <c r="A179" s="24">
        <v>4</v>
      </c>
      <c r="B179" s="15" t="s">
        <v>3058</v>
      </c>
      <c r="C179" s="16" t="s">
        <v>1654</v>
      </c>
    </row>
    <row r="180" spans="1:3">
      <c r="A180" s="24">
        <v>5</v>
      </c>
      <c r="B180" s="15" t="s">
        <v>1132</v>
      </c>
      <c r="C180" s="16" t="s">
        <v>1654</v>
      </c>
    </row>
    <row r="181" spans="1:3">
      <c r="A181" s="24">
        <v>6</v>
      </c>
      <c r="B181" s="15" t="s">
        <v>3059</v>
      </c>
      <c r="C181" s="16" t="s">
        <v>1654</v>
      </c>
    </row>
    <row r="182" spans="1:3">
      <c r="A182" s="24">
        <v>7</v>
      </c>
      <c r="B182" s="15" t="s">
        <v>3060</v>
      </c>
      <c r="C182" s="16" t="s">
        <v>1654</v>
      </c>
    </row>
    <row r="183" spans="1:3">
      <c r="A183" s="24">
        <v>8</v>
      </c>
      <c r="B183" s="15" t="s">
        <v>3061</v>
      </c>
      <c r="C183" s="16" t="s">
        <v>1654</v>
      </c>
    </row>
    <row r="184" spans="1:3">
      <c r="A184" s="24">
        <v>9</v>
      </c>
      <c r="B184" s="15" t="s">
        <v>3062</v>
      </c>
      <c r="C184" s="16" t="s">
        <v>1654</v>
      </c>
    </row>
    <row r="185" spans="1:3">
      <c r="A185" s="24">
        <v>10</v>
      </c>
      <c r="B185" s="15" t="s">
        <v>1653</v>
      </c>
      <c r="C185" s="16" t="s">
        <v>1654</v>
      </c>
    </row>
    <row r="186" spans="1:3">
      <c r="A186" s="24">
        <v>11</v>
      </c>
      <c r="B186" s="15" t="s">
        <v>3063</v>
      </c>
      <c r="C186" s="16" t="s">
        <v>1654</v>
      </c>
    </row>
    <row r="187" spans="1:3">
      <c r="A187" s="24">
        <v>12</v>
      </c>
      <c r="B187" s="15" t="s">
        <v>3064</v>
      </c>
      <c r="C187" s="16" t="s">
        <v>1654</v>
      </c>
    </row>
    <row r="188" spans="1:3">
      <c r="A188" s="24">
        <v>13</v>
      </c>
      <c r="B188" s="15" t="s">
        <v>1749</v>
      </c>
      <c r="C188" s="16" t="s">
        <v>1654</v>
      </c>
    </row>
    <row r="189" spans="1:3">
      <c r="A189" s="24">
        <v>14</v>
      </c>
      <c r="B189" s="15" t="s">
        <v>3065</v>
      </c>
      <c r="C189" s="16" t="s">
        <v>1654</v>
      </c>
    </row>
    <row r="190" spans="1:3">
      <c r="A190" s="24">
        <v>15</v>
      </c>
      <c r="B190" s="15" t="s">
        <v>3066</v>
      </c>
      <c r="C190" s="16" t="s">
        <v>1654</v>
      </c>
    </row>
    <row r="191" spans="1:3">
      <c r="A191" s="24">
        <v>16</v>
      </c>
      <c r="B191" s="15" t="s">
        <v>3067</v>
      </c>
      <c r="C191" s="16" t="s">
        <v>1654</v>
      </c>
    </row>
    <row r="192" spans="1:3">
      <c r="A192" s="24">
        <v>17</v>
      </c>
      <c r="B192" s="15" t="s">
        <v>709</v>
      </c>
      <c r="C192" s="16" t="s">
        <v>1654</v>
      </c>
    </row>
    <row r="193" spans="1:3">
      <c r="A193" s="24">
        <v>18</v>
      </c>
      <c r="B193" s="15" t="s">
        <v>1701</v>
      </c>
      <c r="C193" s="16" t="s">
        <v>1654</v>
      </c>
    </row>
    <row r="194" spans="1:3">
      <c r="A194" s="24">
        <v>19</v>
      </c>
      <c r="B194" s="15" t="s">
        <v>3068</v>
      </c>
      <c r="C194" s="16" t="s">
        <v>1654</v>
      </c>
    </row>
    <row r="195" spans="1:3">
      <c r="A195" s="24">
        <v>20</v>
      </c>
      <c r="B195" s="15" t="s">
        <v>3069</v>
      </c>
      <c r="C195" s="16" t="s">
        <v>1654</v>
      </c>
    </row>
    <row r="196" spans="1:3">
      <c r="A196" s="24">
        <v>21</v>
      </c>
      <c r="B196" s="15" t="s">
        <v>3070</v>
      </c>
      <c r="C196" s="16" t="s">
        <v>1654</v>
      </c>
    </row>
    <row r="197" spans="1:3">
      <c r="A197" s="24">
        <v>22</v>
      </c>
      <c r="B197" s="15" t="s">
        <v>340</v>
      </c>
      <c r="C197" s="16" t="s">
        <v>1654</v>
      </c>
    </row>
    <row r="198" spans="1:3">
      <c r="A198" s="24">
        <v>23</v>
      </c>
      <c r="B198" s="15" t="s">
        <v>3071</v>
      </c>
      <c r="C198" s="16" t="s">
        <v>1654</v>
      </c>
    </row>
    <row r="199" spans="1:3">
      <c r="A199" s="24">
        <v>24</v>
      </c>
      <c r="B199" s="15" t="s">
        <v>3072</v>
      </c>
      <c r="C199" s="16" t="s">
        <v>1654</v>
      </c>
    </row>
    <row r="200" spans="1:3">
      <c r="A200" s="24">
        <v>25</v>
      </c>
      <c r="B200" s="15" t="s">
        <v>3073</v>
      </c>
      <c r="C200" s="16" t="s">
        <v>1654</v>
      </c>
    </row>
    <row r="201" spans="1:3">
      <c r="A201" s="24">
        <v>26</v>
      </c>
      <c r="B201" s="15" t="s">
        <v>1771</v>
      </c>
      <c r="C201" s="16" t="s">
        <v>1654</v>
      </c>
    </row>
    <row r="202" spans="1:3">
      <c r="A202" s="24">
        <v>27</v>
      </c>
      <c r="B202" s="15" t="s">
        <v>984</v>
      </c>
      <c r="C202" s="16" t="s">
        <v>1654</v>
      </c>
    </row>
    <row r="203" spans="1:3">
      <c r="A203" s="24">
        <v>28</v>
      </c>
      <c r="B203" s="15" t="s">
        <v>1777</v>
      </c>
      <c r="C203" s="16" t="s">
        <v>1654</v>
      </c>
    </row>
    <row r="204" spans="1:3">
      <c r="A204" s="24">
        <v>29</v>
      </c>
      <c r="B204" s="15" t="s">
        <v>1790</v>
      </c>
      <c r="C204" s="16" t="s">
        <v>1654</v>
      </c>
    </row>
    <row r="205" spans="1:3">
      <c r="A205" s="24">
        <v>30</v>
      </c>
      <c r="B205" s="15" t="s">
        <v>3074</v>
      </c>
      <c r="C205" s="16" t="s">
        <v>1654</v>
      </c>
    </row>
    <row r="206" spans="1:3">
      <c r="A206" s="24">
        <v>31</v>
      </c>
      <c r="B206" s="15" t="s">
        <v>1705</v>
      </c>
      <c r="C206" s="16" t="s">
        <v>1654</v>
      </c>
    </row>
    <row r="207" spans="1:3">
      <c r="A207" s="24">
        <v>32</v>
      </c>
      <c r="B207" s="15" t="s">
        <v>1781</v>
      </c>
      <c r="C207" s="16" t="s">
        <v>1654</v>
      </c>
    </row>
    <row r="208" spans="1:3">
      <c r="A208" s="24">
        <v>33</v>
      </c>
      <c r="B208" s="15" t="s">
        <v>3075</v>
      </c>
      <c r="C208" s="16" t="s">
        <v>1654</v>
      </c>
    </row>
    <row r="209" spans="1:3" ht="21.6" thickBot="1">
      <c r="A209" s="26">
        <v>34</v>
      </c>
      <c r="B209" s="19" t="s">
        <v>3076</v>
      </c>
      <c r="C209" s="18" t="s">
        <v>1654</v>
      </c>
    </row>
    <row r="210" spans="1:3">
      <c r="A210" s="24">
        <v>1</v>
      </c>
      <c r="B210" s="15" t="s">
        <v>514</v>
      </c>
      <c r="C210" s="16" t="s">
        <v>1695</v>
      </c>
    </row>
    <row r="211" spans="1:3">
      <c r="A211" s="24">
        <v>2</v>
      </c>
      <c r="B211" s="15" t="s">
        <v>398</v>
      </c>
      <c r="C211" s="16" t="s">
        <v>1695</v>
      </c>
    </row>
    <row r="212" spans="1:3">
      <c r="A212" s="24">
        <v>3</v>
      </c>
      <c r="B212" s="15" t="s">
        <v>867</v>
      </c>
      <c r="C212" s="16" t="s">
        <v>1695</v>
      </c>
    </row>
    <row r="213" spans="1:3">
      <c r="A213" s="24">
        <v>4</v>
      </c>
      <c r="B213" s="15" t="s">
        <v>524</v>
      </c>
      <c r="C213" s="16" t="s">
        <v>1695</v>
      </c>
    </row>
    <row r="214" spans="1:3">
      <c r="A214" s="24">
        <v>5</v>
      </c>
      <c r="B214" s="15" t="s">
        <v>3077</v>
      </c>
      <c r="C214" s="16" t="s">
        <v>1695</v>
      </c>
    </row>
    <row r="215" spans="1:3">
      <c r="A215" s="24">
        <v>6</v>
      </c>
      <c r="B215" s="15" t="s">
        <v>717</v>
      </c>
      <c r="C215" s="16" t="s">
        <v>1695</v>
      </c>
    </row>
    <row r="216" spans="1:3">
      <c r="A216" s="24">
        <v>7</v>
      </c>
      <c r="B216" s="15" t="s">
        <v>479</v>
      </c>
      <c r="C216" s="16" t="s">
        <v>1695</v>
      </c>
    </row>
    <row r="217" spans="1:3">
      <c r="A217" s="24">
        <v>8</v>
      </c>
      <c r="B217" s="15" t="s">
        <v>1751</v>
      </c>
      <c r="C217" s="16" t="s">
        <v>1695</v>
      </c>
    </row>
    <row r="218" spans="1:3">
      <c r="A218" s="24">
        <v>9</v>
      </c>
      <c r="B218" s="15" t="s">
        <v>1729</v>
      </c>
      <c r="C218" s="16" t="s">
        <v>1695</v>
      </c>
    </row>
    <row r="219" spans="1:3">
      <c r="A219" s="24">
        <v>10</v>
      </c>
      <c r="B219" s="15" t="s">
        <v>3078</v>
      </c>
      <c r="C219" s="16" t="s">
        <v>1695</v>
      </c>
    </row>
    <row r="220" spans="1:3">
      <c r="A220" s="24">
        <v>11</v>
      </c>
      <c r="B220" s="15" t="s">
        <v>710</v>
      </c>
      <c r="C220" s="16" t="s">
        <v>1695</v>
      </c>
    </row>
    <row r="221" spans="1:3">
      <c r="A221" s="24">
        <v>12</v>
      </c>
      <c r="B221" s="15" t="s">
        <v>3079</v>
      </c>
      <c r="C221" s="16" t="s">
        <v>1695</v>
      </c>
    </row>
    <row r="222" spans="1:3">
      <c r="A222" s="24">
        <v>13</v>
      </c>
      <c r="B222" s="15" t="s">
        <v>1720</v>
      </c>
      <c r="C222" s="16" t="s">
        <v>1695</v>
      </c>
    </row>
    <row r="223" spans="1:3">
      <c r="A223" s="24">
        <v>14</v>
      </c>
      <c r="B223" s="15" t="s">
        <v>639</v>
      </c>
      <c r="C223" s="16" t="s">
        <v>1695</v>
      </c>
    </row>
    <row r="224" spans="1:3">
      <c r="A224" s="24">
        <v>15</v>
      </c>
      <c r="B224" s="15" t="s">
        <v>390</v>
      </c>
      <c r="C224" s="16" t="s">
        <v>1695</v>
      </c>
    </row>
    <row r="225" spans="1:3">
      <c r="A225" s="24">
        <v>16</v>
      </c>
      <c r="B225" s="15" t="s">
        <v>938</v>
      </c>
      <c r="C225" s="16" t="s">
        <v>1695</v>
      </c>
    </row>
    <row r="226" spans="1:3">
      <c r="A226" s="24">
        <v>17</v>
      </c>
      <c r="B226" s="15" t="s">
        <v>1730</v>
      </c>
      <c r="C226" s="16" t="s">
        <v>1695</v>
      </c>
    </row>
    <row r="227" spans="1:3">
      <c r="A227" s="24">
        <v>18</v>
      </c>
      <c r="B227" s="15" t="s">
        <v>3080</v>
      </c>
      <c r="C227" s="16" t="s">
        <v>1695</v>
      </c>
    </row>
    <row r="228" spans="1:3">
      <c r="A228" s="24">
        <v>19</v>
      </c>
      <c r="B228" s="15" t="s">
        <v>1744</v>
      </c>
      <c r="C228" s="16" t="s">
        <v>1695</v>
      </c>
    </row>
    <row r="229" spans="1:3">
      <c r="A229" s="24">
        <v>20</v>
      </c>
      <c r="B229" s="15" t="s">
        <v>1732</v>
      </c>
      <c r="C229" s="16" t="s">
        <v>1695</v>
      </c>
    </row>
    <row r="230" spans="1:3">
      <c r="A230" s="24">
        <v>21</v>
      </c>
      <c r="B230" s="15" t="s">
        <v>1000</v>
      </c>
      <c r="C230" s="16" t="s">
        <v>1695</v>
      </c>
    </row>
    <row r="231" spans="1:3">
      <c r="A231" s="24">
        <v>22</v>
      </c>
      <c r="B231" s="15" t="s">
        <v>1703</v>
      </c>
      <c r="C231" s="16" t="s">
        <v>1695</v>
      </c>
    </row>
    <row r="232" spans="1:3">
      <c r="A232" s="24">
        <v>23</v>
      </c>
      <c r="B232" s="15" t="s">
        <v>1706</v>
      </c>
      <c r="C232" s="16" t="s">
        <v>1695</v>
      </c>
    </row>
    <row r="233" spans="1:3" ht="21.6" thickBot="1">
      <c r="A233" s="26">
        <v>24</v>
      </c>
      <c r="B233" s="19" t="s">
        <v>1784</v>
      </c>
      <c r="C233" s="18" t="s">
        <v>1695</v>
      </c>
    </row>
    <row r="234" spans="1:3">
      <c r="A234" s="24">
        <v>1</v>
      </c>
      <c r="B234" s="15" t="s">
        <v>3081</v>
      </c>
      <c r="C234" s="16" t="s">
        <v>1663</v>
      </c>
    </row>
    <row r="235" spans="1:3">
      <c r="A235" s="24">
        <v>2</v>
      </c>
      <c r="B235" s="15" t="s">
        <v>1743</v>
      </c>
      <c r="C235" s="16" t="s">
        <v>1663</v>
      </c>
    </row>
    <row r="236" spans="1:3">
      <c r="A236" s="24">
        <v>3</v>
      </c>
      <c r="B236" s="15" t="s">
        <v>3082</v>
      </c>
      <c r="C236" s="16" t="s">
        <v>1663</v>
      </c>
    </row>
    <row r="237" spans="1:3">
      <c r="A237" s="24">
        <v>4</v>
      </c>
      <c r="B237" s="15" t="s">
        <v>1699</v>
      </c>
      <c r="C237" s="16" t="s">
        <v>1663</v>
      </c>
    </row>
    <row r="238" spans="1:3">
      <c r="A238" s="24">
        <v>5</v>
      </c>
      <c r="B238" s="15" t="s">
        <v>1104</v>
      </c>
      <c r="C238" s="16" t="s">
        <v>1663</v>
      </c>
    </row>
    <row r="239" spans="1:3">
      <c r="A239" s="24">
        <v>6</v>
      </c>
      <c r="B239" s="15" t="s">
        <v>3083</v>
      </c>
      <c r="C239" s="16" t="s">
        <v>1663</v>
      </c>
    </row>
    <row r="240" spans="1:3">
      <c r="A240" s="24">
        <v>7</v>
      </c>
      <c r="B240" s="15" t="s">
        <v>834</v>
      </c>
      <c r="C240" s="16" t="s">
        <v>1663</v>
      </c>
    </row>
    <row r="241" spans="1:3">
      <c r="A241" s="24">
        <v>8</v>
      </c>
      <c r="B241" s="15" t="s">
        <v>206</v>
      </c>
      <c r="C241" s="16" t="s">
        <v>1663</v>
      </c>
    </row>
    <row r="242" spans="1:3">
      <c r="A242" s="24">
        <v>9</v>
      </c>
      <c r="B242" s="15" t="s">
        <v>1724</v>
      </c>
      <c r="C242" s="16" t="s">
        <v>1663</v>
      </c>
    </row>
    <row r="243" spans="1:3" ht="21.6" thickBot="1">
      <c r="A243" s="26">
        <v>10</v>
      </c>
      <c r="B243" s="19" t="s">
        <v>1789</v>
      </c>
      <c r="C243" s="18" t="s">
        <v>1663</v>
      </c>
    </row>
    <row r="244" spans="1:3">
      <c r="A244" s="24">
        <v>1</v>
      </c>
      <c r="B244" s="15" t="s">
        <v>1736</v>
      </c>
      <c r="C244" s="16" t="s">
        <v>41</v>
      </c>
    </row>
    <row r="245" spans="1:3">
      <c r="A245" s="24">
        <v>2</v>
      </c>
      <c r="B245" s="15" t="s">
        <v>1700</v>
      </c>
      <c r="C245" s="16" t="s">
        <v>41</v>
      </c>
    </row>
    <row r="246" spans="1:3">
      <c r="A246" s="24">
        <v>3</v>
      </c>
      <c r="B246" s="15" t="s">
        <v>3084</v>
      </c>
      <c r="C246" s="16" t="s">
        <v>41</v>
      </c>
    </row>
    <row r="247" spans="1:3">
      <c r="A247" s="24">
        <v>4</v>
      </c>
      <c r="B247" s="15" t="s">
        <v>1662</v>
      </c>
      <c r="C247" s="16" t="s">
        <v>41</v>
      </c>
    </row>
    <row r="248" spans="1:3">
      <c r="A248" s="24">
        <v>5</v>
      </c>
      <c r="B248" s="15" t="s">
        <v>3085</v>
      </c>
      <c r="C248" s="16" t="s">
        <v>41</v>
      </c>
    </row>
    <row r="249" spans="1:3">
      <c r="A249" s="24">
        <v>6</v>
      </c>
      <c r="B249" s="15" t="s">
        <v>3086</v>
      </c>
      <c r="C249" s="16" t="s">
        <v>41</v>
      </c>
    </row>
    <row r="250" spans="1:3">
      <c r="A250" s="24">
        <v>7</v>
      </c>
      <c r="B250" s="15" t="s">
        <v>1760</v>
      </c>
      <c r="C250" s="16" t="s">
        <v>41</v>
      </c>
    </row>
    <row r="251" spans="1:3">
      <c r="A251" s="24">
        <v>8</v>
      </c>
      <c r="B251" s="15" t="s">
        <v>1764</v>
      </c>
      <c r="C251" s="16" t="s">
        <v>41</v>
      </c>
    </row>
    <row r="252" spans="1:3">
      <c r="A252" s="24">
        <v>9</v>
      </c>
      <c r="B252" s="15" t="s">
        <v>588</v>
      </c>
      <c r="C252" s="16" t="s">
        <v>41</v>
      </c>
    </row>
    <row r="253" spans="1:3">
      <c r="A253" s="24">
        <v>10</v>
      </c>
      <c r="B253" s="15" t="s">
        <v>1686</v>
      </c>
      <c r="C253" s="16" t="s">
        <v>41</v>
      </c>
    </row>
    <row r="254" spans="1:3">
      <c r="A254" s="24">
        <v>11</v>
      </c>
      <c r="B254" s="15" t="s">
        <v>3087</v>
      </c>
      <c r="C254" s="16" t="s">
        <v>41</v>
      </c>
    </row>
    <row r="255" spans="1:3">
      <c r="A255" s="24">
        <v>12</v>
      </c>
      <c r="B255" s="15" t="s">
        <v>3088</v>
      </c>
      <c r="C255" s="16" t="s">
        <v>41</v>
      </c>
    </row>
    <row r="256" spans="1:3">
      <c r="A256" s="24">
        <v>13</v>
      </c>
      <c r="B256" s="15" t="s">
        <v>3089</v>
      </c>
      <c r="C256" s="16" t="s">
        <v>41</v>
      </c>
    </row>
    <row r="257" spans="1:3">
      <c r="A257" s="24">
        <v>14</v>
      </c>
      <c r="B257" s="15" t="s">
        <v>3090</v>
      </c>
      <c r="C257" s="16" t="s">
        <v>41</v>
      </c>
    </row>
    <row r="258" spans="1:3">
      <c r="A258" s="24">
        <v>15</v>
      </c>
      <c r="B258" s="15" t="s">
        <v>3091</v>
      </c>
      <c r="C258" s="16" t="s">
        <v>41</v>
      </c>
    </row>
    <row r="259" spans="1:3">
      <c r="A259" s="24">
        <v>16</v>
      </c>
      <c r="B259" s="15" t="s">
        <v>1666</v>
      </c>
      <c r="C259" s="16" t="s">
        <v>41</v>
      </c>
    </row>
    <row r="260" spans="1:3">
      <c r="A260" s="24">
        <v>17</v>
      </c>
      <c r="B260" s="15" t="s">
        <v>1649</v>
      </c>
      <c r="C260" s="16" t="s">
        <v>41</v>
      </c>
    </row>
    <row r="261" spans="1:3">
      <c r="A261" s="24">
        <v>18</v>
      </c>
      <c r="B261" s="15" t="s">
        <v>3092</v>
      </c>
      <c r="C261" s="16" t="s">
        <v>41</v>
      </c>
    </row>
    <row r="262" spans="1:3">
      <c r="A262" s="24">
        <v>19</v>
      </c>
      <c r="B262" s="15" t="s">
        <v>1693</v>
      </c>
      <c r="C262" s="16" t="s">
        <v>41</v>
      </c>
    </row>
    <row r="263" spans="1:3" ht="21.6" thickBot="1">
      <c r="A263" s="26">
        <v>20</v>
      </c>
      <c r="B263" s="19" t="s">
        <v>1787</v>
      </c>
      <c r="C263" s="18" t="s">
        <v>41</v>
      </c>
    </row>
    <row r="264" spans="1:3">
      <c r="A264" s="24">
        <v>1</v>
      </c>
      <c r="B264" s="15" t="s">
        <v>971</v>
      </c>
      <c r="C264" s="16" t="s">
        <v>320</v>
      </c>
    </row>
    <row r="265" spans="1:3">
      <c r="A265" s="24">
        <v>2</v>
      </c>
      <c r="B265" s="15" t="s">
        <v>1196</v>
      </c>
      <c r="C265" s="16" t="s">
        <v>320</v>
      </c>
    </row>
    <row r="266" spans="1:3">
      <c r="A266" s="24">
        <v>3</v>
      </c>
      <c r="B266" s="15" t="s">
        <v>3093</v>
      </c>
      <c r="C266" s="16" t="s">
        <v>320</v>
      </c>
    </row>
    <row r="267" spans="1:3">
      <c r="A267" s="24">
        <v>4</v>
      </c>
      <c r="B267" s="15" t="s">
        <v>1772</v>
      </c>
      <c r="C267" s="16" t="s">
        <v>320</v>
      </c>
    </row>
    <row r="268" spans="1:3">
      <c r="A268" s="24">
        <v>5</v>
      </c>
      <c r="B268" s="15" t="s">
        <v>3094</v>
      </c>
      <c r="C268" s="16" t="s">
        <v>320</v>
      </c>
    </row>
    <row r="269" spans="1:3">
      <c r="A269" s="24">
        <v>6</v>
      </c>
      <c r="B269" s="15" t="s">
        <v>3095</v>
      </c>
      <c r="C269" s="16" t="s">
        <v>320</v>
      </c>
    </row>
    <row r="270" spans="1:3">
      <c r="A270" s="24">
        <v>7</v>
      </c>
      <c r="B270" s="15" t="s">
        <v>580</v>
      </c>
      <c r="C270" s="16" t="s">
        <v>320</v>
      </c>
    </row>
    <row r="271" spans="1:3">
      <c r="A271" s="24">
        <v>8</v>
      </c>
      <c r="B271" s="15" t="s">
        <v>1752</v>
      </c>
      <c r="C271" s="16" t="s">
        <v>320</v>
      </c>
    </row>
    <row r="272" spans="1:3">
      <c r="A272" s="24">
        <v>9</v>
      </c>
      <c r="B272" s="15" t="s">
        <v>3096</v>
      </c>
      <c r="C272" s="16" t="s">
        <v>320</v>
      </c>
    </row>
    <row r="273" spans="1:3">
      <c r="A273" s="24">
        <v>10</v>
      </c>
      <c r="B273" s="15" t="s">
        <v>3097</v>
      </c>
      <c r="C273" s="16" t="s">
        <v>320</v>
      </c>
    </row>
    <row r="274" spans="1:3" ht="21.6" thickBot="1">
      <c r="A274" s="26">
        <v>11</v>
      </c>
      <c r="B274" s="19" t="s">
        <v>1683</v>
      </c>
      <c r="C274" s="18" t="s">
        <v>320</v>
      </c>
    </row>
    <row r="275" spans="1:3">
      <c r="A275" s="24">
        <v>1</v>
      </c>
      <c r="B275" s="15" t="s">
        <v>1669</v>
      </c>
      <c r="C275" s="16" t="s">
        <v>1650</v>
      </c>
    </row>
    <row r="276" spans="1:3">
      <c r="A276" s="24">
        <v>2</v>
      </c>
      <c r="B276" s="15" t="s">
        <v>909</v>
      </c>
      <c r="C276" s="16" t="s">
        <v>1650</v>
      </c>
    </row>
    <row r="277" spans="1:3">
      <c r="A277" s="24">
        <v>3</v>
      </c>
      <c r="B277" s="15" t="s">
        <v>3098</v>
      </c>
      <c r="C277" s="16" t="s">
        <v>1650</v>
      </c>
    </row>
    <row r="278" spans="1:3">
      <c r="A278" s="24">
        <v>4</v>
      </c>
      <c r="B278" s="15" t="s">
        <v>161</v>
      </c>
      <c r="C278" s="16" t="s">
        <v>1650</v>
      </c>
    </row>
    <row r="279" spans="1:3">
      <c r="A279" s="24">
        <v>5</v>
      </c>
      <c r="B279" s="15" t="s">
        <v>629</v>
      </c>
      <c r="C279" s="16" t="s">
        <v>1650</v>
      </c>
    </row>
    <row r="280" spans="1:3">
      <c r="A280" s="24">
        <v>6</v>
      </c>
      <c r="B280" s="15" t="s">
        <v>3099</v>
      </c>
      <c r="C280" s="16" t="s">
        <v>1650</v>
      </c>
    </row>
    <row r="281" spans="1:3">
      <c r="A281" s="24">
        <v>7</v>
      </c>
      <c r="B281" s="15" t="s">
        <v>3100</v>
      </c>
      <c r="C281" s="16" t="s">
        <v>1650</v>
      </c>
    </row>
    <row r="282" spans="1:3">
      <c r="A282" s="24">
        <v>8</v>
      </c>
      <c r="B282" s="15" t="s">
        <v>782</v>
      </c>
      <c r="C282" s="16" t="s">
        <v>1650</v>
      </c>
    </row>
    <row r="283" spans="1:3">
      <c r="A283" s="24">
        <v>9</v>
      </c>
      <c r="B283" s="15" t="s">
        <v>1794</v>
      </c>
      <c r="C283" s="16" t="s">
        <v>1650</v>
      </c>
    </row>
    <row r="284" spans="1:3">
      <c r="A284" s="24">
        <v>10</v>
      </c>
      <c r="B284" s="15" t="s">
        <v>3101</v>
      </c>
      <c r="C284" s="16" t="s">
        <v>1650</v>
      </c>
    </row>
    <row r="285" spans="1:3">
      <c r="A285" s="24">
        <v>11</v>
      </c>
      <c r="B285" s="15" t="s">
        <v>1704</v>
      </c>
      <c r="C285" s="16" t="s">
        <v>1650</v>
      </c>
    </row>
    <row r="286" spans="1:3">
      <c r="A286" s="24">
        <v>12</v>
      </c>
      <c r="B286" s="15" t="s">
        <v>1726</v>
      </c>
      <c r="C286" s="16" t="s">
        <v>1650</v>
      </c>
    </row>
    <row r="287" spans="1:3">
      <c r="A287" s="24">
        <v>13</v>
      </c>
      <c r="B287" s="15" t="s">
        <v>3102</v>
      </c>
      <c r="C287" s="16" t="s">
        <v>1650</v>
      </c>
    </row>
    <row r="288" spans="1:3">
      <c r="A288" s="24">
        <v>14</v>
      </c>
      <c r="B288" s="15" t="s">
        <v>1768</v>
      </c>
      <c r="C288" s="16" t="s">
        <v>1650</v>
      </c>
    </row>
    <row r="289" spans="1:3">
      <c r="A289" s="24">
        <v>15</v>
      </c>
      <c r="B289" s="15" t="s">
        <v>1775</v>
      </c>
      <c r="C289" s="16" t="s">
        <v>1650</v>
      </c>
    </row>
    <row r="290" spans="1:3">
      <c r="A290" s="24">
        <v>16</v>
      </c>
      <c r="B290" s="15" t="s">
        <v>1786</v>
      </c>
      <c r="C290" s="16" t="s">
        <v>1650</v>
      </c>
    </row>
    <row r="291" spans="1:3">
      <c r="A291" s="24">
        <v>17</v>
      </c>
      <c r="B291" s="15" t="s">
        <v>1763</v>
      </c>
      <c r="C291" s="16" t="s">
        <v>1650</v>
      </c>
    </row>
    <row r="292" spans="1:3">
      <c r="A292" s="24">
        <v>18</v>
      </c>
      <c r="B292" s="15" t="s">
        <v>1785</v>
      </c>
      <c r="C292" s="16" t="s">
        <v>1650</v>
      </c>
    </row>
    <row r="293" spans="1:3">
      <c r="A293" s="24">
        <v>19</v>
      </c>
      <c r="B293" s="15" t="s">
        <v>333</v>
      </c>
      <c r="C293" s="16" t="s">
        <v>1650</v>
      </c>
    </row>
    <row r="294" spans="1:3">
      <c r="A294" s="24">
        <v>20</v>
      </c>
      <c r="B294" s="15" t="s">
        <v>1717</v>
      </c>
      <c r="C294" s="16" t="s">
        <v>1650</v>
      </c>
    </row>
    <row r="295" spans="1:3">
      <c r="A295" s="24">
        <v>21</v>
      </c>
      <c r="B295" s="15" t="s">
        <v>1696</v>
      </c>
      <c r="C295" s="16" t="s">
        <v>1650</v>
      </c>
    </row>
    <row r="296" spans="1:3">
      <c r="A296" s="24" t="s">
        <v>3103</v>
      </c>
      <c r="B296" s="15" t="s">
        <v>1792</v>
      </c>
      <c r="C296" s="16" t="s">
        <v>1650</v>
      </c>
    </row>
    <row r="297" spans="1:3" ht="21.6" thickBot="1">
      <c r="A297" s="26">
        <v>23</v>
      </c>
      <c r="B297" s="19" t="s">
        <v>1746</v>
      </c>
      <c r="C297" s="18" t="s">
        <v>1650</v>
      </c>
    </row>
    <row r="298" spans="1:3">
      <c r="A298" s="24">
        <v>1</v>
      </c>
      <c r="B298" s="15" t="s">
        <v>3104</v>
      </c>
      <c r="C298" s="16" t="s">
        <v>1689</v>
      </c>
    </row>
    <row r="299" spans="1:3">
      <c r="A299" s="24">
        <v>2</v>
      </c>
      <c r="B299" s="15" t="s">
        <v>1767</v>
      </c>
      <c r="C299" s="16" t="s">
        <v>1689</v>
      </c>
    </row>
    <row r="300" spans="1:3">
      <c r="A300" s="24">
        <v>3</v>
      </c>
      <c r="B300" s="15" t="s">
        <v>3105</v>
      </c>
      <c r="C300" s="16" t="s">
        <v>1689</v>
      </c>
    </row>
    <row r="301" spans="1:3">
      <c r="A301" s="24">
        <v>4</v>
      </c>
      <c r="B301" s="15" t="s">
        <v>3106</v>
      </c>
      <c r="C301" s="16" t="s">
        <v>1689</v>
      </c>
    </row>
    <row r="302" spans="1:3">
      <c r="A302" s="24">
        <v>5</v>
      </c>
      <c r="B302" s="15" t="s">
        <v>1719</v>
      </c>
      <c r="C302" s="16" t="s">
        <v>1689</v>
      </c>
    </row>
    <row r="303" spans="1:3">
      <c r="A303" s="24">
        <v>6</v>
      </c>
      <c r="B303" s="15" t="s">
        <v>1756</v>
      </c>
      <c r="C303" s="16" t="s">
        <v>1689</v>
      </c>
    </row>
    <row r="304" spans="1:3">
      <c r="A304" s="24">
        <v>7</v>
      </c>
      <c r="B304" s="15" t="s">
        <v>3107</v>
      </c>
      <c r="C304" s="16" t="s">
        <v>1689</v>
      </c>
    </row>
    <row r="305" spans="1:3">
      <c r="A305" s="24">
        <v>8</v>
      </c>
      <c r="B305" s="15" t="s">
        <v>1065</v>
      </c>
      <c r="C305" s="16" t="s">
        <v>1689</v>
      </c>
    </row>
    <row r="306" spans="1:3">
      <c r="A306" s="24">
        <v>9</v>
      </c>
      <c r="B306" s="15" t="s">
        <v>1769</v>
      </c>
      <c r="C306" s="16" t="s">
        <v>1689</v>
      </c>
    </row>
    <row r="307" spans="1:3">
      <c r="A307" s="24">
        <v>10</v>
      </c>
      <c r="B307" s="31" t="s">
        <v>1062</v>
      </c>
      <c r="C307" s="16" t="s">
        <v>1689</v>
      </c>
    </row>
    <row r="308" spans="1:3">
      <c r="A308" s="24">
        <v>11</v>
      </c>
      <c r="B308" s="15" t="s">
        <v>3108</v>
      </c>
      <c r="C308" s="16" t="s">
        <v>1689</v>
      </c>
    </row>
    <row r="309" spans="1:3">
      <c r="A309" s="24">
        <v>12</v>
      </c>
      <c r="B309" s="15" t="s">
        <v>1688</v>
      </c>
      <c r="C309" s="16" t="s">
        <v>1689</v>
      </c>
    </row>
    <row r="310" spans="1:3" ht="21.6" thickBot="1">
      <c r="A310" s="26">
        <v>13</v>
      </c>
      <c r="B310" s="19" t="s">
        <v>1791</v>
      </c>
      <c r="C310" s="18" t="s">
        <v>1689</v>
      </c>
    </row>
    <row r="311" spans="1:3">
      <c r="A311" s="27">
        <v>1</v>
      </c>
      <c r="B311" s="20" t="s">
        <v>3109</v>
      </c>
      <c r="C311" s="21" t="s">
        <v>1656</v>
      </c>
    </row>
    <row r="312" spans="1:3">
      <c r="A312" s="27">
        <v>2</v>
      </c>
      <c r="B312" s="20" t="s">
        <v>3110</v>
      </c>
      <c r="C312" s="21" t="s">
        <v>1656</v>
      </c>
    </row>
    <row r="313" spans="1:3">
      <c r="A313" s="27">
        <v>3</v>
      </c>
      <c r="B313" s="20" t="s">
        <v>1692</v>
      </c>
      <c r="C313" s="21" t="s">
        <v>1656</v>
      </c>
    </row>
    <row r="314" spans="1:3">
      <c r="A314" s="27">
        <v>4</v>
      </c>
      <c r="B314" s="20" t="s">
        <v>1691</v>
      </c>
      <c r="C314" s="21" t="s">
        <v>1656</v>
      </c>
    </row>
    <row r="315" spans="1:3" ht="21.6" thickBot="1">
      <c r="A315" s="28">
        <v>5</v>
      </c>
      <c r="B315" s="29" t="s">
        <v>3111</v>
      </c>
      <c r="C315" s="30" t="s">
        <v>1656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58B1-3C44-4768-A4E1-AB745A001460}">
  <dimension ref="A1:Q84"/>
  <sheetViews>
    <sheetView topLeftCell="A64" workbookViewId="0">
      <selection activeCell="C71" sqref="C71:C83"/>
    </sheetView>
  </sheetViews>
  <sheetFormatPr defaultColWidth="7.125" defaultRowHeight="13.9"/>
  <sheetData>
    <row r="1" spans="1:17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51"/>
    </row>
    <row r="2" spans="1:17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51"/>
    </row>
    <row r="3" spans="1:17" ht="23.45">
      <c r="A3" s="404" t="s">
        <v>3112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51"/>
    </row>
    <row r="4" spans="1:17" ht="45" customHeight="1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143" t="s">
        <v>1645</v>
      </c>
      <c r="M4" s="144" t="s">
        <v>1246</v>
      </c>
      <c r="N4" s="410" t="s">
        <v>1247</v>
      </c>
      <c r="O4" s="410" t="s">
        <v>1248</v>
      </c>
      <c r="P4" s="369" t="s">
        <v>1864</v>
      </c>
      <c r="Q4" s="164"/>
    </row>
    <row r="5" spans="1:17" ht="21">
      <c r="A5" s="250">
        <v>19</v>
      </c>
      <c r="B5" s="250" t="s">
        <v>23</v>
      </c>
      <c r="C5" s="256" t="s">
        <v>13</v>
      </c>
      <c r="D5" s="257" t="s">
        <v>78</v>
      </c>
      <c r="E5" s="256" t="s">
        <v>79</v>
      </c>
      <c r="F5" s="257" t="s">
        <v>80</v>
      </c>
      <c r="G5" s="257" t="s">
        <v>16</v>
      </c>
      <c r="H5" s="257" t="s">
        <v>81</v>
      </c>
      <c r="I5" s="256" t="s">
        <v>1653</v>
      </c>
      <c r="J5" s="257" t="s">
        <v>65</v>
      </c>
      <c r="K5" s="257" t="s">
        <v>76</v>
      </c>
      <c r="L5" s="257" t="s">
        <v>83</v>
      </c>
      <c r="M5" s="2"/>
      <c r="N5" s="27"/>
      <c r="O5" s="13"/>
      <c r="P5" s="145"/>
    </row>
    <row r="6" spans="1:17" ht="21">
      <c r="A6" s="250">
        <v>48</v>
      </c>
      <c r="B6" s="250" t="s">
        <v>23</v>
      </c>
      <c r="C6" s="256" t="s">
        <v>136</v>
      </c>
      <c r="D6" s="257" t="s">
        <v>35</v>
      </c>
      <c r="E6" s="256" t="s">
        <v>157</v>
      </c>
      <c r="F6" s="257" t="s">
        <v>158</v>
      </c>
      <c r="G6" s="257" t="s">
        <v>17</v>
      </c>
      <c r="H6" s="257" t="s">
        <v>154</v>
      </c>
      <c r="I6" s="256" t="s">
        <v>159</v>
      </c>
      <c r="J6" s="257" t="s">
        <v>65</v>
      </c>
      <c r="K6" s="257" t="s">
        <v>87</v>
      </c>
      <c r="L6" s="257" t="s">
        <v>156</v>
      </c>
      <c r="M6" s="2"/>
      <c r="N6" s="27"/>
      <c r="O6" s="13"/>
      <c r="P6" s="145"/>
    </row>
    <row r="7" spans="1:17" ht="21">
      <c r="A7" s="250">
        <v>74</v>
      </c>
      <c r="B7" s="250" t="s">
        <v>179</v>
      </c>
      <c r="C7" s="256" t="s">
        <v>13</v>
      </c>
      <c r="D7" s="257" t="s">
        <v>28</v>
      </c>
      <c r="E7" s="256" t="s">
        <v>209</v>
      </c>
      <c r="F7" s="257" t="s">
        <v>234</v>
      </c>
      <c r="G7" s="257" t="s">
        <v>16</v>
      </c>
      <c r="H7" s="257" t="s">
        <v>74</v>
      </c>
      <c r="I7" s="256" t="s">
        <v>1653</v>
      </c>
      <c r="J7" s="257" t="s">
        <v>38</v>
      </c>
      <c r="K7" s="257" t="s">
        <v>232</v>
      </c>
      <c r="L7" s="257" t="s">
        <v>235</v>
      </c>
      <c r="M7" s="2"/>
      <c r="N7" s="27"/>
      <c r="O7" s="13"/>
      <c r="P7" s="145"/>
    </row>
    <row r="8" spans="1:17" ht="21">
      <c r="A8" s="250">
        <v>137</v>
      </c>
      <c r="B8" s="250" t="s">
        <v>179</v>
      </c>
      <c r="C8" s="256" t="s">
        <v>13</v>
      </c>
      <c r="D8" s="257" t="s">
        <v>28</v>
      </c>
      <c r="E8" s="256" t="s">
        <v>209</v>
      </c>
      <c r="F8" s="257" t="s">
        <v>70</v>
      </c>
      <c r="G8" s="257" t="s">
        <v>16</v>
      </c>
      <c r="H8" s="257" t="s">
        <v>85</v>
      </c>
      <c r="I8" s="256" t="s">
        <v>340</v>
      </c>
      <c r="J8" s="257" t="s">
        <v>65</v>
      </c>
      <c r="K8" s="257" t="s">
        <v>87</v>
      </c>
      <c r="L8" s="257" t="s">
        <v>88</v>
      </c>
      <c r="M8" s="2"/>
      <c r="N8" s="27"/>
      <c r="O8" s="13"/>
      <c r="P8" s="145"/>
    </row>
    <row r="9" spans="1:17" ht="21">
      <c r="A9" s="250">
        <v>143</v>
      </c>
      <c r="B9" s="250" t="s">
        <v>179</v>
      </c>
      <c r="C9" s="256" t="s">
        <v>13</v>
      </c>
      <c r="D9" s="257" t="s">
        <v>28</v>
      </c>
      <c r="E9" s="256" t="s">
        <v>209</v>
      </c>
      <c r="F9" s="257" t="s">
        <v>348</v>
      </c>
      <c r="G9" s="257" t="s">
        <v>16</v>
      </c>
      <c r="H9" s="257" t="s">
        <v>293</v>
      </c>
      <c r="I9" s="256" t="s">
        <v>340</v>
      </c>
      <c r="J9" s="257" t="s">
        <v>65</v>
      </c>
      <c r="K9" s="257" t="s">
        <v>349</v>
      </c>
      <c r="L9" s="257" t="s">
        <v>350</v>
      </c>
      <c r="M9" s="2"/>
      <c r="N9" s="27"/>
      <c r="O9" s="13"/>
      <c r="P9" s="145"/>
    </row>
    <row r="10" spans="1:17" ht="21">
      <c r="A10" s="250">
        <v>145</v>
      </c>
      <c r="B10" s="250" t="s">
        <v>179</v>
      </c>
      <c r="C10" s="256" t="s">
        <v>13</v>
      </c>
      <c r="D10" s="257" t="s">
        <v>28</v>
      </c>
      <c r="E10" s="256" t="s">
        <v>209</v>
      </c>
      <c r="F10" s="257" t="s">
        <v>348</v>
      </c>
      <c r="G10" s="257" t="s">
        <v>16</v>
      </c>
      <c r="H10" s="257" t="s">
        <v>293</v>
      </c>
      <c r="I10" s="256" t="s">
        <v>340</v>
      </c>
      <c r="J10" s="257" t="s">
        <v>65</v>
      </c>
      <c r="K10" s="257" t="s">
        <v>354</v>
      </c>
      <c r="L10" s="257" t="s">
        <v>350</v>
      </c>
      <c r="M10" s="2"/>
      <c r="N10" s="27"/>
      <c r="O10" s="13"/>
      <c r="P10" s="145"/>
    </row>
    <row r="11" spans="1:17" ht="21">
      <c r="A11" s="250">
        <v>233</v>
      </c>
      <c r="B11" s="250" t="s">
        <v>179</v>
      </c>
      <c r="C11" s="256" t="s">
        <v>136</v>
      </c>
      <c r="D11" s="257" t="s">
        <v>239</v>
      </c>
      <c r="E11" s="256" t="s">
        <v>472</v>
      </c>
      <c r="F11" s="257" t="s">
        <v>473</v>
      </c>
      <c r="G11" s="257" t="s">
        <v>17</v>
      </c>
      <c r="H11" s="257" t="s">
        <v>123</v>
      </c>
      <c r="I11" s="256" t="s">
        <v>1701</v>
      </c>
      <c r="J11" s="257" t="s">
        <v>65</v>
      </c>
      <c r="K11" s="257" t="s">
        <v>346</v>
      </c>
      <c r="L11" s="257" t="s">
        <v>72</v>
      </c>
      <c r="M11" s="2"/>
      <c r="N11" s="27"/>
      <c r="O11" s="13"/>
      <c r="P11" s="145"/>
    </row>
    <row r="12" spans="1:17" ht="21">
      <c r="A12" s="250">
        <v>246</v>
      </c>
      <c r="B12" s="250" t="s">
        <v>179</v>
      </c>
      <c r="C12" s="256" t="s">
        <v>136</v>
      </c>
      <c r="D12" s="257" t="s">
        <v>16</v>
      </c>
      <c r="E12" s="256" t="s">
        <v>249</v>
      </c>
      <c r="F12" s="257" t="s">
        <v>496</v>
      </c>
      <c r="G12" s="257" t="s">
        <v>21</v>
      </c>
      <c r="H12" s="257" t="s">
        <v>74</v>
      </c>
      <c r="I12" s="256" t="s">
        <v>1653</v>
      </c>
      <c r="J12" s="257" t="s">
        <v>101</v>
      </c>
      <c r="K12" s="257" t="s">
        <v>102</v>
      </c>
      <c r="L12" s="257" t="s">
        <v>77</v>
      </c>
      <c r="M12" s="2"/>
      <c r="N12" s="27"/>
      <c r="O12" s="13"/>
      <c r="P12" s="145"/>
    </row>
    <row r="13" spans="1:17" ht="21">
      <c r="A13" s="250">
        <v>248</v>
      </c>
      <c r="B13" s="250" t="s">
        <v>179</v>
      </c>
      <c r="C13" s="256" t="s">
        <v>136</v>
      </c>
      <c r="D13" s="257" t="s">
        <v>16</v>
      </c>
      <c r="E13" s="256" t="s">
        <v>249</v>
      </c>
      <c r="F13" s="257" t="s">
        <v>497</v>
      </c>
      <c r="G13" s="257" t="s">
        <v>21</v>
      </c>
      <c r="H13" s="257" t="s">
        <v>498</v>
      </c>
      <c r="I13" s="256" t="s">
        <v>1653</v>
      </c>
      <c r="J13" s="257" t="s">
        <v>101</v>
      </c>
      <c r="K13" s="257" t="s">
        <v>106</v>
      </c>
      <c r="L13" s="257" t="s">
        <v>499</v>
      </c>
      <c r="M13" s="2"/>
      <c r="N13" s="27"/>
      <c r="O13" s="13"/>
      <c r="P13" s="145"/>
    </row>
    <row r="14" spans="1:17" ht="21">
      <c r="A14" s="250">
        <v>249</v>
      </c>
      <c r="B14" s="250" t="s">
        <v>179</v>
      </c>
      <c r="C14" s="256" t="s">
        <v>136</v>
      </c>
      <c r="D14" s="257" t="s">
        <v>401</v>
      </c>
      <c r="E14" s="256" t="s">
        <v>500</v>
      </c>
      <c r="F14" s="257" t="s">
        <v>501</v>
      </c>
      <c r="G14" s="257" t="s">
        <v>17</v>
      </c>
      <c r="H14" s="257" t="s">
        <v>502</v>
      </c>
      <c r="I14" s="256" t="s">
        <v>1705</v>
      </c>
      <c r="J14" s="257" t="s">
        <v>101</v>
      </c>
      <c r="K14" s="257" t="s">
        <v>106</v>
      </c>
      <c r="L14" s="257" t="s">
        <v>504</v>
      </c>
      <c r="M14" s="2"/>
      <c r="N14" s="27"/>
      <c r="O14" s="13"/>
      <c r="P14" s="145"/>
    </row>
    <row r="15" spans="1:17" ht="21">
      <c r="A15" s="250">
        <v>251</v>
      </c>
      <c r="B15" s="250" t="s">
        <v>179</v>
      </c>
      <c r="C15" s="256" t="s">
        <v>136</v>
      </c>
      <c r="D15" s="257" t="s">
        <v>16</v>
      </c>
      <c r="E15" s="256" t="s">
        <v>249</v>
      </c>
      <c r="F15" s="257" t="s">
        <v>497</v>
      </c>
      <c r="G15" s="257" t="s">
        <v>21</v>
      </c>
      <c r="H15" s="257" t="s">
        <v>498</v>
      </c>
      <c r="I15" s="256" t="s">
        <v>1653</v>
      </c>
      <c r="J15" s="257" t="s">
        <v>101</v>
      </c>
      <c r="K15" s="257" t="s">
        <v>113</v>
      </c>
      <c r="L15" s="257" t="s">
        <v>505</v>
      </c>
      <c r="M15" s="2"/>
      <c r="N15" s="27"/>
      <c r="O15" s="13"/>
      <c r="P15" s="145"/>
    </row>
    <row r="16" spans="1:17" ht="21">
      <c r="A16" s="250">
        <v>252</v>
      </c>
      <c r="B16" s="250" t="s">
        <v>179</v>
      </c>
      <c r="C16" s="256" t="s">
        <v>136</v>
      </c>
      <c r="D16" s="257" t="s">
        <v>401</v>
      </c>
      <c r="E16" s="256" t="s">
        <v>500</v>
      </c>
      <c r="F16" s="257" t="s">
        <v>501</v>
      </c>
      <c r="G16" s="257" t="s">
        <v>17</v>
      </c>
      <c r="H16" s="257" t="s">
        <v>502</v>
      </c>
      <c r="I16" s="256" t="s">
        <v>1705</v>
      </c>
      <c r="J16" s="257" t="s">
        <v>101</v>
      </c>
      <c r="K16" s="257" t="s">
        <v>113</v>
      </c>
      <c r="L16" s="257" t="s">
        <v>506</v>
      </c>
      <c r="M16" s="2"/>
      <c r="N16" s="27"/>
      <c r="O16" s="13"/>
      <c r="P16" s="145"/>
    </row>
    <row r="17" spans="1:16" ht="21">
      <c r="A17" s="250">
        <v>254</v>
      </c>
      <c r="B17" s="250" t="s">
        <v>179</v>
      </c>
      <c r="C17" s="256" t="s">
        <v>136</v>
      </c>
      <c r="D17" s="257" t="s">
        <v>401</v>
      </c>
      <c r="E17" s="256" t="s">
        <v>500</v>
      </c>
      <c r="F17" s="257" t="s">
        <v>439</v>
      </c>
      <c r="G17" s="257" t="s">
        <v>17</v>
      </c>
      <c r="H17" s="257" t="s">
        <v>510</v>
      </c>
      <c r="I17" s="256" t="s">
        <v>1705</v>
      </c>
      <c r="J17" s="257" t="s">
        <v>101</v>
      </c>
      <c r="K17" s="257" t="s">
        <v>117</v>
      </c>
      <c r="L17" s="257" t="s">
        <v>511</v>
      </c>
      <c r="M17" s="2"/>
      <c r="N17" s="27"/>
      <c r="O17" s="13"/>
      <c r="P17" s="145"/>
    </row>
    <row r="18" spans="1:16" ht="21">
      <c r="A18" s="250">
        <v>257</v>
      </c>
      <c r="B18" s="250" t="s">
        <v>179</v>
      </c>
      <c r="C18" s="256" t="s">
        <v>136</v>
      </c>
      <c r="D18" s="257" t="s">
        <v>401</v>
      </c>
      <c r="E18" s="256" t="s">
        <v>500</v>
      </c>
      <c r="F18" s="257" t="s">
        <v>439</v>
      </c>
      <c r="G18" s="257" t="s">
        <v>17</v>
      </c>
      <c r="H18" s="257" t="s">
        <v>510</v>
      </c>
      <c r="I18" s="256" t="s">
        <v>1705</v>
      </c>
      <c r="J18" s="257" t="s">
        <v>101</v>
      </c>
      <c r="K18" s="257" t="s">
        <v>121</v>
      </c>
      <c r="L18" s="257" t="s">
        <v>516</v>
      </c>
      <c r="M18" s="2"/>
      <c r="N18" s="27"/>
      <c r="O18" s="13"/>
      <c r="P18" s="145"/>
    </row>
    <row r="19" spans="1:16" ht="21">
      <c r="A19" s="250">
        <v>263</v>
      </c>
      <c r="B19" s="250" t="s">
        <v>179</v>
      </c>
      <c r="C19" s="256" t="s">
        <v>136</v>
      </c>
      <c r="D19" s="257" t="s">
        <v>279</v>
      </c>
      <c r="E19" s="256" t="s">
        <v>526</v>
      </c>
      <c r="F19" s="257" t="s">
        <v>527</v>
      </c>
      <c r="G19" s="257" t="s">
        <v>17</v>
      </c>
      <c r="H19" s="257" t="s">
        <v>99</v>
      </c>
      <c r="I19" s="256" t="s">
        <v>159</v>
      </c>
      <c r="J19" s="257" t="s">
        <v>101</v>
      </c>
      <c r="K19" s="257" t="s">
        <v>132</v>
      </c>
      <c r="L19" s="257" t="s">
        <v>118</v>
      </c>
      <c r="M19" s="2"/>
      <c r="N19" s="27"/>
      <c r="O19" s="13"/>
      <c r="P19" s="145"/>
    </row>
    <row r="20" spans="1:16" ht="21">
      <c r="A20" s="250">
        <v>282</v>
      </c>
      <c r="B20" s="250" t="s">
        <v>550</v>
      </c>
      <c r="C20" s="256" t="s">
        <v>13</v>
      </c>
      <c r="D20" s="257" t="s">
        <v>16</v>
      </c>
      <c r="E20" s="256" t="s">
        <v>551</v>
      </c>
      <c r="F20" s="257" t="s">
        <v>94</v>
      </c>
      <c r="G20" s="257" t="s">
        <v>16</v>
      </c>
      <c r="H20" s="257" t="s">
        <v>413</v>
      </c>
      <c r="I20" s="256"/>
      <c r="J20" s="257" t="s">
        <v>38</v>
      </c>
      <c r="K20" s="257" t="s">
        <v>215</v>
      </c>
      <c r="L20" s="257" t="s">
        <v>556</v>
      </c>
      <c r="M20" s="2"/>
      <c r="N20" s="27"/>
      <c r="O20" s="13"/>
      <c r="P20" s="145"/>
    </row>
    <row r="21" spans="1:16" ht="21">
      <c r="A21" s="250">
        <v>286</v>
      </c>
      <c r="B21" s="250" t="s">
        <v>532</v>
      </c>
      <c r="C21" s="256" t="s">
        <v>13</v>
      </c>
      <c r="D21" s="257" t="s">
        <v>16</v>
      </c>
      <c r="E21" s="256" t="s">
        <v>551</v>
      </c>
      <c r="F21" s="257" t="s">
        <v>401</v>
      </c>
      <c r="G21" s="257" t="s">
        <v>16</v>
      </c>
      <c r="H21" s="257" t="s">
        <v>182</v>
      </c>
      <c r="I21" s="256"/>
      <c r="J21" s="257" t="s">
        <v>38</v>
      </c>
      <c r="K21" s="257" t="s">
        <v>225</v>
      </c>
      <c r="L21" s="257" t="s">
        <v>557</v>
      </c>
      <c r="M21" s="2"/>
      <c r="N21" s="27"/>
      <c r="O21" s="13"/>
      <c r="P21" s="145"/>
    </row>
    <row r="22" spans="1:16" ht="21">
      <c r="A22" s="250">
        <v>302</v>
      </c>
      <c r="B22" s="250" t="s">
        <v>532</v>
      </c>
      <c r="C22" s="256" t="s">
        <v>13</v>
      </c>
      <c r="D22" s="257" t="s">
        <v>16</v>
      </c>
      <c r="E22" s="256" t="s">
        <v>551</v>
      </c>
      <c r="F22" s="257" t="s">
        <v>280</v>
      </c>
      <c r="G22" s="257" t="s">
        <v>16</v>
      </c>
      <c r="H22" s="257" t="s">
        <v>261</v>
      </c>
      <c r="I22" s="256"/>
      <c r="J22" s="257" t="s">
        <v>38</v>
      </c>
      <c r="K22" s="257" t="s">
        <v>251</v>
      </c>
      <c r="L22" s="257" t="s">
        <v>264</v>
      </c>
      <c r="M22" s="2"/>
      <c r="N22" s="27"/>
      <c r="O22" s="13"/>
      <c r="P22" s="145"/>
    </row>
    <row r="23" spans="1:16" ht="21">
      <c r="A23" s="250">
        <v>306</v>
      </c>
      <c r="B23" s="250" t="s">
        <v>532</v>
      </c>
      <c r="C23" s="256" t="s">
        <v>13</v>
      </c>
      <c r="D23" s="257" t="s">
        <v>16</v>
      </c>
      <c r="E23" s="256" t="s">
        <v>551</v>
      </c>
      <c r="F23" s="257" t="s">
        <v>81</v>
      </c>
      <c r="G23" s="257" t="s">
        <v>16</v>
      </c>
      <c r="H23" s="257" t="s">
        <v>253</v>
      </c>
      <c r="I23" s="256"/>
      <c r="J23" s="257" t="s">
        <v>38</v>
      </c>
      <c r="K23" s="257" t="s">
        <v>257</v>
      </c>
      <c r="L23" s="257" t="s">
        <v>256</v>
      </c>
      <c r="M23" s="2"/>
      <c r="N23" s="27"/>
      <c r="O23" s="13"/>
      <c r="P23" s="145"/>
    </row>
    <row r="24" spans="1:16" ht="21">
      <c r="A24" s="250">
        <v>385</v>
      </c>
      <c r="B24" s="250" t="s">
        <v>532</v>
      </c>
      <c r="C24" s="256" t="s">
        <v>136</v>
      </c>
      <c r="D24" s="257" t="s">
        <v>21</v>
      </c>
      <c r="E24" s="256" t="s">
        <v>653</v>
      </c>
      <c r="F24" s="257" t="s">
        <v>654</v>
      </c>
      <c r="G24" s="257" t="s">
        <v>16</v>
      </c>
      <c r="H24" s="257" t="s">
        <v>655</v>
      </c>
      <c r="I24" s="256" t="s">
        <v>656</v>
      </c>
      <c r="J24" s="257" t="s">
        <v>38</v>
      </c>
      <c r="K24" s="257" t="s">
        <v>232</v>
      </c>
      <c r="L24" s="257" t="s">
        <v>657</v>
      </c>
      <c r="M24" s="2"/>
      <c r="N24" s="27"/>
      <c r="O24" s="13"/>
      <c r="P24" s="145"/>
    </row>
    <row r="25" spans="1:16" ht="21">
      <c r="A25" s="250">
        <v>387</v>
      </c>
      <c r="B25" s="250" t="s">
        <v>532</v>
      </c>
      <c r="C25" s="256" t="s">
        <v>136</v>
      </c>
      <c r="D25" s="257" t="s">
        <v>21</v>
      </c>
      <c r="E25" s="256" t="s">
        <v>653</v>
      </c>
      <c r="F25" s="257" t="s">
        <v>654</v>
      </c>
      <c r="G25" s="257" t="s">
        <v>16</v>
      </c>
      <c r="H25" s="257" t="s">
        <v>655</v>
      </c>
      <c r="I25" s="256" t="s">
        <v>656</v>
      </c>
      <c r="J25" s="257" t="s">
        <v>38</v>
      </c>
      <c r="K25" s="257" t="s">
        <v>236</v>
      </c>
      <c r="L25" s="257" t="s">
        <v>657</v>
      </c>
      <c r="M25" s="2"/>
      <c r="N25" s="27"/>
      <c r="O25" s="13"/>
      <c r="P25" s="145"/>
    </row>
    <row r="26" spans="1:16" ht="21">
      <c r="A26" s="250">
        <v>391</v>
      </c>
      <c r="B26" s="250" t="s">
        <v>532</v>
      </c>
      <c r="C26" s="256" t="s">
        <v>136</v>
      </c>
      <c r="D26" s="257" t="s">
        <v>21</v>
      </c>
      <c r="E26" s="256" t="s">
        <v>653</v>
      </c>
      <c r="F26" s="257" t="s">
        <v>660</v>
      </c>
      <c r="G26" s="257" t="s">
        <v>16</v>
      </c>
      <c r="H26" s="257" t="s">
        <v>205</v>
      </c>
      <c r="I26" s="256" t="s">
        <v>656</v>
      </c>
      <c r="J26" s="257" t="s">
        <v>38</v>
      </c>
      <c r="K26" s="257" t="s">
        <v>244</v>
      </c>
      <c r="L26" s="257" t="s">
        <v>208</v>
      </c>
      <c r="M26" s="2"/>
      <c r="N26" s="27"/>
      <c r="O26" s="13"/>
      <c r="P26" s="145"/>
    </row>
    <row r="27" spans="1:16" ht="21">
      <c r="A27" s="250">
        <v>393</v>
      </c>
      <c r="B27" s="250" t="s">
        <v>532</v>
      </c>
      <c r="C27" s="256" t="s">
        <v>136</v>
      </c>
      <c r="D27" s="257" t="s">
        <v>21</v>
      </c>
      <c r="E27" s="256" t="s">
        <v>653</v>
      </c>
      <c r="F27" s="257" t="s">
        <v>660</v>
      </c>
      <c r="G27" s="257" t="s">
        <v>16</v>
      </c>
      <c r="H27" s="257" t="s">
        <v>205</v>
      </c>
      <c r="I27" s="256" t="s">
        <v>656</v>
      </c>
      <c r="J27" s="257" t="s">
        <v>38</v>
      </c>
      <c r="K27" s="257" t="s">
        <v>247</v>
      </c>
      <c r="L27" s="257" t="s">
        <v>208</v>
      </c>
      <c r="M27" s="2"/>
      <c r="N27" s="27"/>
      <c r="O27" s="13"/>
      <c r="P27" s="145"/>
    </row>
    <row r="28" spans="1:16" ht="21">
      <c r="A28" s="250">
        <v>439</v>
      </c>
      <c r="B28" s="250" t="s">
        <v>532</v>
      </c>
      <c r="C28" s="256" t="s">
        <v>136</v>
      </c>
      <c r="D28" s="257" t="s">
        <v>374</v>
      </c>
      <c r="E28" s="256" t="s">
        <v>693</v>
      </c>
      <c r="F28" s="257" t="s">
        <v>473</v>
      </c>
      <c r="G28" s="257" t="s">
        <v>17</v>
      </c>
      <c r="H28" s="257" t="s">
        <v>63</v>
      </c>
      <c r="I28" s="256" t="s">
        <v>694</v>
      </c>
      <c r="J28" s="257" t="s">
        <v>65</v>
      </c>
      <c r="K28" s="257" t="s">
        <v>349</v>
      </c>
      <c r="L28" s="257" t="s">
        <v>695</v>
      </c>
      <c r="M28" s="2"/>
      <c r="N28" s="27"/>
      <c r="O28" s="13"/>
      <c r="P28" s="145"/>
    </row>
    <row r="29" spans="1:16" ht="21">
      <c r="A29" s="250">
        <v>441</v>
      </c>
      <c r="B29" s="250" t="s">
        <v>532</v>
      </c>
      <c r="C29" s="256" t="s">
        <v>136</v>
      </c>
      <c r="D29" s="257" t="s">
        <v>374</v>
      </c>
      <c r="E29" s="256" t="s">
        <v>693</v>
      </c>
      <c r="F29" s="257" t="s">
        <v>473</v>
      </c>
      <c r="G29" s="257" t="s">
        <v>17</v>
      </c>
      <c r="H29" s="257" t="s">
        <v>63</v>
      </c>
      <c r="I29" s="256" t="s">
        <v>694</v>
      </c>
      <c r="J29" s="257" t="s">
        <v>65</v>
      </c>
      <c r="K29" s="257" t="s">
        <v>354</v>
      </c>
      <c r="L29" s="257" t="s">
        <v>696</v>
      </c>
      <c r="M29" s="2"/>
      <c r="N29" s="27"/>
      <c r="O29" s="13"/>
      <c r="P29" s="145"/>
    </row>
    <row r="30" spans="1:16" ht="21">
      <c r="A30" s="250">
        <v>451</v>
      </c>
      <c r="B30" s="250" t="s">
        <v>532</v>
      </c>
      <c r="C30" s="256" t="s">
        <v>136</v>
      </c>
      <c r="D30" s="257" t="s">
        <v>17</v>
      </c>
      <c r="E30" s="256" t="s">
        <v>707</v>
      </c>
      <c r="F30" s="257" t="s">
        <v>708</v>
      </c>
      <c r="G30" s="257" t="s">
        <v>21</v>
      </c>
      <c r="H30" s="257" t="s">
        <v>287</v>
      </c>
      <c r="I30" s="256" t="s">
        <v>709</v>
      </c>
      <c r="J30" s="257" t="s">
        <v>65</v>
      </c>
      <c r="K30" s="257" t="s">
        <v>376</v>
      </c>
      <c r="L30" s="257" t="s">
        <v>668</v>
      </c>
      <c r="M30" s="2" t="s">
        <v>1252</v>
      </c>
      <c r="N30" s="27" t="s">
        <v>2591</v>
      </c>
      <c r="O30" s="13" t="s">
        <v>2592</v>
      </c>
      <c r="P30" s="145"/>
    </row>
    <row r="31" spans="1:16" ht="21">
      <c r="A31" s="250">
        <v>454</v>
      </c>
      <c r="B31" s="250" t="s">
        <v>532</v>
      </c>
      <c r="C31" s="256" t="s">
        <v>136</v>
      </c>
      <c r="D31" s="257" t="s">
        <v>151</v>
      </c>
      <c r="E31" s="256" t="s">
        <v>711</v>
      </c>
      <c r="F31" s="257" t="s">
        <v>512</v>
      </c>
      <c r="G31" s="257" t="s">
        <v>21</v>
      </c>
      <c r="H31" s="257" t="s">
        <v>513</v>
      </c>
      <c r="I31" s="256" t="s">
        <v>712</v>
      </c>
      <c r="J31" s="257" t="s">
        <v>101</v>
      </c>
      <c r="K31" s="257" t="s">
        <v>102</v>
      </c>
      <c r="L31" s="257" t="s">
        <v>515</v>
      </c>
      <c r="M31" s="2"/>
      <c r="N31" s="27"/>
      <c r="O31" s="13"/>
      <c r="P31" s="145"/>
    </row>
    <row r="32" spans="1:16" ht="21">
      <c r="A32" s="250">
        <v>456</v>
      </c>
      <c r="B32" s="250" t="s">
        <v>532</v>
      </c>
      <c r="C32" s="256" t="s">
        <v>136</v>
      </c>
      <c r="D32" s="257" t="s">
        <v>151</v>
      </c>
      <c r="E32" s="256" t="s">
        <v>711</v>
      </c>
      <c r="F32" s="257" t="s">
        <v>512</v>
      </c>
      <c r="G32" s="257" t="s">
        <v>21</v>
      </c>
      <c r="H32" s="257" t="s">
        <v>513</v>
      </c>
      <c r="I32" s="256" t="s">
        <v>712</v>
      </c>
      <c r="J32" s="257" t="s">
        <v>101</v>
      </c>
      <c r="K32" s="257" t="s">
        <v>106</v>
      </c>
      <c r="L32" s="257" t="s">
        <v>517</v>
      </c>
      <c r="M32" s="2"/>
      <c r="N32" s="27"/>
      <c r="O32" s="13"/>
      <c r="P32" s="145"/>
    </row>
    <row r="33" spans="1:16" ht="21">
      <c r="A33" s="250">
        <v>543</v>
      </c>
      <c r="B33" s="250" t="s">
        <v>729</v>
      </c>
      <c r="C33" s="256" t="s">
        <v>13</v>
      </c>
      <c r="D33" s="257" t="s">
        <v>68</v>
      </c>
      <c r="E33" s="256" t="s">
        <v>794</v>
      </c>
      <c r="F33" s="257" t="s">
        <v>30</v>
      </c>
      <c r="G33" s="257" t="s">
        <v>21</v>
      </c>
      <c r="H33" s="257" t="s">
        <v>74</v>
      </c>
      <c r="I33" s="256" t="s">
        <v>712</v>
      </c>
      <c r="J33" s="257" t="s">
        <v>101</v>
      </c>
      <c r="K33" s="257" t="s">
        <v>117</v>
      </c>
      <c r="L33" s="257" t="s">
        <v>77</v>
      </c>
      <c r="M33" s="2"/>
      <c r="N33" s="27"/>
      <c r="O33" s="13"/>
      <c r="P33" s="145"/>
    </row>
    <row r="34" spans="1:16" ht="21">
      <c r="A34" s="250">
        <v>546</v>
      </c>
      <c r="B34" s="250" t="s">
        <v>729</v>
      </c>
      <c r="C34" s="256" t="s">
        <v>13</v>
      </c>
      <c r="D34" s="257" t="s">
        <v>68</v>
      </c>
      <c r="E34" s="256" t="s">
        <v>794</v>
      </c>
      <c r="F34" s="257" t="s">
        <v>33</v>
      </c>
      <c r="G34" s="257" t="s">
        <v>21</v>
      </c>
      <c r="H34" s="257" t="s">
        <v>655</v>
      </c>
      <c r="I34" s="256" t="s">
        <v>712</v>
      </c>
      <c r="J34" s="257" t="s">
        <v>101</v>
      </c>
      <c r="K34" s="257" t="s">
        <v>121</v>
      </c>
      <c r="L34" s="257" t="s">
        <v>797</v>
      </c>
      <c r="M34" s="2"/>
      <c r="N34" s="27"/>
      <c r="O34" s="13"/>
      <c r="P34" s="145"/>
    </row>
    <row r="35" spans="1:16" ht="21">
      <c r="A35" s="250">
        <v>548</v>
      </c>
      <c r="B35" s="250" t="s">
        <v>729</v>
      </c>
      <c r="C35" s="256" t="s">
        <v>13</v>
      </c>
      <c r="D35" s="257" t="s">
        <v>68</v>
      </c>
      <c r="E35" s="256" t="s">
        <v>794</v>
      </c>
      <c r="F35" s="257" t="s">
        <v>33</v>
      </c>
      <c r="G35" s="257" t="s">
        <v>21</v>
      </c>
      <c r="H35" s="257" t="s">
        <v>655</v>
      </c>
      <c r="I35" s="256" t="s">
        <v>712</v>
      </c>
      <c r="J35" s="257" t="s">
        <v>101</v>
      </c>
      <c r="K35" s="257" t="s">
        <v>124</v>
      </c>
      <c r="L35" s="257" t="s">
        <v>657</v>
      </c>
      <c r="M35" s="2"/>
      <c r="N35" s="27"/>
      <c r="O35" s="13"/>
      <c r="P35" s="145"/>
    </row>
    <row r="36" spans="1:16" ht="21">
      <c r="A36" s="250">
        <v>599</v>
      </c>
      <c r="B36" s="250" t="s">
        <v>729</v>
      </c>
      <c r="C36" s="256" t="s">
        <v>136</v>
      </c>
      <c r="D36" s="257" t="s">
        <v>239</v>
      </c>
      <c r="E36" s="256" t="s">
        <v>825</v>
      </c>
      <c r="F36" s="257" t="s">
        <v>403</v>
      </c>
      <c r="G36" s="257" t="s">
        <v>17</v>
      </c>
      <c r="H36" s="257" t="s">
        <v>16</v>
      </c>
      <c r="I36" s="256" t="s">
        <v>1749</v>
      </c>
      <c r="J36" s="257" t="s">
        <v>38</v>
      </c>
      <c r="K36" s="257" t="s">
        <v>277</v>
      </c>
      <c r="L36" s="257" t="s">
        <v>353</v>
      </c>
      <c r="M36" s="2"/>
      <c r="N36" s="27"/>
      <c r="O36" s="13"/>
      <c r="P36" s="145"/>
    </row>
    <row r="37" spans="1:16" ht="21">
      <c r="A37" s="250">
        <v>600</v>
      </c>
      <c r="B37" s="250" t="s">
        <v>729</v>
      </c>
      <c r="C37" s="256" t="s">
        <v>136</v>
      </c>
      <c r="D37" s="257" t="s">
        <v>151</v>
      </c>
      <c r="E37" s="256" t="s">
        <v>827</v>
      </c>
      <c r="F37" s="257" t="s">
        <v>512</v>
      </c>
      <c r="G37" s="257" t="s">
        <v>21</v>
      </c>
      <c r="H37" s="257" t="s">
        <v>828</v>
      </c>
      <c r="I37" s="256" t="s">
        <v>1749</v>
      </c>
      <c r="J37" s="257" t="s">
        <v>38</v>
      </c>
      <c r="K37" s="257" t="s">
        <v>277</v>
      </c>
      <c r="L37" s="257" t="s">
        <v>829</v>
      </c>
      <c r="M37" s="2"/>
      <c r="N37" s="27"/>
      <c r="O37" s="13"/>
      <c r="P37" s="145"/>
    </row>
    <row r="38" spans="1:16" ht="21">
      <c r="A38" s="250">
        <v>601</v>
      </c>
      <c r="B38" s="250" t="s">
        <v>729</v>
      </c>
      <c r="C38" s="256" t="s">
        <v>136</v>
      </c>
      <c r="D38" s="257" t="s">
        <v>151</v>
      </c>
      <c r="E38" s="256" t="s">
        <v>827</v>
      </c>
      <c r="F38" s="257" t="s">
        <v>512</v>
      </c>
      <c r="G38" s="257" t="s">
        <v>21</v>
      </c>
      <c r="H38" s="257" t="s">
        <v>828</v>
      </c>
      <c r="I38" s="256" t="s">
        <v>1749</v>
      </c>
      <c r="J38" s="257" t="s">
        <v>38</v>
      </c>
      <c r="K38" s="257" t="s">
        <v>52</v>
      </c>
      <c r="L38" s="257" t="s">
        <v>829</v>
      </c>
      <c r="M38" s="2"/>
      <c r="N38" s="27"/>
      <c r="O38" s="13"/>
      <c r="P38" s="145"/>
    </row>
    <row r="39" spans="1:16" ht="21">
      <c r="A39" s="250">
        <v>603</v>
      </c>
      <c r="B39" s="250" t="s">
        <v>729</v>
      </c>
      <c r="C39" s="256" t="s">
        <v>136</v>
      </c>
      <c r="D39" s="257" t="s">
        <v>151</v>
      </c>
      <c r="E39" s="256" t="s">
        <v>827</v>
      </c>
      <c r="F39" s="257" t="s">
        <v>512</v>
      </c>
      <c r="G39" s="257" t="s">
        <v>21</v>
      </c>
      <c r="H39" s="257" t="s">
        <v>828</v>
      </c>
      <c r="I39" s="256" t="s">
        <v>1749</v>
      </c>
      <c r="J39" s="257" t="s">
        <v>38</v>
      </c>
      <c r="K39" s="257" t="s">
        <v>55</v>
      </c>
      <c r="L39" s="257" t="s">
        <v>832</v>
      </c>
      <c r="M39" s="2"/>
      <c r="N39" s="27"/>
      <c r="O39" s="13"/>
      <c r="P39" s="145"/>
    </row>
    <row r="40" spans="1:16" ht="21">
      <c r="A40" s="250">
        <v>625</v>
      </c>
      <c r="B40" s="250" t="s">
        <v>729</v>
      </c>
      <c r="C40" s="256" t="s">
        <v>136</v>
      </c>
      <c r="D40" s="257" t="s">
        <v>81</v>
      </c>
      <c r="E40" s="256" t="s">
        <v>851</v>
      </c>
      <c r="F40" s="257" t="s">
        <v>473</v>
      </c>
      <c r="G40" s="257" t="s">
        <v>17</v>
      </c>
      <c r="H40" s="257" t="s">
        <v>138</v>
      </c>
      <c r="I40" s="256" t="s">
        <v>852</v>
      </c>
      <c r="J40" s="257" t="s">
        <v>65</v>
      </c>
      <c r="K40" s="257" t="s">
        <v>367</v>
      </c>
      <c r="L40" s="257" t="s">
        <v>620</v>
      </c>
      <c r="M40" s="2"/>
      <c r="N40" s="27"/>
      <c r="O40" s="13"/>
      <c r="P40" s="145"/>
    </row>
    <row r="41" spans="1:16" ht="21">
      <c r="A41" s="250">
        <v>627</v>
      </c>
      <c r="B41" s="250" t="s">
        <v>729</v>
      </c>
      <c r="C41" s="256" t="s">
        <v>136</v>
      </c>
      <c r="D41" s="257" t="s">
        <v>81</v>
      </c>
      <c r="E41" s="256" t="s">
        <v>851</v>
      </c>
      <c r="F41" s="257" t="s">
        <v>473</v>
      </c>
      <c r="G41" s="257" t="s">
        <v>17</v>
      </c>
      <c r="H41" s="257" t="s">
        <v>138</v>
      </c>
      <c r="I41" s="256" t="s">
        <v>852</v>
      </c>
      <c r="J41" s="257" t="s">
        <v>65</v>
      </c>
      <c r="K41" s="257" t="s">
        <v>371</v>
      </c>
      <c r="L41" s="257" t="s">
        <v>627</v>
      </c>
      <c r="M41" s="2"/>
      <c r="N41" s="27"/>
      <c r="O41" s="13"/>
      <c r="P41" s="145"/>
    </row>
    <row r="42" spans="1:16" ht="21">
      <c r="A42" s="250">
        <v>710</v>
      </c>
      <c r="B42" s="250" t="s">
        <v>878</v>
      </c>
      <c r="C42" s="256" t="s">
        <v>13</v>
      </c>
      <c r="D42" s="257" t="s">
        <v>21</v>
      </c>
      <c r="E42" s="256" t="s">
        <v>930</v>
      </c>
      <c r="F42" s="257" t="s">
        <v>80</v>
      </c>
      <c r="G42" s="257" t="s">
        <v>16</v>
      </c>
      <c r="H42" s="257" t="s">
        <v>90</v>
      </c>
      <c r="I42" s="256" t="s">
        <v>931</v>
      </c>
      <c r="J42" s="257" t="s">
        <v>65</v>
      </c>
      <c r="K42" s="257" t="s">
        <v>354</v>
      </c>
      <c r="L42" s="257" t="s">
        <v>91</v>
      </c>
      <c r="M42" s="2"/>
      <c r="N42" s="27"/>
      <c r="O42" s="13"/>
      <c r="P42" s="145"/>
    </row>
    <row r="43" spans="1:16" ht="21">
      <c r="A43" s="250">
        <v>726</v>
      </c>
      <c r="B43" s="250" t="s">
        <v>878</v>
      </c>
      <c r="C43" s="256" t="s">
        <v>13</v>
      </c>
      <c r="D43" s="257"/>
      <c r="E43" s="256" t="s">
        <v>945</v>
      </c>
      <c r="F43" s="257"/>
      <c r="G43" s="257"/>
      <c r="H43" s="257"/>
      <c r="I43" s="256"/>
      <c r="J43" s="257" t="s">
        <v>101</v>
      </c>
      <c r="K43" s="257" t="s">
        <v>124</v>
      </c>
      <c r="L43" s="257"/>
      <c r="M43" s="2"/>
      <c r="N43" s="27"/>
      <c r="O43" s="13"/>
      <c r="P43" s="145"/>
    </row>
    <row r="44" spans="1:16" ht="21">
      <c r="A44" s="250">
        <v>751</v>
      </c>
      <c r="B44" s="250" t="s">
        <v>878</v>
      </c>
      <c r="C44" s="256" t="s">
        <v>136</v>
      </c>
      <c r="D44" s="257" t="s">
        <v>151</v>
      </c>
      <c r="E44" s="256" t="s">
        <v>962</v>
      </c>
      <c r="F44" s="257" t="s">
        <v>403</v>
      </c>
      <c r="G44" s="257" t="s">
        <v>17</v>
      </c>
      <c r="H44" s="257" t="s">
        <v>21</v>
      </c>
      <c r="I44" s="256" t="s">
        <v>963</v>
      </c>
      <c r="J44" s="257" t="s">
        <v>38</v>
      </c>
      <c r="K44" s="257" t="s">
        <v>257</v>
      </c>
      <c r="L44" s="257" t="s">
        <v>353</v>
      </c>
      <c r="M44" s="2"/>
      <c r="N44" s="27"/>
      <c r="O44" s="13"/>
      <c r="P44" s="145"/>
    </row>
    <row r="45" spans="1:16" ht="21">
      <c r="A45" s="250">
        <v>763</v>
      </c>
      <c r="B45" s="250" t="s">
        <v>878</v>
      </c>
      <c r="C45" s="256" t="s">
        <v>136</v>
      </c>
      <c r="D45" s="257" t="s">
        <v>16</v>
      </c>
      <c r="E45" s="256" t="s">
        <v>983</v>
      </c>
      <c r="F45" s="257" t="s">
        <v>217</v>
      </c>
      <c r="G45" s="257" t="s">
        <v>16</v>
      </c>
      <c r="H45" s="257" t="s">
        <v>344</v>
      </c>
      <c r="I45" s="256" t="s">
        <v>984</v>
      </c>
      <c r="J45" s="257" t="s">
        <v>65</v>
      </c>
      <c r="K45" s="257" t="s">
        <v>66</v>
      </c>
      <c r="L45" s="257" t="s">
        <v>347</v>
      </c>
      <c r="M45" s="2"/>
      <c r="N45" s="27"/>
      <c r="O45" s="13"/>
      <c r="P45" s="145"/>
    </row>
    <row r="46" spans="1:16" ht="21">
      <c r="A46" s="250">
        <v>784</v>
      </c>
      <c r="B46" s="250" t="s">
        <v>878</v>
      </c>
      <c r="C46" s="256" t="s">
        <v>136</v>
      </c>
      <c r="D46" s="257" t="s">
        <v>81</v>
      </c>
      <c r="E46" s="256" t="s">
        <v>1002</v>
      </c>
      <c r="F46" s="257" t="s">
        <v>708</v>
      </c>
      <c r="G46" s="257" t="s">
        <v>21</v>
      </c>
      <c r="H46" s="257" t="s">
        <v>31</v>
      </c>
      <c r="I46" s="256" t="s">
        <v>1003</v>
      </c>
      <c r="J46" s="257" t="s">
        <v>65</v>
      </c>
      <c r="K46" s="257" t="s">
        <v>367</v>
      </c>
      <c r="L46" s="257" t="s">
        <v>1004</v>
      </c>
      <c r="M46" s="2" t="s">
        <v>1252</v>
      </c>
      <c r="N46" s="27" t="s">
        <v>2611</v>
      </c>
      <c r="O46" s="13" t="s">
        <v>2612</v>
      </c>
      <c r="P46" s="145"/>
    </row>
    <row r="47" spans="1:16" ht="21">
      <c r="A47" s="250">
        <v>786</v>
      </c>
      <c r="B47" s="250" t="s">
        <v>878</v>
      </c>
      <c r="C47" s="256" t="s">
        <v>136</v>
      </c>
      <c r="D47" s="257" t="s">
        <v>81</v>
      </c>
      <c r="E47" s="256" t="s">
        <v>1002</v>
      </c>
      <c r="F47" s="257" t="s">
        <v>708</v>
      </c>
      <c r="G47" s="257" t="s">
        <v>21</v>
      </c>
      <c r="H47" s="257" t="s">
        <v>31</v>
      </c>
      <c r="I47" s="256" t="s">
        <v>1003</v>
      </c>
      <c r="J47" s="257" t="s">
        <v>65</v>
      </c>
      <c r="K47" s="257" t="s">
        <v>371</v>
      </c>
      <c r="L47" s="257" t="s">
        <v>1006</v>
      </c>
      <c r="M47" s="2"/>
      <c r="N47" s="27"/>
      <c r="O47" s="13"/>
      <c r="P47" s="145"/>
    </row>
    <row r="48" spans="1:16" ht="21">
      <c r="A48" s="250">
        <v>791</v>
      </c>
      <c r="B48" s="250" t="s">
        <v>878</v>
      </c>
      <c r="C48" s="256" t="s">
        <v>136</v>
      </c>
      <c r="D48" s="257" t="s">
        <v>78</v>
      </c>
      <c r="E48" s="256" t="s">
        <v>1010</v>
      </c>
      <c r="F48" s="257" t="s">
        <v>30</v>
      </c>
      <c r="G48" s="257" t="s">
        <v>21</v>
      </c>
      <c r="H48" s="257" t="s">
        <v>74</v>
      </c>
      <c r="I48" s="256" t="s">
        <v>1011</v>
      </c>
      <c r="J48" s="257" t="s">
        <v>101</v>
      </c>
      <c r="K48" s="257" t="s">
        <v>117</v>
      </c>
      <c r="L48" s="257" t="s">
        <v>77</v>
      </c>
      <c r="M48" s="2"/>
      <c r="N48" s="27"/>
      <c r="O48" s="13"/>
      <c r="P48" s="145"/>
    </row>
    <row r="49" spans="1:16" ht="21">
      <c r="A49" s="250">
        <v>793</v>
      </c>
      <c r="B49" s="250" t="s">
        <v>878</v>
      </c>
      <c r="C49" s="256" t="s">
        <v>136</v>
      </c>
      <c r="D49" s="257" t="s">
        <v>78</v>
      </c>
      <c r="E49" s="256" t="s">
        <v>1010</v>
      </c>
      <c r="F49" s="257" t="s">
        <v>33</v>
      </c>
      <c r="G49" s="257" t="s">
        <v>21</v>
      </c>
      <c r="H49" s="257" t="s">
        <v>655</v>
      </c>
      <c r="I49" s="256" t="s">
        <v>1771</v>
      </c>
      <c r="J49" s="257" t="s">
        <v>101</v>
      </c>
      <c r="K49" s="257" t="s">
        <v>121</v>
      </c>
      <c r="L49" s="257" t="s">
        <v>797</v>
      </c>
      <c r="M49" s="2"/>
      <c r="N49" s="27"/>
      <c r="O49" s="13"/>
      <c r="P49" s="145"/>
    </row>
    <row r="50" spans="1:16" ht="21">
      <c r="A50" s="250">
        <v>799</v>
      </c>
      <c r="B50" s="250" t="s">
        <v>878</v>
      </c>
      <c r="C50" s="256" t="s">
        <v>136</v>
      </c>
      <c r="D50" s="257" t="s">
        <v>37</v>
      </c>
      <c r="E50" s="256" t="s">
        <v>1018</v>
      </c>
      <c r="F50" s="257" t="s">
        <v>439</v>
      </c>
      <c r="G50" s="257" t="s">
        <v>17</v>
      </c>
      <c r="H50" s="257" t="s">
        <v>182</v>
      </c>
      <c r="I50" s="256" t="s">
        <v>709</v>
      </c>
      <c r="J50" s="257" t="s">
        <v>101</v>
      </c>
      <c r="K50" s="257" t="s">
        <v>128</v>
      </c>
      <c r="L50" s="257" t="s">
        <v>406</v>
      </c>
      <c r="M50" s="2" t="s">
        <v>1252</v>
      </c>
      <c r="N50" s="27" t="s">
        <v>2591</v>
      </c>
      <c r="O50" s="13" t="s">
        <v>2592</v>
      </c>
      <c r="P50" s="145"/>
    </row>
    <row r="51" spans="1:16" ht="21">
      <c r="A51" s="250">
        <v>801</v>
      </c>
      <c r="B51" s="250" t="s">
        <v>878</v>
      </c>
      <c r="C51" s="256" t="s">
        <v>136</v>
      </c>
      <c r="D51" s="257" t="s">
        <v>239</v>
      </c>
      <c r="E51" s="256" t="s">
        <v>1020</v>
      </c>
      <c r="F51" s="257" t="s">
        <v>512</v>
      </c>
      <c r="G51" s="257" t="s">
        <v>21</v>
      </c>
      <c r="H51" s="257" t="s">
        <v>513</v>
      </c>
      <c r="I51" s="256" t="s">
        <v>1011</v>
      </c>
      <c r="J51" s="257" t="s">
        <v>101</v>
      </c>
      <c r="K51" s="257" t="s">
        <v>132</v>
      </c>
      <c r="L51" s="257" t="s">
        <v>1021</v>
      </c>
      <c r="M51" s="2"/>
      <c r="N51" s="27"/>
      <c r="O51" s="13"/>
      <c r="P51" s="145"/>
    </row>
    <row r="52" spans="1:16" ht="21">
      <c r="A52" s="250">
        <v>803</v>
      </c>
      <c r="B52" s="250" t="s">
        <v>878</v>
      </c>
      <c r="C52" s="256" t="s">
        <v>136</v>
      </c>
      <c r="D52" s="257" t="s">
        <v>239</v>
      </c>
      <c r="E52" s="256" t="s">
        <v>1020</v>
      </c>
      <c r="F52" s="257" t="s">
        <v>512</v>
      </c>
      <c r="G52" s="257" t="s">
        <v>21</v>
      </c>
      <c r="H52" s="257" t="s">
        <v>513</v>
      </c>
      <c r="I52" s="256" t="s">
        <v>1011</v>
      </c>
      <c r="J52" s="257" t="s">
        <v>101</v>
      </c>
      <c r="K52" s="257" t="s">
        <v>134</v>
      </c>
      <c r="L52" s="257" t="s">
        <v>1022</v>
      </c>
      <c r="M52" s="2"/>
      <c r="N52" s="27"/>
      <c r="O52" s="13"/>
      <c r="P52" s="145"/>
    </row>
    <row r="53" spans="1:16" ht="21">
      <c r="A53" s="250">
        <v>806</v>
      </c>
      <c r="B53" s="250" t="s">
        <v>878</v>
      </c>
      <c r="C53" s="256" t="s">
        <v>136</v>
      </c>
      <c r="D53" s="257" t="s">
        <v>18</v>
      </c>
      <c r="E53" s="256" t="s">
        <v>1023</v>
      </c>
      <c r="F53" s="257" t="s">
        <v>527</v>
      </c>
      <c r="G53" s="257" t="s">
        <v>17</v>
      </c>
      <c r="H53" s="257" t="s">
        <v>99</v>
      </c>
      <c r="I53" s="256" t="s">
        <v>963</v>
      </c>
      <c r="J53" s="257" t="s">
        <v>101</v>
      </c>
      <c r="K53" s="257" t="s">
        <v>176</v>
      </c>
      <c r="L53" s="257" t="s">
        <v>118</v>
      </c>
      <c r="M53" s="2" t="s">
        <v>1281</v>
      </c>
      <c r="N53" s="27" t="s">
        <v>2619</v>
      </c>
      <c r="O53" s="13" t="s">
        <v>2620</v>
      </c>
      <c r="P53" s="145"/>
    </row>
    <row r="54" spans="1:16" ht="21">
      <c r="A54" s="250">
        <v>839</v>
      </c>
      <c r="B54" s="250" t="s">
        <v>1024</v>
      </c>
      <c r="C54" s="256" t="s">
        <v>13</v>
      </c>
      <c r="D54" s="257"/>
      <c r="E54" s="256" t="s">
        <v>1025</v>
      </c>
      <c r="F54" s="257"/>
      <c r="G54" s="257"/>
      <c r="H54" s="257"/>
      <c r="I54" s="256"/>
      <c r="J54" s="257" t="s">
        <v>38</v>
      </c>
      <c r="K54" s="257" t="s">
        <v>259</v>
      </c>
      <c r="L54" s="257"/>
      <c r="M54" s="2"/>
      <c r="N54" s="27"/>
      <c r="O54" s="13"/>
      <c r="P54" s="145"/>
    </row>
    <row r="55" spans="1:16" ht="21">
      <c r="A55" s="250">
        <v>841</v>
      </c>
      <c r="B55" s="250" t="s">
        <v>1024</v>
      </c>
      <c r="C55" s="256" t="s">
        <v>13</v>
      </c>
      <c r="D55" s="257"/>
      <c r="E55" s="256" t="s">
        <v>1025</v>
      </c>
      <c r="F55" s="257"/>
      <c r="G55" s="257"/>
      <c r="H55" s="257"/>
      <c r="I55" s="256"/>
      <c r="J55" s="257" t="s">
        <v>38</v>
      </c>
      <c r="K55" s="257" t="s">
        <v>260</v>
      </c>
      <c r="L55" s="257"/>
      <c r="M55" s="2"/>
      <c r="N55" s="27"/>
      <c r="O55" s="13"/>
      <c r="P55" s="145"/>
    </row>
    <row r="56" spans="1:16" ht="21">
      <c r="A56" s="250">
        <v>843</v>
      </c>
      <c r="B56" s="250" t="s">
        <v>1024</v>
      </c>
      <c r="C56" s="256" t="s">
        <v>13</v>
      </c>
      <c r="D56" s="257"/>
      <c r="E56" s="256" t="s">
        <v>1025</v>
      </c>
      <c r="F56" s="257"/>
      <c r="G56" s="257"/>
      <c r="H56" s="257"/>
      <c r="I56" s="256"/>
      <c r="J56" s="257" t="s">
        <v>38</v>
      </c>
      <c r="K56" s="257" t="s">
        <v>263</v>
      </c>
      <c r="L56" s="257"/>
      <c r="M56" s="2"/>
      <c r="N56" s="27"/>
      <c r="O56" s="13"/>
      <c r="P56" s="145"/>
    </row>
    <row r="57" spans="1:16" ht="21">
      <c r="A57" s="250">
        <v>845</v>
      </c>
      <c r="B57" s="250" t="s">
        <v>1024</v>
      </c>
      <c r="C57" s="256" t="s">
        <v>13</v>
      </c>
      <c r="D57" s="257"/>
      <c r="E57" s="256" t="s">
        <v>1025</v>
      </c>
      <c r="F57" s="257"/>
      <c r="G57" s="257"/>
      <c r="H57" s="257"/>
      <c r="I57" s="256"/>
      <c r="J57" s="257" t="s">
        <v>38</v>
      </c>
      <c r="K57" s="257" t="s">
        <v>268</v>
      </c>
      <c r="L57" s="257"/>
      <c r="M57" s="2"/>
      <c r="N57" s="27"/>
      <c r="O57" s="13"/>
      <c r="P57" s="145"/>
    </row>
    <row r="58" spans="1:16" ht="21">
      <c r="A58" s="250">
        <v>847</v>
      </c>
      <c r="B58" s="250" t="s">
        <v>1024</v>
      </c>
      <c r="C58" s="256" t="s">
        <v>13</v>
      </c>
      <c r="D58" s="257"/>
      <c r="E58" s="256" t="s">
        <v>1025</v>
      </c>
      <c r="F58" s="257"/>
      <c r="G58" s="257"/>
      <c r="H58" s="257"/>
      <c r="I58" s="256"/>
      <c r="J58" s="257" t="s">
        <v>38</v>
      </c>
      <c r="K58" s="257" t="s">
        <v>271</v>
      </c>
      <c r="L58" s="257"/>
      <c r="M58" s="2"/>
      <c r="N58" s="27"/>
      <c r="O58" s="13"/>
      <c r="P58" s="145"/>
    </row>
    <row r="59" spans="1:16" ht="21">
      <c r="A59" s="250">
        <v>868</v>
      </c>
      <c r="B59" s="250" t="s">
        <v>1024</v>
      </c>
      <c r="C59" s="256" t="s">
        <v>13</v>
      </c>
      <c r="D59" s="257" t="s">
        <v>14</v>
      </c>
      <c r="E59" s="256" t="s">
        <v>1046</v>
      </c>
      <c r="F59" s="257" t="s">
        <v>343</v>
      </c>
      <c r="G59" s="257" t="s">
        <v>16</v>
      </c>
      <c r="H59" s="257" t="s">
        <v>344</v>
      </c>
      <c r="I59" s="256" t="s">
        <v>984</v>
      </c>
      <c r="J59" s="257" t="s">
        <v>65</v>
      </c>
      <c r="K59" s="257" t="s">
        <v>66</v>
      </c>
      <c r="L59" s="257" t="s">
        <v>347</v>
      </c>
      <c r="M59" s="2"/>
      <c r="N59" s="27"/>
      <c r="O59" s="13"/>
      <c r="P59" s="145"/>
    </row>
    <row r="60" spans="1:16" ht="21">
      <c r="A60" s="250">
        <v>872</v>
      </c>
      <c r="B60" s="250" t="s">
        <v>1024</v>
      </c>
      <c r="C60" s="256" t="s">
        <v>13</v>
      </c>
      <c r="D60" s="257" t="s">
        <v>14</v>
      </c>
      <c r="E60" s="256" t="s">
        <v>1046</v>
      </c>
      <c r="F60" s="257" t="s">
        <v>234</v>
      </c>
      <c r="G60" s="257" t="s">
        <v>16</v>
      </c>
      <c r="H60" s="257" t="s">
        <v>74</v>
      </c>
      <c r="I60" s="256" t="s">
        <v>984</v>
      </c>
      <c r="J60" s="257" t="s">
        <v>65</v>
      </c>
      <c r="K60" s="257" t="s">
        <v>87</v>
      </c>
      <c r="L60" s="257" t="s">
        <v>77</v>
      </c>
      <c r="M60" s="2"/>
      <c r="N60" s="27"/>
      <c r="O60" s="13"/>
      <c r="P60" s="145"/>
    </row>
    <row r="61" spans="1:16" ht="21">
      <c r="A61" s="250">
        <v>882</v>
      </c>
      <c r="B61" s="250" t="s">
        <v>1024</v>
      </c>
      <c r="C61" s="256" t="s">
        <v>13</v>
      </c>
      <c r="D61" s="257" t="s">
        <v>81</v>
      </c>
      <c r="E61" s="256" t="s">
        <v>1057</v>
      </c>
      <c r="F61" s="257" t="s">
        <v>158</v>
      </c>
      <c r="G61" s="257" t="s">
        <v>17</v>
      </c>
      <c r="H61" s="257" t="s">
        <v>94</v>
      </c>
      <c r="I61" s="256" t="s">
        <v>1777</v>
      </c>
      <c r="J61" s="257" t="s">
        <v>65</v>
      </c>
      <c r="K61" s="257" t="s">
        <v>354</v>
      </c>
      <c r="L61" s="257" t="s">
        <v>1059</v>
      </c>
      <c r="M61" s="2"/>
      <c r="N61" s="27"/>
      <c r="O61" s="13"/>
      <c r="P61" s="145"/>
    </row>
    <row r="62" spans="1:16" ht="21">
      <c r="A62" s="250">
        <v>925</v>
      </c>
      <c r="B62" s="250" t="s">
        <v>1024</v>
      </c>
      <c r="C62" s="256" t="s">
        <v>136</v>
      </c>
      <c r="D62" s="257" t="s">
        <v>280</v>
      </c>
      <c r="E62" s="256" t="s">
        <v>1094</v>
      </c>
      <c r="F62" s="257" t="s">
        <v>512</v>
      </c>
      <c r="G62" s="257" t="s">
        <v>21</v>
      </c>
      <c r="H62" s="257" t="s">
        <v>1095</v>
      </c>
      <c r="I62" s="256" t="s">
        <v>1781</v>
      </c>
      <c r="J62" s="257" t="s">
        <v>38</v>
      </c>
      <c r="K62" s="257" t="s">
        <v>232</v>
      </c>
      <c r="L62" s="257" t="s">
        <v>1097</v>
      </c>
      <c r="M62" s="2"/>
      <c r="N62" s="27"/>
      <c r="O62" s="13"/>
      <c r="P62" s="145"/>
    </row>
    <row r="63" spans="1:16" ht="21">
      <c r="A63" s="250">
        <v>929</v>
      </c>
      <c r="B63" s="250" t="s">
        <v>1024</v>
      </c>
      <c r="C63" s="256" t="s">
        <v>136</v>
      </c>
      <c r="D63" s="257" t="s">
        <v>280</v>
      </c>
      <c r="E63" s="256" t="s">
        <v>1094</v>
      </c>
      <c r="F63" s="257" t="s">
        <v>512</v>
      </c>
      <c r="G63" s="257" t="s">
        <v>21</v>
      </c>
      <c r="H63" s="257" t="s">
        <v>1095</v>
      </c>
      <c r="I63" s="256" t="s">
        <v>1781</v>
      </c>
      <c r="J63" s="257" t="s">
        <v>38</v>
      </c>
      <c r="K63" s="257" t="s">
        <v>240</v>
      </c>
      <c r="L63" s="257" t="s">
        <v>1097</v>
      </c>
      <c r="M63" s="2"/>
      <c r="N63" s="27"/>
      <c r="O63" s="13"/>
      <c r="P63" s="145"/>
    </row>
    <row r="64" spans="1:16" ht="21">
      <c r="A64" s="250">
        <v>961</v>
      </c>
      <c r="B64" s="250" t="s">
        <v>1024</v>
      </c>
      <c r="C64" s="256" t="s">
        <v>136</v>
      </c>
      <c r="D64" s="257" t="s">
        <v>37</v>
      </c>
      <c r="E64" s="256" t="s">
        <v>1125</v>
      </c>
      <c r="F64" s="257" t="s">
        <v>30</v>
      </c>
      <c r="G64" s="257" t="s">
        <v>21</v>
      </c>
      <c r="H64" s="257" t="s">
        <v>74</v>
      </c>
      <c r="I64" s="256" t="s">
        <v>1781</v>
      </c>
      <c r="J64" s="257" t="s">
        <v>101</v>
      </c>
      <c r="K64" s="257" t="s">
        <v>117</v>
      </c>
      <c r="L64" s="257" t="s">
        <v>77</v>
      </c>
      <c r="M64" s="2"/>
      <c r="N64" s="27"/>
      <c r="O64" s="13"/>
      <c r="P64" s="145"/>
    </row>
    <row r="65" spans="1:16" ht="21">
      <c r="A65" s="250">
        <v>965</v>
      </c>
      <c r="B65" s="250" t="s">
        <v>1024</v>
      </c>
      <c r="C65" s="256" t="s">
        <v>136</v>
      </c>
      <c r="D65" s="257" t="s">
        <v>37</v>
      </c>
      <c r="E65" s="256" t="s">
        <v>1125</v>
      </c>
      <c r="F65" s="257" t="s">
        <v>33</v>
      </c>
      <c r="G65" s="257" t="s">
        <v>21</v>
      </c>
      <c r="H65" s="257" t="s">
        <v>655</v>
      </c>
      <c r="I65" s="256" t="s">
        <v>1781</v>
      </c>
      <c r="J65" s="257" t="s">
        <v>101</v>
      </c>
      <c r="K65" s="257" t="s">
        <v>121</v>
      </c>
      <c r="L65" s="257" t="s">
        <v>797</v>
      </c>
      <c r="M65" s="2" t="s">
        <v>1281</v>
      </c>
      <c r="N65" s="27" t="s">
        <v>2627</v>
      </c>
      <c r="O65" s="13" t="s">
        <v>2628</v>
      </c>
      <c r="P65" s="145"/>
    </row>
    <row r="66" spans="1:16" ht="21">
      <c r="A66" s="250">
        <v>969</v>
      </c>
      <c r="B66" s="250" t="s">
        <v>1024</v>
      </c>
      <c r="C66" s="256" t="s">
        <v>136</v>
      </c>
      <c r="D66" s="257" t="s">
        <v>81</v>
      </c>
      <c r="E66" s="256" t="s">
        <v>1131</v>
      </c>
      <c r="F66" s="257" t="s">
        <v>527</v>
      </c>
      <c r="G66" s="257" t="s">
        <v>17</v>
      </c>
      <c r="H66" s="257" t="s">
        <v>374</v>
      </c>
      <c r="I66" s="256" t="s">
        <v>1132</v>
      </c>
      <c r="J66" s="257" t="s">
        <v>101</v>
      </c>
      <c r="K66" s="257" t="s">
        <v>128</v>
      </c>
      <c r="L66" s="257" t="s">
        <v>831</v>
      </c>
      <c r="M66" s="2"/>
      <c r="N66" s="27"/>
      <c r="O66" s="13"/>
      <c r="P66" s="145"/>
    </row>
    <row r="67" spans="1:16" ht="21">
      <c r="A67" s="250">
        <v>972</v>
      </c>
      <c r="B67" s="250" t="s">
        <v>1024</v>
      </c>
      <c r="C67" s="256" t="s">
        <v>136</v>
      </c>
      <c r="D67" s="257" t="s">
        <v>47</v>
      </c>
      <c r="E67" s="256" t="s">
        <v>1135</v>
      </c>
      <c r="F67" s="257" t="s">
        <v>1136</v>
      </c>
      <c r="G67" s="257" t="s">
        <v>14</v>
      </c>
      <c r="H67" s="257" t="s">
        <v>131</v>
      </c>
      <c r="I67" s="256" t="s">
        <v>1132</v>
      </c>
      <c r="J67" s="257" t="s">
        <v>101</v>
      </c>
      <c r="K67" s="257" t="s">
        <v>134</v>
      </c>
      <c r="L67" s="257" t="s">
        <v>1137</v>
      </c>
      <c r="M67" s="2"/>
      <c r="N67" s="27"/>
      <c r="O67" s="13"/>
      <c r="P67" s="145"/>
    </row>
    <row r="68" spans="1:16" ht="21">
      <c r="A68" s="250">
        <v>994</v>
      </c>
      <c r="B68" s="250" t="s">
        <v>1143</v>
      </c>
      <c r="C68" s="256" t="s">
        <v>13</v>
      </c>
      <c r="D68" s="257"/>
      <c r="E68" s="256" t="s">
        <v>1164</v>
      </c>
      <c r="F68" s="257"/>
      <c r="G68" s="257"/>
      <c r="H68" s="257"/>
      <c r="I68" s="256"/>
      <c r="J68" s="257" t="s">
        <v>38</v>
      </c>
      <c r="K68" s="257" t="s">
        <v>277</v>
      </c>
      <c r="L68" s="257"/>
      <c r="M68" s="2"/>
      <c r="N68" s="27"/>
      <c r="O68" s="13"/>
      <c r="P68" s="145"/>
    </row>
    <row r="69" spans="1:16" ht="21">
      <c r="A69" s="250">
        <v>996</v>
      </c>
      <c r="B69" s="250" t="s">
        <v>1143</v>
      </c>
      <c r="C69" s="256" t="s">
        <v>13</v>
      </c>
      <c r="D69" s="257"/>
      <c r="E69" s="256" t="s">
        <v>1164</v>
      </c>
      <c r="F69" s="257"/>
      <c r="G69" s="257"/>
      <c r="H69" s="257"/>
      <c r="I69" s="256"/>
      <c r="J69" s="257" t="s">
        <v>38</v>
      </c>
      <c r="K69" s="257" t="s">
        <v>52</v>
      </c>
      <c r="L69" s="257"/>
      <c r="M69" s="2"/>
      <c r="N69" s="27"/>
      <c r="O69" s="13"/>
      <c r="P69" s="145"/>
    </row>
    <row r="70" spans="1:16" ht="21">
      <c r="A70" s="250">
        <v>1008</v>
      </c>
      <c r="B70" s="250" t="s">
        <v>1143</v>
      </c>
      <c r="C70" s="256" t="s">
        <v>13</v>
      </c>
      <c r="D70" s="257" t="s">
        <v>193</v>
      </c>
      <c r="E70" s="256" t="s">
        <v>1176</v>
      </c>
      <c r="F70" s="257" t="s">
        <v>158</v>
      </c>
      <c r="G70" s="257" t="s">
        <v>17</v>
      </c>
      <c r="H70" s="257" t="s">
        <v>151</v>
      </c>
      <c r="I70" s="256" t="s">
        <v>1777</v>
      </c>
      <c r="J70" s="257" t="s">
        <v>65</v>
      </c>
      <c r="K70" s="257" t="s">
        <v>87</v>
      </c>
      <c r="L70" s="257" t="s">
        <v>152</v>
      </c>
      <c r="M70" s="2"/>
      <c r="N70" s="27"/>
      <c r="O70" s="13"/>
      <c r="P70" s="145"/>
    </row>
    <row r="71" spans="1:16" ht="21">
      <c r="A71" s="250">
        <v>1034</v>
      </c>
      <c r="B71" s="250" t="s">
        <v>1143</v>
      </c>
      <c r="C71" s="256" t="s">
        <v>136</v>
      </c>
      <c r="D71" s="257" t="s">
        <v>280</v>
      </c>
      <c r="E71" s="256" t="s">
        <v>1201</v>
      </c>
      <c r="F71" s="257" t="s">
        <v>512</v>
      </c>
      <c r="G71" s="257" t="s">
        <v>21</v>
      </c>
      <c r="H71" s="257" t="s">
        <v>513</v>
      </c>
      <c r="I71" s="256" t="s">
        <v>963</v>
      </c>
      <c r="J71" s="257" t="s">
        <v>38</v>
      </c>
      <c r="K71" s="257" t="s">
        <v>240</v>
      </c>
      <c r="L71" s="257" t="s">
        <v>1202</v>
      </c>
      <c r="M71" s="2" t="s">
        <v>1281</v>
      </c>
      <c r="N71" s="27" t="s">
        <v>2619</v>
      </c>
      <c r="O71" s="13" t="s">
        <v>2620</v>
      </c>
      <c r="P71" s="145"/>
    </row>
    <row r="72" spans="1:16" ht="21">
      <c r="A72" s="250">
        <v>1036</v>
      </c>
      <c r="B72" s="250" t="s">
        <v>1143</v>
      </c>
      <c r="C72" s="256" t="s">
        <v>136</v>
      </c>
      <c r="D72" s="257" t="s">
        <v>280</v>
      </c>
      <c r="E72" s="256" t="s">
        <v>1201</v>
      </c>
      <c r="F72" s="257" t="s">
        <v>512</v>
      </c>
      <c r="G72" s="257" t="s">
        <v>21</v>
      </c>
      <c r="H72" s="257" t="s">
        <v>513</v>
      </c>
      <c r="I72" s="256" t="s">
        <v>963</v>
      </c>
      <c r="J72" s="257" t="s">
        <v>38</v>
      </c>
      <c r="K72" s="257" t="s">
        <v>244</v>
      </c>
      <c r="L72" s="257" t="s">
        <v>1202</v>
      </c>
      <c r="M72" s="2"/>
      <c r="N72" s="27"/>
      <c r="O72" s="13"/>
      <c r="P72" s="145"/>
    </row>
    <row r="73" spans="1:16" ht="21">
      <c r="A73" s="250">
        <v>1038</v>
      </c>
      <c r="B73" s="250" t="s">
        <v>1143</v>
      </c>
      <c r="C73" s="256" t="s">
        <v>136</v>
      </c>
      <c r="D73" s="257" t="s">
        <v>280</v>
      </c>
      <c r="E73" s="256" t="s">
        <v>1201</v>
      </c>
      <c r="F73" s="257" t="s">
        <v>512</v>
      </c>
      <c r="G73" s="257" t="s">
        <v>21</v>
      </c>
      <c r="H73" s="257" t="s">
        <v>513</v>
      </c>
      <c r="I73" s="256" t="s">
        <v>963</v>
      </c>
      <c r="J73" s="257" t="s">
        <v>38</v>
      </c>
      <c r="K73" s="257" t="s">
        <v>247</v>
      </c>
      <c r="L73" s="257" t="s">
        <v>1205</v>
      </c>
      <c r="M73" s="2"/>
      <c r="N73" s="27"/>
      <c r="O73" s="13"/>
      <c r="P73" s="145"/>
    </row>
    <row r="74" spans="1:16" ht="21">
      <c r="A74" s="250">
        <v>1040</v>
      </c>
      <c r="B74" s="250" t="s">
        <v>1143</v>
      </c>
      <c r="C74" s="256" t="s">
        <v>136</v>
      </c>
      <c r="D74" s="257" t="s">
        <v>287</v>
      </c>
      <c r="E74" s="256" t="s">
        <v>1206</v>
      </c>
      <c r="F74" s="257" t="s">
        <v>403</v>
      </c>
      <c r="G74" s="257" t="s">
        <v>17</v>
      </c>
      <c r="H74" s="257" t="s">
        <v>16</v>
      </c>
      <c r="I74" s="256" t="s">
        <v>1790</v>
      </c>
      <c r="J74" s="257" t="s">
        <v>38</v>
      </c>
      <c r="K74" s="257" t="s">
        <v>251</v>
      </c>
      <c r="L74" s="257" t="s">
        <v>353</v>
      </c>
      <c r="M74" s="2"/>
      <c r="N74" s="27"/>
      <c r="O74" s="13"/>
      <c r="P74" s="145"/>
    </row>
    <row r="75" spans="1:16" ht="21">
      <c r="A75" s="250">
        <v>1042</v>
      </c>
      <c r="B75" s="250" t="s">
        <v>1143</v>
      </c>
      <c r="C75" s="256" t="s">
        <v>136</v>
      </c>
      <c r="D75" s="257" t="s">
        <v>239</v>
      </c>
      <c r="E75" s="256" t="s">
        <v>1208</v>
      </c>
      <c r="F75" s="257" t="s">
        <v>150</v>
      </c>
      <c r="G75" s="257" t="s">
        <v>21</v>
      </c>
      <c r="H75" s="257" t="s">
        <v>111</v>
      </c>
      <c r="I75" s="256" t="s">
        <v>1777</v>
      </c>
      <c r="J75" s="257" t="s">
        <v>65</v>
      </c>
      <c r="K75" s="257" t="s">
        <v>66</v>
      </c>
      <c r="L75" s="257" t="s">
        <v>114</v>
      </c>
      <c r="M75" s="2"/>
      <c r="N75" s="27"/>
      <c r="O75" s="13"/>
      <c r="P75" s="145"/>
    </row>
    <row r="76" spans="1:16" ht="21">
      <c r="A76" s="250">
        <v>1044</v>
      </c>
      <c r="B76" s="250" t="s">
        <v>1143</v>
      </c>
      <c r="C76" s="256" t="s">
        <v>136</v>
      </c>
      <c r="D76" s="257" t="s">
        <v>204</v>
      </c>
      <c r="E76" s="256" t="s">
        <v>1209</v>
      </c>
      <c r="F76" s="257" t="s">
        <v>708</v>
      </c>
      <c r="G76" s="257" t="s">
        <v>21</v>
      </c>
      <c r="H76" s="257" t="s">
        <v>74</v>
      </c>
      <c r="I76" s="256" t="s">
        <v>1701</v>
      </c>
      <c r="J76" s="257" t="s">
        <v>65</v>
      </c>
      <c r="K76" s="257" t="s">
        <v>76</v>
      </c>
      <c r="L76" s="257" t="s">
        <v>77</v>
      </c>
      <c r="M76" s="2"/>
      <c r="N76" s="27"/>
      <c r="O76" s="13"/>
      <c r="P76" s="145"/>
    </row>
    <row r="77" spans="1:16" ht="21">
      <c r="A77" s="250">
        <v>1046</v>
      </c>
      <c r="B77" s="250" t="s">
        <v>1143</v>
      </c>
      <c r="C77" s="256" t="s">
        <v>136</v>
      </c>
      <c r="D77" s="257" t="s">
        <v>219</v>
      </c>
      <c r="E77" s="256" t="s">
        <v>1210</v>
      </c>
      <c r="F77" s="257" t="s">
        <v>473</v>
      </c>
      <c r="G77" s="257" t="s">
        <v>17</v>
      </c>
      <c r="H77" s="257" t="s">
        <v>123</v>
      </c>
      <c r="I77" s="256" t="s">
        <v>1211</v>
      </c>
      <c r="J77" s="257" t="s">
        <v>65</v>
      </c>
      <c r="K77" s="257" t="s">
        <v>87</v>
      </c>
      <c r="L77" s="257" t="s">
        <v>125</v>
      </c>
      <c r="M77" s="2"/>
      <c r="N77" s="27"/>
      <c r="O77" s="13"/>
      <c r="P77" s="145"/>
    </row>
    <row r="78" spans="1:16" ht="21">
      <c r="A78" s="250">
        <v>1058</v>
      </c>
      <c r="B78" s="250" t="s">
        <v>1143</v>
      </c>
      <c r="C78" s="256" t="s">
        <v>136</v>
      </c>
      <c r="D78" s="257" t="s">
        <v>28</v>
      </c>
      <c r="E78" s="256" t="s">
        <v>1222</v>
      </c>
      <c r="F78" s="257" t="s">
        <v>30</v>
      </c>
      <c r="G78" s="257" t="s">
        <v>21</v>
      </c>
      <c r="H78" s="257" t="s">
        <v>74</v>
      </c>
      <c r="I78" s="256" t="s">
        <v>1223</v>
      </c>
      <c r="J78" s="257" t="s">
        <v>101</v>
      </c>
      <c r="K78" s="257" t="s">
        <v>102</v>
      </c>
      <c r="L78" s="257" t="s">
        <v>77</v>
      </c>
      <c r="M78" s="2"/>
      <c r="N78" s="27"/>
      <c r="O78" s="13"/>
      <c r="P78" s="145"/>
    </row>
    <row r="79" spans="1:16" ht="21">
      <c r="A79" s="250">
        <v>1060</v>
      </c>
      <c r="B79" s="250" t="s">
        <v>1143</v>
      </c>
      <c r="C79" s="256" t="s">
        <v>136</v>
      </c>
      <c r="D79" s="257" t="s">
        <v>28</v>
      </c>
      <c r="E79" s="256" t="s">
        <v>1222</v>
      </c>
      <c r="F79" s="257" t="s">
        <v>33</v>
      </c>
      <c r="G79" s="257" t="s">
        <v>21</v>
      </c>
      <c r="H79" s="257" t="s">
        <v>1224</v>
      </c>
      <c r="I79" s="256" t="s">
        <v>1223</v>
      </c>
      <c r="J79" s="257" t="s">
        <v>101</v>
      </c>
      <c r="K79" s="257" t="s">
        <v>106</v>
      </c>
      <c r="L79" s="257" t="s">
        <v>1225</v>
      </c>
      <c r="M79" s="2"/>
      <c r="N79" s="27"/>
      <c r="O79" s="13"/>
      <c r="P79" s="145"/>
    </row>
    <row r="80" spans="1:16" ht="21">
      <c r="A80" s="250">
        <v>1063</v>
      </c>
      <c r="B80" s="250" t="s">
        <v>1143</v>
      </c>
      <c r="C80" s="256" t="s">
        <v>136</v>
      </c>
      <c r="D80" s="257" t="s">
        <v>28</v>
      </c>
      <c r="E80" s="256" t="s">
        <v>1222</v>
      </c>
      <c r="F80" s="257" t="s">
        <v>33</v>
      </c>
      <c r="G80" s="257" t="s">
        <v>21</v>
      </c>
      <c r="H80" s="257" t="s">
        <v>1224</v>
      </c>
      <c r="I80" s="256" t="s">
        <v>1223</v>
      </c>
      <c r="J80" s="257" t="s">
        <v>101</v>
      </c>
      <c r="K80" s="257" t="s">
        <v>113</v>
      </c>
      <c r="L80" s="257" t="s">
        <v>1228</v>
      </c>
      <c r="M80" s="2"/>
      <c r="N80" s="27"/>
      <c r="O80" s="13"/>
      <c r="P80" s="145"/>
    </row>
    <row r="81" spans="1:16" ht="21">
      <c r="A81" s="250">
        <v>1067</v>
      </c>
      <c r="B81" s="250" t="s">
        <v>1143</v>
      </c>
      <c r="C81" s="256" t="s">
        <v>136</v>
      </c>
      <c r="D81" s="257" t="s">
        <v>35</v>
      </c>
      <c r="E81" s="256" t="s">
        <v>1233</v>
      </c>
      <c r="F81" s="257" t="s">
        <v>439</v>
      </c>
      <c r="G81" s="257" t="s">
        <v>17</v>
      </c>
      <c r="H81" s="257" t="s">
        <v>1234</v>
      </c>
      <c r="I81" s="256" t="s">
        <v>1235</v>
      </c>
      <c r="J81" s="257" t="s">
        <v>101</v>
      </c>
      <c r="K81" s="257" t="s">
        <v>121</v>
      </c>
      <c r="L81" s="257" t="s">
        <v>1236</v>
      </c>
      <c r="M81" s="2" t="s">
        <v>1281</v>
      </c>
      <c r="N81" s="27" t="s">
        <v>2635</v>
      </c>
      <c r="O81" s="13" t="s">
        <v>2636</v>
      </c>
      <c r="P81" s="145"/>
    </row>
    <row r="82" spans="1:16" ht="21">
      <c r="A82" s="250">
        <v>1071</v>
      </c>
      <c r="B82" s="250" t="s">
        <v>1143</v>
      </c>
      <c r="C82" s="256" t="s">
        <v>136</v>
      </c>
      <c r="D82" s="257" t="s">
        <v>35</v>
      </c>
      <c r="E82" s="256" t="s">
        <v>1233</v>
      </c>
      <c r="F82" s="257" t="s">
        <v>501</v>
      </c>
      <c r="G82" s="257" t="s">
        <v>17</v>
      </c>
      <c r="H82" s="257" t="s">
        <v>62</v>
      </c>
      <c r="I82" s="256" t="s">
        <v>1235</v>
      </c>
      <c r="J82" s="257" t="s">
        <v>101</v>
      </c>
      <c r="K82" s="257" t="s">
        <v>132</v>
      </c>
      <c r="L82" s="257" t="s">
        <v>1238</v>
      </c>
      <c r="M82" s="2" t="s">
        <v>1281</v>
      </c>
      <c r="N82" s="27" t="s">
        <v>2637</v>
      </c>
      <c r="O82" s="13" t="s">
        <v>2638</v>
      </c>
      <c r="P82" s="145"/>
    </row>
    <row r="83" spans="1:16" ht="21">
      <c r="A83" s="250">
        <v>1073</v>
      </c>
      <c r="B83" s="250" t="s">
        <v>1143</v>
      </c>
      <c r="C83" s="256" t="s">
        <v>136</v>
      </c>
      <c r="D83" s="257" t="s">
        <v>35</v>
      </c>
      <c r="E83" s="256" t="s">
        <v>1233</v>
      </c>
      <c r="F83" s="257" t="s">
        <v>501</v>
      </c>
      <c r="G83" s="257" t="s">
        <v>17</v>
      </c>
      <c r="H83" s="257" t="s">
        <v>62</v>
      </c>
      <c r="I83" s="256" t="s">
        <v>1235</v>
      </c>
      <c r="J83" s="257" t="s">
        <v>101</v>
      </c>
      <c r="K83" s="257" t="s">
        <v>134</v>
      </c>
      <c r="L83" s="257" t="s">
        <v>1239</v>
      </c>
      <c r="M83" s="2"/>
      <c r="N83" s="27"/>
      <c r="O83" s="13"/>
      <c r="P83" s="145"/>
    </row>
    <row r="84" spans="1:16" ht="21">
      <c r="A84" s="250">
        <v>1077</v>
      </c>
      <c r="B84" s="250" t="s">
        <v>1143</v>
      </c>
      <c r="C84" s="256" t="s">
        <v>136</v>
      </c>
      <c r="D84" s="257" t="s">
        <v>154</v>
      </c>
      <c r="E84" s="256" t="s">
        <v>1242</v>
      </c>
      <c r="F84" s="257" t="s">
        <v>527</v>
      </c>
      <c r="G84" s="257" t="s">
        <v>17</v>
      </c>
      <c r="H84" s="257" t="s">
        <v>418</v>
      </c>
      <c r="I84" s="256" t="s">
        <v>1243</v>
      </c>
      <c r="J84" s="257" t="s">
        <v>101</v>
      </c>
      <c r="K84" s="257" t="s">
        <v>176</v>
      </c>
      <c r="L84" s="257" t="s">
        <v>419</v>
      </c>
      <c r="M84" s="46"/>
      <c r="N84" s="47"/>
      <c r="O84" s="64"/>
      <c r="P84" s="45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6CA0-BFD8-48AE-BDC0-0F95129A19E0}">
  <dimension ref="A1:P69"/>
  <sheetViews>
    <sheetView topLeftCell="A49" workbookViewId="0">
      <selection activeCell="P4" sqref="P4"/>
    </sheetView>
  </sheetViews>
  <sheetFormatPr defaultColWidth="7.125" defaultRowHeight="13.9"/>
  <sheetData>
    <row r="1" spans="1:16" ht="23.45">
      <c r="A1" s="403" t="s">
        <v>2975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</row>
    <row r="2" spans="1:16" ht="23.45">
      <c r="A2" s="403" t="s">
        <v>2976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</row>
    <row r="3" spans="1:16" ht="23.45">
      <c r="A3" s="404" t="s">
        <v>3113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</row>
    <row r="4" spans="1:16" ht="163.15">
      <c r="A4" s="253" t="s">
        <v>1244</v>
      </c>
      <c r="B4" s="253" t="s">
        <v>0</v>
      </c>
      <c r="C4" s="254" t="s">
        <v>1</v>
      </c>
      <c r="D4" s="254" t="s">
        <v>2</v>
      </c>
      <c r="E4" s="254" t="s">
        <v>3</v>
      </c>
      <c r="F4" s="254" t="s">
        <v>4</v>
      </c>
      <c r="G4" s="254" t="s">
        <v>5</v>
      </c>
      <c r="H4" s="254" t="s">
        <v>6</v>
      </c>
      <c r="I4" s="254" t="s">
        <v>7</v>
      </c>
      <c r="J4" s="254" t="s">
        <v>8</v>
      </c>
      <c r="K4" s="254" t="s">
        <v>9</v>
      </c>
      <c r="L4" s="254" t="s">
        <v>1645</v>
      </c>
      <c r="M4" s="152" t="s">
        <v>1246</v>
      </c>
      <c r="N4" s="253" t="s">
        <v>1247</v>
      </c>
      <c r="O4" s="253" t="s">
        <v>1248</v>
      </c>
      <c r="P4" s="373" t="s">
        <v>1864</v>
      </c>
    </row>
    <row r="5" spans="1:16" ht="21">
      <c r="A5" s="250">
        <v>162</v>
      </c>
      <c r="B5" s="250" t="s">
        <v>179</v>
      </c>
      <c r="C5" s="256" t="s">
        <v>13</v>
      </c>
      <c r="D5" s="257" t="s">
        <v>28</v>
      </c>
      <c r="E5" s="256" t="s">
        <v>209</v>
      </c>
      <c r="F5" s="257" t="s">
        <v>389</v>
      </c>
      <c r="G5" s="257" t="s">
        <v>16</v>
      </c>
      <c r="H5" s="257" t="s">
        <v>123</v>
      </c>
      <c r="I5" s="256" t="s">
        <v>390</v>
      </c>
      <c r="J5" s="257" t="s">
        <v>65</v>
      </c>
      <c r="K5" s="257" t="s">
        <v>391</v>
      </c>
      <c r="L5" s="257" t="s">
        <v>125</v>
      </c>
      <c r="M5" s="2" t="s">
        <v>1252</v>
      </c>
      <c r="N5" s="50" t="s">
        <v>2208</v>
      </c>
      <c r="O5" s="50" t="s">
        <v>2209</v>
      </c>
      <c r="P5" s="62"/>
    </row>
    <row r="6" spans="1:16" ht="21">
      <c r="A6" s="250">
        <v>169</v>
      </c>
      <c r="B6" s="250" t="s">
        <v>179</v>
      </c>
      <c r="C6" s="256" t="s">
        <v>13</v>
      </c>
      <c r="D6" s="257" t="s">
        <v>16</v>
      </c>
      <c r="E6" s="256" t="s">
        <v>397</v>
      </c>
      <c r="F6" s="257" t="s">
        <v>401</v>
      </c>
      <c r="G6" s="257" t="s">
        <v>16</v>
      </c>
      <c r="H6" s="257" t="s">
        <v>193</v>
      </c>
      <c r="I6" s="256" t="s">
        <v>398</v>
      </c>
      <c r="J6" s="257" t="s">
        <v>101</v>
      </c>
      <c r="K6" s="257" t="s">
        <v>106</v>
      </c>
      <c r="L6" s="257" t="s">
        <v>399</v>
      </c>
      <c r="M6" s="2"/>
      <c r="N6" s="27"/>
      <c r="O6" s="13"/>
      <c r="P6" s="62"/>
    </row>
    <row r="7" spans="1:16" ht="21">
      <c r="A7" s="250">
        <v>173</v>
      </c>
      <c r="B7" s="250" t="s">
        <v>179</v>
      </c>
      <c r="C7" s="256" t="s">
        <v>13</v>
      </c>
      <c r="D7" s="257" t="s">
        <v>17</v>
      </c>
      <c r="E7" s="256" t="s">
        <v>203</v>
      </c>
      <c r="F7" s="257" t="s">
        <v>299</v>
      </c>
      <c r="G7" s="257" t="s">
        <v>16</v>
      </c>
      <c r="H7" s="257" t="s">
        <v>403</v>
      </c>
      <c r="I7" s="256" t="s">
        <v>398</v>
      </c>
      <c r="J7" s="257" t="s">
        <v>101</v>
      </c>
      <c r="K7" s="257" t="s">
        <v>117</v>
      </c>
      <c r="L7" s="257" t="s">
        <v>342</v>
      </c>
      <c r="M7" s="2"/>
      <c r="N7" s="27"/>
      <c r="O7" s="13"/>
      <c r="P7" s="62"/>
    </row>
    <row r="8" spans="1:16" ht="21">
      <c r="A8" s="250">
        <v>184</v>
      </c>
      <c r="B8" s="250" t="s">
        <v>179</v>
      </c>
      <c r="C8" s="256" t="s">
        <v>13</v>
      </c>
      <c r="D8" s="257" t="s">
        <v>16</v>
      </c>
      <c r="E8" s="256" t="s">
        <v>397</v>
      </c>
      <c r="F8" s="257" t="s">
        <v>185</v>
      </c>
      <c r="G8" s="257" t="s">
        <v>16</v>
      </c>
      <c r="H8" s="257" t="s">
        <v>413</v>
      </c>
      <c r="I8" s="256" t="s">
        <v>398</v>
      </c>
      <c r="J8" s="257" t="s">
        <v>101</v>
      </c>
      <c r="K8" s="257" t="s">
        <v>132</v>
      </c>
      <c r="L8" s="257" t="s">
        <v>414</v>
      </c>
      <c r="M8" s="2"/>
      <c r="N8" s="27"/>
      <c r="O8" s="13"/>
      <c r="P8" s="62"/>
    </row>
    <row r="9" spans="1:16" ht="21">
      <c r="A9" s="250">
        <v>190</v>
      </c>
      <c r="B9" s="250" t="s">
        <v>179</v>
      </c>
      <c r="C9" s="256" t="s">
        <v>13</v>
      </c>
      <c r="D9" s="257" t="s">
        <v>21</v>
      </c>
      <c r="E9" s="256" t="s">
        <v>417</v>
      </c>
      <c r="F9" s="257" t="s">
        <v>47</v>
      </c>
      <c r="G9" s="257" t="s">
        <v>21</v>
      </c>
      <c r="H9" s="257" t="s">
        <v>309</v>
      </c>
      <c r="I9" s="256" t="s">
        <v>398</v>
      </c>
      <c r="J9" s="257" t="s">
        <v>101</v>
      </c>
      <c r="K9" s="257" t="s">
        <v>176</v>
      </c>
      <c r="L9" s="257" t="s">
        <v>422</v>
      </c>
      <c r="M9" s="2"/>
      <c r="N9" s="27"/>
      <c r="O9" s="13"/>
      <c r="P9" s="62"/>
    </row>
    <row r="10" spans="1:16" ht="21">
      <c r="A10" s="250">
        <v>232</v>
      </c>
      <c r="B10" s="250" t="s">
        <v>179</v>
      </c>
      <c r="C10" s="256" t="s">
        <v>136</v>
      </c>
      <c r="D10" s="257" t="s">
        <v>17</v>
      </c>
      <c r="E10" s="256" t="s">
        <v>459</v>
      </c>
      <c r="F10" s="257" t="s">
        <v>193</v>
      </c>
      <c r="G10" s="257" t="s">
        <v>21</v>
      </c>
      <c r="H10" s="257" t="s">
        <v>18</v>
      </c>
      <c r="I10" s="256" t="s">
        <v>471</v>
      </c>
      <c r="J10" s="257" t="s">
        <v>65</v>
      </c>
      <c r="K10" s="257" t="s">
        <v>346</v>
      </c>
      <c r="L10" s="257" t="s">
        <v>109</v>
      </c>
      <c r="M10" s="2"/>
      <c r="N10" s="27"/>
      <c r="O10" s="13"/>
      <c r="P10" s="62"/>
    </row>
    <row r="11" spans="1:16" ht="21">
      <c r="A11" s="250">
        <v>235</v>
      </c>
      <c r="B11" s="250" t="s">
        <v>179</v>
      </c>
      <c r="C11" s="256" t="s">
        <v>136</v>
      </c>
      <c r="D11" s="257" t="s">
        <v>199</v>
      </c>
      <c r="E11" s="256" t="s">
        <v>478</v>
      </c>
      <c r="F11" s="257" t="s">
        <v>34</v>
      </c>
      <c r="G11" s="257" t="s">
        <v>17</v>
      </c>
      <c r="H11" s="257" t="s">
        <v>151</v>
      </c>
      <c r="I11" s="256" t="s">
        <v>479</v>
      </c>
      <c r="J11" s="257" t="s">
        <v>65</v>
      </c>
      <c r="K11" s="257" t="s">
        <v>349</v>
      </c>
      <c r="L11" s="257" t="s">
        <v>480</v>
      </c>
      <c r="M11" s="2"/>
      <c r="N11" s="27"/>
      <c r="O11" s="13"/>
      <c r="P11" s="62"/>
    </row>
    <row r="12" spans="1:16" ht="21">
      <c r="A12" s="250">
        <v>241</v>
      </c>
      <c r="B12" s="250" t="s">
        <v>179</v>
      </c>
      <c r="C12" s="256" t="s">
        <v>136</v>
      </c>
      <c r="D12" s="257" t="s">
        <v>355</v>
      </c>
      <c r="E12" s="256" t="s">
        <v>485</v>
      </c>
      <c r="F12" s="257" t="s">
        <v>123</v>
      </c>
      <c r="G12" s="257" t="s">
        <v>17</v>
      </c>
      <c r="H12" s="257" t="s">
        <v>78</v>
      </c>
      <c r="I12" s="256" t="s">
        <v>1703</v>
      </c>
      <c r="J12" s="257" t="s">
        <v>65</v>
      </c>
      <c r="K12" s="257" t="s">
        <v>362</v>
      </c>
      <c r="L12" s="257" t="s">
        <v>487</v>
      </c>
      <c r="M12" s="2"/>
      <c r="N12" s="27"/>
      <c r="O12" s="13"/>
      <c r="P12" s="62"/>
    </row>
    <row r="13" spans="1:16" ht="21">
      <c r="A13" s="250">
        <v>253</v>
      </c>
      <c r="B13" s="250" t="s">
        <v>179</v>
      </c>
      <c r="C13" s="256" t="s">
        <v>136</v>
      </c>
      <c r="D13" s="257" t="s">
        <v>68</v>
      </c>
      <c r="E13" s="256" t="s">
        <v>507</v>
      </c>
      <c r="F13" s="257" t="s">
        <v>279</v>
      </c>
      <c r="G13" s="257" t="s">
        <v>17</v>
      </c>
      <c r="H13" s="257" t="s">
        <v>191</v>
      </c>
      <c r="I13" s="256" t="s">
        <v>1706</v>
      </c>
      <c r="J13" s="257" t="s">
        <v>101</v>
      </c>
      <c r="K13" s="257" t="s">
        <v>117</v>
      </c>
      <c r="L13" s="257" t="s">
        <v>509</v>
      </c>
      <c r="M13" s="2"/>
      <c r="N13" s="27"/>
      <c r="O13" s="13"/>
      <c r="P13" s="62"/>
    </row>
    <row r="14" spans="1:16" ht="21">
      <c r="A14" s="250">
        <v>256</v>
      </c>
      <c r="B14" s="250" t="s">
        <v>179</v>
      </c>
      <c r="C14" s="256" t="s">
        <v>136</v>
      </c>
      <c r="D14" s="257" t="s">
        <v>16</v>
      </c>
      <c r="E14" s="256" t="s">
        <v>249</v>
      </c>
      <c r="F14" s="257" t="s">
        <v>512</v>
      </c>
      <c r="G14" s="257" t="s">
        <v>21</v>
      </c>
      <c r="H14" s="257" t="s">
        <v>513</v>
      </c>
      <c r="I14" s="256" t="s">
        <v>514</v>
      </c>
      <c r="J14" s="257" t="s">
        <v>101</v>
      </c>
      <c r="K14" s="257" t="s">
        <v>121</v>
      </c>
      <c r="L14" s="257" t="s">
        <v>515</v>
      </c>
      <c r="M14" s="2"/>
      <c r="N14" s="27"/>
      <c r="O14" s="13"/>
      <c r="P14" s="62"/>
    </row>
    <row r="15" spans="1:16" ht="21">
      <c r="A15" s="250">
        <v>258</v>
      </c>
      <c r="B15" s="250" t="s">
        <v>179</v>
      </c>
      <c r="C15" s="256" t="s">
        <v>136</v>
      </c>
      <c r="D15" s="257" t="s">
        <v>16</v>
      </c>
      <c r="E15" s="256" t="s">
        <v>249</v>
      </c>
      <c r="F15" s="257" t="s">
        <v>512</v>
      </c>
      <c r="G15" s="257" t="s">
        <v>21</v>
      </c>
      <c r="H15" s="257" t="s">
        <v>513</v>
      </c>
      <c r="I15" s="256" t="s">
        <v>514</v>
      </c>
      <c r="J15" s="257" t="s">
        <v>101</v>
      </c>
      <c r="K15" s="257" t="s">
        <v>124</v>
      </c>
      <c r="L15" s="257" t="s">
        <v>517</v>
      </c>
      <c r="M15" s="2"/>
      <c r="N15" s="27"/>
      <c r="O15" s="13"/>
      <c r="P15" s="62"/>
    </row>
    <row r="16" spans="1:16" ht="21">
      <c r="A16" s="250">
        <v>262</v>
      </c>
      <c r="B16" s="250" t="s">
        <v>179</v>
      </c>
      <c r="C16" s="256" t="s">
        <v>136</v>
      </c>
      <c r="D16" s="257" t="s">
        <v>147</v>
      </c>
      <c r="E16" s="256" t="s">
        <v>523</v>
      </c>
      <c r="F16" s="257" t="s">
        <v>199</v>
      </c>
      <c r="G16" s="257" t="s">
        <v>17</v>
      </c>
      <c r="H16" s="257" t="s">
        <v>253</v>
      </c>
      <c r="I16" s="256" t="s">
        <v>524</v>
      </c>
      <c r="J16" s="257" t="s">
        <v>101</v>
      </c>
      <c r="K16" s="257" t="s">
        <v>132</v>
      </c>
      <c r="L16" s="257" t="s">
        <v>525</v>
      </c>
      <c r="M16" s="2"/>
      <c r="N16" s="27"/>
      <c r="O16" s="13"/>
      <c r="P16" s="62"/>
    </row>
    <row r="17" spans="1:16" ht="21">
      <c r="A17" s="250">
        <v>358</v>
      </c>
      <c r="B17" s="250" t="s">
        <v>532</v>
      </c>
      <c r="C17" s="256" t="s">
        <v>13</v>
      </c>
      <c r="D17" s="257" t="s">
        <v>199</v>
      </c>
      <c r="E17" s="256" t="s">
        <v>617</v>
      </c>
      <c r="F17" s="257" t="s">
        <v>193</v>
      </c>
      <c r="G17" s="257" t="s">
        <v>21</v>
      </c>
      <c r="H17" s="257" t="s">
        <v>111</v>
      </c>
      <c r="I17" s="256" t="s">
        <v>1720</v>
      </c>
      <c r="J17" s="257" t="s">
        <v>65</v>
      </c>
      <c r="K17" s="257" t="s">
        <v>358</v>
      </c>
      <c r="L17" s="257" t="s">
        <v>614</v>
      </c>
      <c r="M17" s="2"/>
      <c r="N17" s="27"/>
      <c r="O17" s="13"/>
      <c r="P17" s="62"/>
    </row>
    <row r="18" spans="1:16" ht="21">
      <c r="A18" s="250">
        <v>362</v>
      </c>
      <c r="B18" s="250" t="s">
        <v>532</v>
      </c>
      <c r="C18" s="256" t="s">
        <v>13</v>
      </c>
      <c r="D18" s="257" t="s">
        <v>355</v>
      </c>
      <c r="E18" s="256" t="s">
        <v>621</v>
      </c>
      <c r="F18" s="257" t="s">
        <v>123</v>
      </c>
      <c r="G18" s="257" t="s">
        <v>17</v>
      </c>
      <c r="H18" s="257" t="s">
        <v>78</v>
      </c>
      <c r="I18" s="256" t="s">
        <v>1720</v>
      </c>
      <c r="J18" s="257" t="s">
        <v>65</v>
      </c>
      <c r="K18" s="257" t="s">
        <v>376</v>
      </c>
      <c r="L18" s="257" t="s">
        <v>487</v>
      </c>
      <c r="M18" s="2"/>
      <c r="N18" s="27"/>
      <c r="O18" s="13"/>
      <c r="P18" s="62"/>
    </row>
    <row r="19" spans="1:16" ht="21">
      <c r="A19" s="250">
        <v>376</v>
      </c>
      <c r="B19" s="250" t="s">
        <v>532</v>
      </c>
      <c r="C19" s="256" t="s">
        <v>13</v>
      </c>
      <c r="D19" s="257" t="s">
        <v>37</v>
      </c>
      <c r="E19" s="256" t="s">
        <v>637</v>
      </c>
      <c r="F19" s="257" t="s">
        <v>287</v>
      </c>
      <c r="G19" s="257" t="s">
        <v>21</v>
      </c>
      <c r="H19" s="257" t="s">
        <v>309</v>
      </c>
      <c r="I19" s="256" t="s">
        <v>390</v>
      </c>
      <c r="J19" s="257" t="s">
        <v>101</v>
      </c>
      <c r="K19" s="257" t="s">
        <v>132</v>
      </c>
      <c r="L19" s="257" t="s">
        <v>422</v>
      </c>
      <c r="M19" s="2" t="s">
        <v>1252</v>
      </c>
      <c r="N19" s="50" t="s">
        <v>2208</v>
      </c>
      <c r="O19" s="50" t="s">
        <v>2209</v>
      </c>
      <c r="P19" s="62"/>
    </row>
    <row r="20" spans="1:16" ht="21">
      <c r="A20" s="250">
        <v>380</v>
      </c>
      <c r="B20" s="250" t="s">
        <v>532</v>
      </c>
      <c r="C20" s="256" t="s">
        <v>13</v>
      </c>
      <c r="D20" s="257" t="s">
        <v>147</v>
      </c>
      <c r="E20" s="256" t="s">
        <v>638</v>
      </c>
      <c r="F20" s="257" t="s">
        <v>81</v>
      </c>
      <c r="G20" s="257" t="s">
        <v>21</v>
      </c>
      <c r="H20" s="257" t="s">
        <v>299</v>
      </c>
      <c r="I20" s="256" t="s">
        <v>639</v>
      </c>
      <c r="J20" s="257" t="s">
        <v>101</v>
      </c>
      <c r="K20" s="257" t="s">
        <v>134</v>
      </c>
      <c r="L20" s="257" t="s">
        <v>640</v>
      </c>
      <c r="M20" s="2"/>
      <c r="N20" s="27"/>
      <c r="O20" s="13"/>
      <c r="P20" s="62"/>
    </row>
    <row r="21" spans="1:16" ht="21">
      <c r="A21" s="250">
        <v>453</v>
      </c>
      <c r="B21" s="250" t="s">
        <v>532</v>
      </c>
      <c r="C21" s="256" t="s">
        <v>136</v>
      </c>
      <c r="D21" s="257" t="s">
        <v>21</v>
      </c>
      <c r="E21" s="256" t="s">
        <v>653</v>
      </c>
      <c r="F21" s="257" t="s">
        <v>94</v>
      </c>
      <c r="G21" s="257" t="s">
        <v>16</v>
      </c>
      <c r="H21" s="257" t="s">
        <v>239</v>
      </c>
      <c r="I21" s="256" t="s">
        <v>710</v>
      </c>
      <c r="J21" s="257" t="s">
        <v>101</v>
      </c>
      <c r="K21" s="257" t="s">
        <v>102</v>
      </c>
      <c r="L21" s="257" t="s">
        <v>576</v>
      </c>
      <c r="M21" s="2"/>
      <c r="N21" s="27"/>
      <c r="O21" s="13"/>
      <c r="P21" s="62"/>
    </row>
    <row r="22" spans="1:16" ht="21">
      <c r="A22" s="250">
        <v>455</v>
      </c>
      <c r="B22" s="250" t="s">
        <v>532</v>
      </c>
      <c r="C22" s="256" t="s">
        <v>136</v>
      </c>
      <c r="D22" s="257" t="s">
        <v>21</v>
      </c>
      <c r="E22" s="256" t="s">
        <v>653</v>
      </c>
      <c r="F22" s="257" t="s">
        <v>401</v>
      </c>
      <c r="G22" s="257" t="s">
        <v>16</v>
      </c>
      <c r="H22" s="257" t="s">
        <v>239</v>
      </c>
      <c r="I22" s="256" t="s">
        <v>1729</v>
      </c>
      <c r="J22" s="257" t="s">
        <v>101</v>
      </c>
      <c r="K22" s="257" t="s">
        <v>106</v>
      </c>
      <c r="L22" s="257" t="s">
        <v>576</v>
      </c>
      <c r="M22" s="2" t="s">
        <v>1281</v>
      </c>
      <c r="N22" s="27" t="s">
        <v>2238</v>
      </c>
      <c r="O22" s="13" t="s">
        <v>2239</v>
      </c>
      <c r="P22" s="62"/>
    </row>
    <row r="23" spans="1:16" ht="21">
      <c r="A23" s="250">
        <v>457</v>
      </c>
      <c r="B23" s="250" t="s">
        <v>532</v>
      </c>
      <c r="C23" s="256" t="s">
        <v>136</v>
      </c>
      <c r="D23" s="257" t="s">
        <v>21</v>
      </c>
      <c r="E23" s="256" t="s">
        <v>653</v>
      </c>
      <c r="F23" s="257" t="s">
        <v>299</v>
      </c>
      <c r="G23" s="257" t="s">
        <v>16</v>
      </c>
      <c r="H23" s="257" t="s">
        <v>261</v>
      </c>
      <c r="I23" s="256" t="s">
        <v>1730</v>
      </c>
      <c r="J23" s="257" t="s">
        <v>101</v>
      </c>
      <c r="K23" s="257" t="s">
        <v>117</v>
      </c>
      <c r="L23" s="257" t="s">
        <v>347</v>
      </c>
      <c r="M23" s="2"/>
      <c r="N23" s="27"/>
      <c r="O23" s="13"/>
      <c r="P23" s="62"/>
    </row>
    <row r="24" spans="1:16" ht="21">
      <c r="A24" s="250">
        <v>460</v>
      </c>
      <c r="B24" s="250" t="s">
        <v>532</v>
      </c>
      <c r="C24" s="256" t="s">
        <v>136</v>
      </c>
      <c r="D24" s="257" t="s">
        <v>21</v>
      </c>
      <c r="E24" s="256" t="s">
        <v>653</v>
      </c>
      <c r="F24" s="257" t="s">
        <v>138</v>
      </c>
      <c r="G24" s="257" t="s">
        <v>16</v>
      </c>
      <c r="H24" s="257" t="s">
        <v>22</v>
      </c>
      <c r="I24" s="256" t="s">
        <v>717</v>
      </c>
      <c r="J24" s="257" t="s">
        <v>101</v>
      </c>
      <c r="K24" s="257" t="s">
        <v>121</v>
      </c>
      <c r="L24" s="257" t="s">
        <v>169</v>
      </c>
      <c r="M24" s="2"/>
      <c r="N24" s="27"/>
      <c r="O24" s="13"/>
      <c r="P24" s="62"/>
    </row>
    <row r="25" spans="1:16" ht="21">
      <c r="A25" s="250">
        <v>462</v>
      </c>
      <c r="B25" s="250" t="s">
        <v>532</v>
      </c>
      <c r="C25" s="256" t="s">
        <v>136</v>
      </c>
      <c r="D25" s="257" t="s">
        <v>21</v>
      </c>
      <c r="E25" s="256" t="s">
        <v>653</v>
      </c>
      <c r="F25" s="257" t="s">
        <v>147</v>
      </c>
      <c r="G25" s="257" t="s">
        <v>16</v>
      </c>
      <c r="H25" s="257" t="s">
        <v>403</v>
      </c>
      <c r="I25" s="256" t="s">
        <v>524</v>
      </c>
      <c r="J25" s="257" t="s">
        <v>101</v>
      </c>
      <c r="K25" s="257" t="s">
        <v>132</v>
      </c>
      <c r="L25" s="257" t="s">
        <v>416</v>
      </c>
      <c r="M25" s="2"/>
      <c r="N25" s="27"/>
      <c r="O25" s="13"/>
      <c r="P25" s="62"/>
    </row>
    <row r="26" spans="1:16" ht="21">
      <c r="A26" s="250">
        <v>465</v>
      </c>
      <c r="B26" s="250" t="s">
        <v>532</v>
      </c>
      <c r="C26" s="256" t="s">
        <v>136</v>
      </c>
      <c r="D26" s="257" t="s">
        <v>21</v>
      </c>
      <c r="E26" s="256" t="s">
        <v>653</v>
      </c>
      <c r="F26" s="257" t="s">
        <v>219</v>
      </c>
      <c r="G26" s="257" t="s">
        <v>16</v>
      </c>
      <c r="H26" s="257" t="s">
        <v>261</v>
      </c>
      <c r="I26" s="256" t="s">
        <v>1732</v>
      </c>
      <c r="J26" s="257" t="s">
        <v>101</v>
      </c>
      <c r="K26" s="257" t="s">
        <v>134</v>
      </c>
      <c r="L26" s="257" t="s">
        <v>722</v>
      </c>
      <c r="M26" s="2" t="s">
        <v>1281</v>
      </c>
      <c r="N26" s="27" t="s">
        <v>2244</v>
      </c>
      <c r="O26" s="13" t="s">
        <v>2245</v>
      </c>
      <c r="P26" s="62"/>
    </row>
    <row r="27" spans="1:16" ht="21">
      <c r="A27" s="250">
        <v>469</v>
      </c>
      <c r="B27" s="250" t="s">
        <v>532</v>
      </c>
      <c r="C27" s="256" t="s">
        <v>136</v>
      </c>
      <c r="D27" s="257" t="s">
        <v>204</v>
      </c>
      <c r="E27" s="256" t="s">
        <v>727</v>
      </c>
      <c r="F27" s="257" t="s">
        <v>199</v>
      </c>
      <c r="G27" s="257" t="s">
        <v>17</v>
      </c>
      <c r="H27" s="257" t="s">
        <v>403</v>
      </c>
      <c r="I27" s="256" t="s">
        <v>1720</v>
      </c>
      <c r="J27" s="257" t="s">
        <v>101</v>
      </c>
      <c r="K27" s="257" t="s">
        <v>176</v>
      </c>
      <c r="L27" s="257" t="s">
        <v>416</v>
      </c>
      <c r="M27" s="2"/>
      <c r="N27" s="27"/>
      <c r="O27" s="13"/>
      <c r="P27" s="62"/>
    </row>
    <row r="28" spans="1:16" ht="21">
      <c r="A28" s="250">
        <v>547</v>
      </c>
      <c r="B28" s="250" t="s">
        <v>729</v>
      </c>
      <c r="C28" s="256" t="s">
        <v>13</v>
      </c>
      <c r="D28" s="257" t="s">
        <v>28</v>
      </c>
      <c r="E28" s="256" t="s">
        <v>798</v>
      </c>
      <c r="F28" s="257" t="s">
        <v>21</v>
      </c>
      <c r="G28" s="257" t="s">
        <v>17</v>
      </c>
      <c r="H28" s="257" t="s">
        <v>22</v>
      </c>
      <c r="I28" s="256" t="s">
        <v>524</v>
      </c>
      <c r="J28" s="257" t="s">
        <v>101</v>
      </c>
      <c r="K28" s="257" t="s">
        <v>124</v>
      </c>
      <c r="L28" s="257" t="s">
        <v>169</v>
      </c>
      <c r="M28" s="2"/>
      <c r="N28" s="27"/>
      <c r="O28" s="13"/>
      <c r="P28" s="62"/>
    </row>
    <row r="29" spans="1:16" ht="21">
      <c r="A29" s="250">
        <v>565</v>
      </c>
      <c r="B29" s="250" t="s">
        <v>729</v>
      </c>
      <c r="C29" s="256" t="s">
        <v>136</v>
      </c>
      <c r="D29" s="257" t="s">
        <v>16</v>
      </c>
      <c r="E29" s="256" t="s">
        <v>662</v>
      </c>
      <c r="F29" s="257" t="s">
        <v>90</v>
      </c>
      <c r="G29" s="257" t="s">
        <v>16</v>
      </c>
      <c r="H29" s="257" t="s">
        <v>309</v>
      </c>
      <c r="I29" s="256" t="s">
        <v>1744</v>
      </c>
      <c r="J29" s="257" t="s">
        <v>38</v>
      </c>
      <c r="K29" s="257" t="s">
        <v>215</v>
      </c>
      <c r="L29" s="257" t="s">
        <v>312</v>
      </c>
      <c r="M29" s="2"/>
      <c r="N29" s="27"/>
      <c r="O29" s="13"/>
      <c r="P29" s="62"/>
    </row>
    <row r="30" spans="1:16" ht="21">
      <c r="A30" s="250">
        <v>581</v>
      </c>
      <c r="B30" s="250" t="s">
        <v>729</v>
      </c>
      <c r="C30" s="256" t="s">
        <v>136</v>
      </c>
      <c r="D30" s="257" t="s">
        <v>16</v>
      </c>
      <c r="E30" s="256" t="s">
        <v>662</v>
      </c>
      <c r="F30" s="257" t="s">
        <v>279</v>
      </c>
      <c r="G30" s="257" t="s">
        <v>16</v>
      </c>
      <c r="H30" s="257" t="s">
        <v>280</v>
      </c>
      <c r="I30" s="256" t="s">
        <v>514</v>
      </c>
      <c r="J30" s="257" t="s">
        <v>38</v>
      </c>
      <c r="K30" s="257" t="s">
        <v>244</v>
      </c>
      <c r="L30" s="257" t="s">
        <v>281</v>
      </c>
      <c r="M30" s="2"/>
      <c r="N30" s="27"/>
      <c r="O30" s="13"/>
      <c r="P30" s="62"/>
    </row>
    <row r="31" spans="1:16" ht="21">
      <c r="A31" s="250">
        <v>583</v>
      </c>
      <c r="B31" s="250" t="s">
        <v>729</v>
      </c>
      <c r="C31" s="256" t="s">
        <v>136</v>
      </c>
      <c r="D31" s="257" t="s">
        <v>16</v>
      </c>
      <c r="E31" s="256" t="s">
        <v>662</v>
      </c>
      <c r="F31" s="257" t="s">
        <v>138</v>
      </c>
      <c r="G31" s="257" t="s">
        <v>16</v>
      </c>
      <c r="H31" s="257" t="s">
        <v>63</v>
      </c>
      <c r="I31" s="256" t="s">
        <v>514</v>
      </c>
      <c r="J31" s="257" t="s">
        <v>38</v>
      </c>
      <c r="K31" s="257" t="s">
        <v>247</v>
      </c>
      <c r="L31" s="257" t="s">
        <v>243</v>
      </c>
      <c r="M31" s="2"/>
      <c r="N31" s="27"/>
      <c r="O31" s="13"/>
      <c r="P31" s="62"/>
    </row>
    <row r="32" spans="1:16" ht="21">
      <c r="A32" s="250">
        <v>610</v>
      </c>
      <c r="B32" s="250" t="s">
        <v>729</v>
      </c>
      <c r="C32" s="256" t="s">
        <v>136</v>
      </c>
      <c r="D32" s="257" t="s">
        <v>14</v>
      </c>
      <c r="E32" s="256" t="s">
        <v>835</v>
      </c>
      <c r="F32" s="257" t="s">
        <v>381</v>
      </c>
      <c r="G32" s="257" t="s">
        <v>21</v>
      </c>
      <c r="H32" s="257" t="s">
        <v>403</v>
      </c>
      <c r="I32" s="256" t="s">
        <v>390</v>
      </c>
      <c r="J32" s="257" t="s">
        <v>65</v>
      </c>
      <c r="K32" s="257" t="s">
        <v>87</v>
      </c>
      <c r="L32" s="257" t="s">
        <v>416</v>
      </c>
      <c r="M32" s="2" t="s">
        <v>1252</v>
      </c>
      <c r="N32" s="50" t="s">
        <v>2208</v>
      </c>
      <c r="O32" s="50" t="s">
        <v>2209</v>
      </c>
      <c r="P32" s="62"/>
    </row>
    <row r="33" spans="1:16" ht="21">
      <c r="A33" s="250">
        <v>621</v>
      </c>
      <c r="B33" s="250" t="s">
        <v>729</v>
      </c>
      <c r="C33" s="256" t="s">
        <v>136</v>
      </c>
      <c r="D33" s="257" t="s">
        <v>138</v>
      </c>
      <c r="E33" s="256" t="s">
        <v>848</v>
      </c>
      <c r="F33" s="257" t="s">
        <v>34</v>
      </c>
      <c r="G33" s="257" t="s">
        <v>17</v>
      </c>
      <c r="H33" s="257" t="s">
        <v>193</v>
      </c>
      <c r="I33" s="256" t="s">
        <v>639</v>
      </c>
      <c r="J33" s="257" t="s">
        <v>65</v>
      </c>
      <c r="K33" s="257" t="s">
        <v>354</v>
      </c>
      <c r="L33" s="257" t="s">
        <v>399</v>
      </c>
      <c r="M33" s="2"/>
      <c r="N33" s="27"/>
      <c r="O33" s="13"/>
      <c r="P33" s="62"/>
    </row>
    <row r="34" spans="1:16" ht="21">
      <c r="A34" s="250">
        <v>637</v>
      </c>
      <c r="B34" s="250" t="s">
        <v>729</v>
      </c>
      <c r="C34" s="256" t="s">
        <v>136</v>
      </c>
      <c r="D34" s="257" t="s">
        <v>16</v>
      </c>
      <c r="E34" s="256" t="s">
        <v>662</v>
      </c>
      <c r="F34" s="257" t="s">
        <v>401</v>
      </c>
      <c r="G34" s="257" t="s">
        <v>16</v>
      </c>
      <c r="H34" s="257" t="s">
        <v>193</v>
      </c>
      <c r="I34" s="256" t="s">
        <v>867</v>
      </c>
      <c r="J34" s="257" t="s">
        <v>101</v>
      </c>
      <c r="K34" s="257" t="s">
        <v>106</v>
      </c>
      <c r="L34" s="257" t="s">
        <v>399</v>
      </c>
      <c r="M34" s="2"/>
      <c r="N34" s="27"/>
      <c r="O34" s="13"/>
      <c r="P34" s="62"/>
    </row>
    <row r="35" spans="1:16" ht="21">
      <c r="A35" s="250">
        <v>639</v>
      </c>
      <c r="B35" s="250" t="s">
        <v>729</v>
      </c>
      <c r="C35" s="256" t="s">
        <v>136</v>
      </c>
      <c r="D35" s="257" t="s">
        <v>16</v>
      </c>
      <c r="E35" s="256" t="s">
        <v>662</v>
      </c>
      <c r="F35" s="257" t="s">
        <v>199</v>
      </c>
      <c r="G35" s="257" t="s">
        <v>16</v>
      </c>
      <c r="H35" s="257" t="s">
        <v>151</v>
      </c>
      <c r="I35" s="256" t="s">
        <v>1744</v>
      </c>
      <c r="J35" s="257" t="s">
        <v>101</v>
      </c>
      <c r="K35" s="257" t="s">
        <v>113</v>
      </c>
      <c r="L35" s="257" t="s">
        <v>152</v>
      </c>
      <c r="M35" s="2"/>
      <c r="N35" s="27"/>
      <c r="O35" s="13"/>
      <c r="P35" s="62"/>
    </row>
    <row r="36" spans="1:16" ht="21">
      <c r="A36" s="250">
        <v>641</v>
      </c>
      <c r="B36" s="250" t="s">
        <v>729</v>
      </c>
      <c r="C36" s="256" t="s">
        <v>136</v>
      </c>
      <c r="D36" s="257" t="s">
        <v>16</v>
      </c>
      <c r="E36" s="256" t="s">
        <v>662</v>
      </c>
      <c r="F36" s="257" t="s">
        <v>219</v>
      </c>
      <c r="G36" s="257" t="s">
        <v>16</v>
      </c>
      <c r="H36" s="257" t="s">
        <v>403</v>
      </c>
      <c r="I36" s="256" t="s">
        <v>398</v>
      </c>
      <c r="J36" s="257" t="s">
        <v>101</v>
      </c>
      <c r="K36" s="257" t="s">
        <v>117</v>
      </c>
      <c r="L36" s="257" t="s">
        <v>416</v>
      </c>
      <c r="M36" s="2"/>
      <c r="N36" s="27"/>
      <c r="O36" s="13"/>
      <c r="P36" s="62"/>
    </row>
    <row r="37" spans="1:16" ht="21">
      <c r="A37" s="250">
        <v>649</v>
      </c>
      <c r="B37" s="250" t="s">
        <v>729</v>
      </c>
      <c r="C37" s="256" t="s">
        <v>136</v>
      </c>
      <c r="D37" s="257" t="s">
        <v>16</v>
      </c>
      <c r="E37" s="256" t="s">
        <v>662</v>
      </c>
      <c r="F37" s="257" t="s">
        <v>239</v>
      </c>
      <c r="G37" s="257" t="s">
        <v>16</v>
      </c>
      <c r="H37" s="257" t="s">
        <v>31</v>
      </c>
      <c r="I37" s="256" t="s">
        <v>867</v>
      </c>
      <c r="J37" s="257" t="s">
        <v>101</v>
      </c>
      <c r="K37" s="257" t="s">
        <v>128</v>
      </c>
      <c r="L37" s="257" t="s">
        <v>603</v>
      </c>
      <c r="M37" s="2"/>
      <c r="N37" s="27"/>
      <c r="O37" s="13"/>
      <c r="P37" s="62"/>
    </row>
    <row r="38" spans="1:16" ht="21">
      <c r="A38" s="250">
        <v>651</v>
      </c>
      <c r="B38" s="250" t="s">
        <v>729</v>
      </c>
      <c r="C38" s="256" t="s">
        <v>136</v>
      </c>
      <c r="D38" s="257" t="s">
        <v>16</v>
      </c>
      <c r="E38" s="256" t="s">
        <v>662</v>
      </c>
      <c r="F38" s="257" t="s">
        <v>185</v>
      </c>
      <c r="G38" s="257" t="s">
        <v>16</v>
      </c>
      <c r="H38" s="257" t="s">
        <v>413</v>
      </c>
      <c r="I38" s="256" t="s">
        <v>514</v>
      </c>
      <c r="J38" s="257" t="s">
        <v>101</v>
      </c>
      <c r="K38" s="257" t="s">
        <v>132</v>
      </c>
      <c r="L38" s="257" t="s">
        <v>414</v>
      </c>
      <c r="M38" s="2"/>
      <c r="N38" s="27"/>
      <c r="O38" s="13"/>
      <c r="P38" s="62"/>
    </row>
    <row r="39" spans="1:16" ht="21">
      <c r="A39" s="250">
        <v>652</v>
      </c>
      <c r="B39" s="250" t="s">
        <v>729</v>
      </c>
      <c r="C39" s="256" t="s">
        <v>136</v>
      </c>
      <c r="D39" s="257" t="s">
        <v>35</v>
      </c>
      <c r="E39" s="256" t="s">
        <v>874</v>
      </c>
      <c r="F39" s="257" t="s">
        <v>279</v>
      </c>
      <c r="G39" s="257" t="s">
        <v>17</v>
      </c>
      <c r="H39" s="257" t="s">
        <v>261</v>
      </c>
      <c r="I39" s="256" t="s">
        <v>514</v>
      </c>
      <c r="J39" s="257" t="s">
        <v>101</v>
      </c>
      <c r="K39" s="257" t="s">
        <v>132</v>
      </c>
      <c r="L39" s="257" t="s">
        <v>722</v>
      </c>
      <c r="M39" s="2"/>
      <c r="N39" s="27"/>
      <c r="O39" s="13"/>
      <c r="P39" s="62"/>
    </row>
    <row r="40" spans="1:16" ht="21">
      <c r="A40" s="250">
        <v>655</v>
      </c>
      <c r="B40" s="250" t="s">
        <v>729</v>
      </c>
      <c r="C40" s="256" t="s">
        <v>136</v>
      </c>
      <c r="D40" s="257" t="s">
        <v>401</v>
      </c>
      <c r="E40" s="256" t="s">
        <v>875</v>
      </c>
      <c r="F40" s="257" t="s">
        <v>199</v>
      </c>
      <c r="G40" s="257" t="s">
        <v>17</v>
      </c>
      <c r="H40" s="257" t="s">
        <v>403</v>
      </c>
      <c r="I40" s="256" t="s">
        <v>1751</v>
      </c>
      <c r="J40" s="257" t="s">
        <v>101</v>
      </c>
      <c r="K40" s="257" t="s">
        <v>134</v>
      </c>
      <c r="L40" s="257" t="s">
        <v>416</v>
      </c>
      <c r="M40" s="2"/>
      <c r="N40" s="27"/>
      <c r="O40" s="13"/>
      <c r="P40" s="62"/>
    </row>
    <row r="41" spans="1:16" ht="21">
      <c r="A41" s="250">
        <v>657</v>
      </c>
      <c r="B41" s="250" t="s">
        <v>729</v>
      </c>
      <c r="C41" s="256" t="s">
        <v>136</v>
      </c>
      <c r="D41" s="257" t="s">
        <v>16</v>
      </c>
      <c r="E41" s="256" t="s">
        <v>662</v>
      </c>
      <c r="F41" s="257" t="s">
        <v>151</v>
      </c>
      <c r="G41" s="257" t="s">
        <v>16</v>
      </c>
      <c r="H41" s="257" t="s">
        <v>246</v>
      </c>
      <c r="I41" s="256" t="s">
        <v>867</v>
      </c>
      <c r="J41" s="257" t="s">
        <v>101</v>
      </c>
      <c r="K41" s="257" t="s">
        <v>176</v>
      </c>
      <c r="L41" s="257" t="s">
        <v>142</v>
      </c>
      <c r="M41" s="2"/>
      <c r="N41" s="27"/>
      <c r="O41" s="13"/>
      <c r="P41" s="62"/>
    </row>
    <row r="42" spans="1:16" ht="21">
      <c r="A42" s="250">
        <v>715</v>
      </c>
      <c r="B42" s="250" t="s">
        <v>878</v>
      </c>
      <c r="C42" s="256" t="s">
        <v>13</v>
      </c>
      <c r="D42" s="257" t="s">
        <v>355</v>
      </c>
      <c r="E42" s="256" t="s">
        <v>937</v>
      </c>
      <c r="F42" s="257" t="s">
        <v>193</v>
      </c>
      <c r="G42" s="257" t="s">
        <v>21</v>
      </c>
      <c r="H42" s="257" t="s">
        <v>355</v>
      </c>
      <c r="I42" s="256" t="s">
        <v>938</v>
      </c>
      <c r="J42" s="257" t="s">
        <v>65</v>
      </c>
      <c r="K42" s="257" t="s">
        <v>362</v>
      </c>
      <c r="L42" s="257" t="s">
        <v>939</v>
      </c>
      <c r="M42" s="2"/>
      <c r="N42" s="27"/>
      <c r="O42" s="13"/>
      <c r="P42" s="62"/>
    </row>
    <row r="43" spans="1:16" ht="21">
      <c r="A43" s="250">
        <v>716</v>
      </c>
      <c r="B43" s="250" t="s">
        <v>878</v>
      </c>
      <c r="C43" s="256" t="s">
        <v>13</v>
      </c>
      <c r="D43" s="257" t="s">
        <v>355</v>
      </c>
      <c r="E43" s="256" t="s">
        <v>937</v>
      </c>
      <c r="F43" s="257" t="s">
        <v>193</v>
      </c>
      <c r="G43" s="257" t="s">
        <v>21</v>
      </c>
      <c r="H43" s="257" t="s">
        <v>355</v>
      </c>
      <c r="I43" s="256" t="s">
        <v>938</v>
      </c>
      <c r="J43" s="257" t="s">
        <v>65</v>
      </c>
      <c r="K43" s="257" t="s">
        <v>367</v>
      </c>
      <c r="L43" s="257" t="s">
        <v>940</v>
      </c>
      <c r="M43" s="2"/>
      <c r="N43" s="27"/>
      <c r="O43" s="13"/>
      <c r="P43" s="62"/>
    </row>
    <row r="44" spans="1:16" ht="21">
      <c r="A44" s="250">
        <v>718</v>
      </c>
      <c r="B44" s="250" t="s">
        <v>878</v>
      </c>
      <c r="C44" s="256" t="s">
        <v>13</v>
      </c>
      <c r="D44" s="257" t="s">
        <v>34</v>
      </c>
      <c r="E44" s="256" t="s">
        <v>942</v>
      </c>
      <c r="F44" s="257" t="s">
        <v>151</v>
      </c>
      <c r="G44" s="257" t="s">
        <v>21</v>
      </c>
      <c r="H44" s="257" t="s">
        <v>280</v>
      </c>
      <c r="I44" s="256" t="s">
        <v>1703</v>
      </c>
      <c r="J44" s="257" t="s">
        <v>65</v>
      </c>
      <c r="K44" s="257" t="s">
        <v>371</v>
      </c>
      <c r="L44" s="257" t="s">
        <v>281</v>
      </c>
      <c r="M44" s="2"/>
      <c r="N44" s="27"/>
      <c r="O44" s="13"/>
      <c r="P44" s="62"/>
    </row>
    <row r="45" spans="1:16" ht="21">
      <c r="A45" s="250">
        <v>720</v>
      </c>
      <c r="B45" s="250" t="s">
        <v>878</v>
      </c>
      <c r="C45" s="256" t="s">
        <v>13</v>
      </c>
      <c r="D45" s="257" t="s">
        <v>16</v>
      </c>
      <c r="E45" s="256" t="s">
        <v>899</v>
      </c>
      <c r="F45" s="257" t="s">
        <v>28</v>
      </c>
      <c r="G45" s="257" t="s">
        <v>16</v>
      </c>
      <c r="H45" s="257" t="s">
        <v>253</v>
      </c>
      <c r="I45" s="256" t="s">
        <v>639</v>
      </c>
      <c r="J45" s="257" t="s">
        <v>101</v>
      </c>
      <c r="K45" s="257" t="s">
        <v>117</v>
      </c>
      <c r="L45" s="257" t="s">
        <v>525</v>
      </c>
      <c r="M45" s="2"/>
      <c r="N45" s="27"/>
      <c r="O45" s="13"/>
      <c r="P45" s="62"/>
    </row>
    <row r="46" spans="1:16" ht="21">
      <c r="A46" s="250">
        <v>724</v>
      </c>
      <c r="B46" s="250" t="s">
        <v>878</v>
      </c>
      <c r="C46" s="256" t="s">
        <v>13</v>
      </c>
      <c r="D46" s="257" t="s">
        <v>401</v>
      </c>
      <c r="E46" s="256" t="s">
        <v>948</v>
      </c>
      <c r="F46" s="257" t="s">
        <v>21</v>
      </c>
      <c r="G46" s="257" t="s">
        <v>17</v>
      </c>
      <c r="H46" s="257" t="s">
        <v>22</v>
      </c>
      <c r="I46" s="256" t="s">
        <v>479</v>
      </c>
      <c r="J46" s="257" t="s">
        <v>101</v>
      </c>
      <c r="K46" s="257" t="s">
        <v>121</v>
      </c>
      <c r="L46" s="257" t="s">
        <v>169</v>
      </c>
      <c r="M46" s="2"/>
      <c r="N46" s="27"/>
      <c r="O46" s="13"/>
      <c r="P46" s="62"/>
    </row>
    <row r="47" spans="1:16" ht="21">
      <c r="A47" s="250">
        <v>727</v>
      </c>
      <c r="B47" s="250" t="s">
        <v>878</v>
      </c>
      <c r="C47" s="256" t="s">
        <v>13</v>
      </c>
      <c r="D47" s="257" t="s">
        <v>94</v>
      </c>
      <c r="E47" s="256" t="s">
        <v>949</v>
      </c>
      <c r="F47" s="257" t="s">
        <v>287</v>
      </c>
      <c r="G47" s="257" t="s">
        <v>21</v>
      </c>
      <c r="H47" s="257" t="s">
        <v>309</v>
      </c>
      <c r="I47" s="256" t="s">
        <v>1751</v>
      </c>
      <c r="J47" s="257" t="s">
        <v>101</v>
      </c>
      <c r="K47" s="257" t="s">
        <v>132</v>
      </c>
      <c r="L47" s="257" t="s">
        <v>422</v>
      </c>
      <c r="M47" s="2"/>
      <c r="N47" s="27"/>
      <c r="O47" s="13"/>
      <c r="P47" s="62"/>
    </row>
    <row r="48" spans="1:16" ht="21">
      <c r="A48" s="250">
        <v>733</v>
      </c>
      <c r="B48" s="250" t="s">
        <v>878</v>
      </c>
      <c r="C48" s="256" t="s">
        <v>13</v>
      </c>
      <c r="D48" s="257" t="s">
        <v>154</v>
      </c>
      <c r="E48" s="256" t="s">
        <v>956</v>
      </c>
      <c r="F48" s="257" t="s">
        <v>81</v>
      </c>
      <c r="G48" s="257" t="s">
        <v>21</v>
      </c>
      <c r="H48" s="257" t="s">
        <v>299</v>
      </c>
      <c r="I48" s="256" t="s">
        <v>867</v>
      </c>
      <c r="J48" s="257" t="s">
        <v>101</v>
      </c>
      <c r="K48" s="257" t="s">
        <v>176</v>
      </c>
      <c r="L48" s="257" t="s">
        <v>640</v>
      </c>
      <c r="M48" s="2"/>
      <c r="N48" s="27"/>
      <c r="O48" s="13"/>
      <c r="P48" s="62"/>
    </row>
    <row r="49" spans="1:16" ht="21">
      <c r="A49" s="250">
        <v>766</v>
      </c>
      <c r="B49" s="250" t="s">
        <v>878</v>
      </c>
      <c r="C49" s="256" t="s">
        <v>136</v>
      </c>
      <c r="D49" s="257" t="s">
        <v>16</v>
      </c>
      <c r="E49" s="256" t="s">
        <v>983</v>
      </c>
      <c r="F49" s="257" t="s">
        <v>343</v>
      </c>
      <c r="G49" s="257" t="s">
        <v>16</v>
      </c>
      <c r="H49" s="257" t="s">
        <v>182</v>
      </c>
      <c r="I49" s="256" t="s">
        <v>717</v>
      </c>
      <c r="J49" s="257" t="s">
        <v>65</v>
      </c>
      <c r="K49" s="257" t="s">
        <v>76</v>
      </c>
      <c r="L49" s="257" t="s">
        <v>406</v>
      </c>
      <c r="M49" s="2"/>
      <c r="N49" s="27"/>
      <c r="O49" s="13"/>
      <c r="P49" s="62"/>
    </row>
    <row r="50" spans="1:16" ht="21">
      <c r="A50" s="250">
        <v>781</v>
      </c>
      <c r="B50" s="250" t="s">
        <v>878</v>
      </c>
      <c r="C50" s="256" t="s">
        <v>136</v>
      </c>
      <c r="D50" s="257" t="s">
        <v>355</v>
      </c>
      <c r="E50" s="256" t="s">
        <v>999</v>
      </c>
      <c r="F50" s="257" t="s">
        <v>123</v>
      </c>
      <c r="G50" s="257" t="s">
        <v>17</v>
      </c>
      <c r="H50" s="257" t="s">
        <v>78</v>
      </c>
      <c r="I50" s="256" t="s">
        <v>1000</v>
      </c>
      <c r="J50" s="257" t="s">
        <v>65</v>
      </c>
      <c r="K50" s="257" t="s">
        <v>358</v>
      </c>
      <c r="L50" s="257" t="s">
        <v>487</v>
      </c>
      <c r="M50" s="2"/>
      <c r="N50" s="27"/>
      <c r="O50" s="13"/>
      <c r="P50" s="62"/>
    </row>
    <row r="51" spans="1:16" ht="21">
      <c r="A51" s="250">
        <v>788</v>
      </c>
      <c r="B51" s="250" t="s">
        <v>878</v>
      </c>
      <c r="C51" s="256" t="s">
        <v>136</v>
      </c>
      <c r="D51" s="257" t="s">
        <v>199</v>
      </c>
      <c r="E51" s="256" t="s">
        <v>1008</v>
      </c>
      <c r="F51" s="257" t="s">
        <v>34</v>
      </c>
      <c r="G51" s="257" t="s">
        <v>17</v>
      </c>
      <c r="H51" s="257" t="s">
        <v>239</v>
      </c>
      <c r="I51" s="256" t="s">
        <v>1744</v>
      </c>
      <c r="J51" s="257" t="s">
        <v>65</v>
      </c>
      <c r="K51" s="257" t="s">
        <v>382</v>
      </c>
      <c r="L51" s="257" t="s">
        <v>576</v>
      </c>
      <c r="M51" s="2"/>
      <c r="N51" s="27"/>
      <c r="O51" s="13"/>
      <c r="P51" s="62"/>
    </row>
    <row r="52" spans="1:16" ht="21">
      <c r="A52" s="250">
        <v>790</v>
      </c>
      <c r="B52" s="250" t="s">
        <v>878</v>
      </c>
      <c r="C52" s="256" t="s">
        <v>136</v>
      </c>
      <c r="D52" s="257" t="s">
        <v>28</v>
      </c>
      <c r="E52" s="256" t="s">
        <v>1009</v>
      </c>
      <c r="F52" s="257" t="s">
        <v>279</v>
      </c>
      <c r="G52" s="257" t="s">
        <v>17</v>
      </c>
      <c r="H52" s="257" t="s">
        <v>418</v>
      </c>
      <c r="I52" s="256" t="s">
        <v>938</v>
      </c>
      <c r="J52" s="257" t="s">
        <v>101</v>
      </c>
      <c r="K52" s="257" t="s">
        <v>117</v>
      </c>
      <c r="L52" s="257" t="s">
        <v>419</v>
      </c>
      <c r="M52" s="2"/>
      <c r="N52" s="27"/>
      <c r="O52" s="13"/>
      <c r="P52" s="62"/>
    </row>
    <row r="53" spans="1:16" ht="21">
      <c r="A53" s="250">
        <v>794</v>
      </c>
      <c r="B53" s="250" t="s">
        <v>878</v>
      </c>
      <c r="C53" s="256" t="s">
        <v>136</v>
      </c>
      <c r="D53" s="257" t="s">
        <v>185</v>
      </c>
      <c r="E53" s="256" t="s">
        <v>1013</v>
      </c>
      <c r="F53" s="257" t="s">
        <v>199</v>
      </c>
      <c r="G53" s="257" t="s">
        <v>17</v>
      </c>
      <c r="H53" s="257" t="s">
        <v>63</v>
      </c>
      <c r="I53" s="256" t="s">
        <v>1730</v>
      </c>
      <c r="J53" s="257" t="s">
        <v>101</v>
      </c>
      <c r="K53" s="257" t="s">
        <v>121</v>
      </c>
      <c r="L53" s="257" t="s">
        <v>67</v>
      </c>
      <c r="M53" s="2"/>
      <c r="N53" s="27"/>
      <c r="O53" s="13"/>
      <c r="P53" s="62"/>
    </row>
    <row r="54" spans="1:16" ht="21">
      <c r="A54" s="250">
        <v>819</v>
      </c>
      <c r="B54" s="250" t="s">
        <v>1024</v>
      </c>
      <c r="C54" s="256" t="s">
        <v>13</v>
      </c>
      <c r="D54" s="257"/>
      <c r="E54" s="256" t="s">
        <v>1025</v>
      </c>
      <c r="F54" s="257"/>
      <c r="G54" s="257"/>
      <c r="H54" s="257"/>
      <c r="I54" s="256"/>
      <c r="J54" s="257" t="s">
        <v>38</v>
      </c>
      <c r="K54" s="257" t="s">
        <v>229</v>
      </c>
      <c r="L54" s="257"/>
      <c r="M54" s="2"/>
      <c r="N54" s="27"/>
      <c r="O54" s="13"/>
      <c r="P54" s="62"/>
    </row>
    <row r="55" spans="1:16" ht="21">
      <c r="A55" s="250">
        <v>821</v>
      </c>
      <c r="B55" s="250" t="s">
        <v>1024</v>
      </c>
      <c r="C55" s="256" t="s">
        <v>13</v>
      </c>
      <c r="D55" s="257"/>
      <c r="E55" s="256" t="s">
        <v>1025</v>
      </c>
      <c r="F55" s="257"/>
      <c r="G55" s="257"/>
      <c r="H55" s="257"/>
      <c r="I55" s="256"/>
      <c r="J55" s="257" t="s">
        <v>38</v>
      </c>
      <c r="K55" s="257" t="s">
        <v>230</v>
      </c>
      <c r="L55" s="257"/>
      <c r="M55" s="2"/>
      <c r="N55" s="27"/>
      <c r="O55" s="13"/>
      <c r="P55" s="62"/>
    </row>
    <row r="56" spans="1:16" ht="21">
      <c r="A56" s="250">
        <v>831</v>
      </c>
      <c r="B56" s="250" t="s">
        <v>1024</v>
      </c>
      <c r="C56" s="256" t="s">
        <v>13</v>
      </c>
      <c r="D56" s="257"/>
      <c r="E56" s="256" t="s">
        <v>1025</v>
      </c>
      <c r="F56" s="257"/>
      <c r="G56" s="257"/>
      <c r="H56" s="257"/>
      <c r="I56" s="256"/>
      <c r="J56" s="257" t="s">
        <v>38</v>
      </c>
      <c r="K56" s="257" t="s">
        <v>247</v>
      </c>
      <c r="L56" s="257"/>
      <c r="M56" s="2"/>
      <c r="N56" s="27"/>
      <c r="O56" s="13"/>
      <c r="P56" s="62"/>
    </row>
    <row r="57" spans="1:16" ht="21">
      <c r="A57" s="250">
        <v>873</v>
      </c>
      <c r="B57" s="250" t="s">
        <v>1024</v>
      </c>
      <c r="C57" s="256" t="s">
        <v>13</v>
      </c>
      <c r="D57" s="257" t="s">
        <v>287</v>
      </c>
      <c r="E57" s="256" t="s">
        <v>1051</v>
      </c>
      <c r="F57" s="257" t="s">
        <v>193</v>
      </c>
      <c r="G57" s="257" t="s">
        <v>21</v>
      </c>
      <c r="H57" s="257" t="s">
        <v>18</v>
      </c>
      <c r="I57" s="256" t="s">
        <v>1744</v>
      </c>
      <c r="J57" s="257" t="s">
        <v>65</v>
      </c>
      <c r="K57" s="257" t="s">
        <v>87</v>
      </c>
      <c r="L57" s="257" t="s">
        <v>109</v>
      </c>
      <c r="M57" s="2"/>
      <c r="N57" s="27"/>
      <c r="O57" s="13"/>
      <c r="P57" s="62"/>
    </row>
    <row r="58" spans="1:16" ht="21">
      <c r="A58" s="250">
        <v>917</v>
      </c>
      <c r="B58" s="250" t="s">
        <v>1024</v>
      </c>
      <c r="C58" s="256" t="s">
        <v>13</v>
      </c>
      <c r="D58" s="257" t="s">
        <v>37</v>
      </c>
      <c r="E58" s="256" t="s">
        <v>1081</v>
      </c>
      <c r="F58" s="257" t="s">
        <v>81</v>
      </c>
      <c r="G58" s="257" t="s">
        <v>21</v>
      </c>
      <c r="H58" s="257" t="s">
        <v>303</v>
      </c>
      <c r="I58" s="256" t="s">
        <v>1720</v>
      </c>
      <c r="J58" s="257" t="s">
        <v>101</v>
      </c>
      <c r="K58" s="257" t="s">
        <v>132</v>
      </c>
      <c r="L58" s="257" t="s">
        <v>1082</v>
      </c>
      <c r="M58" s="2"/>
      <c r="N58" s="27"/>
      <c r="O58" s="13"/>
      <c r="P58" s="62"/>
    </row>
    <row r="59" spans="1:16" ht="21">
      <c r="A59" s="250">
        <v>947</v>
      </c>
      <c r="B59" s="250" t="s">
        <v>1024</v>
      </c>
      <c r="C59" s="256" t="s">
        <v>136</v>
      </c>
      <c r="D59" s="257" t="s">
        <v>193</v>
      </c>
      <c r="E59" s="256" t="s">
        <v>1113</v>
      </c>
      <c r="F59" s="257" t="s">
        <v>34</v>
      </c>
      <c r="G59" s="257" t="s">
        <v>17</v>
      </c>
      <c r="H59" s="257" t="s">
        <v>287</v>
      </c>
      <c r="I59" s="256" t="s">
        <v>1784</v>
      </c>
      <c r="J59" s="257" t="s">
        <v>65</v>
      </c>
      <c r="K59" s="257" t="s">
        <v>76</v>
      </c>
      <c r="L59" s="257" t="s">
        <v>668</v>
      </c>
      <c r="M59" s="2"/>
      <c r="N59" s="27"/>
      <c r="O59" s="13"/>
      <c r="P59" s="62"/>
    </row>
    <row r="60" spans="1:16" ht="21">
      <c r="A60" s="250">
        <v>952</v>
      </c>
      <c r="B60" s="250" t="s">
        <v>1024</v>
      </c>
      <c r="C60" s="256" t="s">
        <v>136</v>
      </c>
      <c r="D60" s="257" t="s">
        <v>16</v>
      </c>
      <c r="E60" s="256" t="s">
        <v>1108</v>
      </c>
      <c r="F60" s="257" t="s">
        <v>381</v>
      </c>
      <c r="G60" s="257" t="s">
        <v>21</v>
      </c>
      <c r="H60" s="257" t="s">
        <v>22</v>
      </c>
      <c r="I60" s="256" t="s">
        <v>1720</v>
      </c>
      <c r="J60" s="257" t="s">
        <v>65</v>
      </c>
      <c r="K60" s="257" t="s">
        <v>346</v>
      </c>
      <c r="L60" s="257" t="s">
        <v>169</v>
      </c>
      <c r="M60" s="2"/>
      <c r="N60" s="27"/>
      <c r="O60" s="13"/>
      <c r="P60" s="62"/>
    </row>
    <row r="61" spans="1:16" ht="21">
      <c r="A61" s="250">
        <v>962</v>
      </c>
      <c r="B61" s="250" t="s">
        <v>1024</v>
      </c>
      <c r="C61" s="256" t="s">
        <v>136</v>
      </c>
      <c r="D61" s="257" t="s">
        <v>204</v>
      </c>
      <c r="E61" s="256" t="s">
        <v>1126</v>
      </c>
      <c r="F61" s="257" t="s">
        <v>199</v>
      </c>
      <c r="G61" s="257" t="s">
        <v>17</v>
      </c>
      <c r="H61" s="257" t="s">
        <v>220</v>
      </c>
      <c r="I61" s="256" t="s">
        <v>1784</v>
      </c>
      <c r="J61" s="257" t="s">
        <v>101</v>
      </c>
      <c r="K61" s="257" t="s">
        <v>117</v>
      </c>
      <c r="L61" s="257" t="s">
        <v>342</v>
      </c>
      <c r="M61" s="2"/>
      <c r="N61" s="27"/>
      <c r="O61" s="13"/>
      <c r="P61" s="62"/>
    </row>
    <row r="62" spans="1:16" ht="21">
      <c r="A62" s="250">
        <v>967</v>
      </c>
      <c r="B62" s="374" t="s">
        <v>1024</v>
      </c>
      <c r="C62" s="375" t="s">
        <v>136</v>
      </c>
      <c r="D62" s="376" t="s">
        <v>37</v>
      </c>
      <c r="E62" s="375" t="s">
        <v>1125</v>
      </c>
      <c r="F62" s="376" t="s">
        <v>33</v>
      </c>
      <c r="G62" s="376" t="s">
        <v>21</v>
      </c>
      <c r="H62" s="376" t="s">
        <v>655</v>
      </c>
      <c r="I62" s="375"/>
      <c r="J62" s="376" t="s">
        <v>101</v>
      </c>
      <c r="K62" s="376" t="s">
        <v>124</v>
      </c>
      <c r="L62" s="376" t="s">
        <v>657</v>
      </c>
      <c r="M62" s="2"/>
      <c r="N62" s="27"/>
      <c r="O62" s="13"/>
      <c r="P62" s="62"/>
    </row>
    <row r="63" spans="1:16" ht="21">
      <c r="A63" s="250">
        <v>976</v>
      </c>
      <c r="B63" s="374" t="s">
        <v>1024</v>
      </c>
      <c r="C63" s="375" t="s">
        <v>136</v>
      </c>
      <c r="D63" s="376" t="s">
        <v>47</v>
      </c>
      <c r="E63" s="375" t="s">
        <v>1135</v>
      </c>
      <c r="F63" s="376" t="s">
        <v>1136</v>
      </c>
      <c r="G63" s="376" t="s">
        <v>14</v>
      </c>
      <c r="H63" s="376" t="s">
        <v>131</v>
      </c>
      <c r="I63" s="375"/>
      <c r="J63" s="376" t="s">
        <v>101</v>
      </c>
      <c r="K63" s="376" t="s">
        <v>176</v>
      </c>
      <c r="L63" s="376" t="s">
        <v>1142</v>
      </c>
      <c r="M63" s="2"/>
      <c r="N63" s="27"/>
      <c r="O63" s="13"/>
      <c r="P63" s="62"/>
    </row>
    <row r="64" spans="1:16" ht="21">
      <c r="A64" s="250">
        <v>1007</v>
      </c>
      <c r="B64" s="250" t="s">
        <v>1143</v>
      </c>
      <c r="C64" s="256" t="s">
        <v>13</v>
      </c>
      <c r="D64" s="257" t="s">
        <v>81</v>
      </c>
      <c r="E64" s="256" t="s">
        <v>1175</v>
      </c>
      <c r="F64" s="257" t="s">
        <v>193</v>
      </c>
      <c r="G64" s="257" t="s">
        <v>21</v>
      </c>
      <c r="H64" s="257" t="s">
        <v>355</v>
      </c>
      <c r="I64" s="256" t="s">
        <v>717</v>
      </c>
      <c r="J64" s="257" t="s">
        <v>65</v>
      </c>
      <c r="K64" s="257" t="s">
        <v>87</v>
      </c>
      <c r="L64" s="257" t="s">
        <v>687</v>
      </c>
      <c r="M64" s="2"/>
      <c r="N64" s="27"/>
      <c r="O64" s="13"/>
      <c r="P64" s="62"/>
    </row>
    <row r="65" spans="1:16" ht="21">
      <c r="A65" s="250">
        <v>1010</v>
      </c>
      <c r="B65" s="250" t="s">
        <v>1143</v>
      </c>
      <c r="C65" s="256" t="s">
        <v>13</v>
      </c>
      <c r="D65" s="257" t="s">
        <v>374</v>
      </c>
      <c r="E65" s="256" t="s">
        <v>1179</v>
      </c>
      <c r="F65" s="257" t="s">
        <v>151</v>
      </c>
      <c r="G65" s="257" t="s">
        <v>21</v>
      </c>
      <c r="H65" s="257" t="s">
        <v>374</v>
      </c>
      <c r="I65" s="256" t="s">
        <v>1703</v>
      </c>
      <c r="J65" s="257" t="s">
        <v>65</v>
      </c>
      <c r="K65" s="257" t="s">
        <v>92</v>
      </c>
      <c r="L65" s="257" t="s">
        <v>831</v>
      </c>
      <c r="M65" s="2"/>
      <c r="N65" s="27"/>
      <c r="O65" s="13"/>
      <c r="P65" s="62"/>
    </row>
    <row r="66" spans="1:16" ht="21">
      <c r="A66" s="250">
        <v>1011</v>
      </c>
      <c r="B66" s="250" t="s">
        <v>1143</v>
      </c>
      <c r="C66" s="256" t="s">
        <v>13</v>
      </c>
      <c r="D66" s="257" t="s">
        <v>14</v>
      </c>
      <c r="E66" s="256" t="s">
        <v>1180</v>
      </c>
      <c r="F66" s="257" t="s">
        <v>287</v>
      </c>
      <c r="G66" s="257" t="s">
        <v>21</v>
      </c>
      <c r="H66" s="257" t="s">
        <v>191</v>
      </c>
      <c r="I66" s="256" t="s">
        <v>717</v>
      </c>
      <c r="J66" s="257" t="s">
        <v>101</v>
      </c>
      <c r="K66" s="257" t="s">
        <v>117</v>
      </c>
      <c r="L66" s="257" t="s">
        <v>509</v>
      </c>
      <c r="M66" s="2"/>
      <c r="N66" s="27"/>
      <c r="O66" s="13"/>
      <c r="P66" s="62"/>
    </row>
    <row r="67" spans="1:16" ht="21">
      <c r="A67" s="250">
        <v>1021</v>
      </c>
      <c r="B67" s="250" t="s">
        <v>1143</v>
      </c>
      <c r="C67" s="256" t="s">
        <v>13</v>
      </c>
      <c r="D67" s="257" t="s">
        <v>68</v>
      </c>
      <c r="E67" s="256" t="s">
        <v>1187</v>
      </c>
      <c r="F67" s="257" t="s">
        <v>81</v>
      </c>
      <c r="G67" s="257" t="s">
        <v>21</v>
      </c>
      <c r="H67" s="257" t="s">
        <v>127</v>
      </c>
      <c r="I67" s="256" t="s">
        <v>710</v>
      </c>
      <c r="J67" s="257" t="s">
        <v>101</v>
      </c>
      <c r="K67" s="257" t="s">
        <v>132</v>
      </c>
      <c r="L67" s="257" t="s">
        <v>1188</v>
      </c>
      <c r="M67" s="2"/>
      <c r="N67" s="27"/>
      <c r="O67" s="13"/>
      <c r="P67" s="62"/>
    </row>
    <row r="68" spans="1:16" ht="21">
      <c r="A68" s="250">
        <v>1052</v>
      </c>
      <c r="B68" s="250" t="s">
        <v>1143</v>
      </c>
      <c r="C68" s="256" t="s">
        <v>136</v>
      </c>
      <c r="D68" s="257" t="s">
        <v>21</v>
      </c>
      <c r="E68" s="256" t="s">
        <v>1216</v>
      </c>
      <c r="F68" s="257" t="s">
        <v>34</v>
      </c>
      <c r="G68" s="257" t="s">
        <v>17</v>
      </c>
      <c r="H68" s="257" t="s">
        <v>81</v>
      </c>
      <c r="I68" s="256" t="s">
        <v>1751</v>
      </c>
      <c r="J68" s="257" t="s">
        <v>65</v>
      </c>
      <c r="K68" s="257" t="s">
        <v>349</v>
      </c>
      <c r="L68" s="257" t="s">
        <v>83</v>
      </c>
      <c r="M68" s="2"/>
      <c r="N68" s="27"/>
      <c r="O68" s="13"/>
      <c r="P68" s="62"/>
    </row>
    <row r="69" spans="1:16" ht="21">
      <c r="A69" s="250">
        <v>1065</v>
      </c>
      <c r="B69" s="250" t="s">
        <v>1143</v>
      </c>
      <c r="C69" s="256" t="s">
        <v>136</v>
      </c>
      <c r="D69" s="257" t="s">
        <v>47</v>
      </c>
      <c r="E69" s="256" t="s">
        <v>1231</v>
      </c>
      <c r="F69" s="257" t="s">
        <v>199</v>
      </c>
      <c r="G69" s="257" t="s">
        <v>17</v>
      </c>
      <c r="H69" s="257" t="s">
        <v>403</v>
      </c>
      <c r="I69" s="256" t="s">
        <v>1114</v>
      </c>
      <c r="J69" s="257" t="s">
        <v>101</v>
      </c>
      <c r="K69" s="257" t="s">
        <v>117</v>
      </c>
      <c r="L69" s="257" t="s">
        <v>416</v>
      </c>
      <c r="M69" s="59"/>
      <c r="N69" s="60"/>
      <c r="O69" s="61"/>
      <c r="P69" s="63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POOM</dc:creator>
  <cp:keywords/>
  <dc:description/>
  <cp:lastModifiedBy/>
  <cp:revision/>
  <dcterms:created xsi:type="dcterms:W3CDTF">2015-06-05T18:17:20Z</dcterms:created>
  <dcterms:modified xsi:type="dcterms:W3CDTF">2024-12-03T07:14:56Z</dcterms:modified>
  <cp:category/>
  <cp:contentStatus/>
</cp:coreProperties>
</file>